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me" sheetId="1" r:id="rId5"/>
    <sheet state="visible" name="COMPLETED" sheetId="2" r:id="rId6"/>
    <sheet state="visible" name="Monthly TXs" sheetId="3" r:id="rId7"/>
    <sheet state="visible" name="Fund14 Reporting" sheetId="4" r:id="rId8"/>
    <sheet state="visible" name="Fund13 Reporting" sheetId="5" r:id="rId9"/>
    <sheet state="visible" name="Fund12 Reporting" sheetId="6" r:id="rId10"/>
    <sheet state="visible" name="Fund11 Reporting" sheetId="7" r:id="rId11"/>
    <sheet state="visible" name="Fund10 Reporting" sheetId="8" r:id="rId12"/>
    <sheet state="visible" name="Fund9 Reporting" sheetId="9" r:id="rId13"/>
    <sheet state="visible" name="Fund8 Reporting" sheetId="10" r:id="rId14"/>
    <sheet state="visible" name="Fund7 Reporting" sheetId="11" r:id="rId15"/>
    <sheet state="visible" name="Fund6 Reporting" sheetId="12" r:id="rId16"/>
    <sheet state="visible" name="Fund5 Reporting" sheetId="13" r:id="rId17"/>
    <sheet state="visible" name="Fund4 Reporting" sheetId="14" r:id="rId18"/>
    <sheet state="visible" name="Fund3 Reporting" sheetId="15" r:id="rId19"/>
    <sheet state="visible" name="Fund2 Reporting" sheetId="16" r:id="rId20"/>
    <sheet state="visible" name="Summary (draft)" sheetId="17" r:id="rId21"/>
    <sheet state="hidden" name="FD - Updates" sheetId="18" r:id="rId22"/>
    <sheet state="visible" name="Fully Distributed (FD)" sheetId="19" r:id="rId23"/>
    <sheet state="hidden" name="SuspendedTerminated projects" sheetId="20" r:id="rId24"/>
    <sheet state="visible" name="Useful Links" sheetId="21" r:id="rId25"/>
  </sheets>
  <definedNames>
    <definedName hidden="1" localSheetId="1" name="_xlnm._FilterDatabase">COMPLETED!$A$7:$Q$2729</definedName>
    <definedName hidden="1" localSheetId="3" name="_xlnm._FilterDatabase">'Fund14 Reporting'!$A$8:$J$139</definedName>
    <definedName hidden="1" localSheetId="4" name="_xlnm._FilterDatabase">'Fund13 Reporting'!$A$8:$J$207</definedName>
    <definedName hidden="1" localSheetId="5" name="_xlnm._FilterDatabase">'Fund12 Reporting'!$A$8:$J$266</definedName>
    <definedName hidden="1" localSheetId="6" name="_xlnm._FilterDatabase">'Fund11 Reporting'!$A$8:$J$308</definedName>
    <definedName hidden="1" localSheetId="7" name="_xlnm._FilterDatabase">'Fund10 Reporting'!$A$8:$K$200</definedName>
    <definedName hidden="1" localSheetId="8" name="_xlnm._FilterDatabase">'Fund9 Reporting'!$A$8:$W$224</definedName>
    <definedName hidden="1" localSheetId="9" name="_xlnm._FilterDatabase">'Fund8 Reporting'!$A$8:$AC$375</definedName>
    <definedName hidden="1" localSheetId="10" name="_xlnm._FilterDatabase">'Fund7 Reporting'!$A$8:$AE$277</definedName>
    <definedName hidden="1" localSheetId="11" name="_xlnm._FilterDatabase">'Fund6 Reporting'!$A$8:$AM$159</definedName>
    <definedName hidden="1" localSheetId="12" name="_xlnm._FilterDatabase">'Fund5 Reporting'!$A$8:$AT$77</definedName>
    <definedName hidden="1" localSheetId="13" name="_xlnm._FilterDatabase">'Fund4 Reporting'!$A$8:$AU$59</definedName>
    <definedName hidden="1" localSheetId="14" name="_xlnm._FilterDatabase">'Fund3 Reporting'!$A$8:$BB$29</definedName>
    <definedName hidden="1" localSheetId="15" name="_xlnm._FilterDatabase">'Fund2 Reporting'!$A$8:$BG$20</definedName>
    <definedName hidden="1" localSheetId="16" name="_xlnm._FilterDatabase">'Summary (draft)'!$A$8:$AL$21</definedName>
    <definedName hidden="1" localSheetId="17" name="_xlnm._FilterDatabase">'FD - Updates'!$B$8:$L$361</definedName>
    <definedName hidden="1" localSheetId="1" name="Z_946A29A0_E15D_4150_9588_CAA46729ED8C_.wvu.FilterData">COMPLETED!$J$4</definedName>
    <definedName hidden="1" localSheetId="17" name="Z_946A29A0_E15D_4150_9588_CAA46729ED8C_.wvu.FilterData">'FD - Updates'!$B$8:$L$85</definedName>
    <definedName hidden="1" localSheetId="1" name="Z_8D5579ED_170D_4BFC_BD05_D26992F64FD9_.wvu.FilterData">COMPLETED!$J$4:$J$1742</definedName>
  </definedNames>
  <calcPr/>
  <customWorkbookViews>
    <customWorkbookView activeSheetId="0" maximized="1" windowHeight="0" windowWidth="0" guid="{8D5579ED-170D-4BFC-BD05-D26992F64FD9}" name="Filter 2"/>
    <customWorkbookView activeSheetId="0" maximized="1" windowHeight="0" windowWidth="0" guid="{946A29A0-E15D-4150-9588-CAA46729ED8C}" name="Filter 1"/>
  </customWorkbookViews>
</workbook>
</file>

<file path=xl/sharedStrings.xml><?xml version="1.0" encoding="utf-8"?>
<sst xmlns="http://schemas.openxmlformats.org/spreadsheetml/2006/main" count="30471" uniqueCount="7740">
  <si>
    <r>
      <rPr>
        <rFont val="Exo"/>
        <color rgb="FFFFFFFF"/>
        <sz val="13.0"/>
      </rPr>
      <t xml:space="preserve">THIS DOCUMENT WILL BE DEPRECATED BY THE END OF APRIL 2025
If you need support please </t>
    </r>
    <r>
      <rPr>
        <rFont val="Exo"/>
        <color rgb="FFFFFFFF"/>
        <sz val="13.0"/>
        <u/>
      </rPr>
      <t>submit a ticket via zendesk</t>
    </r>
    <r>
      <rPr>
        <rFont val="Exo"/>
        <color rgb="FFFFFFFF"/>
        <sz val="13.0"/>
      </rPr>
      <t>.</t>
    </r>
  </si>
  <si>
    <t>RESULTS</t>
  </si>
  <si>
    <r>
      <rPr>
        <rFont val="Exo"/>
        <sz val="15.0"/>
      </rPr>
      <t xml:space="preserve">Share this document: </t>
    </r>
    <r>
      <rPr>
        <rFont val="Exo"/>
        <color rgb="FF1155CC"/>
        <sz val="15.0"/>
        <u/>
      </rPr>
      <t>https://bit.ly/FundedProjectsReporting</t>
    </r>
  </si>
  <si>
    <t>Date Launched</t>
  </si>
  <si>
    <t>1st Funding</t>
  </si>
  <si>
    <t>Launch Guide</t>
  </si>
  <si>
    <t>Official Results (PDF)</t>
  </si>
  <si>
    <t>Sheets Output (excel)</t>
  </si>
  <si>
    <t>Fund1 (pilot)</t>
  </si>
  <si>
    <t>Aug 2020</t>
  </si>
  <si>
    <t>n/a</t>
  </si>
  <si>
    <t>https://drive.google.com/file/d/1UmAGBRxWbQtpWjrNnvGuybgLiWs2zFMS/view</t>
  </si>
  <si>
    <t xml:space="preserve">Fund2 </t>
  </si>
  <si>
    <t>Sep 2020</t>
  </si>
  <si>
    <t>Jan 2021</t>
  </si>
  <si>
    <t>https://static.iohk.io/docs/catalyst/catalyst-voting-results-fund2.pdf</t>
  </si>
  <si>
    <t>Fund3</t>
  </si>
  <si>
    <t>Apr 2021</t>
  </si>
  <si>
    <t>https://drive.google.com/file/d/1X6BnuFBvNO8yF2DeUgBqA3yyYSvqeKvg/view</t>
  </si>
  <si>
    <t>https://docs.google.com/spreadsheets/d/1ibl-9qpLRQiFhJQfcvIeSdfJr9LjGpU6WqHce6VIUnE/edit#gid=1538672709</t>
  </si>
  <si>
    <t>Fund4</t>
  </si>
  <si>
    <t>Feb 2021</t>
  </si>
  <si>
    <t>July 2021</t>
  </si>
  <si>
    <t>https://drive.google.com/file/d/19VMTYn_sv5Xsp2mC5VUN_-z_aXYHL_Dd/view</t>
  </si>
  <si>
    <t>https://docs.google.com/spreadsheets/d/13NC6SZ5MzQsYb-ufbuQHakxvLvPtZWv_02Aq17PFErI/edit#gid=1538672709</t>
  </si>
  <si>
    <t xml:space="preserve">Fund5 </t>
  </si>
  <si>
    <t>Mar 2021</t>
  </si>
  <si>
    <t>Aug 2021</t>
  </si>
  <si>
    <t>https://drive.google.com/file/d/1HKmqyPebE87BUrPtE4AT5E2V4_yIZtT-/view</t>
  </si>
  <si>
    <t>https://docs.google.com/spreadsheets/d/156SdqPYOBkC5iQQeOOZc9yXSYoNHb-J-wJrem-xax78/edit#gid=1848314097</t>
  </si>
  <si>
    <t>Fund6</t>
  </si>
  <si>
    <t>Nov 2021</t>
  </si>
  <si>
    <t>https://drive.google.com/file/d/1-8rQ4KBVJmCuS4MYLevryZFHicip97sH/view</t>
  </si>
  <si>
    <t>https://drive.google.com/file/d/13h5JFtwqyylMUNMoRGXQZ-FJEM4bznOJ/view?usp=sharing</t>
  </si>
  <si>
    <t>https://docs.google.com/spreadsheets/d/1y-7U88FRvsEEzm98KbEswUGuy4q-eTeoFTV3EFrc6b4/edit#gid=1183771745</t>
  </si>
  <si>
    <t>Fund7</t>
  </si>
  <si>
    <r>
      <rPr>
        <rFont val="Exo"/>
        <color rgb="FF1155CC"/>
        <sz val="10.0"/>
        <u/>
      </rPr>
      <t>Nov</t>
    </r>
    <r>
      <rPr>
        <rFont val="Exo"/>
        <color rgb="FF1155CC"/>
        <sz val="10.0"/>
        <u/>
      </rPr>
      <t xml:space="preserve"> 2021</t>
    </r>
  </si>
  <si>
    <t>Feb 2022</t>
  </si>
  <si>
    <t>https://drive.google.com/file/d/1E47HUA9Xikla1v9bvgxw-pR3_4kSnTye/view</t>
  </si>
  <si>
    <t>https://bit.ly/3HJNhuX</t>
  </si>
  <si>
    <t>https://docs.google.com/spreadsheets/d/19_TEovS_Gemwvz2qlc6jGPizqAY8ZeDrzbH3DSeXyto/edit#gid=309291557</t>
  </si>
  <si>
    <t>Fund8</t>
  </si>
  <si>
    <t>May 2022</t>
  </si>
  <si>
    <t>https://bit.ly/3LDYNuk</t>
  </si>
  <si>
    <t>https://drive.google.com/file/d/1s3jCE7pmoUujy3ASMia-UhFl2KLi_hnf/view</t>
  </si>
  <si>
    <t>https://docs.google.com/spreadsheets/d/15ELXp81NfvXHgrerTbuIofZOXBsdjocN1YgBK0gPP3E/edit#gid=2111315347</t>
  </si>
  <si>
    <t>Fund9</t>
  </si>
  <si>
    <t>Jun 2022</t>
  </si>
  <si>
    <t>Oct 2022</t>
  </si>
  <si>
    <t>https://bit.ly/Fund9-Launch-Guide</t>
  </si>
  <si>
    <t>https://bit.ly/Fund9_Results</t>
  </si>
  <si>
    <t>https://docs.google.com/spreadsheets/d/1MycQL-dkqf1xEW8xcr7vqcfHY6D7MHnG9ylDKNLSnAA/edit?usp=sharing</t>
  </si>
  <si>
    <t>Fund10</t>
  </si>
  <si>
    <t>Fund11</t>
  </si>
  <si>
    <t>Fund12</t>
  </si>
  <si>
    <t>Fund13</t>
  </si>
  <si>
    <t>MIRO</t>
  </si>
  <si>
    <t xml:space="preserve">https://bit.ly/3wiBHjP </t>
  </si>
  <si>
    <t>Each Funded Project is expected to submit one reporting form each month. If this form is missing - funding is paused until it is completed.  You can track progress via individual tabs in this document.</t>
  </si>
  <si>
    <t>Monthly Report Form:</t>
  </si>
  <si>
    <t>https://bit.ly/CatalystMonthlyReport</t>
  </si>
  <si>
    <t>Monthly Report Output</t>
  </si>
  <si>
    <t>https://bit.ly/Funded-Projects-Reports</t>
  </si>
  <si>
    <t>Final Close Out Report &amp; Video</t>
  </si>
  <si>
    <t xml:space="preserve">Browse All Projects </t>
  </si>
  <si>
    <t xml:space="preserve">Is your project nearing completion or has already completed? Please reach out to catalyst (at) iohk.io directly to request the close out process to be intiated. If done properly, your project will be marked as COMPLETED on this tracker including link to your final reports. Do you not see your project reporting anymore? Perhaps they've also completed. Reach out to them directly to inspire them to share close out reports with the rest of the community officially. </t>
  </si>
  <si>
    <t>projectcatalyst.io</t>
  </si>
  <si>
    <t>Close Out Report Form:</t>
  </si>
  <si>
    <t>https://bit.ly/3XgkPZr</t>
  </si>
  <si>
    <r>
      <rPr>
        <rFont val="Exo, Arial"/>
        <b/>
      </rPr>
      <t xml:space="preserve">Contact for Qs: </t>
    </r>
    <r>
      <rPr>
        <rFont val="Exo, Arial"/>
      </rPr>
      <t xml:space="preserve">via email catalyst (at) </t>
    </r>
    <r>
      <rPr>
        <rFont val="Exo, Arial"/>
        <color rgb="FF1155CC"/>
        <u/>
      </rPr>
      <t>iohk.io</t>
    </r>
  </si>
  <si>
    <t>LEGEND:</t>
  </si>
  <si>
    <t>PENDING</t>
  </si>
  <si>
    <t>Project is currently under way executing on their deliverables</t>
  </si>
  <si>
    <t>COMPLETED</t>
  </si>
  <si>
    <t>Project has completed their scope of delivery based on their voted proposal and are now offboarded from reporting requirements</t>
  </si>
  <si>
    <t>PAUSED</t>
  </si>
  <si>
    <t>Project ran into an issue, reached out and decided to pause their operations until further notice - funding also pauses</t>
  </si>
  <si>
    <t xml:space="preserve">Note: This is not a real time dashboard. Consider it as a continous work in progress (WIP) and minimum viable product (MVP) as data can change as new input is available. Information is provided as in and does not constitute an investment advice or otherwise. Any feedback or further suggestions how to improve are more than welcome. Is there something you think would bring value to measure/track, let us know. Think about where our attention needs to be. Comment directly in this document or reach out to us Note: ROI dashboard is one of the 2022 goals to tackle! .                                 </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</si>
  <si>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</si>
  <si>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 xml:space="preserve"> </t>
  </si>
  <si>
    <t>Updated: 23 February 2026</t>
  </si>
  <si>
    <t>Project Completions</t>
  </si>
  <si>
    <t>Funding ($)</t>
  </si>
  <si>
    <r>
      <rPr>
        <rFont val="Exo"/>
        <b/>
        <color theme="1"/>
        <sz val="8.0"/>
      </rPr>
      <t xml:space="preserve">Mandatory TH pres </t>
    </r>
    <r>
      <rPr>
        <rFont val="Exo"/>
        <b val="0"/>
        <color theme="1"/>
        <sz val="8.0"/>
      </rPr>
      <t>(preceeding close out reports)</t>
    </r>
  </si>
  <si>
    <r>
      <rPr>
        <rFont val="Exo"/>
        <b/>
        <color theme="1"/>
        <sz val="8.0"/>
      </rPr>
      <t xml:space="preserve">Mandatory Close Outs
</t>
    </r>
    <r>
      <rPr>
        <rFont val="Exo"/>
        <b val="0"/>
        <color theme="1"/>
        <sz val="8.0"/>
      </rPr>
      <t>(since Nov 2021)</t>
    </r>
  </si>
  <si>
    <t>#</t>
  </si>
  <si>
    <t>Project ID#</t>
  </si>
  <si>
    <r>
      <rPr>
        <rFont val="Exo"/>
        <b/>
        <color theme="1"/>
        <sz val="14.0"/>
      </rPr>
      <t xml:space="preserve">Project Name </t>
    </r>
    <r>
      <rPr>
        <rFont val="Exo"/>
        <b/>
        <color theme="1"/>
        <sz val="10.0"/>
      </rPr>
      <t>(original proposal hyperlink)</t>
    </r>
  </si>
  <si>
    <t>Project Status</t>
  </si>
  <si>
    <t>Requested</t>
  </si>
  <si>
    <t>Distributed to date</t>
  </si>
  <si>
    <t>Remaining</t>
  </si>
  <si>
    <t>Primary Proposer - Guarantor</t>
  </si>
  <si>
    <t>Fund #</t>
  </si>
  <si>
    <t>Challenge Category</t>
  </si>
  <si>
    <t>Date Completed</t>
  </si>
  <si>
    <t>Final TH Pres</t>
  </si>
  <si>
    <t>Final TH Video</t>
  </si>
  <si>
    <t>Final Close Out Report</t>
  </si>
  <si>
    <t>Final Close Out Video</t>
  </si>
  <si>
    <t>Submitted Close Out Video</t>
  </si>
  <si>
    <t>Create message signing standard</t>
  </si>
  <si>
    <t>Sebastien Guillemot</t>
  </si>
  <si>
    <t>Fund2</t>
  </si>
  <si>
    <t>Developer ecosystem</t>
  </si>
  <si>
    <t>https://docs.google.com/presentation/d/1CCkVN0jNpEBZjzjVWkrft2XBxNH2U8NwxvaZdOwRxIY/edit#slide=id.ge8e7e12b51_0_8915</t>
  </si>
  <si>
    <t>https://youtu.be/C1pcZWFqAV8?t=898</t>
  </si>
  <si>
    <t>Ouroboros over RINA</t>
  </si>
  <si>
    <t>Jason Durham</t>
  </si>
  <si>
    <t>https://docs.google.com/presentation/d/1DwyQEluti2WMnKAF4KxJS9gnJwM0yIy4PVKj4yzvq7U/edit#slide=id.gd0bd6b1465_0_0</t>
  </si>
  <si>
    <t>https://www.youtube.com/watch?v=n4d5iXuEeuo</t>
  </si>
  <si>
    <t>Testnet Cardanoscan Explorer</t>
  </si>
  <si>
    <t>Ashish Prajapati</t>
  </si>
  <si>
    <t>Fund5</t>
  </si>
  <si>
    <t>Developer Ecosystem</t>
  </si>
  <si>
    <t>https://docs.google.com/presentation/d/1CCkVN0jNpEBZjzjVWkrft2XBxNH2U8NwxvaZdOwRxIY/edit#slide=id.ge8e7e12b51_0_6235</t>
  </si>
  <si>
    <t>https://youtu.be/C1pcZWFqAV8?t=541</t>
  </si>
  <si>
    <t>Cardano IntelliJ IDEA Plugin (MVP)</t>
  </si>
  <si>
    <t>Satya Ranjan</t>
  </si>
  <si>
    <t>https://docs.google.com/presentation/d/1Xi8COzkjn7vINiWNnSRay0as2nyrHNRLkng_oh8JYzU/edit#slide=id.geb801ec31f_1_13938</t>
  </si>
  <si>
    <t>https://drive.google.com/file/d/1vgbwTL76_esvtuzEP_BOPTA66DXyqr-j/view</t>
  </si>
  <si>
    <t>CardanoSharp - .NET Library</t>
  </si>
  <si>
    <t>Kyle Johns</t>
  </si>
  <si>
    <t>https://docs.google.com/presentation/d/1_BGhCFyPgpzoHmx_wuHcskOWDAQYU9pcVu0XXYCV6g4/edit#slide=id.gef920b8573_0_11</t>
  </si>
  <si>
    <t>https://drive.google.com/file/d/1VBaPGjOLOKK_3CYlU6Y5JUqsP03P-Mtb/view</t>
  </si>
  <si>
    <t>West Africa Proposer Outreach</t>
  </si>
  <si>
    <t>Josh Fielding</t>
  </si>
  <si>
    <t>Proposer Outreach</t>
  </si>
  <si>
    <t>https://docs.google.com/presentation/d/1-2GfEnkkK01bp3KzbAVKb7nW6LYXkTOrIZ0qVvNTs9k/edit#slide=id.gef920b8573_0_11</t>
  </si>
  <si>
    <t>https://youtu.be/7_171-XgPdI?t=161</t>
  </si>
  <si>
    <t>Address Gap in SPO Education/Comms</t>
  </si>
  <si>
    <t>Ron Hill</t>
  </si>
  <si>
    <t>https://drive.google.com/file/d/17Ac02cFF5YX2VWIYyki-XIJU5S0ORJ-M/view?usp=sharing</t>
  </si>
  <si>
    <t>Guided Onboarding Experience</t>
  </si>
  <si>
    <t>Michael McNulty</t>
  </si>
  <si>
    <t>Catalyst Value Onboarding</t>
  </si>
  <si>
    <t>https://drive.google.com/file/d/10JQGY9I-_mvjjfAAfKdyoEUlu2zs0Gpi/view?usp=sharing</t>
  </si>
  <si>
    <t>https://youtu.be/GcIlwjjnSwI</t>
  </si>
  <si>
    <t>https://www.youtube.com/watch?v=0rh_IggFq_A</t>
  </si>
  <si>
    <t>Cardano-based Marketplace</t>
  </si>
  <si>
    <t>Michael Parkinson</t>
  </si>
  <si>
    <t>dApps &amp; Integrations</t>
  </si>
  <si>
    <t>https://drive.google.com/file/d/1QLhnoaS5e_sQeYOZ7GAXIUJWdLSXlaRv/view?usp=sharing</t>
  </si>
  <si>
    <t>https://youtu.be/NA3e3CkFtno</t>
  </si>
  <si>
    <t>https://drive.google.com/file/d/1MO883gsGSH0_79hYf19kuTxGGInboRV7/view?usp=sharing</t>
  </si>
  <si>
    <t>Visual Studio Smart Contract Plugin</t>
  </si>
  <si>
    <t>Rob Greig</t>
  </si>
  <si>
    <t>https://docs.google.com/presentation/d/1R40XA9w3hdogAkcDJNpL3gM3S9q8pcTIQYCokrEow8s/edit#slide=id.gf9a9b45fbc_0_5002</t>
  </si>
  <si>
    <t>https://youtu.be/VudbBWPh-qA?t=2108</t>
  </si>
  <si>
    <t>Cardano China Info Hub</t>
  </si>
  <si>
    <t>Bullish Dumpling</t>
  </si>
  <si>
    <t>Local Community Centers</t>
  </si>
  <si>
    <t>https://docs.google.com/presentation/d/1KHx-tID5RdWyoXitLQpdf2Ti3EgSF9RjilC8_-jJWwk/edit#slide=id.gf69e0ccf0f_1_2387</t>
  </si>
  <si>
    <t>https://youtu.be/yts3EFEODtU?t=240</t>
  </si>
  <si>
    <t>NFT-DAO NFT metadata standards</t>
  </si>
  <si>
    <t>Rich Kopcho</t>
  </si>
  <si>
    <t>DApps &amp; Integrations</t>
  </si>
  <si>
    <t>https://drive.google.com/file/d/1leCReF4Qyhk-1sUm7tzIY59kx78UDRtJ/view?usp=sharing</t>
  </si>
  <si>
    <t>https://drive.google.com/file/d/1CHVVhAO8cisL9G-bAw656C3Es7tVN1kF/</t>
  </si>
  <si>
    <t>Adagov.org (Co-creation)</t>
  </si>
  <si>
    <t>Ro Mathew</t>
  </si>
  <si>
    <t xml:space="preserve">Fund4 </t>
  </si>
  <si>
    <t>Distributed Decision Making</t>
  </si>
  <si>
    <t>https://drive.google.com/file/d/1IpZexVamBRg4mWtrxmK5ZmEIXJj7Tv-K/view?usp=sharing</t>
  </si>
  <si>
    <t>https://youtu.be/udkz_JBKPEM</t>
  </si>
  <si>
    <t>https://drive.google.com/file/d/1qfOaLzw46exfNMLeBH8uIamLnKo53yG5/view?usp=sharing</t>
  </si>
  <si>
    <t>Quality-Assurance-DAO</t>
  </si>
  <si>
    <t>Stephen Whitenstall</t>
  </si>
  <si>
    <t>https://docs.google.com/presentation/d/11StNCcf4sBhWAgWKL7kWLK1adfXg7i9dd2i7KWgrY8U/edit#slide=id.g1050bd8c40a_0_8840</t>
  </si>
  <si>
    <t>https://youtu.be/olOxEinXrgM?t=1402</t>
  </si>
  <si>
    <t>Diversify Voting Influence</t>
  </si>
  <si>
    <t>Kenric Nelson</t>
  </si>
  <si>
    <t>https://docs.google.com/presentation/d/1R40XA9w3hdogAkcDJNpL3gM3S9q8pcTIQYCokrEow8s/edit#slide=id.gf9a9b45fbc_0_10242</t>
  </si>
  <si>
    <t>https://youtu.be/VudbBWPh-qA?t=1082</t>
  </si>
  <si>
    <t>https://docs.google.com/document/d/147av_tt9p1UgtWemZTJ7uTLrF706PaLBYTw__juwTAE/edit?usp=sharing</t>
  </si>
  <si>
    <t>https://youtu.be/pfboXRFkucQ</t>
  </si>
  <si>
    <t>https://drive.google.com/file/d/1NY20WHgY1YLR32D3TP1v5LyD5zUvUPd1/view</t>
  </si>
  <si>
    <t>Paper wallet terminal for in a shop</t>
  </si>
  <si>
    <t>Maarten Menheere</t>
  </si>
  <si>
    <t>Grow Africa, Grow Cardano</t>
  </si>
  <si>
    <t>https://docs.google.com/presentation/d/10Xk7dbkuSveM0oJefMzTbZqsniikn0Hoe-Rtgx3v8oI/edit#slide=id.gf69e0ccf0f_1_4675</t>
  </si>
  <si>
    <t>https://youtu.be/Pw6VdcWi8NE?t=1067</t>
  </si>
  <si>
    <t>https://drive.google.com/file/d/1Bt2ZoWSZspJ7dHyw2ZkKgcz4kE7_P-VQ/view?usp=sharing</t>
  </si>
  <si>
    <t>https://youtu.be/-WTyBVomdtQ</t>
  </si>
  <si>
    <t>https://drive.google.com/file/d/1ou8Jsv4-1nOdGJLo5AQ9zQtJ7oLqCmNE/view?%20usp=sharing</t>
  </si>
  <si>
    <t>WADA Uni Students Catalyst Registry</t>
  </si>
  <si>
    <t>Mercy Tachie-Menson</t>
  </si>
  <si>
    <t>https://docs.google.com/document/d/1-cZa5MVgX9oJv-gVEVTHsxsd6grd1pe-7nTZVmQJexM/edit?usp=sharing</t>
  </si>
  <si>
    <t>https://youtu.be/txmgKUFpK6E</t>
  </si>
  <si>
    <t>https://drive.google.com/file/d/1u1WjH-eapdgNh9827NfiIoO4GPRtVmzD/view?usp=drive_web</t>
  </si>
  <si>
    <t>Local Centers in West Africa</t>
  </si>
  <si>
    <t>https://youtu.be/IScHE-goK5I</t>
  </si>
  <si>
    <t>Community Subscription Fees Recoup</t>
  </si>
  <si>
    <t>Steven Aldrich</t>
  </si>
  <si>
    <t>Catalyst value onboarding</t>
  </si>
  <si>
    <t>https://drive.google.com/file/d/1-74_XPCfxDxiOdSn1bUJevlqWsObKkgU/view?usp=sharing</t>
  </si>
  <si>
    <t>Indigo: Synthetic Assets on Cardano</t>
  </si>
  <si>
    <t>Daniel Short</t>
  </si>
  <si>
    <t>Atala PRISM DID Mass-Scale Adoption</t>
  </si>
  <si>
    <t>https://docs.google.com/presentation/d/11StNCcf4sBhWAgWKL7kWLK1adfXg7i9dd2i7KWgrY8U/edit#slide=id.g1050bd8c40a_0_6160</t>
  </si>
  <si>
    <t>https://youtu.be/olOxEinXrgM?t=328</t>
  </si>
  <si>
    <t>https://docs.google.com/document/d/1474INdXZI_EKguvPH3GssQEVM5zdxdz-b4KsraW5JKM/edit?usp=sharing</t>
  </si>
  <si>
    <t>https://youtu.be/UO91GPqxRpc</t>
  </si>
  <si>
    <t>https://drive.google.com/file/d/1YXk8ClEIq4TamUdgB5_SausWNr40h7CI/view?usp=sharing</t>
  </si>
  <si>
    <t>Add multilanguage to CNFTHub.io</t>
  </si>
  <si>
    <t>Huth Solo</t>
  </si>
  <si>
    <t>Scale-UP Cardano's Community Hubs</t>
  </si>
  <si>
    <t>https://docs.google.com/document/d/17w8yN7niNrdGTfB2qk5BquPSVGDk7BHL/edit?usp=sharing&amp;ouid=117059928304090739258&amp;rtpof=true&amp;sd=true</t>
  </si>
  <si>
    <t>https://youtu.be/sntE2N2qNr4</t>
  </si>
  <si>
    <t>https://youtu.be/SJ_8tQLhyms</t>
  </si>
  <si>
    <t>Artificial Intelligence/ML API</t>
  </si>
  <si>
    <t>Javier Paz</t>
  </si>
  <si>
    <t>https://drive.google.com/file/d/1GYbtCl7bPLhPLVaxl08jfOC2i6NTf34D/view?usp=sharing</t>
  </si>
  <si>
    <t>https://youtu.be/RYuj_wj0nQ4</t>
  </si>
  <si>
    <t>https://youtu.be/iSKDxZH5Vyc</t>
  </si>
  <si>
    <t>Glow Formal verification</t>
  </si>
  <si>
    <t>Alexander Smart</t>
  </si>
  <si>
    <t>https://drive.google.com/file/d/1aNPkbKSBdos5swJGgRj00NmQ6N1Tpvyq/view?usp=sharing</t>
  </si>
  <si>
    <t>https://youtu.be/Xr1MnlaFKM4</t>
  </si>
  <si>
    <t>https://youtu.be/YSvkNDgFbYg</t>
  </si>
  <si>
    <t>Comprehensive NFT Framework Collab</t>
  </si>
  <si>
    <t>DApp creation</t>
  </si>
  <si>
    <t>https://drive.google.com/file/d/1FqRIxooA_5OpU_EfyvpRat0Qdur2ZWZF/view?usp=sharing</t>
  </si>
  <si>
    <t>https://youtu.be/KY1c-0dP4zg</t>
  </si>
  <si>
    <t>https://youtu.be/i5jOwWzljk4</t>
  </si>
  <si>
    <t>Books for Blocks</t>
  </si>
  <si>
    <t>williamofthesun</t>
  </si>
  <si>
    <t>Partnerships for Global Adoption</t>
  </si>
  <si>
    <t>https://drive.google.com/file/d/14wyU2EaXDs-yCIZut7AafG03mGmnSmCl/view?usp=sharing</t>
  </si>
  <si>
    <t>https://youtu.be/V6HCIxSqpkU</t>
  </si>
  <si>
    <t>https://drive.google.com/file/d/1s19rPZSZrd_rZoImJt9i_1F2G6xVs3Fm/view?usp=sharing</t>
  </si>
  <si>
    <t>Tokenizing GitHub Pull request</t>
  </si>
  <si>
    <t>Max Bin Li</t>
  </si>
  <si>
    <t>https://drive.google.com/file/d/1_qFSfFiUWt_IwVjkkDRehRRi2wMUOiSy/view?usp=sharing</t>
  </si>
  <si>
    <t>https://youtu.be/65UuqD0HTHw</t>
  </si>
  <si>
    <t>https://drive.google.com/file/d/1E_-B4AbpSH-rnnvUFsm1xTSNfGpz3wzJ/view</t>
  </si>
  <si>
    <t>Introducing Empowa</t>
  </si>
  <si>
    <t>Phil Lewis</t>
  </si>
  <si>
    <t>https://drive.google.com/file/d/12D40OuAK3Wi1croI4WhNH-yDxIOgJQ9w/view?usp=sharing</t>
  </si>
  <si>
    <t>https://youtu.be/2E1BbSdxDMk</t>
  </si>
  <si>
    <t>https://youtu.be/5qCnVTKZNuc</t>
  </si>
  <si>
    <t>Cardano Wallet JS Multisig</t>
  </si>
  <si>
    <t>Leobel Izquierdo</t>
  </si>
  <si>
    <t>https://drive.google.com/file/d/133GxLWHBIxVx_1Tj1M7ydJdmMWgcgdzM/view?usp=sharing</t>
  </si>
  <si>
    <t>https://youtu.be/NxsSRQgSDE0</t>
  </si>
  <si>
    <t>https://www.youtube.com/watch?v=H7O4b_PtQ-8&amp;t=41s</t>
  </si>
  <si>
    <t>GimbaLabs (Cardano Starter Kits &amp; APIs)</t>
  </si>
  <si>
    <t>Juliane Montag</t>
  </si>
  <si>
    <t>https://docs.google.com/spreadsheets/d/1bfnWFa94Y7Zj0G7dtpo9W1nAYGovJbswipxiHT4UE3g/edit#gid=416498551</t>
  </si>
  <si>
    <t xml:space="preserve">https://youtu.be/PELxvpPWuYk?t=285 </t>
  </si>
  <si>
    <t>https://drive.google.com/file/d/1BWUA29-O_mbhIT-KhXP-9G-wBAMKIQmL/view?usp=sharing</t>
  </si>
  <si>
    <t>https://youtu.be/8MauHjTKtGY</t>
  </si>
  <si>
    <t>https://drive.google.com/file/d/1mvZ43cGM2y1HtYAAlHNzowerM_qdmf3u/view?usp=sharing</t>
  </si>
  <si>
    <t>PCDiscord - Bot to Assign Roles</t>
  </si>
  <si>
    <t>Tevo Saks</t>
  </si>
  <si>
    <t>https://drive.google.com/file/d/1KK2mFMz4HYyTDZpOZEEiUhnNZY90LE72/view?usp=sharing</t>
  </si>
  <si>
    <t>https://youtu.be/IoBnqIzjetc</t>
  </si>
  <si>
    <t>https://youtu.be/QhEbdpPq5Q0</t>
  </si>
  <si>
    <t>Mini Proposals as a Service</t>
  </si>
  <si>
    <t>DLT Entrepreneurship Toolbox</t>
  </si>
  <si>
    <t>https://drive.google.com/file/d/1296-tef_bbg4LL_kSwHOqPZxN6v6VoVe/view?usp=sharing</t>
  </si>
  <si>
    <t>https://youtu.be/YQ0sdE2OhOE</t>
  </si>
  <si>
    <t>https://youtu.be/EZBnaFt9BPk</t>
  </si>
  <si>
    <t>Crypto Regulation Surveillance</t>
  </si>
  <si>
    <t>Maury Shenk</t>
  </si>
  <si>
    <t xml:space="preserve">Fund6 </t>
  </si>
  <si>
    <t>F6: Cardano Emerging Threat Alarm</t>
  </si>
  <si>
    <t>https://drive.google.com/file/d/128BeS_xJaO3Ftv9DGVrJ-5GQIgUYXL55/view?usp=sharing</t>
  </si>
  <si>
    <t>https://youtu.be/040pfxj-xXs</t>
  </si>
  <si>
    <t>https://youtu.be/9DHT5mogILo</t>
  </si>
  <si>
    <t>API for Multi-Delegation Portfolios</t>
  </si>
  <si>
    <t>viperstakepool</t>
  </si>
  <si>
    <t>https://drive.google.com/file/d/1rphX1xB8q9ViUC0rjt0y-FQIn8A-WKb2/view?usp=sharing</t>
  </si>
  <si>
    <t>https://youtu.be/zV_ZNI74Nhc</t>
  </si>
  <si>
    <t>https://youtu.be/2iWbNCLkHMY</t>
  </si>
  <si>
    <t>IDEA FEST for Fund 6 + 7</t>
  </si>
  <si>
    <t>Dominik Tilman</t>
  </si>
  <si>
    <t>https://drive.google.com/file/d/1XfKkS5k4_4Q--G5r5YA-VTSDBY7rpyyI/view?usp=sharing</t>
  </si>
  <si>
    <t>https://youtu.be/Lbs8Z4JzyTI</t>
  </si>
  <si>
    <t>https://drive.google.com/file/d/1pwDvNbuDO-DvMocsFTYl2yzeahA8mQkL/view?usp=sharing</t>
  </si>
  <si>
    <t>Add SDG ratings to proposals - AIM</t>
  </si>
  <si>
    <t>Yoram Ben Zvi</t>
  </si>
  <si>
    <t>https://drive.google.com/file/d/1d-2LPEVYXvFUOjaZGLN5u4ALIgEDbihn/view?usp=sharing</t>
  </si>
  <si>
    <t>https://youtu.be/xJ_irsGl2PE</t>
  </si>
  <si>
    <t>https://youtu.be/ypg6OwoIhyU</t>
  </si>
  <si>
    <t>Stake Pool Key Documentation</t>
  </si>
  <si>
    <t>Bryan</t>
  </si>
  <si>
    <t>Global Sustainable Indep. SPO's</t>
  </si>
  <si>
    <t>https://drive.google.com/file/d/1W_jFD-BM6L1ebBOxaWto3SANMcc285Q6/view?usp=sharing</t>
  </si>
  <si>
    <t>https://youtu.be/COYW4O4Brjg</t>
  </si>
  <si>
    <t>https://drive.google.com/file/d/1WOlvUGpv_NbR8oJUXER8v9Lbxo0JqOZB/view?usp=sharing</t>
  </si>
  <si>
    <t>Oracle Performance Metrics</t>
  </si>
  <si>
    <t>Steven Pirois</t>
  </si>
  <si>
    <t>Metadata Challenge</t>
  </si>
  <si>
    <t>https://drive.google.com/file/d/1yfIfrm2suREnQfMBZfn1sq8WPCCfEQD-/view?usp=sharing</t>
  </si>
  <si>
    <t>https://youtu.be/lQEljYlV-CQ</t>
  </si>
  <si>
    <t>https://youtu.be/Axrf4VHEcEY</t>
  </si>
  <si>
    <t>Applying Oracle Performance Metrics</t>
  </si>
  <si>
    <t>Metadata challenge</t>
  </si>
  <si>
    <t>https://drive.google.com/file/d/14c3eKOj3u8nySQzyWAzmYEJ3nRu56fLZ/view?usp=sharing</t>
  </si>
  <si>
    <t>https://youtu.be/o05QnZkogSQ</t>
  </si>
  <si>
    <t>Employment Contract Dapp</t>
  </si>
  <si>
    <t>Simon Sällström</t>
  </si>
  <si>
    <t>https://drive.google.com/file/d/1fUctc9LGLOpwmR6skHssq7tqZx8L1s2-/view?usp=sharing</t>
  </si>
  <si>
    <t>https://youtu.be/Rw6Z1gfxaww</t>
  </si>
  <si>
    <t>https://drive.google.com/file/d/12X_YMPYxExhJKDcpKglP1kjtBtL1VALU/view?usp=sharing</t>
  </si>
  <si>
    <t>Research dApp</t>
  </si>
  <si>
    <t>https://drive.google.com/file/d/16RVbaSeS5i_3kXXwHgLjCSsVLVuZR6GL/view?usp=sharing</t>
  </si>
  <si>
    <t>https://youtu.be/6G3I_uox3MY</t>
  </si>
  <si>
    <t>https://drive.google.com/file/d/12DNTUGBJD0Tedq24HuKoVqoHYYzgKxUO/view?usp=sharing</t>
  </si>
  <si>
    <t>Gravatar for ADA Wallets</t>
  </si>
  <si>
    <t>Matthias Sieber</t>
  </si>
  <si>
    <t>https://drive.google.com/file/d/1oJwqPYBGvh6yO8RU9eIoSErtecChRA-J/view?usp=sharing</t>
  </si>
  <si>
    <t>https://youtu.be/p-9fwgygrqI</t>
  </si>
  <si>
    <t>https://drive.google.com/file/d/1DpUZsPfEzgSK_XGJIbv6DKU53Gjr0BIS/view?usp=sharing</t>
  </si>
  <si>
    <t>Catalyst Circle Treasury Management</t>
  </si>
  <si>
    <t>Miroslav Rajh</t>
  </si>
  <si>
    <t>Miscellaneous Challenge</t>
  </si>
  <si>
    <t>https://drive.google.com/file/d/1S3Ktje_yL8Wu8U1KED8VhPGP3r-Qy88g/view?usp=sharing</t>
  </si>
  <si>
    <t>https://drive.google.com/drive/folders/1HsTq52QWP6UlWbHO4ZzBFxsIrvysCjNL</t>
  </si>
  <si>
    <t>Step-by-Step Guide: Off-Chain Code</t>
  </si>
  <si>
    <t>https://drive.google.com/file/d/1WzqMZjJRU0MUXSecuFWnyPTT1SCyjt71/view?usp=sharing</t>
  </si>
  <si>
    <t>https://youtu.be/2kQiTy-jiJo</t>
  </si>
  <si>
    <t>https://www.youtube.com/watch?v=o1UEkVhiAs4</t>
  </si>
  <si>
    <t>Cardano Health Infrastructure</t>
  </si>
  <si>
    <t>David Dale</t>
  </si>
  <si>
    <t>https://drive.google.com/file/d/1C4vqtRGGjSDzDxnX-JreCTIdcKoVpdSw/view?usp=sharing</t>
  </si>
  <si>
    <t>https://youtu.be/FMxVav-Rfl4</t>
  </si>
  <si>
    <t>https://youtu.be/vN-V7SjhoPs</t>
  </si>
  <si>
    <t>Interoperability as growth driver</t>
  </si>
  <si>
    <t>Rodolfo Miranda</t>
  </si>
  <si>
    <t>https://drive.google.com/file/d/1w2i9MpkL1zscFXY9uLS0tFZE6gxhYG0u/view?usp=sharing</t>
  </si>
  <si>
    <t>https://youtu.be/d6SUDoRwQos</t>
  </si>
  <si>
    <t>https://www.youtube.com/watch?v=lUnuMdQEQtM</t>
  </si>
  <si>
    <t>University/College Outreach</t>
  </si>
  <si>
    <t>Jeff Granger</t>
  </si>
  <si>
    <t>https://drive.google.com/file/d/1qSs1D1tkz4q2_fL00_xYjXSG1WSJt7Hd/view?usp=sharing</t>
  </si>
  <si>
    <t>https://youtu.be/drHdyFhUy1w</t>
  </si>
  <si>
    <t>https://drive.google.com/file/d/1_9tq9xVPJ8OiYQ_7x4qapghdGk1lBhpa/view?usp=sharing</t>
  </si>
  <si>
    <t>Create Teaming Agreement Templates</t>
  </si>
  <si>
    <t>Len Delunas</t>
  </si>
  <si>
    <t>https://drive.google.com/file/d/1Z7Khe42FeuItld1KipAQ0w-u26uUv2Yb/view?usp=sharing</t>
  </si>
  <si>
    <t>https://youtu.be/eYhCBEOcze0</t>
  </si>
  <si>
    <r>
      <rPr>
        <rFont val="Exo"/>
        <color rgb="FF1155CC"/>
        <sz val="10.0"/>
        <u/>
      </rPr>
      <t>https://www.youtube.com/watch?v=eAioFRb2RTA</t>
    </r>
    <r>
      <rPr>
        <rFont val="Exo"/>
        <color rgb="FF1155CC"/>
        <sz val="10.0"/>
        <u/>
      </rPr>
      <t>A</t>
    </r>
  </si>
  <si>
    <t>Rarety - SC based NFT drop platform</t>
  </si>
  <si>
    <t>Skrypt Labs</t>
  </si>
  <si>
    <t xml:space="preserve">Fund7 </t>
  </si>
  <si>
    <t>Mini/Low-Budget Dapps &amp; Integrations</t>
  </si>
  <si>
    <t>https://drive.google.com/file/d/1X4EyQqKFUahci2WbQi2cJH2I7DGxFfUU/view?usp=sharing</t>
  </si>
  <si>
    <t>https://youtu.be/kBFqhcVO2xE</t>
  </si>
  <si>
    <t>https://www.youtube.com/watch?v=C9Fxwqypa1c</t>
  </si>
  <si>
    <t>IdeaScale Improvements</t>
  </si>
  <si>
    <t>Erik Siebert</t>
  </si>
  <si>
    <t>https://drive.google.com/file/d/1G_H-umnnw1FjOwr78YDTO3GHIOmq_s5C/view?usp=sharing</t>
  </si>
  <si>
    <t>https://youtu.be/uGCrMKD5XVs</t>
  </si>
  <si>
    <t>https://vimeo.com/692050866/39b31c1e2a</t>
  </si>
  <si>
    <t>Japanese SPO community management</t>
  </si>
  <si>
    <t>Yu Kagaya</t>
  </si>
  <si>
    <t>Multilingual resources</t>
  </si>
  <si>
    <t>https://drive.google.com/file/d/1nlifaT8sKB6FeHH8L8IiqDp64d09IN2-/view?usp=sharing</t>
  </si>
  <si>
    <t>https://youtu.be/tMW1NVkQiok</t>
  </si>
  <si>
    <t>https://youtu.be/bxw_paVjnlU</t>
  </si>
  <si>
    <t>Community Pharmacy System</t>
  </si>
  <si>
    <t xml:space="preserve">Dale David </t>
  </si>
  <si>
    <t>Nation Building Dapps</t>
  </si>
  <si>
    <t>https://drive.google.com/file/d/1DOE2qbpJeORgJMQxku-tpFmiJ2qwpT0z/view?usp=sharing</t>
  </si>
  <si>
    <t>https://youtu.be/4Z-mzm8dbLI</t>
  </si>
  <si>
    <t>https://youtu.be/sBVUBxq3UpU</t>
  </si>
  <si>
    <t>Vaccine Management Platform + APIs</t>
  </si>
  <si>
    <t>https://drive.google.com/file/d/15FnIAgPL-ksRUxah559msM3l6t9Tz6aI/view?usp=sharing</t>
  </si>
  <si>
    <t>https://youtu.be/ZrccVXUe3vY</t>
  </si>
  <si>
    <t>Video content about Mini-Proposals</t>
  </si>
  <si>
    <t>Proposer outreach</t>
  </si>
  <si>
    <t>https://drive.google.com/file/d/1chse8TeLLde4j5hNDRqVYR_yebzIJYpr/view?usp=sharing</t>
  </si>
  <si>
    <t>https://youtu.be/s8-wK2U8Mgg</t>
  </si>
  <si>
    <t>https://youtu.be/9dqyPiJpn2k</t>
  </si>
  <si>
    <t>Cardano in South L.A.</t>
  </si>
  <si>
    <t>https://drive.google.com/file/d/17zURLoGgoh-kLiehPtFrL2LOhKXQSd7Q/view?usp=sharing</t>
  </si>
  <si>
    <t>https://youtu.be/BwWJLGnrCJQ</t>
  </si>
  <si>
    <t>https://youtu.be/yOU_dNYZF_8</t>
  </si>
  <si>
    <t>Idea Fest by Catalyst Swarm</t>
  </si>
  <si>
    <t>Felix Weber</t>
  </si>
  <si>
    <t>Community Events</t>
  </si>
  <si>
    <t>https://drive.google.com/file/d/1O0UqAM3yGI8w-ogGsZNyadABgONeORZd/view?usp=sharing</t>
  </si>
  <si>
    <t>https://youtu.be/WfnRcfOGWFg</t>
  </si>
  <si>
    <t>https://drive.google.com/file/d/1XLKXGgCUKOx7OIFeoDGaA69fh_trNU86/view?usp=sharing</t>
  </si>
  <si>
    <t>Cardano Worldwide Community Hubs</t>
  </si>
  <si>
    <t>Carl Henry Global</t>
  </si>
  <si>
    <t>https://drive.google.com/file/d/1jJ1_KKVG-_8jSHa4i_V2dvpPMs1qdxrb/view?usp=sharing</t>
  </si>
  <si>
    <t>https://youtu.be/oCmn-1jm3ZA</t>
  </si>
  <si>
    <t>https://youtu.be/qc8O-h0s-bI</t>
  </si>
  <si>
    <t>ADA Payments for Joomla 3 &amp; 4</t>
  </si>
  <si>
    <t>Catalyst Natives COTI: Pay with ADA Plug-in</t>
  </si>
  <si>
    <t>https://drive.google.com/file/d/1P_KiNmPCon8gT3j8qiSJuuszyD7t-hgi/view?usp=sharing</t>
  </si>
  <si>
    <t>https://youtu.be/RTiosNdnVq0</t>
  </si>
  <si>
    <t>https://youtu.be/qhuq3jf_r9s</t>
  </si>
  <si>
    <t>Community-Made Interactive Guides</t>
  </si>
  <si>
    <t>Matthew Halloran</t>
  </si>
  <si>
    <t>https://drive.google.com/file/d/1CIi5cp5G8PQ-_Qwz9FncWsnMdm1D5zbM/view?usp=sharing</t>
  </si>
  <si>
    <t>https://youtu.be/OoRcAnrxuHk</t>
  </si>
  <si>
    <t>https://youtu.be/FYXTTFdQgwU</t>
  </si>
  <si>
    <t>Cardano Wallet Flutter SDK</t>
  </si>
  <si>
    <t>Richard Easterling</t>
  </si>
  <si>
    <t>https://drive.google.com/file/d/1GsZ--0lea9a0IDW30us-CmmukSn3fgr1/view?usp=sharing</t>
  </si>
  <si>
    <t>https://youtu.be/gZWCXOR2Va0</t>
  </si>
  <si>
    <t>https://www.youtube.com/watch?v=vGR30KmhTdc</t>
  </si>
  <si>
    <t>CARDANO DLT-360 RISK RADAR</t>
  </si>
  <si>
    <t>Heinz Gassner</t>
  </si>
  <si>
    <t>Cardano Emerging Threat Alarm</t>
  </si>
  <si>
    <t>https://drive.google.com/file/d/1N8nJ6FQMcvaZyrxs_RXgiN2ypONpoI08/view?usp=sharing</t>
  </si>
  <si>
    <t>https://youtu.be/59i3tl4eUdw</t>
  </si>
  <si>
    <t>https://drive.google.com/file/d/1XGg2xhIDW9KPdNWHGJDebXv6u9lns2Gq/view?usp=drivesdk</t>
  </si>
  <si>
    <t>NFT-DAO EZ-Pay API wallet connector</t>
  </si>
  <si>
    <t>https://drive.google.com/file/d/16dovI15hBeB2pnZUnrHPT13YtOTjQkle/view?usp=sharing</t>
  </si>
  <si>
    <t>https://youtu.be/NXnAiU3DSH8</t>
  </si>
  <si>
    <t>https://www.youtube.com/watch?v=GDkfWYnr1Wg</t>
  </si>
  <si>
    <t>Metadata search engine enhancements</t>
  </si>
  <si>
    <t>CENT</t>
  </si>
  <si>
    <t>https://drive.google.com/file/d/1ID_Ml4pDpV9GBdF2e7Zp_Bb833aEptjP/view?usp=sharing</t>
  </si>
  <si>
    <t>https://youtu.be/fAg_L9XIbmM</t>
  </si>
  <si>
    <t>https://www.youtube.com/watch?v=2ohA7i2J1YU</t>
  </si>
  <si>
    <t>WAL-CLI Wallet-Tool for Developers</t>
  </si>
  <si>
    <t>Esteban Garcia</t>
  </si>
  <si>
    <t>Accelerate Decentralized Identity</t>
  </si>
  <si>
    <t>https://drive.google.com/file/d/1Pq36IF9uA-W36ukO8eiNlgHcMgoFehl9/view?usp=sharing</t>
  </si>
  <si>
    <t>https://youtu.be/1N1VD3RIgpE</t>
  </si>
  <si>
    <t>https://youtu.be/_9T0JwbNdxU</t>
  </si>
  <si>
    <t>Insight Sharing Workshops - TCS</t>
  </si>
  <si>
    <t>The Catalyst School</t>
  </si>
  <si>
    <t>https://drive.google.com/file/d/1YL5Vw6DX0gFWRzYfRlSIEftNJzcOSUWh/view?usp=sharing</t>
  </si>
  <si>
    <t>https://youtu.be/4WRF015dMZ4</t>
  </si>
  <si>
    <t>https://drive.google.com/file/d/1OIPHsgO6aZmu-THwPwYwAOSSHJkdU4Zm/view?usp=sharing</t>
  </si>
  <si>
    <t>CARDONEX ⚡</t>
  </si>
  <si>
    <t>Advait Joglekar</t>
  </si>
  <si>
    <t>https://drive.google.com/file/d/18AiS_bCp4pwcMQTz3cZZlDRUZYBA-Hi5/view?usp=sharing</t>
  </si>
  <si>
    <t>https://youtu.be/7ouWUlW63cc</t>
  </si>
  <si>
    <r>
      <rPr>
        <rFont val="Exo"/>
        <color rgb="FF1155CC"/>
        <sz val="10.0"/>
        <u/>
      </rPr>
      <t>https://youtu.be/86OFzacjjJ4</t>
    </r>
    <r>
      <rPr>
        <rFont val="Exo"/>
        <color rgb="FF1155CC"/>
        <sz val="10.0"/>
        <u/>
      </rPr>
      <t>4</t>
    </r>
  </si>
  <si>
    <t>CardSec 🔒</t>
  </si>
  <si>
    <t>Adnan Khan</t>
  </si>
  <si>
    <t>Disaster: When all is at stake</t>
  </si>
  <si>
    <t>https://drive.google.com/file/d/1zBFsFOxOQ9t_BpygxxgBkqgXESGA752p/view?usp=sharing</t>
  </si>
  <si>
    <t>https://youtu.be/bC82V140Ac4</t>
  </si>
  <si>
    <r>
      <rPr>
        <rFont val="Exo"/>
        <color rgb="FF1155CC"/>
        <sz val="10.0"/>
        <u/>
      </rPr>
      <t>https://www.youtube.com/watch?v=HENn2YMyTPY</t>
    </r>
    <r>
      <rPr>
        <rFont val="Exo"/>
        <color rgb="FF1155CC"/>
        <sz val="10.0"/>
        <u/>
      </rPr>
      <t>Y</t>
    </r>
  </si>
  <si>
    <t>Entrepreneur Community Mentoring</t>
  </si>
  <si>
    <t>Ayax Labombarda</t>
  </si>
  <si>
    <t>https://drive.google.com/file/d/1gGJScB9vuKL6un99mf-8c8vMA8HinRq6/view?usp=sharing</t>
  </si>
  <si>
    <t>https://youtu.be/b8ws28fRUYE</t>
  </si>
  <si>
    <t>https://youtu.be/DUbWletuiNE</t>
  </si>
  <si>
    <t>Voter Tool - AIM</t>
  </si>
  <si>
    <t>Lucio Baglione</t>
  </si>
  <si>
    <t>Distributed decision making</t>
  </si>
  <si>
    <t>https://drive.google.com/file/d/11hrNeoCvKPpc5WfTVgWeGGCvnCI8yD6a/view?usp=sharing</t>
  </si>
  <si>
    <t>https://youtu.be/G5GTSIDQEX0</t>
  </si>
  <si>
    <t>https://drive.google.com/file/d/1lh2K0lB55LgeV1Hv_EHNdewNCRoPm6JM/view?usp=sharing</t>
  </si>
  <si>
    <t>Voter tool translations - AIM</t>
  </si>
  <si>
    <t>Philip Khoo</t>
  </si>
  <si>
    <t>https://drive.google.com/file/d/1pEm5pklYpNfpbN1EdRGNBFoDlZGW5wE2/view?usp=sharing</t>
  </si>
  <si>
    <t>https://youtu.be/Q9mZoSfMq_g</t>
  </si>
  <si>
    <t>Open Ideas and Data For Cooperation</t>
  </si>
  <si>
    <t>https://drive.google.com/file/d/11lcLZCsFf5oXET2hqZqvVK-mnjHzC2vi/view?usp=sharing</t>
  </si>
  <si>
    <t>https://youtu.be/FYCy6LE9RTo</t>
  </si>
  <si>
    <t>https://drive.google.com/file/d/1TKjp6vLlGQiv7lQzVdAvempQFchrSaQA/view?usp=sharing</t>
  </si>
  <si>
    <t>Catalyst Circle Mentorship</t>
  </si>
  <si>
    <t>Allison Fromm</t>
  </si>
  <si>
    <t>https://drive.google.com/file/d/12yDP8Yzbm545Nr9FM2j0JJCtM1ozJxaZ/view?usp=sharing</t>
  </si>
  <si>
    <t>https://youtu.be/4QsyrJkICmU</t>
  </si>
  <si>
    <t xml:space="preserve">https://drive.google.com/file/d/1JerJxb1crWg0FlHhsddoOZ5NcMmiQPDo/view?usp=sharing </t>
  </si>
  <si>
    <t>Global Sustainable Stories/Usecases</t>
  </si>
  <si>
    <t>Cole Bartlett</t>
  </si>
  <si>
    <t>https://drive.google.com/file/d/16T-H4VRHe31icSaBHKybvBb73iHtDNAc/view?usp=sharing</t>
  </si>
  <si>
    <t>https://youtu.be/FzeilI8Sof8</t>
  </si>
  <si>
    <r>
      <rPr>
        <rFont val="Exo"/>
        <color rgb="FF1155CC"/>
        <sz val="10.0"/>
        <u/>
      </rPr>
      <t>https://youtu.be/hjXJKfCpCoY</t>
    </r>
    <r>
      <rPr>
        <rFont val="Exo"/>
        <color rgb="FF1155CC"/>
        <sz val="10.0"/>
        <u/>
      </rPr>
      <t>Y</t>
    </r>
  </si>
  <si>
    <t>Lokole Education Centre in DR Congo</t>
  </si>
  <si>
    <t>nzola8</t>
  </si>
  <si>
    <t>https://drive.google.com/file/d/1-vM3nGBhMq6gw94_i8fCd2Jk8687Ivt5/view?usp=sharing</t>
  </si>
  <si>
    <t>https://youtu.be/oN1qV9ZIofg</t>
  </si>
  <si>
    <t>https://drive.google.com/file/d/18iAivI4kkAZzl22m-f9j7FmLZYsEJUG9/view?usp=sharing</t>
  </si>
  <si>
    <t>Research in Applying Frameworks-AIM</t>
  </si>
  <si>
    <t>Raz</t>
  </si>
  <si>
    <t>https://drive.google.com/file/d/1ud6fdVb8MLcrTD5QpmKCp-tkxl3j78LE/view?usp=sharing</t>
  </si>
  <si>
    <t>https://youtu.be/FbFzuSI31nc</t>
  </si>
  <si>
    <t>https://youtu.be/JNG070WJp2M</t>
  </si>
  <si>
    <t>Proposal Framework Tool - AIM</t>
  </si>
  <si>
    <t>https://drive.google.com/file/d/1zLlYDBYsk4taPUjgiq9ACeRcGI003FJ2/view?usp=sharing</t>
  </si>
  <si>
    <t>https://youtu.be/EZESRy9P7RI</t>
  </si>
  <si>
    <t>https://youtu.be/G8VZIluVL44</t>
  </si>
  <si>
    <t>Eastern TownHall Team Operation</t>
  </si>
  <si>
    <t>Mie Tran</t>
  </si>
  <si>
    <t>https://drive.google.com/file/d/1iHjCE45pySk9ofg3VaRNOQXz00E_H_Z_/view?usp=sharing</t>
  </si>
  <si>
    <t>https://youtu.be/CdS3dme8uYs</t>
  </si>
  <si>
    <t>https://drive.google.com/file/d/1Xg24PEa6yITfHwb0s_T3Ex2Btq5LQovC/view?ts=624d4647</t>
  </si>
  <si>
    <t>Cardano for STEM Brazilian students</t>
  </si>
  <si>
    <t>Gilvânia Vilela</t>
  </si>
  <si>
    <t>Grow Latin America, Grow Cardano</t>
  </si>
  <si>
    <t>https://drive.google.com/file/d/1mzJ1jrQtp5WuR5R9j_96L8WWswYhUGgl/view?usp=sharing</t>
  </si>
  <si>
    <t>https://youtu.be/XzH4lBRGOZk</t>
  </si>
  <si>
    <t>https://drive.google.com/file/d/1ightTVRuPeKZsbw3OfyNeFvlqbk-ZLvU/view?usp=sharing</t>
  </si>
  <si>
    <t>Open Source Credential Wallet</t>
  </si>
  <si>
    <t>LanceB</t>
  </si>
  <si>
    <t>https://drive.google.com/file/d/16S3riLaZ1L6SL5MEZUz7622k4af6LK5V/view?usp=sharing</t>
  </si>
  <si>
    <t>https://youtu.be/vHs9GN_McCQ</t>
  </si>
  <si>
    <t>https://youtu.be/PCA-OX9641U</t>
  </si>
  <si>
    <t>NFT Based Authentication</t>
  </si>
  <si>
    <t>Reshm</t>
  </si>
  <si>
    <t>Open Source Developer Ecosystem</t>
  </si>
  <si>
    <t>https://drive.google.com/file/d/1dAHDSLLmLlpJAJtggMEDbUGibGb-gmcH/view?usp=sharing</t>
  </si>
  <si>
    <t>https://youtu.be/1DzegY7BG8Y</t>
  </si>
  <si>
    <t>https://drive.google.com/file/d/18vcK-CtgqhH2fRyvKpXSovqBJHud7RVO/view?usp=sharing</t>
  </si>
  <si>
    <t>Geneva Business Development Hub</t>
  </si>
  <si>
    <t>Yoram</t>
  </si>
  <si>
    <t>https://drive.google.com/file/d/1qDMjlYW-iZXu32z8gXX_oKB_SfOYlM85/view?usp=sharing</t>
  </si>
  <si>
    <t>https://youtu.be/CHuEOsIUvjc</t>
  </si>
  <si>
    <t>https://www.youtube.com/watch?v=ZEN5CSVCMR8</t>
  </si>
  <si>
    <t>DAOJob: The HR Tooling for DAOs</t>
  </si>
  <si>
    <t>Gabriel Axel</t>
  </si>
  <si>
    <t>DAOs ❤ Cardano</t>
  </si>
  <si>
    <t>https://drive.google.com/file/d/1CjTty4H3KrFj6s7JQXQiaAs4WKqaTMol/view?usp=sharing</t>
  </si>
  <si>
    <t>https://drive.google.com/file/d/1dkP-r-FO3TrjVjj3JajZoiQab1OHmuCm/view</t>
  </si>
  <si>
    <t>Revenue Share Token Smart Contract</t>
  </si>
  <si>
    <t>https://drive.google.com/file/d/1KHSGDkGQH93U0eFAoKcl4pd_OWCoPeUQ/view?usp=sharing</t>
  </si>
  <si>
    <t>https://youtu.be/_tHHLUOeEwM</t>
  </si>
  <si>
    <t>https://youtu.be/uxYR2SriOCk</t>
  </si>
  <si>
    <t>Easy Node Deployment - [Revelar]</t>
  </si>
  <si>
    <t>Jason Toevs</t>
  </si>
  <si>
    <t>https://drive.google.com/file/d/1AWp0J5SN_tAIZE8fH-zsGiIzGkOxQWXA/view?usp=sharing</t>
  </si>
  <si>
    <t>https://share.descript.com/view/e6Z2ijDy9t2</t>
  </si>
  <si>
    <t>Smart Contract Audit Token SCAT DAO</t>
  </si>
  <si>
    <t>Eric Helms</t>
  </si>
  <si>
    <t xml:space="preserve"> Improve and Grow Auditability</t>
  </si>
  <si>
    <t>https://drive.google.com/file/d/1ZLbsfNeBi_rnrYrIBxkt3v7ilj3n881v/view?usp=sharing</t>
  </si>
  <si>
    <t>https://youtu.be/cXo5T2qxQM8</t>
  </si>
  <si>
    <t>https://youtu.be/EfS-eBq6zyg</t>
  </si>
  <si>
    <t>Platform for Cardano Solar Farms</t>
  </si>
  <si>
    <t>Jose Iadicicco</t>
  </si>
  <si>
    <t>https://docs.google.com/document/d/1IhxydkjAr9p9magQfJIwuQXMQzSDBChm/edit?usp=sharing&amp;ouid=117059928304090739258&amp;rtpof=true&amp;sd=true</t>
  </si>
  <si>
    <t>https://youtu.be/iP1YM7pji04</t>
  </si>
  <si>
    <t>https://youtu.be/bkimSaCN8Nk</t>
  </si>
  <si>
    <t>Interoperability within Atala Prism</t>
  </si>
  <si>
    <t>rodolfo.miranda</t>
  </si>
  <si>
    <t>https://drive.google.com/file/d/1VkzKcyaKivrNuAZ7l7QY6VqKio50EM5s/view?usp=sharing</t>
  </si>
  <si>
    <t>https://youtu.be/uKX2eXqUUfg</t>
  </si>
  <si>
    <t>https://youtu.be/M5oz4pAw94E</t>
  </si>
  <si>
    <t>A Community Vesting Dapp</t>
  </si>
  <si>
    <t>quinn</t>
  </si>
  <si>
    <t>https://drive.google.com/file/d/1DggWfq9No8loAEEaJz9YMb2kAHrPg00S/view?usp=sharing</t>
  </si>
  <si>
    <t>https://youtu.be/Q5J8mJA4J5U</t>
  </si>
  <si>
    <t>https://www.youtube.com/watch?v=ULoiQab4OD0</t>
  </si>
  <si>
    <t>Dumpling Twitter Space</t>
  </si>
  <si>
    <t>https://drive.google.com/file/d/1jRgIzEaJS5eHR1Fkc9QogiKCpWAKcvEZ/view?usp=sharing</t>
  </si>
  <si>
    <t>https://youtu.be/r44PhwAFRUY</t>
  </si>
  <si>
    <t xml:space="preserve">https://drive.google.com/file/d/1JBcoj6myZMPfQhkWO9snKdriyfYIo_32/view?usp=sharing </t>
  </si>
  <si>
    <t>PLUTUS FOR DEVS IN SPANISH</t>
  </si>
  <si>
    <t>Sebastian Pabon</t>
  </si>
  <si>
    <t>https://drive.google.com/file/d/1Y4heFLDBjwuctQp5jxkS3IRdNSTJlMy9/view?usp=sharing</t>
  </si>
  <si>
    <t>https://youtu.be/FbLWHKEtUCc</t>
  </si>
  <si>
    <t>https://vimeo.com/718519720</t>
  </si>
  <si>
    <t>Proposals Mentors Marketplace</t>
  </si>
  <si>
    <t>Alex Pestchanker</t>
  </si>
  <si>
    <t>https://drive.google.com/file/d/1c_SfxJO4M-OVCVrpjqZ7FUb6s4_PEepn/view?usp=sharing</t>
  </si>
  <si>
    <t>https://youtu.be/XKpfu82oZjc</t>
  </si>
  <si>
    <t>https://youtu.be/Rx_htF3tIiw</t>
  </si>
  <si>
    <t>Koios - Elastic Cardano Query Layer</t>
  </si>
  <si>
    <t>Damjan Ostrelic</t>
  </si>
  <si>
    <t>https://drive.google.com/file/d/1RwjYDOq4pjSP6bqiWQMfbXzcVz05fZ1S/view?usp=sharing</t>
  </si>
  <si>
    <t>https://youtu.be/-wfzPyRnOKU</t>
  </si>
  <si>
    <t xml:space="preserve"> https://www.youtube.com/watch?v=lOoPNYiVxkg</t>
  </si>
  <si>
    <t>Odoo plugin</t>
  </si>
  <si>
    <t>https://drive.google.com/file/d/1DBHjsoGm2wp9gjKWupL2j_T29-zyrcgz/view?usp=sharing</t>
  </si>
  <si>
    <t>https://youtu.be/NOcFmhgxr3E</t>
  </si>
  <si>
    <t>https://youtu.be/5u_rsQZQKB0</t>
  </si>
  <si>
    <t>Transaction Editor &amp; wallet</t>
  </si>
  <si>
    <t>Oscar</t>
  </si>
  <si>
    <t>https://drive.google.com/file/d/1pcCL93-XYvDjS3EIUW7W57XecjBm880f/view?usp=sharing</t>
  </si>
  <si>
    <t>https://youtu.be/6nkb4d9C0EA</t>
  </si>
  <si>
    <t xml:space="preserve"> https://www.youtube.com/watch?v=fTDCxC8No6o</t>
  </si>
  <si>
    <t>Universal Skills Authentication</t>
  </si>
  <si>
    <t>https://drive.google.com/file/d/14hMw2JHGQf6M0Gd1dnct0onzpwZMdCgD/view?usp=sharing</t>
  </si>
  <si>
    <t>https://youtu.be/WTNnx6-wxJg</t>
  </si>
  <si>
    <t>https://youtu.be/b0LDP0Xkaec</t>
  </si>
  <si>
    <t>Translation for Proposal API DATA</t>
  </si>
  <si>
    <t>Darlington Wleh</t>
  </si>
  <si>
    <t>Improve and Grow Auditability</t>
  </si>
  <si>
    <t>https://drive.google.com/file/d/1pjeQRi8LdCU8jFXEmm7S2fJO5mhxl0eQ/view?usp=sharing</t>
  </si>
  <si>
    <t>https://youtu.be/JqFBVdwmcKI</t>
  </si>
  <si>
    <t>https://www.youtube.com/watch?v=ssR8PAv2so0</t>
  </si>
  <si>
    <t>Hyperledger-Prism Interoperability</t>
  </si>
  <si>
    <t>https://drive.google.com/file/d/141TsH-AQpPwCzuSzfkf-i-lSNlbHVg-X/view?usp=sharing</t>
  </si>
  <si>
    <t>https://youtu.be/J-EWym5Z4Fo</t>
  </si>
  <si>
    <t>https://www.youtube.com/watch?v=rzyT2eqVveY</t>
  </si>
  <si>
    <t>GMBL-turn devs into blockchain devs</t>
  </si>
  <si>
    <t>James Dunseith</t>
  </si>
  <si>
    <t>https://drive.google.com/file/d/1IVnaWeG33OC6yUikbHY-pl5AroaMq5qo/view?usp=sharing</t>
  </si>
  <si>
    <t>https://youtu.be/lLgWREQI7DI</t>
  </si>
  <si>
    <t>https://youtu.be/bsX2N_na_7M</t>
  </si>
  <si>
    <t>gimbalabs - Plutus PBL program</t>
  </si>
  <si>
    <t>https://drive.google.com/file/d/1bzKNdGy20vuX4s00FhaMprz61hY46eNC/view?usp=sharing</t>
  </si>
  <si>
    <t>https://youtu.be/e6VVIdAzp7Y</t>
  </si>
  <si>
    <t>gimbalabs-building network capacity</t>
  </si>
  <si>
    <t>https://drive.google.com/file/d/1BVoB5uDPm7efRlgS-sQyxXE4E_aEVJOB/view?usp=sharing</t>
  </si>
  <si>
    <t>https://youtu.be/2XXtcW87Td4</t>
  </si>
  <si>
    <t>Control your data - privacy ledger</t>
  </si>
  <si>
    <t>Michiel Van Roey</t>
  </si>
  <si>
    <t>https://drive.google.com/file/d/1ymABDlFYh0kTcp2RkSWmN3LPk1CUesdD/view?usp=sharing</t>
  </si>
  <si>
    <t>https://youtu.be/PX3tx6TSQPw</t>
  </si>
  <si>
    <t>https://www.youtube.com/watch?v=D7IKZm_R9Y4&amp;t=4s</t>
  </si>
  <si>
    <t>Japan Cardano Governance Association-Meetings &amp; Communities &amp; Podcasts</t>
  </si>
  <si>
    <t>Yuta Oishi</t>
  </si>
  <si>
    <t>https://drive.google.com/file/d/1no6NW7SHzK3RVrGZXtYXIPYOUPvJvpbU/view?usp=sharing</t>
  </si>
  <si>
    <t>https://youtu.be/2f_58_PhpU0</t>
  </si>
  <si>
    <t>https://youtu.be/7OWJfWbwqMk</t>
  </si>
  <si>
    <t>FreeLoaderz: Load Balancer</t>
  </si>
  <si>
    <t>Rhys Morgan</t>
  </si>
  <si>
    <t>New Member Onboarding</t>
  </si>
  <si>
    <t>https://drive.google.com/file/d/1HMAJjXE4yWJfAN6oVDzBPLobGXrgQFD3/view?usp=sharing</t>
  </si>
  <si>
    <t>https://youtu.be/lTx7LUUAImY</t>
  </si>
  <si>
    <t>https://youtu.be/R3bKNalkPv8</t>
  </si>
  <si>
    <t>Eastern Town Hall &amp; Japan</t>
  </si>
  <si>
    <t>Connecting Japan/日本 Community</t>
  </si>
  <si>
    <t>https://drive.google.com/file/d/1-DRuSjh3igyAWqIpG3jWGg4Y4l2sCxV_/view?usp=sharing</t>
  </si>
  <si>
    <t>https://youtu.be/y6gzFvszeCE</t>
  </si>
  <si>
    <t>https://youtu.be/l15D9GIg7hI</t>
  </si>
  <si>
    <t>Sustainability Hub for Japan</t>
  </si>
  <si>
    <t>https://drive.google.com/file/d/1MYocjsKeFTK0hDudtH1uKZfJcp_eyywP/view?usp=sharing</t>
  </si>
  <si>
    <t>https://youtu.be/691SkYz6UuE</t>
  </si>
  <si>
    <t>https://www.youtube.com/watch?v=aUGO5vojyTw</t>
  </si>
  <si>
    <t>Sustainable Hub for All Backgrounds</t>
  </si>
  <si>
    <t>cole.vt</t>
  </si>
  <si>
    <t>https://drive.google.com/file/d/1PSQjiYL7UYAjwXBdB35vSvBHKx5bVR_j/view?usp=sharing</t>
  </si>
  <si>
    <t>https://youtu.be/6cqVIKENgtc</t>
  </si>
  <si>
    <t>https://www.youtube.com/watch?v=Nlt_wy_FgPA</t>
  </si>
  <si>
    <t>Sustainable LatinAmerican Use cases</t>
  </si>
  <si>
    <t>https://drive.google.com/file/d/1sJnGV0EIQMywd15qwxeK3xHCGt96ILeo/view?usp=sharing</t>
  </si>
  <si>
    <t>https://youtu.be/y0ithW3XYa4</t>
  </si>
  <si>
    <t>https://www.youtube.com/watch?v=TVG0qiO3Y7c</t>
  </si>
  <si>
    <t>Impact Measurements Tool - research</t>
  </si>
  <si>
    <t>https://drive.google.com/file/d/1-7WKPBKO9lizxk-1bwKsDf3m-AU1j6GA/view?usp=sharing</t>
  </si>
  <si>
    <t>https://youtu.be/CQDvEyglXhE</t>
  </si>
  <si>
    <t>https://www.youtube.com/watch?v=WIBHUSdWnj0</t>
  </si>
  <si>
    <t>Tarax: a news and media DAO</t>
  </si>
  <si>
    <t>alexeusgr</t>
  </si>
  <si>
    <t>Open Source Development Ecosystem</t>
  </si>
  <si>
    <t>https://drive.google.com/file/d/1m7-X44AtrfCTYEq6X_05PxAP8hZXqr_9/view?usp=sharing</t>
  </si>
  <si>
    <t>https://youtu.be/yshNJQAxJ6M</t>
  </si>
  <si>
    <t>https://youtu.be/thMuLAaPvNI</t>
  </si>
  <si>
    <t>No-Code For Creative Africa</t>
  </si>
  <si>
    <t>Tim O'Brien</t>
  </si>
  <si>
    <t>https://drive.google.com/file/d/1i56Jqaal90riO9jBgBD2g963WyyuI62j/view?usp=sharing</t>
  </si>
  <si>
    <t>https://youtu.be/g5wWliHj9MI</t>
  </si>
  <si>
    <t>https://youtu.be/LX4jV8C_bFs</t>
  </si>
  <si>
    <t>Exhibit Largest Blockchain LATAM BR</t>
  </si>
  <si>
    <t>Otávio (Cardano Feed)</t>
  </si>
  <si>
    <t>https://drive.google.com/file/d/17j2zpqcDSXfQJaYGQzkZcQGpQVjv21pU/view?usp=sharing</t>
  </si>
  <si>
    <t>https://youtu.be/g0ijV1ptrcQ</t>
  </si>
  <si>
    <t>https://youtu.be/octW1RetuIU</t>
  </si>
  <si>
    <t>Newcomer Resources en Español</t>
  </si>
  <si>
    <t>Stephanie King</t>
  </si>
  <si>
    <t>https://drive.google.com/file/d/1u61uIxpSE58JInZMSYx88URJLhyOXv-8/view?usp=sharing</t>
  </si>
  <si>
    <t>https://youtu.be/xdr3iZB3Yh4</t>
  </si>
  <si>
    <t>https://youtu.be/TeytQcvRlJs</t>
  </si>
  <si>
    <t>Easy Engagement - New Members - AIM</t>
  </si>
  <si>
    <t>Catalyst Accelerator &amp; Mentors</t>
  </si>
  <si>
    <t>https://drive.google.com/file/d/1xTIoMD3AcABc8YNQbqua3j3cZSXAvTTG/view?usp=sharing</t>
  </si>
  <si>
    <t>https://youtu.be/qKPyUXGGA5A</t>
  </si>
  <si>
    <t>https://www.youtube.com/watch?v=tD1OEw7aFI0</t>
  </si>
  <si>
    <t>Catalyst Events 4 Vietnam Students</t>
  </si>
  <si>
    <t>tienna</t>
  </si>
  <si>
    <t>https://drive.google.com/file/d/1CZne7GreHnY0swlSe1FNyiMCmt7w4jFf/view?usp=sharing</t>
  </si>
  <si>
    <t>https://youtu.be/oO1PTb9nFJI</t>
  </si>
  <si>
    <t>https://youtu.be/6hbiL0ZHSzI</t>
  </si>
  <si>
    <t>Catalyst Leadership Academy</t>
  </si>
  <si>
    <t>Bridge Builders</t>
  </si>
  <si>
    <t>https://drive.google.com/file/d/1RNhjLJFj6A1xmCQuz5866wYd8z5eLLlb/view?usp=sharing</t>
  </si>
  <si>
    <t>https://youtu.be/ie3JM533Jv0</t>
  </si>
  <si>
    <t>https://drive.google.com/file/d/1Cec4ussD3HmsEkM4mz2L3_jlNWc0bcE4/view?usp=sharing</t>
  </si>
  <si>
    <t>Plutus PAB Typescript SDK</t>
  </si>
  <si>
    <t>Cody Butz</t>
  </si>
  <si>
    <t>https://drive.google.com/file/d/1KVG-5cx3RKLI_CXl_Ep9UpPWSGpzXg6p/view?usp=sharing</t>
  </si>
  <si>
    <t>https://youtu.be/TdnHq-v_Pf4</t>
  </si>
  <si>
    <t>https://youtu.be/CDZN6MMX7rs</t>
  </si>
  <si>
    <t>On-boarding East Asia Today!</t>
  </si>
  <si>
    <t>https://drive.google.com/file/d/1DgjEYobLO1tFJNTc1vtTRyUfzj4FTwOG/view?usp=sharing</t>
  </si>
  <si>
    <t>https://youtu.be/17r9a_S6K_U</t>
  </si>
  <si>
    <t>https://youtu.be/RBAXDOG9wgw</t>
  </si>
  <si>
    <t>LATAM Town Hall by Catalyst Swarm</t>
  </si>
  <si>
    <t>https://drive.google.com/file/d/1Z4l1ZnA0NCq77E91gmqjt-B8fxajicLs/view?usp=sharing</t>
  </si>
  <si>
    <t>https://youtu.be/2wk9kFKjUII</t>
  </si>
  <si>
    <t>https://youtu.be/VPiIR3Zeibw</t>
  </si>
  <si>
    <t>Direct Donation for Education</t>
  </si>
  <si>
    <t>DeFi and Microlending for Africa</t>
  </si>
  <si>
    <t>https://drive.google.com/file/d/1PkUFyWg_ciQgyzdnKjKSeevSTvghzc8C/view?usp=sharing</t>
  </si>
  <si>
    <t>https://www.loom.com/share/b0f41dbb3c7943fd989dd8988c08b6ed</t>
  </si>
  <si>
    <t>Crypto regulations in India</t>
  </si>
  <si>
    <t>Lobbying for favorable legislation</t>
  </si>
  <si>
    <t>https://drive.google.com/file/d/1L7-9RFG4L3ZZcfDwlDiSmwldKefiC5bG/view?usp=sharing</t>
  </si>
  <si>
    <t>https://youtu.be/Skp1kAoWBTQ</t>
  </si>
  <si>
    <t>https://drive.google.com/file/d/1D6m1OJ9-u6hHt0m-XeBYySPi5IMD474w/view?usp=sharing</t>
  </si>
  <si>
    <t>Bring Smart Contracts to Vietnam</t>
  </si>
  <si>
    <t xml:space="preserve"> https://youtu.be/pfxZPxSGeSs </t>
  </si>
  <si>
    <t>https://youtu.be/1Qk1Idz7E4g</t>
  </si>
  <si>
    <t>Cardano Adoption in D.R. of Congo</t>
  </si>
  <si>
    <t>Frédéric Samvura</t>
  </si>
  <si>
    <t>https://drive.google.com/file/d/11ndeEDyWeKNbKmHlhQ3XAT4qy9q7c8SA/view?usp=sharing</t>
  </si>
  <si>
    <t>https://youtu.be/CvyF_bVRHHc</t>
  </si>
  <si>
    <t>https://drive.google.com/file/d/1aW8JmU7jRv05yR-4Zmp9x2lqs8_mva1x/view?usp=sharing</t>
  </si>
  <si>
    <t>Jeffrey Granger</t>
  </si>
  <si>
    <t>https://drive.google.com/file/d/1wQQMkvcEaABl-PLuoI8QXACey44vo3fO/view?usp=sharing</t>
  </si>
  <si>
    <t>https://youtu.be/hV_78s_vqnk</t>
  </si>
  <si>
    <t>https://drive.google.com/file/d/1uA0ngEy64yihAKNOgxD_JA3e98Jx33PF/view?usp=sharing</t>
  </si>
  <si>
    <t>DID Solutions for Local Governments</t>
  </si>
  <si>
    <t>Kuniaki Abe</t>
  </si>
  <si>
    <t>https://drive.google.com/file/d/1IhCmd9MAbGH-Ftr1Uw47j3aYwOBH-IEZ/view?usp=sharing</t>
  </si>
  <si>
    <t>https://youtu.be/Bktrcr7ZaiU</t>
  </si>
  <si>
    <t>iGIVit - The Future of Giving</t>
  </si>
  <si>
    <t>David Poulin</t>
  </si>
  <si>
    <t>Daaps &amp; Integrations</t>
  </si>
  <si>
    <t>https://drive.google.com/file/d/1RXgTv50L7seqC_0-ke-AAF1OQV8zWDfR/view?usp=sharing</t>
  </si>
  <si>
    <t>https://youtu.be/FYiiUqKAtko</t>
  </si>
  <si>
    <t>https://drive.google.com/file/d/1k5GZEFf5TGh-XuUDU0X2PdArwqCzQHIm/view?usp=sharing</t>
  </si>
  <si>
    <t>Charles Hoskinson in Russian</t>
  </si>
  <si>
    <t>Evgeniy Sereda</t>
  </si>
  <si>
    <t>https://drive.google.com/file/d/1FJF_lpzsxQgbClOdsfMOMWcOer-DcrFi/view?usp=sharing</t>
  </si>
  <si>
    <t>https://youtu.be/E9DQRjBgoIk</t>
  </si>
  <si>
    <t>https://drive.google.com/file/d/1e4NZVE7qN-nn9bLCvq41uD1INqWBobt8/view?usp=sharing</t>
  </si>
  <si>
    <t>Stake Pool Reachability Dashboard</t>
  </si>
  <si>
    <t>Bryan Lesiuk</t>
  </si>
  <si>
    <t>https://drive.google.com/file/d/1NbB5Lilnn1vn6biY4wlgnQKyYUUviy1D/view?usp=sharing</t>
  </si>
  <si>
    <t>https://youtu.be/ncGHh1VQ8fA</t>
  </si>
  <si>
    <t>https://drive.google.com/file/d/1a42IJL8QIGZ5i_83uBX35h5BW_Y6x86g</t>
  </si>
  <si>
    <t>Proposals Mentors Marketplace -Cont</t>
  </si>
  <si>
    <t>https://drive.google.com/file/d/1Fox5zNWD2raVJs2GFFgfcFEB-V9kapOO/view?usp=sharing</t>
  </si>
  <si>
    <t>https://youtu.be/Q1qdm4fSUWg</t>
  </si>
  <si>
    <t>https://youtu.be/U-JRTSl0Pd0</t>
  </si>
  <si>
    <t>ABCD</t>
  </si>
  <si>
    <t>Joshua Akpan</t>
  </si>
  <si>
    <t>https://drive.google.com/file/d/1NddTL7Z1tgmHQVhIzp1gyF3KKBztRFso/view?usp=sharing</t>
  </si>
  <si>
    <t>https://youtu.be/lyACnIRYwv8</t>
  </si>
  <si>
    <t>https://drive.google.com/drive/folders/1KlzbNWoN8d8y_ePMAZ5LM_zAPgmmvwf5?usp=sharing</t>
  </si>
  <si>
    <t>KILT &amp; Cardano</t>
  </si>
  <si>
    <t>Tomi Astikainen</t>
  </si>
  <si>
    <t xml:space="preserve">Fund8 </t>
  </si>
  <si>
    <t>Cross-Chain Collaboration</t>
  </si>
  <si>
    <t>https://drive.google.com/file/d/1j6sY2gJFsIgpWJ1PDDP9Lphq2Y-2CxVi/view?usp=sharing</t>
  </si>
  <si>
    <t>https://youtu.be/ePmsJOTc6c8</t>
  </si>
  <si>
    <t>https://drive.google.com/file/d/1OzWdoGAc9TrZX_Jwr7Q7PKBKtOBI49TE/view</t>
  </si>
  <si>
    <t>Catalyst-Swarm-Genesis GitBook</t>
  </si>
  <si>
    <t>https://docs.google.com/document/d/1eCaKQnkpca1SamCUugWTxkmTqMsqhvKT/edit?usp=sharing&amp;ouid=117059928304090739258&amp;rtpof=true&amp;sd=true</t>
  </si>
  <si>
    <t>https://youtu.be/LiesUqwLMU4</t>
  </si>
  <si>
    <t>https://youtu.be/UbAgX1wLXa8</t>
  </si>
  <si>
    <t>Catalyst Africa Town Hall (CATH)</t>
  </si>
  <si>
    <t>https://drive.google.com/file/d/1IMBHBU7X8QLBsDHqG8lZT4nFehZAkY-5/view?usp=sharing</t>
  </si>
  <si>
    <t>https://youtu.be/NIBYbGOtT4E</t>
  </si>
  <si>
    <t>https://drive.google.com/file/d/1_fcH2oqlQMmE9BrRYlF3_vwG7HzWtA2o/view</t>
  </si>
  <si>
    <t>Blockchain Authentication Mechanism</t>
  </si>
  <si>
    <t>Giovanni Gargiulo</t>
  </si>
  <si>
    <t>https://drive.google.com/file/d/1NuMlMd0p09bvz6y2RGn7nGCTw4KnRRWh/view?usp=sharing</t>
  </si>
  <si>
    <t>https://youtu.be/pLhN1EATCxU</t>
  </si>
  <si>
    <t xml:space="preserve">https://youtu.be/oaiLx3KznAM </t>
  </si>
  <si>
    <t>Exhibit Largest BlockChainEXPO(JP)</t>
  </si>
  <si>
    <t>shusuke wakuda</t>
  </si>
  <si>
    <t>https://docs.google.com/document/d/1hleT1zIlP9BDS8xd_ZgGQ8fSD7w5S0ny/edit?usp=sharing&amp;ouid=117059928304090739258&amp;rtpof=true&amp;sd=true</t>
  </si>
  <si>
    <t>https://youtu.be/zZNGeoYda3Y</t>
  </si>
  <si>
    <t xml:space="preserve"> https://youtu.be/MFxkdSHJeJM </t>
  </si>
  <si>
    <t>Project Evaluation Website</t>
  </si>
  <si>
    <t>VCoinCheck</t>
  </si>
  <si>
    <t>https://drive.google.com/file/d/1lFil8Yu-0mMtSNNjkA95IIc3u9flBPwf/view?usp=sharing</t>
  </si>
  <si>
    <t>https://youtu.be/3VP0xvjy-q4</t>
  </si>
  <si>
    <t>https://www.youtube.com/watch?v=qf1JySIQ1Ko</t>
  </si>
  <si>
    <t>Japanese Ambassadors &amp; Catalyst</t>
  </si>
  <si>
    <t>https://drive.google.com/file/d/15vDElKz4jhu02t_qJrC6n-R41o0Aip0j/view?usp=sharing</t>
  </si>
  <si>
    <t>https://youtu.be/E2T-_vND8GA</t>
  </si>
  <si>
    <t>https://youtu.be/qSawI0by-Zw</t>
  </si>
  <si>
    <t>PAB Container Log Processor</t>
  </si>
  <si>
    <t>Eli Selkin</t>
  </si>
  <si>
    <t>https://drive.google.com/file/d/14zOtamopgxKMS04FPM33FYfH0CE6wfyA/view?usp=sharing</t>
  </si>
  <si>
    <t>https://youtu.be/V6dyMiI7EKI</t>
  </si>
  <si>
    <t>https://www.youtube.com/watch?v=9wf-YuJA6cI</t>
  </si>
  <si>
    <t>Fact Check for Cardano</t>
  </si>
  <si>
    <t>Disarm cyber disinformation attacks</t>
  </si>
  <si>
    <t>https://drive.google.com/file/d/1DTOJ72eRN6kBFBt0DIkguPDe4vA_lsq7/view?usp=sharing</t>
  </si>
  <si>
    <t>https://youtu.be/wKtUFErZmzc</t>
  </si>
  <si>
    <t>https://drive.google.com/file/d/1JSf9nz1q_ZBG9Qe9Rev6JSj97UUeczzJ/view?usp=sharing</t>
  </si>
  <si>
    <t>Bridge Builders Mentorship Program</t>
  </si>
  <si>
    <t>https://drive.google.com/file/d/15znV9tlGlo6UG106EckrjgqC90bChuSA/view?usp=sharing</t>
  </si>
  <si>
    <t>https://youtu.be/nA-ddX_HqNY</t>
  </si>
  <si>
    <t xml:space="preserve">https://drive.google.com/file/d/1VX1WOpqy6AjWCQ9t_AmMG1wPcWgwhsde/view?usp=sharing </t>
  </si>
  <si>
    <t>SustainableADA Goals Token Research</t>
  </si>
  <si>
    <t>https://drive.google.com/file/d/1X26ti-0nqzyNNO_gf8YE1TMpJIXpnRL5/view?usp=sharing</t>
  </si>
  <si>
    <t>https://youtu.be/PBLYikxl1eQ</t>
  </si>
  <si>
    <t>https://www.youtube.com/watch?v=vF6MltoE5xQ</t>
  </si>
  <si>
    <t>Fund7Proposals + SDGs - Cardano AIM</t>
  </si>
  <si>
    <t>https://drive.google.com/file/d/1nqJuK3JR562_hjHC_obiLU6exy6qV4rq/view?usp=sharing</t>
  </si>
  <si>
    <t>https://youtu.be/HJqcvAMTAeU</t>
  </si>
  <si>
    <t>https:/www.youtube.com/watch?v=-srwJ9SimK8</t>
  </si>
  <si>
    <t>After Town Hall by Catalyst Swarm</t>
  </si>
  <si>
    <t>https://drive.google.com/file/d/1Jowy6hQFz-RigjEKrIznOCuQXF-DYW2W/view?usp=sharing</t>
  </si>
  <si>
    <t xml:space="preserve">requested </t>
  </si>
  <si>
    <t>Catalyst Swarm Operations</t>
  </si>
  <si>
    <t>https://drive.google.com/file/d/1lTabPpLIPcQG_s_lP82QNZrmwCvbG-ms/view?usp=sharing</t>
  </si>
  <si>
    <t>The Great Filter</t>
  </si>
  <si>
    <t>Lead Time Null</t>
  </si>
  <si>
    <t>https://drive.google.com/file/d/1PkU4ZQNR98060yOt0tCudOa3tNLVx-kp/view?usp=sharing</t>
  </si>
  <si>
    <t>https://youtu.be/UnyCVvhRfVQ</t>
  </si>
  <si>
    <t>https://youtu.be/nAj5CpL9y-o</t>
  </si>
  <si>
    <t>ALDEA Wiki - Cardano Encyclopedia</t>
  </si>
  <si>
    <t>Matias Falcone</t>
  </si>
  <si>
    <t>https://drive.google.com/file/d/1YkE8oMlglzTcHvixoqq4aipFDESE8Rpy/view?usp=sharing</t>
  </si>
  <si>
    <t>https://youtu.be/6eoLabT_yIs</t>
  </si>
  <si>
    <t>https://www.youtube.com/watch?v=qAf6-rfknMo</t>
  </si>
  <si>
    <t>Japanese FUD / SCAM Buster 100</t>
  </si>
  <si>
    <t>yutazzz</t>
  </si>
  <si>
    <t>https://drive.google.com/file/d/1LIka5WC94VR5ua4K3KhIBDTWW_UKCUkK/view?usp=sharing</t>
  </si>
  <si>
    <t>https://youtu.be/SavVUTeXaw8</t>
  </si>
  <si>
    <t>https://youtu.be/8a-14aj0xC4</t>
  </si>
  <si>
    <t>Introducing 100 Cardano Defi in JP</t>
  </si>
  <si>
    <t>: Scale-UP Cardano's Community Hubs</t>
  </si>
  <si>
    <t>https://drive.google.com/file/d/1Muf9zka5tuNmOcScEkFSiMOF-8Ao-qfc/view?usp=sharing</t>
  </si>
  <si>
    <t>https://youtu.be/xFurX4rE9VU</t>
  </si>
  <si>
    <t>https://youtu.be/tJbpgt27E_o</t>
  </si>
  <si>
    <t>Universal Resolver for did:prism</t>
  </si>
  <si>
    <t>https://drive.google.com/file/d/1tuGBkU3eWGyWqOr4N-CYxGQjfqEu3F8Y/view?usp=sharing</t>
  </si>
  <si>
    <t>https://youtu.be/AGiqZHHvh8k</t>
  </si>
  <si>
    <t>https://youtu.be/8TxgPK7pXj0</t>
  </si>
  <si>
    <t>ALDEA Catalyst Spanish Support Site</t>
  </si>
  <si>
    <t>https://drive.google.com/file/d/1n65gMYus8pp-2nrYfeP45pkFr669kBI1/view?usp=sharing</t>
  </si>
  <si>
    <t>https://youtu.be/V23MGQyrsBY</t>
  </si>
  <si>
    <t>https://www.youtube.com/watch?v=Cz0BmMk7yd8</t>
  </si>
  <si>
    <t>Hardware wallet site / 10meetup JP</t>
  </si>
  <si>
    <t>https://drive.google.com/file/d/1dzfpMVLI7JOSrnWUQfNw-Hig6Igopx9J/view?usp=sharing</t>
  </si>
  <si>
    <t>https://youtu.be/1Mu7LNBImpY</t>
  </si>
  <si>
    <t>https://youtu.be/jwh8KAn-jMY</t>
  </si>
  <si>
    <t>Distributed Auditability</t>
  </si>
  <si>
    <t>https://drive.google.com/file/d/1rsMzVaPLgOyYuHkTXYnv5P30Pn14ICw9/view?usp=sharing</t>
  </si>
  <si>
    <t>https://youtu.be/7k-b-JdmA9g</t>
  </si>
  <si>
    <t>https://drive.google.com/file/d/1srmqlU4PnlqVi4rSzDIjWSyfG3NTycpA/view?usp=sharing</t>
  </si>
  <si>
    <t>Open Source Training</t>
  </si>
  <si>
    <t>https://drive.google.com/file/d/1FtU_SkZTJTk2ztn7Bm0j56ZmctV1KcJi/view?usp=sharing</t>
  </si>
  <si>
    <t>https://youtu.be/VvjAYQlqpSU</t>
  </si>
  <si>
    <t>Milkomeda Accelerator</t>
  </si>
  <si>
    <t>dcSpark</t>
  </si>
  <si>
    <t>https://drive.google.com/file/d/1XfJxQpMlD3TFwOE6XNqBQaitrr_HUDdT/view?usp=sharing</t>
  </si>
  <si>
    <t>https://drive.google.com/file/d/1CGeZx7CRMxBru7Tlm3TsK5zxO9ypX90L/view?usp=drive_web</t>
  </si>
  <si>
    <t>Play-to-learn-and-earn DID-Platform</t>
  </si>
  <si>
    <t>Mike D</t>
  </si>
  <si>
    <t>https://drive.google.com/file/d/1fedob2gVBntl6wwTsoORUq4jt0Y6NB1n/view?usp=sharing</t>
  </si>
  <si>
    <t>https://youtu.be/BCA120Op1Os</t>
  </si>
  <si>
    <t>https://drive.google.com/file/d/1LfgMM3f0EFw4jWRmWXSVQ_-H7qKDmC6C/view?usp=sharing</t>
  </si>
  <si>
    <t>Smart contract upgradability</t>
  </si>
  <si>
    <t>https://drive.google.com/file/d/15WZpY_mKpcQPhNntg7PVnVchGH1WO-XO/view?usp=sharing</t>
  </si>
  <si>
    <t>https://youtu.be/-TspuwSPzRU</t>
  </si>
  <si>
    <t>https://drive.google.com/file/d/1w--XLhASqUf2IlzWm-JPg5ShuJTrXPrM/view?usp=sharing</t>
  </si>
  <si>
    <t>Basic Plutus Voting dApp</t>
  </si>
  <si>
    <t>https://drive.google.com/file/d/1m61Y2KOkWIFvNukNPFadLssNBadQUEt2/view?usp=sharing</t>
  </si>
  <si>
    <t>https://youtu.be/3iQFASJ_l-Y</t>
  </si>
  <si>
    <t>https://drive.google.com/file/d/1g2ug916IM5FunY7tG8ucw1_ZmpE8yFNl/view?usp=sharing</t>
  </si>
  <si>
    <t>FinancialTimes Startup Competition</t>
  </si>
  <si>
    <t>Seedstars</t>
  </si>
  <si>
    <t>https://drive.google.com/file/d/11IUXu1DhVlcPAAU78eRZA_wtPMBLY5vE/view?usp=sharing</t>
  </si>
  <si>
    <t>https://youtu.be/f6xu_DmDl40</t>
  </si>
  <si>
    <t>https://drive.google.com/file/d/1ZZ19NKdcFgXHvks9-2-NOrXGQgUoXD7c/view?usp=sharing</t>
  </si>
  <si>
    <t>Batch tx generator for cardano-cli</t>
  </si>
  <si>
    <t>https://drive.google.com/file/d/16Uxvf4ARpJq7oBrN7AfP6PnBqt8uVg5M/view?usp=sharing</t>
  </si>
  <si>
    <t>https://youtu.be/TXimEuugjcc</t>
  </si>
  <si>
    <t>https://drive.google.com/file/d/1k6ZRxrWzv32G8AQ_BYY03JDnEjzyjXpm/view?usp=sharing</t>
  </si>
  <si>
    <t>REGULATION IN COLOMBIA</t>
  </si>
  <si>
    <t>Jhonatan</t>
  </si>
  <si>
    <t>https://drive.google.com/file/d/1A1XXr8fDaE9gUlf9TcJdr9LXBa7lLwnv/view?usp=sharing</t>
  </si>
  <si>
    <t>https://drive.google.com/file/d/1HkKkGTKb_YEGHf9LmoxV53Kc-nyjVgdL/view?usp=sharing</t>
  </si>
  <si>
    <t>.NET CardanoSharp Â– Deserialization</t>
  </si>
  <si>
    <t>Jacques Bosch</t>
  </si>
  <si>
    <t>https://drive.google.com/file/d/1uCJSfBNy7P-kheCFUKNFygZima1nWrge/view?usp=sharing</t>
  </si>
  <si>
    <t>https://youtu.be/dgTRtpNorpk</t>
  </si>
  <si>
    <t>https://noisrevni-my.sharepoint.com/:v:/g/personal/jacques_bosch_inversion_dev/EXJwjS1MPelAl0nnX9-4VukBLDtGFbEXlyKrvepc-_AZJw?e=IsvKnF</t>
  </si>
  <si>
    <t>.NET Blazor Web wallet Support</t>
  </si>
  <si>
    <r>
      <rPr>
        <rFont val="Exo"/>
        <color rgb="FF1155CC"/>
        <sz val="10.0"/>
        <u/>
      </rPr>
      <t>https://drive.google.com/file/d/1ss6H4YMSAGJi8DMATUT-dFnk27DkGEaW/view?usp=sharing</t>
    </r>
    <r>
      <rPr>
        <rFont val="Exo"/>
        <color rgb="FF1155CC"/>
        <sz val="10.0"/>
        <u/>
      </rPr>
      <t>g</t>
    </r>
  </si>
  <si>
    <t>https://youtu.be/_PGYhomXaFY</t>
  </si>
  <si>
    <t>https://drive.google.com/file/d/1cVrdBFsKSvlicGtVTCkDKX8maN17WRLh/view?usp=sharing</t>
  </si>
  <si>
    <t>The Catalyst School | LATAM</t>
  </si>
  <si>
    <t>Cauê Chianca</t>
  </si>
  <si>
    <t>https://drive.google.com/file/d/17wKWo6zmQeBVXYytgtvcxBn2DsZXl-kg/view?usp=sharing</t>
  </si>
  <si>
    <t>https://youtu.be/ifHogehgMpo</t>
  </si>
  <si>
    <t>https://youtu.be/MjSM6EUm9_w</t>
  </si>
  <si>
    <t>The Catalyst School Fund9 Operation</t>
  </si>
  <si>
    <t>Victor Corcino</t>
  </si>
  <si>
    <t>https://drive.google.com/file/d/1zUg75wxwxJquMw71lvur8F6YE12b9J3y/view?usp=sharing</t>
  </si>
  <si>
    <t>https://youtu.be/JfgDAMsWxEc</t>
  </si>
  <si>
    <t>https://youtu.be/ngAGBZ7gL3g</t>
  </si>
  <si>
    <t>https://drive.google.com/file/d/13ztFaZzqB_WCw3BYifhef6mWR10pqyEV/view?usp=sharing</t>
  </si>
  <si>
    <t>https://youtu.be/BKngS1citZ8</t>
  </si>
  <si>
    <t>https://youtu.be/60MClCLnbbE</t>
  </si>
  <si>
    <t>The Catalyst School - Website</t>
  </si>
  <si>
    <t>https://drive.google.com/file/d/1mCWaCA2iVbHrTlkSRB2zMCkBMkMY6iib/view?usp=sharing</t>
  </si>
  <si>
    <t>https://youtu.be/alZqShz8bpU</t>
  </si>
  <si>
    <t>https://youtu.be/w03iFH7dWyk</t>
  </si>
  <si>
    <t>Urban Farmer dApp</t>
  </si>
  <si>
    <t>lloydduhon</t>
  </si>
  <si>
    <t>DApps and Integrations</t>
  </si>
  <si>
    <t>https://drive.google.com/file/d/138MLpGbxNGbRm3rrlmlco648aFt3HyKS/view?usp=sharing</t>
  </si>
  <si>
    <t>https://youtu.be/2pkwPwNKxzU</t>
  </si>
  <si>
    <t>https://www.youtube.com/watch?v=XsGxjMJkQyI</t>
  </si>
  <si>
    <t>Roadmap to Creating a Legal Entity</t>
  </si>
  <si>
    <t>AllisonFromm</t>
  </si>
  <si>
    <t>https://drive.google.com/file/d/19VJfrY3jvCr5a5cu8gUTE_T9XErYhlQN/view?usp=sharing</t>
  </si>
  <si>
    <t>https://youtu.be/DQVEopP92So</t>
  </si>
  <si>
    <t>https://vimeo.com/733677745</t>
  </si>
  <si>
    <t>Forecasting Cardano Native Tokens</t>
  </si>
  <si>
    <t>Bernardo Zubillaga</t>
  </si>
  <si>
    <t>A.I. &amp; SingularityNet a $5T market</t>
  </si>
  <si>
    <t>https://drive.google.com/file/d/1qpN71l7-PdXWXPsC4weB_Jc1r6VV9JJ7/view?usp=sharing</t>
  </si>
  <si>
    <t>https://youtu.be/0CDvsZgulOk</t>
  </si>
  <si>
    <t>https://drive.google.com/file/d/1wPsA4n6ZXkwqnOXpHN4lTFp7QvgjP84h/view</t>
  </si>
  <si>
    <t>Eastern Town Hall</t>
  </si>
  <si>
    <t>https://drive.google.com/file/d/1EkDN4fTMWkhv72iVoe8xLpV-mzF7r-Fp/view?usp=sharing</t>
  </si>
  <si>
    <t>https://youtu.be/TwNLTfac01E</t>
  </si>
  <si>
    <t>https://youtu.be/uZppiSfAtJY</t>
  </si>
  <si>
    <t>Cardano Center Poland stage 2 - SPO</t>
  </si>
  <si>
    <t>Kornel</t>
  </si>
  <si>
    <t>https://drive.google.com/file/d/1nMr8VV-6832EakzenyQy_MXFDuHDyUA2/view?usp=sharing</t>
  </si>
  <si>
    <t>https://youtu.be/qp7kqggN54Y</t>
  </si>
  <si>
    <t xml:space="preserve">https://www.youtube.com/watch?v=1vYUoxclK7I </t>
  </si>
  <si>
    <t>Mini Proposal Workshops</t>
  </si>
  <si>
    <t>Tevo</t>
  </si>
  <si>
    <t>https://drive.google.com/file/d/1y8Ks4cokb-ruNPELrJpP3l_MMZG2Cred/view?usp=sharing</t>
  </si>
  <si>
    <t>https://youtu.be/EX9JIv7II6o</t>
  </si>
  <si>
    <t>https://youtu.be/E1xx8TMQd14</t>
  </si>
  <si>
    <t>PCDiscord Miro board for Onboarding</t>
  </si>
  <si>
    <t>https://drive.google.com/file/d/1HLmKJSa-0gv5UNyAMlnTlUnA-bsXI8SF/view?usp=sharing</t>
  </si>
  <si>
    <t>https://youtu.be/k4qhlHtcszA</t>
  </si>
  <si>
    <t>https://youtu.be/Dmch-x86u-A</t>
  </si>
  <si>
    <t>No-Code SSI SaaS for mass adoption</t>
  </si>
  <si>
    <t>nick</t>
  </si>
  <si>
    <t>https://drive.google.com/file/d/1wMOvQhroNuDJauYcJvCt-DHFtY9hi0YL/view?usp=sharing</t>
  </si>
  <si>
    <t>https://youtu.be/cuxNmpWpVgc</t>
  </si>
  <si>
    <t>https://youtu.be/U2L7N0hh5T0</t>
  </si>
  <si>
    <t>https://drive.google.com/file/d/1l1DytNOnlingVudIRxS0MINS2dC9gTH4/view?usp=sharing</t>
  </si>
  <si>
    <t>https://youtu.be/bH_vMFWcRRo</t>
  </si>
  <si>
    <t>https://youtu.be/S5ZvdI7tUbs</t>
  </si>
  <si>
    <t>Translate Pool Peek Mobile: Korean</t>
  </si>
  <si>
    <t>Joseph Frankiewicz</t>
  </si>
  <si>
    <t>Grow East Asia, Grow Cardano</t>
  </si>
  <si>
    <t>https://drive.google.com/file/d/1gxfmxF5-tFayh5OhhbSrfUDwszjVcKjV/view?usp=sharing</t>
  </si>
  <si>
    <t>https://youtu.be/yocwm-bOYy8</t>
  </si>
  <si>
    <t>https://drive.google.com/file/d/1b9bilMke48PQfisjwLGwrNdUgbUz7sDB/view?usp=sharing</t>
  </si>
  <si>
    <t>Translate Pool Peek mobile: French</t>
  </si>
  <si>
    <t>https://drive.google.com/file/d/1zyV6VHSOO6g-SH_QmW25a_kqH6qlszBI/view?usp=sharing</t>
  </si>
  <si>
    <t>https://youtu.be/dwDhNcfb0Ek</t>
  </si>
  <si>
    <t>Swahili News, Insight, Onboarding</t>
  </si>
  <si>
    <t>https://drive.google.com/file/d/1zgfTiQe1LMpXItaYuj7owI2EbWl0pOgy/view?usp=sharing</t>
  </si>
  <si>
    <t>https://youtu.be/lRYbAFpk56M</t>
  </si>
  <si>
    <t>https://youtu.be/qPKHdijxiB8</t>
  </si>
  <si>
    <t>NFT Picture Profile AI generator</t>
  </si>
  <si>
    <t>eric</t>
  </si>
  <si>
    <t>https://drive.google.com/file/d/1UFYHrP4HXcYuBthZaicX4Jy_tfoh1pd8/view?usp=sharing</t>
  </si>
  <si>
    <t>https://youtu.be/YIAgrKCH6-k</t>
  </si>
  <si>
    <r>
      <rPr>
        <rFont val="Exo"/>
        <color rgb="FF1155CC"/>
        <sz val="10.0"/>
        <u/>
      </rPr>
      <t>https://youtu.be/_TwvYDGNG5o</t>
    </r>
    <r>
      <rPr>
        <rFont val="Exo"/>
        <color rgb="FF1155CC"/>
        <sz val="10.0"/>
        <u/>
      </rPr>
      <t>o</t>
    </r>
  </si>
  <si>
    <t>Self Governed Gaming [Revelar+Duo]</t>
  </si>
  <si>
    <t>https://drive.google.com/file/d/1GEoVW-vIIZx-aSLbF3GUAQ7UGqIKgowO/view?usp=sharing</t>
  </si>
  <si>
    <t>https://share.descript.com/view/nZyiGcqO5zZ</t>
  </si>
  <si>
    <t>Ada's Place - A Medium Publication</t>
  </si>
  <si>
    <t>immortaltype</t>
  </si>
  <si>
    <t>Cardano scaling solutions</t>
  </si>
  <si>
    <t>https://drive.google.com/file/d/1LTD4ZU5BtJxGorRniAweTnQ6XvsvGtYE/view?usp=sharing</t>
  </si>
  <si>
    <t>https://youtu.be/_-U7epRQEWg</t>
  </si>
  <si>
    <t>https://drive.google.com/file/d/1LBxDmGThK4dQBDUH5OPT_Ncg7Jb-Ycl-/view?usp=sharing</t>
  </si>
  <si>
    <t>NFT Guild</t>
  </si>
  <si>
    <t>https://drive.google.com/file/d/1QqSHOrPLVDasLwLxbEJ_Ky5R_q8j-EL8/view?usp=sharing</t>
  </si>
  <si>
    <t>https://youtu.be/BrvPjgtth5Y</t>
  </si>
  <si>
    <t>https://drive.google.com/file/d/1RyVGslb4WKuD1Xy9yXJxhSAOjorCs5Kr/view?usp=sharing</t>
  </si>
  <si>
    <t>Fostering Japanese young proposers</t>
  </si>
  <si>
    <t>ISSA</t>
  </si>
  <si>
    <t>https://drive.google.com/file/d/11JyikAXexGdd7DpAFp3_pot6iNP_ARca/view?usp=sharing</t>
  </si>
  <si>
    <t>https://youtu.be/KNS0MVLy8_k</t>
  </si>
  <si>
    <t>https://drive.google.com/file/d/1leeSfJM8i4jZrTUJ0vapcUco42_1ZW_b/view?usp=sharing</t>
  </si>
  <si>
    <t>Community Governance Oversight</t>
  </si>
  <si>
    <t>https://drive.google.com/file/d/1x8Jzme-XD4HWCCJR0e3oec6tHpR_l4kr/view?usp=sharing</t>
  </si>
  <si>
    <t>https://youtu.be/iiyJOT5-iDE</t>
  </si>
  <si>
    <t>https://youtu.be/vB-s9xgBf9w</t>
  </si>
  <si>
    <t>CNFT Festival Japan Meets the West</t>
  </si>
  <si>
    <t>Timothy Vang</t>
  </si>
  <si>
    <t>https://drive.google.com/file/d/1JPzSA2FPw3s3RaiA-YEkWw9O_82j5Xj_/view?usp=sharing</t>
  </si>
  <si>
    <t>https://youtu.be/lqKQZL72ABk</t>
  </si>
  <si>
    <t>https://youtu.be/hkFRGlpJaGs</t>
  </si>
  <si>
    <t>Cardano NFT Art Festival</t>
  </si>
  <si>
    <t>https://drive.google.com/file/d/1WYXOYiN_Mm1cVVQ4m9J__eePf5hdnrwM/view?usp=sharing</t>
  </si>
  <si>
    <t>https://youtu.be/OFIiAVj-aoA</t>
  </si>
  <si>
    <t>Regional Revitalization JP-Meetup</t>
  </si>
  <si>
    <t>MakotoHarada</t>
  </si>
  <si>
    <t>https://drive.google.com/file/d/1TPOp0yyD5KQYljr5r1GHLaTqIRa_actS/view?usp=sharing</t>
  </si>
  <si>
    <t>https://youtu.be/VqLxTzbdjWg</t>
  </si>
  <si>
    <t>https://drive.google.com/file/d/1IEdK0Qje_j568LtRDrxZctBqVJR8-Z4X/view?usp=sharing</t>
  </si>
  <si>
    <t>Cardano Catalyst TV</t>
  </si>
  <si>
    <t>https://drive.google.com/file/d/18pQVA245tUBrxj6n0ST5h9i7V0I5SPPu/view?usp=sharing</t>
  </si>
  <si>
    <t>https://youtu.be/D6x9-qKuiCg</t>
  </si>
  <si>
    <t>https://drive.google.com/file/d/14z9LLwO-jeOETUnvfZQ6kyIimbN0w_J9/view?usp=sharing</t>
  </si>
  <si>
    <t>Flutter SDK</t>
  </si>
  <si>
    <t>https://drive.google.com/file/d/1V8ZzIFUR0m-8K9ZGGjjdcofDgWWY2j0E/view?usp=sharing</t>
  </si>
  <si>
    <t>https://youtu.be/M-GOLyUApo4</t>
  </si>
  <si>
    <t>https://youtu.be/Tbm-08ad7Es</t>
  </si>
  <si>
    <t>Ouroboros-mini query specification</t>
  </si>
  <si>
    <t>Open Standards &amp; Interoperability</t>
  </si>
  <si>
    <t>https://drive.google.com/file/d/1XyktSqoLOT9BHLkjcmGc_bYTfRDyYq8u/view?usp=sharing</t>
  </si>
  <si>
    <t>https://youtu.be/eSDl1vvqPgw</t>
  </si>
  <si>
    <t>https://www.youtube.com/watch?v=eNaoS8zAfu4</t>
  </si>
  <si>
    <t>RootsWallet beta - Backup/Recovery</t>
  </si>
  <si>
    <t>RootsID</t>
  </si>
  <si>
    <t>https://drive.google.com/file/d/1z_cMjHVAux0mXu6pHJmyQPHC2B7qy9Ij/view?usp=sharing</t>
  </si>
  <si>
    <t>https://youtu.be/FLJmm9HfHf0</t>
  </si>
  <si>
    <t>https://www.youtube.com/watch?v=6y_d2rTyoY4</t>
  </si>
  <si>
    <t>Cardano SSI standards contributors</t>
  </si>
  <si>
    <t xml:space="preserve"> Self-Sovereign Identity</t>
  </si>
  <si>
    <t>https://drive.google.com/file/d/1QJgtNY5wTatUyQoPQ_gR9xCHcpcHb440/view?usp=sharing</t>
  </si>
  <si>
    <t>https://youtu.be/6bU-tp8v_Jo</t>
  </si>
  <si>
    <t>https://www.youtube.com/watch?v=p9qrYgoPuc0</t>
  </si>
  <si>
    <t>Milkomeda token bridge explorer</t>
  </si>
  <si>
    <t>nicoarqueros</t>
  </si>
  <si>
    <t>https://drive.google.com/file/d/1wkyicUQVpi-EPkWGzfWimoP8hsjaGBPW/view?usp=sharing</t>
  </si>
  <si>
    <t>https://youtu.be/KMMGw1577nk</t>
  </si>
  <si>
    <t>https://drive.google.com/file/d/1XiQ6RT45jdVjnbceXX-NouTqP4xZLTh_/view?usp=sharing</t>
  </si>
  <si>
    <t>Visualized Cardano Structure</t>
  </si>
  <si>
    <t>iliarashev</t>
  </si>
  <si>
    <t>https://drive.google.com/file/d/1LaRmIXzf2UY5UmLqvYoTStevixaCJ_6r/view?usp=sharing</t>
  </si>
  <si>
    <t>https://youtu.be/zgBPh1tTnhw</t>
  </si>
  <si>
    <t>https://drive.google.com/file/d/1uLxujVpPEtiBZqkLQiQMD_IwikrdCbMP/view?usp=sharing</t>
  </si>
  <si>
    <t>Cardano and Smart City Awareness</t>
  </si>
  <si>
    <t>fanna</t>
  </si>
  <si>
    <t>https://drive.google.com/file/d/1asG2DLOE-3cm30NbgGEYoA5tv68wb6qV/view?usp=sharing</t>
  </si>
  <si>
    <t>https://youtu.be/bSbi4dRx7iU</t>
  </si>
  <si>
    <t>https://youtu.be/QrJP7tyxRtY</t>
  </si>
  <si>
    <t>FREE MONEY Direct Marketing</t>
  </si>
  <si>
    <t>https://drive.google.com/file/d/1pJxtRkcjfBYHkR7QGvLSeBxUjebdyzva/view?usp=sharing</t>
  </si>
  <si>
    <t>https://youtu.be/SsuYt29g5Gw</t>
  </si>
  <si>
    <t>https://drive.google.com/file/d/1m9wobRwEEyjGBJl72PyqcX22g-44ms50/</t>
  </si>
  <si>
    <t>https://drive.google.com/file/d/16UlpeiX2BMfKGntauZ3jYvb0MsZAskWA/view?usp=sharing</t>
  </si>
  <si>
    <t>https://youtu.be/ALseenp2lm4</t>
  </si>
  <si>
    <t>https://drive.google.com/file/d/1SwnDKXQS6HmIRb2l46iT0CBMSsvIfs1L/view?usp=sharing</t>
  </si>
  <si>
    <t>Connecting Asian Voters &amp; Proposers</t>
  </si>
  <si>
    <t>https://drive.google.com/file/d/1y_3ywrEj_zu_k8VcZi4cIz6NgLmK-C6H/view?usp=sharing</t>
  </si>
  <si>
    <t>https://youtu.be/uGiReawRFPs</t>
  </si>
  <si>
    <t>https://drive.google.com/file/d/1P7OpSShZscd9SB7KqmLOL0wA9GYsw5PZ/view?usp=sharing</t>
  </si>
  <si>
    <t>Decentralized Accounting &lt;- IFRS</t>
  </si>
  <si>
    <t>Quirin Schlegel</t>
  </si>
  <si>
    <t>https://drive.google.com/file/d/1oVmE-V9seTeqm7wodfvq4HNa-GeTEV0J/view?usp=sharing</t>
  </si>
  <si>
    <t>https://www.loom.com/share/6a2fd895f8cc4f209f2d471cae4788d2</t>
  </si>
  <si>
    <t>MinSwap - Multi-pool DEX</t>
  </si>
  <si>
    <t>Long Nguyen</t>
  </si>
  <si>
    <t>Scale UP Cardano's DEFI Ecosystem</t>
  </si>
  <si>
    <t>https://drive.google.com/file/d/14NnSadtXdQa6RB__3NX3NcBlyx_xF8us/view?usp=sharing</t>
  </si>
  <si>
    <t>https://youtu.be/xptfSvyhiCI</t>
  </si>
  <si>
    <t>https://drive.google.com/file/d/1FJxNHIAhK2cDg5jRnI0hoFXde6cwN42F/view?usp=sharing</t>
  </si>
  <si>
    <t>Konma Labz</t>
  </si>
  <si>
    <t>Prem George Philip</t>
  </si>
  <si>
    <t>Seeding Cardano's Grassroots DeFi</t>
  </si>
  <si>
    <t>https://drive.google.com/file/d/15G50139zxs0DSC6NrUQr5_nGMWMjj5rf/view?usp=sharing</t>
  </si>
  <si>
    <t>Haskell Book Vietnamese Translation</t>
  </si>
  <si>
    <t>Quang Daniel</t>
  </si>
  <si>
    <t>https://drive.google.com/file/d/1T5X5hpOXMo8hzVv9NhmTesBUjKF_cJmb/view?usp=sharing</t>
  </si>
  <si>
    <t>https://youtu.be/ALkCFFIawVo</t>
  </si>
  <si>
    <t>https://www.youtube.com/watch?v=9SqUuHxkzwU</t>
  </si>
  <si>
    <t>Eastern Town Hall Language Support</t>
  </si>
  <si>
    <t>https://youtu.be/ncRCIuh0rck</t>
  </si>
  <si>
    <t>https://youtu.be/iG3_P1ynmDI</t>
  </si>
  <si>
    <t>Community Advisors Marketing Blitz</t>
  </si>
  <si>
    <t>Fractal Fuzion</t>
  </si>
  <si>
    <t>Community Advisor Improvements</t>
  </si>
  <si>
    <t>https://drive.google.com/file/d/1XuOaT216duQQ6GywMq6jHjZvy_M-MGR5/view?usp=sharing</t>
  </si>
  <si>
    <t>https://youtu.be/agnOrJRCENI</t>
  </si>
  <si>
    <t>https://www.youtube.com/watch?v=w6sPpYr2EhU</t>
  </si>
  <si>
    <t>Ghana Youth Onboarding Outreach</t>
  </si>
  <si>
    <t>Emelia Sarfo</t>
  </si>
  <si>
    <t>https://docs.google.com/presentation/d/1aZCGNwbznRMrxg0BYuaSctrmSE6ATcZd/edit?usp=sharing&amp;ouid=117059928304090739258&amp;rtpof=true&amp;sd=true</t>
  </si>
  <si>
    <t>https://youtu.be/NEety3W5GFo</t>
  </si>
  <si>
    <t>https://drive.google.com/file/d/1zZ7nA8E3FJb0I5ppcAvI2Sg_54T7qkoO/view?usp=sharing</t>
  </si>
  <si>
    <t>Fund 7+8 Campaign</t>
  </si>
  <si>
    <t>https://drive.google.com/file/d/1tFRBJPGj6R-L_IjLyh251uYAD7cmWeJW/view?usp=sharing</t>
  </si>
  <si>
    <t>https://youtu.be/pwxu405Il4c</t>
  </si>
  <si>
    <t>https://vimeo.com/742281068</t>
  </si>
  <si>
    <t>Ledger Live Integration</t>
  </si>
  <si>
    <t>https://drive.google.com/file/d/1LrRlvQTn6t8w4scp45f-JQEc8jS4V14g/view?usp=sharing</t>
  </si>
  <si>
    <t>https://youtu.be/iVWXLnjnWfU</t>
  </si>
  <si>
    <t>https://drive.google.com/file/d/1IuGzxps9WbXsmkLrrXDto4tlgH6o3_oE/view?usp=sharing</t>
  </si>
  <si>
    <t>21st century Agri supply chain</t>
  </si>
  <si>
    <t>https://drive.google.com/file/d/1xwyB7ItVfGTsvn-0nuYJ0tj5lgQf0LGc/view?usp=sharing</t>
  </si>
  <si>
    <t>https://youtu.be/5_JmeWYDQKE</t>
  </si>
  <si>
    <t xml:space="preserve">https://www.youtube.com/watch?v=YdzEFcuDMRE </t>
  </si>
  <si>
    <t>Theatre For Change</t>
  </si>
  <si>
    <t>ddlezu01</t>
  </si>
  <si>
    <t>Film + Media (FAM) creatives unite!</t>
  </si>
  <si>
    <t>https://drive.google.com/file/d/11DyM7eoNeYAUsjOKijRiUFooi9fHb_ZD/view?usp=sharing</t>
  </si>
  <si>
    <t>https://youtu.be/tVjLvgfb2sc</t>
  </si>
  <si>
    <t>https://drive.google.com/file/d/15euzY9dOAjygUPIKUbva5l8D_JfB8IXz/view?usp=sharing</t>
  </si>
  <si>
    <t>Cardano Technical hub in Vietnamese</t>
  </si>
  <si>
    <t>https://drive.google.com/file/d/1NkN-lTIe8kLqUWqLW4ht8C47BnTsdZzA/view?usp=sharing</t>
  </si>
  <si>
    <t>https://youtu.be/NM_MBdngVsM</t>
  </si>
  <si>
    <t>https://youtu.be/rLYlY28dzXA</t>
  </si>
  <si>
    <t>Scale up WADA's Outreach Program</t>
  </si>
  <si>
    <t>Megan Hess</t>
  </si>
  <si>
    <t>https://drive.google.com/file/d/1Kr92rSIzq6crUj09iD_K01Ejkr6bHyJN/view?usp=sharing</t>
  </si>
  <si>
    <t>https://youtu.be/xhr4WaYIj8w</t>
  </si>
  <si>
    <t>https://drive.google.com/file/d/1nWKdTBRGEnDQ4pXvZG1KkpFxruykFNn-/view?usp=sharing</t>
  </si>
  <si>
    <t>Accelerating Enterprise Adoption</t>
  </si>
  <si>
    <t>Joget</t>
  </si>
  <si>
    <t>https://drive.google.com/file/d/1LUyUQfS3_SftnX-jbm0goc2YMtdVrdOk/view?usp=sharing</t>
  </si>
  <si>
    <t>https://youtu.be/gCfsNQt8sGQ</t>
  </si>
  <si>
    <t>https://drive.google.com/file/d/192A4CkQVQVbz7tZHKR1YqmopUW-1A1L2/view?usp=sharing</t>
  </si>
  <si>
    <t>Grow Dandelion, Grow SPO businesses</t>
  </si>
  <si>
    <t>rcmorano [PEACE]</t>
  </si>
  <si>
    <t>New SPO Business Opportunities</t>
  </si>
  <si>
    <t>https://drive.google.com/file/d/1u8hjagkz_ohnm_c8QeRTURAzErkoUWmO/view?usp=sharing</t>
  </si>
  <si>
    <t>https://youtu.be/yWnf73s85gE</t>
  </si>
  <si>
    <t xml:space="preserve">https://drive.google.com/file/d/1QTRk3tc6arqRevHJkeOKRA3uExjyTBCK/view?usp=sharing
</t>
  </si>
  <si>
    <t>Rapid Funding with ML Voting Agents</t>
  </si>
  <si>
    <t>Alex Sierkov</t>
  </si>
  <si>
    <t>Catalyst - Rapid Funding Mechanisms</t>
  </si>
  <si>
    <t>https://drive.google.com/file/d/1Xrxnxq7I6CScxOsUxXGVulkXEO3pVXyf/view?usp=sharing</t>
  </si>
  <si>
    <t>https://youtu.be/AJsEuoLHh3c</t>
  </si>
  <si>
    <t xml:space="preserve">https://youtu.be/ZU0BVmPpyvQ
</t>
  </si>
  <si>
    <t>Littlefish - Coordinating Action</t>
  </si>
  <si>
    <t>cagkanacarbay</t>
  </si>
  <si>
    <t>https://drive.google.com/file/d/1PvTLE2bLSwywgSq1FxytKUUVlMwYV5oX/view?usp=sharing</t>
  </si>
  <si>
    <t>https://youtu.be/z-IXjVHcieI</t>
  </si>
  <si>
    <t>https://www.youtube.com/watch?v=DSrohwJk9xQ</t>
  </si>
  <si>
    <t>Strategy Framework - AIM</t>
  </si>
  <si>
    <t>https://www.youtube.com/watch?v=VIhu6RtpdDQ</t>
  </si>
  <si>
    <t>https://youtu.be/fx6-iCj_bk4</t>
  </si>
  <si>
    <t>ADAO Summon: DAO Incubator</t>
  </si>
  <si>
    <t>Adaminnow</t>
  </si>
  <si>
    <t>https://drive.google.com/file/d/1cFypEojidzpz35HP1XGSXEsuLH_YB81z/view?usp=sharing</t>
  </si>
  <si>
    <t>https://youtu.be/KFgXy8DKdbA</t>
  </si>
  <si>
    <t>https://drive.google.com/file/d/1eHj3GaopeXP3WZ6j-2X7CDu53N75_HS2/view?usp=sharing</t>
  </si>
  <si>
    <t>Traveller ID Ecosystem</t>
  </si>
  <si>
    <t>Udai Solanki</t>
  </si>
  <si>
    <t>Self-Sovereign Identity</t>
  </si>
  <si>
    <t>https://drive.google.com/file/d/1oHFTLXXw__pKDPPbCQxFMFmSlfjBxc50/view?usp=sharing</t>
  </si>
  <si>
    <t>https://youtu.be/p7KsZZ5xdwk</t>
  </si>
  <si>
    <t xml:space="preserve">https://youtu.be/ExHEUpl9lKo </t>
  </si>
  <si>
    <t>The Africa Catalyst School</t>
  </si>
  <si>
    <t>Afia Owusu</t>
  </si>
  <si>
    <t>https://drive.google.com/file/d/1TfsO9_61jYjXKgcg0Ku8_a9ZX5oVOBrX/view?usp=sharing</t>
  </si>
  <si>
    <t>https://youtu.be/-tMX9qhlS9o</t>
  </si>
  <si>
    <t>https://youtu.be/Oh8o-tK_N8Qhttps://youtu.be/Oh8o-tK_N8Q</t>
  </si>
  <si>
    <t>Empower thru Project Based Learning</t>
  </si>
  <si>
    <t>Juliane</t>
  </si>
  <si>
    <t>https://drive.google.com/file/d/1xlzpa7mdua-HifVi2FM1mfo1amx29iiL/view?usp=sharing</t>
  </si>
  <si>
    <t>https://youtu.be/wcQHdb-IWQI</t>
  </si>
  <si>
    <t>https://drive.google.com/file/d/1_NmhjxwDYZ4NKHPQKV5zcgAMgLnk3tET/view?usp=sharing</t>
  </si>
  <si>
    <t>ADAPlus.io - Mass payments system</t>
  </si>
  <si>
    <t>Igor [VICE]</t>
  </si>
  <si>
    <t>https://drive.google.com/file/d/1_aE2mbGCpkYqTtW711-iSzXNLg0GRAr3/view?usp=sharing</t>
  </si>
  <si>
    <t>https://youtu.be/V3acSeoICiU</t>
  </si>
  <si>
    <t>https://youtu.be/Fgg9aKS1Mm0</t>
  </si>
  <si>
    <t>Catalyst GPS</t>
  </si>
  <si>
    <t>https://drive.google.com/file/d/1ppQt1ip6RgJ2VbbTw17qgcm5DIShRf1U/view?usp=sharing</t>
  </si>
  <si>
    <t>https://youtu.be/X9C5WBkns3c</t>
  </si>
  <si>
    <t>https://youtu.be/Uw6breAtxto</t>
  </si>
  <si>
    <t>Cardano games assets for Unity</t>
  </si>
  <si>
    <t>Five Binaries</t>
  </si>
  <si>
    <t>Gamers On-Chained</t>
  </si>
  <si>
    <t>https://drive.google.com/file/d/1Isynycik3sGyLHGhYyr9bfh1Hk6mIW0v/view?usp=sharing</t>
  </si>
  <si>
    <t>https://youtu.be/QbMW4WKnt7E</t>
  </si>
  <si>
    <t>https://www.youtube.com/watch?v=dYmd-fhyR70&amp;</t>
  </si>
  <si>
    <t>China Info Hub Continued- Dumpling</t>
  </si>
  <si>
    <t>https://drive.google.com/file/d/1WWoiCa__KsHJjJn2oyaBBvRsor7JALVn/view?usp=sharing</t>
  </si>
  <si>
    <t>https://youtu.be/BUgk97Fd_Io</t>
  </si>
  <si>
    <t>https://drive.google.com/file/d/1jzEa-G9HVkofkHkhbS5ejOEzvYpwYJb_/view?usp=sharing</t>
  </si>
  <si>
    <t>smart contract tutoring</t>
  </si>
  <si>
    <t>Sam Gralla</t>
  </si>
  <si>
    <t>https://drive.google.com/file/d/16K_xi6AvEYPeRJNhWJcojnSmx1ppGBx4/view?usp=sharing</t>
  </si>
  <si>
    <t>https://youtu.be/cQPRppcbCn0</t>
  </si>
  <si>
    <t>https://youtu.be/b8RcXYl8OIE</t>
  </si>
  <si>
    <t>West Africa Catalyst Onboarding</t>
  </si>
  <si>
    <t>Sidney Nicholas</t>
  </si>
  <si>
    <t>https://drive.google.com/file/d/11upMl8c0yYwTzPMo4jilhRov-tHVKugn/view?usp=sharing</t>
  </si>
  <si>
    <t>https://youtu.be/ArOyxvHmwaw</t>
  </si>
  <si>
    <t>https://drive.google.com/file/d/1IS9KiPQlZaQKZpFiGU1ka_5KpOYfwxOj/view?usp=sharing</t>
  </si>
  <si>
    <t>West Africa: Dev Tools &amp; Events</t>
  </si>
  <si>
    <t>https://drive.google.com/file/d/1KZTn0yETFlqDziZq0LDf-gEx2c6EJqlH/view?usp=sharing</t>
  </si>
  <si>
    <t>https://youtu.be/rN3VHW8DE3c</t>
  </si>
  <si>
    <t xml:space="preserve">https://www.youtube.com/watch?v=1IHPDbJPqR4&amp;list=PLEyrCCWdFonRiIIN962LBMwaXyaaGH82r </t>
  </si>
  <si>
    <t>Milkomeda ADA Audit</t>
  </si>
  <si>
    <t>https://drive.google.com/file/d/1VahpLYK-K1DKI83FguMz6gur218TfwXj/view?usp=sharing</t>
  </si>
  <si>
    <t>https://youtu.be/dwgxP2wE504</t>
  </si>
  <si>
    <t>https://drive.google.com/file/d/116onfvISsPKMXKr2PDie8StYYb55P8dh/view?usp=drive_web</t>
  </si>
  <si>
    <t>Cardano in Spanish</t>
  </si>
  <si>
    <t>Seba (Spanish Translator)</t>
  </si>
  <si>
    <t>https://drive.google.com/file/d/1wDZ6SGLpda38bLHUFhwzeSV8vWGHNuTT/view?usp=sharing</t>
  </si>
  <si>
    <t>https://youtu.be/k54-kZinthM</t>
  </si>
  <si>
    <t>https://www.youtube.com/watch?v=nM6Wkgpc6Pc</t>
  </si>
  <si>
    <t>Cardano Annual Market Report</t>
  </si>
  <si>
    <t>tranthanhtung37</t>
  </si>
  <si>
    <t>https://drive.google.com/file/d/14UQgctM3iChUOWUYvHN_KrDfZYSZ45qa/view?usp=sharing</t>
  </si>
  <si>
    <t>https://youtu.be/vLmmvr689N4</t>
  </si>
  <si>
    <t xml:space="preserve">https://youtu.be/0U2Un_9PMv4 </t>
  </si>
  <si>
    <t>Milkomeda for Cardano unity assets</t>
  </si>
  <si>
    <t>Gamers On - Chained</t>
  </si>
  <si>
    <t>https://drive.google.com/file/d/1NgpEvZWmvmTC6Dzg0v_kWj-AAX4coEqU/view?usp=sharing</t>
  </si>
  <si>
    <t>https://youtu.be/5osipBj1sD0</t>
  </si>
  <si>
    <t>https://www.youtube.com/watch?v=thm5OmzNiqM</t>
  </si>
  <si>
    <t>Cardano Center Poland web &amp; socials</t>
  </si>
  <si>
    <t>https://drive.google.com/file/d/1Jq-p7XMr5rxoGLTiboRZOnYAUljIKmfX/view?usp=sharing</t>
  </si>
  <si>
    <t>https://youtu.be/5laBGxrPtyQ</t>
  </si>
  <si>
    <t xml:space="preserve">https://youtu.be/zWA40ornwYA </t>
  </si>
  <si>
    <t>1,000+ projects on Interactive Map</t>
  </si>
  <si>
    <t>Business Solutions (B2B &amp; B2C)</t>
  </si>
  <si>
    <t>https://drive.google.com/file/d/12nqob2FP8ck2vFzR7HJWvSmf4emzoXGM/view?usp=sharing</t>
  </si>
  <si>
    <t>https://youtu.be/GnxicK_KLNI</t>
  </si>
  <si>
    <t>https://youtu.be/phtsebt_OWg</t>
  </si>
  <si>
    <t>Cardano4Climate Community Events</t>
  </si>
  <si>
    <t>cardano4climate</t>
  </si>
  <si>
    <t>https://drive.google.com/file/d/1SVev16jlknFtofCWys4nGV2kzngIr1bT/view?usp=sharing</t>
  </si>
  <si>
    <t>https://youtu.be/MuBovtCIjdU</t>
  </si>
  <si>
    <t>https://youtu.be/0GSjOaHTIW4</t>
  </si>
  <si>
    <t>Cardano4Climate Community Hub</t>
  </si>
  <si>
    <t xml:space="preserve">Scale-UP Cardano's Community Hubs </t>
  </si>
  <si>
    <t>https://drive.google.com/file/d/1eRwIR4kT5a0WTXrC-RXg2XguhfRur7TL/view?usp=sharing</t>
  </si>
  <si>
    <t>https://youtu.be/rtMZ98EOk4A</t>
  </si>
  <si>
    <t>Innovatio Web-App Investigation</t>
  </si>
  <si>
    <t>Innovatio</t>
  </si>
  <si>
    <t>https://drive.google.com/file/d/1NQB0S8wugBZksGAsNZQMWkE4lWDU3rWj/view?usp=sharing</t>
  </si>
  <si>
    <t>https://youtu.be/WV2dHZiWNnU</t>
  </si>
  <si>
    <t>https://youtu.be/oifjGvIEz5c</t>
  </si>
  <si>
    <t>Innovatio's Digital User Onboarding</t>
  </si>
  <si>
    <t>https://docs.google.com/document/d/1ZQP0Gi39FkRnjKTkdlAA75JwY2t0njr7Hs02z2hsku0/edit</t>
  </si>
  <si>
    <t>https://youtu.be/GVP4yQoFEi8</t>
  </si>
  <si>
    <t>https://youtu.be/8RQt_CSAK8c</t>
  </si>
  <si>
    <t>CardanoCommunityHubs.com Worldwide</t>
  </si>
  <si>
    <t>https://drive.google.com/file/d/1GQxAJZ8jnhZ6Rii-GACRhCBEGuo2KCac/view?usp=sharing</t>
  </si>
  <si>
    <t>https://youtu.be/gTj8FRF-Isw</t>
  </si>
  <si>
    <t xml:space="preserve">https://youtu.be/-_ANm_kGpM4 </t>
  </si>
  <si>
    <t>Challenge Fest by Catalyst Swarm</t>
  </si>
  <si>
    <t>https://drive.google.com/file/d/1fCqANY2VPH8DiQNT6v5tly7NiCFL0rri/view?usp=sharing</t>
  </si>
  <si>
    <t>https://youtu.be/LkoEpxDJlr8</t>
  </si>
  <si>
    <t>https://www.youtube.com/watch?v=PmqxJLVT6Zw</t>
  </si>
  <si>
    <t>Felix Weber [SWARM]</t>
  </si>
  <si>
    <t>https://drive.google.com/drive/u/0/folders/1YZnlpPdynYn-BG9KmmUzBkABrTh9f6H0</t>
  </si>
  <si>
    <t>https://youtu.be/PyIEF8BepG0</t>
  </si>
  <si>
    <t xml:space="preserve">https://www.youtube.com/watch?v=_a2uUsSDLJo </t>
  </si>
  <si>
    <t>https://youtu.be/JxerWsfX8A4</t>
  </si>
  <si>
    <t>https://www.youtube.com/watch?v=g1bmtiIT7Bg</t>
  </si>
  <si>
    <t>Decentralized Education - dTeach</t>
  </si>
  <si>
    <t>Gustavo Pugliese</t>
  </si>
  <si>
    <t>https://drive.google.com/file/d/1LkyQ07u3q-0TMw45wttc1Yspwq-rMOc3/view?usp=sharing</t>
  </si>
  <si>
    <t>https://youtu.be/p9ALwob7S_M</t>
  </si>
  <si>
    <t>https://www.youtube.com/watch?v=bqhmdQPgJjE</t>
  </si>
  <si>
    <t>Phygital Hub for Local NFTs &amp; DAOOH</t>
  </si>
  <si>
    <t>Gonzalo Camps</t>
  </si>
  <si>
    <t>NFT Business models</t>
  </si>
  <si>
    <t>https://drive.google.com/file/d/1evfpg9rZON2AAPN7vn6Wjx7cRFwixrYP/view?usp=sharing</t>
  </si>
  <si>
    <t>https://youtu.be/QL-ZIvTLa_E</t>
  </si>
  <si>
    <t>https://youtu.be/7CucuZVnEq4</t>
  </si>
  <si>
    <t>Duo - Afrikaans Gameplay</t>
  </si>
  <si>
    <t>Revelar</t>
  </si>
  <si>
    <t>https://drive.google.com/file/d/1tmZe3H2rVgYzGaTGUxHGJRD-1eqAXoe9/view?usp=sharing</t>
  </si>
  <si>
    <t>https://www.loom.com/share/b378ce58292641cf9e064aa46f311510</t>
  </si>
  <si>
    <t>Multiverse - dApp Rollback Handler</t>
  </si>
  <si>
    <t>https://drive.google.com/file/d/1YjZ1-gpYNvYBRIO7slIJ1ZNenLm2Yl9s/view?usp=sharing</t>
  </si>
  <si>
    <t>https://youtu.be/zEd9JvQaVGk</t>
  </si>
  <si>
    <t>https://drive.google.com/file/d/1TPoZKv7-2s04141jfaCJM9JKz2SZSPNx/view?usp=drive_web</t>
  </si>
  <si>
    <t>Open-sourcing Blockfrost API</t>
  </si>
  <si>
    <t>https://drive.google.com/file/d/1cAup0W_xgSmhllOG_zyzpjmjSpJqOza1/view?usp=sharing</t>
  </si>
  <si>
    <t>https://youtu.be/vcwpbUgKvyQ</t>
  </si>
  <si>
    <t>https://www.youtube.com/watch?v=ca064s7pT-c</t>
  </si>
  <si>
    <t>Duo - German Gameplay</t>
  </si>
  <si>
    <t>https://drive.google.com/file/d/1WpafJhSrZ19VWsm3Iwa0jE7-uouLMQ1U/view?usp=sharing</t>
  </si>
  <si>
    <t>https://www.loom.com/share/75225a849510440f98fe140e1df4e303</t>
  </si>
  <si>
    <t>Duo - Filipino Gameplay</t>
  </si>
  <si>
    <t>https://drive.google.com/file/d/1hf90T4gJF-Kj3ZkaD4Ezw7PXM2w517vq/view?usp=sharing</t>
  </si>
  <si>
    <t>https://www.loom.com/share/46d0fdf541f7477aad7f79a0a80e4e34</t>
  </si>
  <si>
    <t>Duo - Brazilian Portuguese Gameplay</t>
  </si>
  <si>
    <t>https://drive.google.com/file/d/11wU8rfB04J6ZcweI0YVVzNFsC4GmTPQC/view?usp=sharing</t>
  </si>
  <si>
    <t>https://www.loom.com/share/31936d5264cc49dba9c324f66e76f65d</t>
  </si>
  <si>
    <t>Duo - Spanish Gameplay</t>
  </si>
  <si>
    <t>https://drive.google.com/file/d/1kAndKaXeWyx9V8PE-eiAkOk3xUBwvWwg/view?usp=sharing</t>
  </si>
  <si>
    <t>https://www.loom.com/share/b2efcf88d4bf450788de38964894423c</t>
  </si>
  <si>
    <t>Cardano Subnet/VM Avalanche Bridge</t>
  </si>
  <si>
    <t>NFT-DAO (the whole team)</t>
  </si>
  <si>
    <t>Boosting Cardano's DeFi</t>
  </si>
  <si>
    <t>https://drive.google.com/file/d/1Elxe3iq7ic4bBFEOBgXpWTA6ri3QJc0a/view?usp=sharing</t>
  </si>
  <si>
    <t>https://youtu.be/OqQVwzEGRS4</t>
  </si>
  <si>
    <t>https://drive.google.com/file/d/1pIL9mDD47RKxOlUbLxyasSk7qAGKF_IG/view?usp=sharing</t>
  </si>
  <si>
    <t>Game Asset Management - [Revelar]</t>
  </si>
  <si>
    <t>https://drive.google.com/file/d/11zEqHin0RqjLz5sGYCNoxzG_DgokQMiQ/view?usp=sharing</t>
  </si>
  <si>
    <t>https://www.loom.com/share/17c05e2f0e654dda9a1b0d1f2ab124bf</t>
  </si>
  <si>
    <t>NFT-DAO EZ-On Interop NFTs</t>
  </si>
  <si>
    <t>https://drive.google.com/file/d/16ccJqyG50R4GrrcOudt33ORttUD_4SsT/view?usp=sharing</t>
  </si>
  <si>
    <t>https://youtu.be/I0DZElBWhrA</t>
  </si>
  <si>
    <t>https://drive.google.com/file/d/1TiyOdoNI5p8DShvUcak5l6gq5I77ZODd/view?usp=sharing</t>
  </si>
  <si>
    <t>DAO Decentralized Communication</t>
  </si>
  <si>
    <t>https://drive.google.com/file/d/1Yc9FLHedQ0s9d7QJ0jqv0ps23MbwwGRK/view?usp=sharing</t>
  </si>
  <si>
    <t>https://youtu.be/OIdr0ptpYJM</t>
  </si>
  <si>
    <t>https://drive.google.com/file/d/1ZndIOIs74QpMD3nanjmOwrHnR9GFEaHJ/view?usp=sharing</t>
  </si>
  <si>
    <t>Tales In The Blocks|Collab-writing</t>
  </si>
  <si>
    <t>https://drive.google.com/file/d/109N7U86ahoVYvfLKujPWywz0mNLChHHa/view?usp=sharing</t>
  </si>
  <si>
    <t>https://youtu.be/3ehInIiUdYQ</t>
  </si>
  <si>
    <t>https://drive.google.com/file/d/1wiLN427Y5hLFiSIwNBJ6pk6rb1foxuxb/view?usp=sharing</t>
  </si>
  <si>
    <t>AdaQuest - Concept Phase 2</t>
  </si>
  <si>
    <t>Marcin Kugla</t>
  </si>
  <si>
    <t>https://drive.google.com/file/d/1crjoOSzGK3dxB92xpr3ddofE7g7GUK32/view?usp=sharing</t>
  </si>
  <si>
    <t>https://youtu.be/e_Ayj8F2yEM</t>
  </si>
  <si>
    <t>https://drive.google.com/file/d/10UdGL0LSpK8eGtJgi82bMx1kofT3JoDn/view?usp=drive_web</t>
  </si>
  <si>
    <t>Cardano Totem: Onboarding the World</t>
  </si>
  <si>
    <t>Adriano Fiorenza</t>
  </si>
  <si>
    <t>https://drive.google.com/file/d/1g7Bi6cR6VSdhjF7OMeZFWv-tgrVoCLD6/view?usp=sharing</t>
  </si>
  <si>
    <t>https://youtu.be/h7RYCoAxPVM</t>
  </si>
  <si>
    <t>https://drive.google.com/file/d/1M9EoogaooZdOZxqq3jpl1UHaw4yFG_pr/view?usp=sharing</t>
  </si>
  <si>
    <t>Bip32Ed25519 pure JS implementation</t>
  </si>
  <si>
    <t>Ashish Cardanoscan</t>
  </si>
  <si>
    <t>https://drive.google.com/file/d/14Vq0HwVm-SgOjEhHXtoXLaGyIv-4j56K/view?usp=sharing</t>
  </si>
  <si>
    <t>https://youtu.be/GGgS9QT7Ctg</t>
  </si>
  <si>
    <t>https://drive.google.com/file/d/1ez9pxtTn7G5Ppquol82bKoa--hrxnh7F/view?usp=drive_web</t>
  </si>
  <si>
    <t>ADA Handle Wallet Authentication</t>
  </si>
  <si>
    <t>CONR₳D</t>
  </si>
  <si>
    <t>https://drive.google.com/file/d/1GPDro2TmZnaX47147QM1gnbe25pfr3qP/view?usp=sharing</t>
  </si>
  <si>
    <t>https://youtu.be/eZUQj0P8KCQ</t>
  </si>
  <si>
    <t>https://public.bladepool.com/adahandle/catalyst/fund7/demonstration-video.mov</t>
  </si>
  <si>
    <t>DIDComm v2 Mediator</t>
  </si>
  <si>
    <t>https://drive.google.com/file/d/1NJvsrPCgZs5liIv9WlWoKZFM9oXYNTgH/view?usp=sharing</t>
  </si>
  <si>
    <t>https://youtu.be/4kLzyFacfa0</t>
  </si>
  <si>
    <t>https://youtu.be/QsAEAZKMdYE</t>
  </si>
  <si>
    <t>Cardano Wallet lib in pure JS(TS)</t>
  </si>
  <si>
    <t>https://drive.google.com/file/d/1QOHdpwTZS1OvZMiggsVuJ5yGwT9oUPHv/view?usp=sharing</t>
  </si>
  <si>
    <t>https://youtu.be/9aksPIIKxE8</t>
  </si>
  <si>
    <t>https://drive.google.com/file/d/1ij3PpWENCIn2E9mbxnrRInMDIjhg96XO/view?usp=sharing</t>
  </si>
  <si>
    <t>CardanoFeel (Cardano -&gt; Real World)</t>
  </si>
  <si>
    <t>David Bayon</t>
  </si>
  <si>
    <t>https://drive.google.com/file/d/138L8dYLiXsXzOvuqsNRZqwEKmcFA88Uk/view?usp=sharing</t>
  </si>
  <si>
    <t>https://youtu.be/ms-dZD-iGe4</t>
  </si>
  <si>
    <t xml:space="preserve"> https://youtu.be/Yrfal8AERBo</t>
  </si>
  <si>
    <t>IdeaFest &amp; ChallengeFest by Swarm</t>
  </si>
  <si>
    <t>https://drive.google.com/file/d/1zNCnx1DxV9liVEhFMA4LXjiO0Vcz9fYL/view?usp=sharing</t>
  </si>
  <si>
    <t>https://youtu.be/6T-HL6CF5LQ</t>
  </si>
  <si>
    <t>https://drive.google.com/file/d/1_u7g2d2mUARKDyS1taihTDvAB8oH43D_/view?usp=sharing</t>
  </si>
  <si>
    <t>Cardano Ambassadors Catalyst Guild</t>
  </si>
  <si>
    <t>https://drive.google.com/file/d/1EU6iuGZAlmj3R3Ui7FQ3srB6GL1kU_EZ/view?usp=sharing</t>
  </si>
  <si>
    <t>https://youtu.be/SczaLZhcAsY</t>
  </si>
  <si>
    <t>https://drive.google.com/file/d/13zR_6drFskUdWtUr1dhmZPMleWLgWlK3/view?usp=sharing</t>
  </si>
  <si>
    <t>Cardano Ambassadors &amp; Latin America</t>
  </si>
  <si>
    <t>https://drive.google.com/file/d/10e1Zc4-FUDEsC1hS8EbxttP6koiZMvCb/view?usp=sharing</t>
  </si>
  <si>
    <t>https://youtu.be/oBjp-JjQqQQ</t>
  </si>
  <si>
    <t>https://drive.google.com/file/d/1_2YSyTO_6meseBvAjUJ_Gq0h-2xHcOre/view?usp=sharing</t>
  </si>
  <si>
    <t>Cardanoscan.io Upgrade</t>
  </si>
  <si>
    <t>https://drive.google.com/file/d/1GaN2xu3S1gpBbaaMTkJ1In0trYOHLBDG/view?usp=sharing</t>
  </si>
  <si>
    <t>https://youtu.be/a_GoIoJLyN4</t>
  </si>
  <si>
    <t>https://drive.google.com/file/d/14aNtxdR_8CA2uNAFJt8UDffw4F8WGldV/view?usp=drive_web</t>
  </si>
  <si>
    <t>Auditing African Proposals, by WADA</t>
  </si>
  <si>
    <t>Josh F</t>
  </si>
  <si>
    <t>https://drive.google.com/file/d/1ezK9xLYVLKjVYBtUGpTGlJhmN-XCULE5/view?usp=sharing</t>
  </si>
  <si>
    <t>https://www.loom.com/share/3a2f43ad1ddf4558b8b9a6453fe42b14</t>
  </si>
  <si>
    <t>Artificial Intelligence/ML API DApp</t>
  </si>
  <si>
    <t>Frank</t>
  </si>
  <si>
    <t>https://drive.google.com/file/d/159L40MQzFalnh-5EOKe7ljdksjjHagD3/view?usp=sharing</t>
  </si>
  <si>
    <t>https://youtu.be/svmgJwd28-w</t>
  </si>
  <si>
    <t>https://youtu.be/Y6o9vZnlNeM</t>
  </si>
  <si>
    <t>Planting Roots in Africa</t>
  </si>
  <si>
    <t>https://drive.google.com/file/d/1oNR2I28wGgIL9pCbT5NRHIvuxTz_HOgr/view?usp=sharing</t>
  </si>
  <si>
    <t>https://drive.google.com/file/d/1dOSwL6k2numJzl2aTfk1GcN8ELvmV0q9/view?usp=sharing</t>
  </si>
  <si>
    <t>WADA Proposer Workshops</t>
  </si>
  <si>
    <t xml:space="preserve">Proposer Outreach </t>
  </si>
  <si>
    <t>https://drive.google.com/file/d/1lNu6inSsLp1_xLY0q5v7nbYY27BfAil4/view?usp=sharing</t>
  </si>
  <si>
    <t>https://youtu.be/Hf_vfJ9_mD0</t>
  </si>
  <si>
    <t>https://drive.google.com/file/d/1dhOaqWQ-VZxK7VHS9Hxmfbhaflv2C-ge/view?usp=sharing</t>
  </si>
  <si>
    <t>IRONSKY PlaytoEarn Milestone of ADA</t>
  </si>
  <si>
    <t>Trong</t>
  </si>
  <si>
    <t>https://drive.google.com/file/d/15JO9ltqhGxvvxewSXXzuOGRpMZ3C5yfK/view?usp=sharing</t>
  </si>
  <si>
    <t>https://youtu.be/QiRJPTbJkss</t>
  </si>
  <si>
    <t>https://drive.google.com/file/d/1QO9QX0QfU9m75BjFC97cjrPdtNP9wz_L/view?usp=sharing</t>
  </si>
  <si>
    <t>Haskell Course For Beginner</t>
  </si>
  <si>
    <t>https://drive.google.com/file/d/1yAUNbNSwlYreVLrNv9bMp5eY9iMa74QR/view?usp=sharing</t>
  </si>
  <si>
    <t>https://youtu.be/hGj_8bJp3WU</t>
  </si>
  <si>
    <t>https://www.youtube.com/watch?v=90ZbxNc4eAw</t>
  </si>
  <si>
    <t>Streaming Cardano based games</t>
  </si>
  <si>
    <t>Eerik Tamm</t>
  </si>
  <si>
    <t>https://drive.google.com/file/d/13ShpEu5Oc3lRjOGswXu04uXtUI-uD5dB/view?usp=sharing</t>
  </si>
  <si>
    <t>https://youtu.be/iCOnwWsJB7I</t>
  </si>
  <si>
    <t xml:space="preserve">https://youtu.be/sqBRM3-U9-w </t>
  </si>
  <si>
    <t>Treasury &amp; Catalyst Proposal API</t>
  </si>
  <si>
    <t>https://drive.google.com/file/d/1dvWWB7ykuflwkMG36TEb4p5L5Apx560v/view?usp=sharing</t>
  </si>
  <si>
    <t>https://youtu.be/NYUngD94SPQ</t>
  </si>
  <si>
    <t>https://drive.google.com/file/d/1rBnFNSYCAVq9U50sxGYy_8BBbzO-iU9n/view?usp=sharing</t>
  </si>
  <si>
    <t>Catalyst Swarm 2022 GitBook</t>
  </si>
  <si>
    <t>https://docs.google.com/document/d/11cIg57jBTF7-BweoXRZAMHEa84W_IhvY/edit?usp=sharing&amp;ouid=117059928304090739258&amp;rtpof=true&amp;sd=true</t>
  </si>
  <si>
    <t>https://youtu.be/7-iuJrzg7jk</t>
  </si>
  <si>
    <t>https://youtu.be/n7EoXF6miv4</t>
  </si>
  <si>
    <t>Paperless Cross-Border Trade</t>
  </si>
  <si>
    <t>Tim OBrien</t>
  </si>
  <si>
    <t>https://www.youtube.com/watch?v=ZqMInFHg-KA</t>
  </si>
  <si>
    <t>https://drive.google.com/file/d/1igNRLIihQ4OLuNH40yZZMVUHEeUUuusO/view?usp=sharing</t>
  </si>
  <si>
    <t>https://youtu.be/YFtVeOO5W-w</t>
  </si>
  <si>
    <t>https://youtu.be/QeNBdzwOIxM</t>
  </si>
  <si>
    <t>Fair Supply Chain in Ghana</t>
  </si>
  <si>
    <t>https://youtu.be/cDUtCKDJ71A</t>
  </si>
  <si>
    <t>https://drive.google.com/file/d/1tFW2HCr8mttMd7hSG6zQkhZHw0GNHoRM/view?usp=sharing</t>
  </si>
  <si>
    <t>https://youtu.be/QJlNoeQMTNE</t>
  </si>
  <si>
    <t>https://youtu.be/sh2iNZeAqbE</t>
  </si>
  <si>
    <t>African Learning Institutions SPOs</t>
  </si>
  <si>
    <t>https://drive.google.com/file/d/1XMGLf74KWdGhJn5fc0hYHl1xiAs36D36/view?usp=sharing</t>
  </si>
  <si>
    <t>https://youtu.be/wgcynlaUYUM</t>
  </si>
  <si>
    <t>https://youtu.be/8pUh8d4CJ-o</t>
  </si>
  <si>
    <t>Localize iohk.io for vietnamese</t>
  </si>
  <si>
    <t>https://docs.google.com/document/d/1c1hk49afRi-j9uWPheHUrDjXNXsJFtaKjAd2dGeBZd8/edit#heading=h.pw2ckgkglt17</t>
  </si>
  <si>
    <t>https://youtu.be/siHIK5SU40c</t>
  </si>
  <si>
    <t>https://www.youtube.com/watch?v=rLYlY28dzXA</t>
  </si>
  <si>
    <t>Healthcare Developers Onboarding</t>
  </si>
  <si>
    <t>mavster04</t>
  </si>
  <si>
    <t>https://docs.google.com/document/d/1_3neziAeDKcAJxpBsA6hKVptcUeKxmAc834uVwSxZs8/edit</t>
  </si>
  <si>
    <t>https://youtu.be/4GCsRGVVC9c</t>
  </si>
  <si>
    <t>https://www.youtube.com/watch?v=1VH-10CDKng</t>
  </si>
  <si>
    <t>Modern Hospital Management System</t>
  </si>
  <si>
    <t>https://docs.google.com/document/d/1CnFj5Yy_V7RXoHbON7Dey2nE14XRROyBPvnFcDZg0o0/edit</t>
  </si>
  <si>
    <t>https://youtu.be/ZYgxjQ58pF8</t>
  </si>
  <si>
    <t>https://www.youtube.com/watch?v=927qLF7EH9c</t>
  </si>
  <si>
    <t>NGO transparency</t>
  </si>
  <si>
    <t>https://docs.google.com/document/d/100AcJIF6rFdi2CC-u9MK7jxWDiWwp_brzWwx9SuNWB4/edit</t>
  </si>
  <si>
    <t>https://youtu.be/haItFJ3oDhM</t>
  </si>
  <si>
    <t>https://www.youtube.com/watch?v=VJSqISsSpl4</t>
  </si>
  <si>
    <t>Transaction monitoring as a service</t>
  </si>
  <si>
    <t>https://drive.google.com/file/d/1dS_7-lEjQfOd48H5NYwowrpZtidH38sk/view?usp=share_link</t>
  </si>
  <si>
    <t>https://youtu.be/xzgNY-i9Eaw</t>
  </si>
  <si>
    <t>https://drive.google.com/file/d/1i71sAqc4QnIHQRrSsCa2NDeZSLCOVw_o/view?usp=sharing</t>
  </si>
  <si>
    <t>Blockchain and Cardano Library</t>
  </si>
  <si>
    <t>https://drive.google.com/file/d/1IegsV1QzCOUvK_90FasCgsES807PZY21/view?usp=share_link</t>
  </si>
  <si>
    <t>https://youtu.be/Hi8LiN37V14</t>
  </si>
  <si>
    <t xml:space="preserve"> https://www.youtube.com/watch?v=7QUOgciWKPc</t>
  </si>
  <si>
    <t>CardaBot: telegram bot with tipping</t>
  </si>
  <si>
    <t>Lincon Vidal</t>
  </si>
  <si>
    <t>https://docs.google.com/document/d/1aiq6byJ-sVUSzmB84V0DzumhYu9c9cN0boSZbH2nQPw/edit</t>
  </si>
  <si>
    <t>https://youtu.be/Um8vRq-whAs</t>
  </si>
  <si>
    <t>https://www.youtube.com/watch?v=kjEq8t9ADBY</t>
  </si>
  <si>
    <t>Cardano Hackathon in Argentina</t>
  </si>
  <si>
    <t>https://docs.google.com/document/d/1kd6DGPgNuGZ54nxSi46He0XjPl4KCyaU/edit?usp=share_link&amp;ouid=117059928304090739258&amp;rtpof=true&amp;sd=true</t>
  </si>
  <si>
    <t>https://youtu.be/0Mx63M7YLvU</t>
  </si>
  <si>
    <t>https://youtu.be/_MBtxc7e1L4</t>
  </si>
  <si>
    <t>Fund8Proposals + SDGs - Cardano AIM</t>
  </si>
  <si>
    <t>https://drive.google.com/file/d/1So3veIAICipu6EW-sjKnLflVLK0ObiKK/view?usp=share_link</t>
  </si>
  <si>
    <t>https://youtu.be/luzo3PxR1vI</t>
  </si>
  <si>
    <t>https://youtu.be/5raeTO4VdeQ</t>
  </si>
  <si>
    <t>DCorps - Digital company registry</t>
  </si>
  <si>
    <t>https://drive.google.com/file/d/1ia_yfmRBbv3vIxSX4j5c3dl-AhSxtf3_/view?usp=share_link</t>
  </si>
  <si>
    <t>https://youtu.be/wrQc1PpHWO4</t>
  </si>
  <si>
    <t>https://youtu.be/DRMlhZssZSA</t>
  </si>
  <si>
    <t>Bringing E.A Investors to Cardano</t>
  </si>
  <si>
    <t>Lucas Macchiavelli</t>
  </si>
  <si>
    <t>https://drive.google.com/file/d/16YplAs_wsRyR6IRtHTBZUVeeFEpiRYDY/view?usp=share_link</t>
  </si>
  <si>
    <t>https://youtu.be/csi7T0vjLT0</t>
  </si>
  <si>
    <t>https://drive.google.com/file/d/1QGym6QaPQp-8aeRmadBs-qzSOYZJTPqR/view?usp=sharing</t>
  </si>
  <si>
    <t>CARDANO FRENCH COMMUNITY IN DRC</t>
  </si>
  <si>
    <t>uptodatedevelopers</t>
  </si>
  <si>
    <t>https://drive.google.com/file/d/1Da1EvHvbRHt6x4b-E8EL3BJ7bsMNPGql/view?usp=share_link</t>
  </si>
  <si>
    <t>https://youtu.be/OSOwk5mON5I</t>
  </si>
  <si>
    <t>https://youtu.be/CuDZUNnUNX4</t>
  </si>
  <si>
    <t>LATAM Cardano Community Operations</t>
  </si>
  <si>
    <t>LATAM Cardano Community</t>
  </si>
  <si>
    <t>https://drive.google.com/file/d/1MDfuY8Bg6Y8uXGSFUOuYIJwwR77zVx21/view?usp=share_link</t>
  </si>
  <si>
    <t>https://youtu.be/-J54Q3MfYpo</t>
  </si>
  <si>
    <t>https://drive.google.com/file/d/1a7PaVJw5oYNASL6hhrVn_mJX6M4i-jHd/view?usp=share_link</t>
  </si>
  <si>
    <t>United Caricature</t>
  </si>
  <si>
    <t>Shlomo Cohen</t>
  </si>
  <si>
    <t>https://drive.google.com/file/d/1-dbvOf5B4EGHaJ4Q_nvtg5fHwrMnnGCn/view?usp=share_link</t>
  </si>
  <si>
    <t>https://youtu.be/zx9o5bIHlwA</t>
  </si>
  <si>
    <t>https://www.youtube.com/watch?v=lAnTjxjd24g</t>
  </si>
  <si>
    <t>CaricatorADA (CaricatureADA)</t>
  </si>
  <si>
    <t>https://drive.google.com/file/d/1_MjzpRLPrj34R9lQHwaidx1uJIps1tq8/view?usp=share_link</t>
  </si>
  <si>
    <t>https://youtu.be/NA9IvdR-XcI</t>
  </si>
  <si>
    <t>Project Evaluation Website Ver 1.1</t>
  </si>
  <si>
    <t>https://drive.google.com/file/d/1cM0lXhYcKjjpiDcu2lGL6pm4Nx3TXw1-/view?usp=share_link</t>
  </si>
  <si>
    <t>https://youtu.be/ajHd7RLm62w</t>
  </si>
  <si>
    <t>https://youtu.be/9KR9dT3cftk</t>
  </si>
  <si>
    <t>An AI Domain Specific Language</t>
  </si>
  <si>
    <t>Matt Ikle</t>
  </si>
  <si>
    <t>https://drive.google.com/file/d/1EtDBIfoSTQ-HIJ1HJHnXg78c7BZH_jf6/view?usp=share_link</t>
  </si>
  <si>
    <t>https://youtu.be/Yk32Wj4r4eA</t>
  </si>
  <si>
    <t xml:space="preserve">https://drive.google.com/file/d/1pB2xb_GGNJ8oC1LQv_pkStYmXF56VAl5/view?usp=sharing
</t>
  </si>
  <si>
    <t>Thrift Mobile</t>
  </si>
  <si>
    <t>Thrift Labs</t>
  </si>
  <si>
    <t>https://drive.google.com/file/d/1WQNb7Dg4OQOSJRIqeR_TQ4nZpSTWWCaG/view?usp=share_link</t>
  </si>
  <si>
    <t>https://youtu.be/cPpbxrsVXaA</t>
  </si>
  <si>
    <t xml:space="preserve"> https://youtu.be/NaKmAeGJrGM</t>
  </si>
  <si>
    <t>Community Web Portal in Bahasa</t>
  </si>
  <si>
    <t>Dion</t>
  </si>
  <si>
    <t>https://drive.google.com/file/d/1Be6QFz7N2YR7ixEaEHqRTPyLQ1lSG8yG/view?usp=share_link</t>
  </si>
  <si>
    <t>https://youtu.be/lIzLQqttK4I</t>
  </si>
  <si>
    <t>https://drive.google.com/file/d/1fT99MUkiW3IExO2iheBinGgntNZXs-df/view?usp=sharing</t>
  </si>
  <si>
    <t>Onboarding through events</t>
  </si>
  <si>
    <t>https://drive.google.com/file/d/1XVS6AAzolDOpYb9eRDvepKw88Mab_HxS/view?usp=share_link</t>
  </si>
  <si>
    <t>https://youtu.be/Vht55euPZJs</t>
  </si>
  <si>
    <t>https://youtu.be/cCftSqf8Zfo</t>
  </si>
  <si>
    <t>C4C Community Hub Operations</t>
  </si>
  <si>
    <t>https://drive.google.com/file/d/1iHUpWdzO7CoFkHESTPn3Ev2D1zNvckKD/view?usp=share_link</t>
  </si>
  <si>
    <t>https://youtu.be/ATh7IhI29r8</t>
  </si>
  <si>
    <t xml:space="preserve"> https://youtu.be/cCftSqf8Zfo</t>
  </si>
  <si>
    <t>Cardano Preserving Culture</t>
  </si>
  <si>
    <t>https://drive.google.com/file/d/1YeImVZkd_VqaBw0MjiS6IH-D4u7fOAoh/view?usp=share_link</t>
  </si>
  <si>
    <t>https://youtu.be/cUc1Jm9Ml_Y</t>
  </si>
  <si>
    <t>https://drive.google.com/file/d/1s1s1toPzT7toOYpkmb1tUfwP9n8mzIr9/view?usp=share_link</t>
  </si>
  <si>
    <t>MLabs DTF (Dao-Traded-Fund)</t>
  </si>
  <si>
    <t>MLabs</t>
  </si>
  <si>
    <t>https://docs.google.com/document/d/1hB3DmY8qYcxpqMHvYiS3ANyIf6MJVtru/edit?usp=share_link&amp;ouid=117059928304090739258&amp;rtpof=true&amp;sd=true</t>
  </si>
  <si>
    <t>https://youtu.be/S0nq1M3pEYo</t>
  </si>
  <si>
    <t>https://drive.google.com/file/d/1j17yRbbJJOddNnFx9uCtrJbpVC9PfE-c/view?usp=share_link</t>
  </si>
  <si>
    <t>PHP SDK for Blockfrost.io</t>
  </si>
  <si>
    <t>https://drive.google.com/file/d/1Id5DYIdSyhY4zUrrO4UAonuxHBTGQnXQ/view?usp=share_link</t>
  </si>
  <si>
    <t>https://youtu.be/-bMxIBrpiHA</t>
  </si>
  <si>
    <t>https://www.youtube.com/watch?v=l2oJHE1qJJU</t>
  </si>
  <si>
    <t>Rare Bloom Cardano Community Event</t>
  </si>
  <si>
    <t>Peyton(bigpey)</t>
  </si>
  <si>
    <t>Dapps, Products &amp; Integrations</t>
  </si>
  <si>
    <t>https://docs.google.com/document/d/1E599byv2Rq0vpDGQmfUYveg9dnABRxYT/edit?usp=share_link&amp;ouid=116297887899789336301&amp;rtpof=true&amp;sd=true</t>
  </si>
  <si>
    <t>https://youtu.be/HgGouDWexHE</t>
  </si>
  <si>
    <t>https://youtu.be/TtIe1O43LYA</t>
  </si>
  <si>
    <t>Pathform: Custom growth paths</t>
  </si>
  <si>
    <t>https://drive.google.com/file/d/1SbjxiTOh64KmFWq2H_BhEaRVjCyg70yZ/view?usp=share_link</t>
  </si>
  <si>
    <t>https://youtu.be/FosXn6XFuWo</t>
  </si>
  <si>
    <t>https://youtu.be/XmTrCosGp2M</t>
  </si>
  <si>
    <t>MCA: A Model School in South Africa</t>
  </si>
  <si>
    <t>Ed Rettig</t>
  </si>
  <si>
    <t>https://docs.google.com/document/d/1VQsjj-uF7zd27Wgx0DxZEtZBg7fOr_EG/edit?usp=share_link&amp;ouid=117059928304090739258&amp;rtpof=true&amp;sd=true</t>
  </si>
  <si>
    <t>https://youtu.be/_jvenWXUDEU</t>
  </si>
  <si>
    <t>https://youtu.be/OJjo6BkjdQo</t>
  </si>
  <si>
    <t>Cardano Peer Education</t>
  </si>
  <si>
    <t>Challenge &amp; Scouted for Students🎓</t>
  </si>
  <si>
    <t>https://drive.google.com/file/d/1Seh_lk3ml59A6Y3m7IxrzHZTz-w2RSO0/view?usp=share_link</t>
  </si>
  <si>
    <t>https://youtu.be/5tqkPqWZz3Y</t>
  </si>
  <si>
    <t>https://youtu.be/K8PTn1PIFKA</t>
  </si>
  <si>
    <t>Milkomeda DAO Hackathon</t>
  </si>
  <si>
    <t>https://drive.google.com/file/d/1gCMIKt7b7OsDp62FHG8R7VCQIFNuHMRi/view?usp=share_link</t>
  </si>
  <si>
    <t>https://youtu.be/tgf7wx05p-4</t>
  </si>
  <si>
    <t>https://drive.google.com/file/d/1V8MC2pAFUBtzw7PN5woM_EsdMdtybyq_/view?usp=share_link</t>
  </si>
  <si>
    <t>db-sync replacement in Oura</t>
  </si>
  <si>
    <t>https://drive.google.com/file/d/15fcP5uxGuepqM_LOVktWAQjnMYJlERmZ/view?usp=share_link</t>
  </si>
  <si>
    <t>https://youtu.be/InxAbr5o33A</t>
  </si>
  <si>
    <t>https://drive.google.com/file/d/1YzIhKXbCPQFKwcbPTLjk3ejvw3wjzkfn/view?usp=share_link</t>
  </si>
  <si>
    <t>Gnosis Safe UI</t>
  </si>
  <si>
    <t>https://drive.google.com/file/d/1RRhbNBbrwRTtIBi2-akrAwbYLL4Uo0pP/view?usp=share_link</t>
  </si>
  <si>
    <t>https://youtu.be/ooH239IilP4</t>
  </si>
  <si>
    <t>https://youtu.be/XsbJ3arODpo</t>
  </si>
  <si>
    <t>Catalyst Circle - Funding Mechanism</t>
  </si>
  <si>
    <t>Catalyst Circle Admin Team</t>
  </si>
  <si>
    <t>https://drive.google.com/file/d/1201c8PWVqn5132FoCK0DUM4s2YxiG1uw/view?usp=share_link</t>
  </si>
  <si>
    <t>https://youtu.be/YoukOYsIAf4</t>
  </si>
  <si>
    <t>https://www.youtube.com/watch?v=gtiSGgHbMBU</t>
  </si>
  <si>
    <t>https://drive.google.com/file/d/1rZxqB1UPmRkZFb_w-LiBKM0rJpNWvKj6/view?usp=share_link</t>
  </si>
  <si>
    <t>https://youtu.be/GgGekLb4EGA</t>
  </si>
  <si>
    <t>Cardano Coffee lounge in Vietnam</t>
  </si>
  <si>
    <t>nvhieu</t>
  </si>
  <si>
    <t>https://drive.google.com/file/d/13p-psfVv_yQTOcl1NGfH3fAlwL5-CyEQ/view?usp=share_link</t>
  </si>
  <si>
    <t>https://youtu.be/LVsCf1jT9z8</t>
  </si>
  <si>
    <t>https://youtu.be/TRZOcBDM9Bw</t>
  </si>
  <si>
    <t>Funding Categories Analysis</t>
  </si>
  <si>
    <t>PACE</t>
  </si>
  <si>
    <t>DAOs &lt;3 Cardano</t>
  </si>
  <si>
    <t>https://docs.google.com/document/d/1MS2GNAED31dJYaM1AMqsacquXBie1buxij7BM1xuBM4/edit</t>
  </si>
  <si>
    <t>https://youtu.be/P-80cFp3x4o</t>
  </si>
  <si>
    <t>https://www.youtube.com/watch?v=tExyD9oJb9g</t>
  </si>
  <si>
    <t>Cardano Beam - GPS based Assets</t>
  </si>
  <si>
    <t>dynamicstrategiesio</t>
  </si>
  <si>
    <t>https://drive.google.com/file/d/1vEm78UrMFWlrjk6qvFgjLhL3kE9zcNIG/view?usp=share_link</t>
  </si>
  <si>
    <t>https://youtu.be/dYFL-yCjzmU</t>
  </si>
  <si>
    <t>https://youtu.be/mS47gw9lRro</t>
  </si>
  <si>
    <t>Blockchain Learning Center + Coffee</t>
  </si>
  <si>
    <t>baxter30</t>
  </si>
  <si>
    <t>https://drive.google.com/file/d/1VIDcRCAuGynfY8tHBvq2A1NvAsGaEYru/view?usp=share_link</t>
  </si>
  <si>
    <t>https://youtu.be/AeYAaq0Lr5k</t>
  </si>
  <si>
    <t>https://youtu.be/XaqMIbN85OY</t>
  </si>
  <si>
    <t>Simplify SPO rollups in Vietnam</t>
  </si>
  <si>
    <t>https://drive.google.com/file/d/1SBwVQmc7AkF760aOsTA5_NqfhgkdqqgM/view?usp=share_link</t>
  </si>
  <si>
    <t>https://youtu.be/8vxccHOau-E</t>
  </si>
  <si>
    <t>https://youtu.be/RX6koZToZ-g</t>
  </si>
  <si>
    <t>Cardano development library in C++</t>
  </si>
  <si>
    <t>https://docs.google.com/document/d/10mG79GFo-HNdPTM5tlLA7QsD4q4sHxXYkOXhGFcioq0/edit</t>
  </si>
  <si>
    <t>https://youtu.be/J19IZdQZm98</t>
  </si>
  <si>
    <t>https://www.youtube.com/watch?v=nNzl_YJpkeY</t>
  </si>
  <si>
    <t>Catalyst Entrepreneur's Book Club</t>
  </si>
  <si>
    <t>Nori Nishigaya</t>
  </si>
  <si>
    <t>https://drive.google.com/file/d/1YZZCNK46KObyu5CGnESP7ecWAnU7OaP2/view?usp=share_link</t>
  </si>
  <si>
    <t>https://youtu.be/H-ECmbQ2WFc</t>
  </si>
  <si>
    <t>https://youtu.be/OCdGhSw4_HA</t>
  </si>
  <si>
    <t>Recruitment Utilizing Atala PRISM</t>
  </si>
  <si>
    <t>Henrik.metsamaki</t>
  </si>
  <si>
    <t>https://drive.google.com/file/d/1gKE2E9sMcuRD3vnDA12qwnjs4qv6Sz6_/view?usp=share_link</t>
  </si>
  <si>
    <t>https://youtu.be/eHdb2k7OCCc</t>
  </si>
  <si>
    <t>https://www.youtube.com/watch?v=NtI1RuJJ7f8&amp;ab_channel=mearaftadewos</t>
  </si>
  <si>
    <t>Decentralized Music Platform</t>
  </si>
  <si>
    <t>Session Cruz</t>
  </si>
  <si>
    <t>https://docs.google.com/document/d/1nQvAC8R97QtAIV7th8pGIUXwx35E6JY7858pS4nqBJ4/edit</t>
  </si>
  <si>
    <t>https://youtu.be/m16raPy9f9E</t>
  </si>
  <si>
    <t>https://youtu.be/ezuxLO-09Zg</t>
  </si>
  <si>
    <t>AI Mentor matching software</t>
  </si>
  <si>
    <t>dzhuliana</t>
  </si>
  <si>
    <t>https://drive.google.com/file/d/1iysE6MewQMVodlohGBfaBkDjj40nD7b8/view?usp=share_link</t>
  </si>
  <si>
    <t>https://youtu.be/xFNJ_yU4WOo</t>
  </si>
  <si>
    <t>https://www.youtube.com/watch?v=FXBijWJbiD0&amp;feature=youtu.be</t>
  </si>
  <si>
    <t>Automated mentor-matching tool</t>
  </si>
  <si>
    <t>https://drive.google.com/file/d/1j2U2vjHi927Js9tzqNHFn5w-yi1sWzhB/view?usp=share_link</t>
  </si>
  <si>
    <t>https://youtu.be/gUEV9NAIYZY</t>
  </si>
  <si>
    <t>https://www.youtube.com/watch?v=ufeBTPUwBZI</t>
  </si>
  <si>
    <t>Mentorship Incentivization DAO</t>
  </si>
  <si>
    <t>https://drive.google.com/file/d/1UmjpSaBLMba11wbMbXWP5dOa2VjuljTD/view?usp=share_link</t>
  </si>
  <si>
    <t>https://youtu.be/RufN7j8695c</t>
  </si>
  <si>
    <t>https://www.youtube.com/watch?v=NRPfVePMTMk</t>
  </si>
  <si>
    <t>Cardano-Tools Python Library</t>
  </si>
  <si>
    <t>https://docs.google.com/document/d/1qXa-TnC2egQh2fO4IWrYJ94XLURPmd2Xjsl38a86-mo/edit#heading=h.silf2wwtjkam</t>
  </si>
  <si>
    <t>https://youtu.be/EtGtCW3stj0</t>
  </si>
  <si>
    <t>https://www.youtube.com/watch?v=kfeEOOYD4M4</t>
  </si>
  <si>
    <t>Cardano Builders' Hub India</t>
  </si>
  <si>
    <t>https://drive.google.com/file/d/1tRtC_VsW5rWZ42mwHZFhSnkqf-5Hjb76/view?usp=share_link</t>
  </si>
  <si>
    <t>https://youtu.be/Swxe7K6d-Fo</t>
  </si>
  <si>
    <t>https://www.youtube.com/watch?v=cc-uSJ69sCo</t>
  </si>
  <si>
    <t>Open ISPO</t>
  </si>
  <si>
    <t>https://drive.google.com/file/d/1n1rgVka6l3YBb2SUMNlUwCSQAVt0g9Lp/view?usp=share_link</t>
  </si>
  <si>
    <t>https://youtu.be/xbyrs-X5Tnc</t>
  </si>
  <si>
    <t xml:space="preserve">https://youtu.be/H088XCmXtVM </t>
  </si>
  <si>
    <t>Cardano Community in Geneva</t>
  </si>
  <si>
    <t>Accelerate2030</t>
  </si>
  <si>
    <t>https://drive.google.com/file/d/13HbKREm06OpBfIP2_PTqw0gKZOaq1zAH/view?usp=share_link</t>
  </si>
  <si>
    <t>https://youtu.be/DeSfd0ykiPk</t>
  </si>
  <si>
    <t xml:space="preserve">https://youtu.be/l2pUTsmuu80  </t>
  </si>
  <si>
    <t>Cross-Chain NFT Conference OxBAT</t>
  </si>
  <si>
    <t>gentner.eva</t>
  </si>
  <si>
    <t>https://drive.google.com/file/d/1eBmzv1KC5GGq6Gz25IqCdqRSRu_IjTm2/view?usp=share_link</t>
  </si>
  <si>
    <t>https://youtu.be/wnj97TnFwG4</t>
  </si>
  <si>
    <t>https://www.youtube.com/watch?v=CxM9uAJ9EIk</t>
  </si>
  <si>
    <t>AdaStat.net Platform Upgrade</t>
  </si>
  <si>
    <t>Dmitry Stashenko</t>
  </si>
  <si>
    <t>https://drive.google.com/file/d/1Xj0tDbLASa0b_5Yfne0MTJgxHxR5QnXJ/view?usp=share_link</t>
  </si>
  <si>
    <t>https://youtu.be/NH4ueHmMNBM</t>
  </si>
  <si>
    <t>https://www.youtube.com/watch?v=UUunhGfaX_I</t>
  </si>
  <si>
    <t>Cardano for African impact ventures</t>
  </si>
  <si>
    <t>https://drive.google.com/file/d/1dSBSkh5ir5QKJbLTsctO91bhQsYrnkur/view?usp=share_link</t>
  </si>
  <si>
    <t>https://youtu.be/XLVuPlKpCzM</t>
  </si>
  <si>
    <t xml:space="preserve">https://youtu.be/mPUb-Tqf_oA </t>
  </si>
  <si>
    <t>Cross-chain Asset Transfer Standard</t>
  </si>
  <si>
    <t>https://drive.google.com/file/d/1S7I_uWONS4oM8MOvPAcqbo-m0KZMhxdB/view?usp=share_link</t>
  </si>
  <si>
    <t>https://youtu.be/68GgDtoz23w</t>
  </si>
  <si>
    <t>https://drive.google.com/file/d/1FDLOdrFq0-NE5DtaaT_ox8OQMrJuHqrp/view?usp=share_link</t>
  </si>
  <si>
    <t>App store for Milkomeda</t>
  </si>
  <si>
    <t>https://drive.google.com/file/d/1kVhq0CosjOOW2pUBjwqImEeMXLQX0dqf/view?usp=share_link</t>
  </si>
  <si>
    <t>https://youtu.be/45GiiyYFJAk</t>
  </si>
  <si>
    <t>https://youtu.be/8SHOsKW62oY</t>
  </si>
  <si>
    <t>Milkomeda docker fullnode setup</t>
  </si>
  <si>
    <t>https://drive.google.com/file/d/1M1-w2Slhf-NiYZMxr96Uc7JCbmFHeFWZ/view?usp=share_link</t>
  </si>
  <si>
    <t>https://youtu.be/yc33ZV4LgkY</t>
  </si>
  <si>
    <t>https://www.youtube.com/watch?v=gWduD6MFyjQ</t>
  </si>
  <si>
    <t>The future of Cardano is Indian</t>
  </si>
  <si>
    <t>Goodwall</t>
  </si>
  <si>
    <t>Grow India, Grow Cardano</t>
  </si>
  <si>
    <t>https://drive.google.com/file/d/1W_6KJwZFNjKfh_XTrlqt4PyjZGc6HQuI/view?usp=share_link</t>
  </si>
  <si>
    <t>https://youtu.be/l_JgaqCicx4</t>
  </si>
  <si>
    <t>https://youtu.be/Pzg47t8kAlw</t>
  </si>
  <si>
    <t>The Future of Cardano is African</t>
  </si>
  <si>
    <t>https://drive.google.com/file/d/1aMfZuRWNrurkPVtShzn_GvDpNy4C5cCH/view?usp=share_link</t>
  </si>
  <si>
    <t>https://youtu.be/2b2FPqZpc3k</t>
  </si>
  <si>
    <t>https://youtu.be/Zbzw5mT2zB8</t>
  </si>
  <si>
    <t>Music live NFT platform</t>
  </si>
  <si>
    <t>Metafrontier.inc</t>
  </si>
  <si>
    <t>https://drive.google.com/file/d/10LXZU_mOayIoVuaSN7cXC_VHk6D0K2A2/view?usp=share_link</t>
  </si>
  <si>
    <t>https://youtu.be/VtAFswlyafI</t>
  </si>
  <si>
    <t>https://www.youtube.com/watch?v=2WnpogI0oB0</t>
  </si>
  <si>
    <t>Improving Integrity of CA Processes</t>
  </si>
  <si>
    <t>Kenric@Photrek</t>
  </si>
  <si>
    <t>https://drive.google.com/file/d/1NV48Wd44yGGlXgSiDktu1okMXE9BCKaL/view?usp=share_link</t>
  </si>
  <si>
    <t>https://youtu.be/ehkEAnW1Lww</t>
  </si>
  <si>
    <t xml:space="preserve"> https://youtu.be/tWL6oAKas3M</t>
  </si>
  <si>
    <t>Make learn Cardano easier</t>
  </si>
  <si>
    <t>David Tuan</t>
  </si>
  <si>
    <t>https://docs.google.com/document/u/0/d/1f4D3y7UYbVwAXe_q7nRGj05lJwJGgXDm/edit?fromCopy=true</t>
  </si>
  <si>
    <t>https://youtu.be/iu2eCh6Rqqg</t>
  </si>
  <si>
    <t>https://www.youtube.com/watch?v=ynOaWcyI1Vo</t>
  </si>
  <si>
    <t>UPDEV CHALLENGE</t>
  </si>
  <si>
    <t>https://docs.google.com/document/d/1yi5yUT4pxwAxxrgBLRT6VT1LKA7nYhRy/edit</t>
  </si>
  <si>
    <t>https://youtu.be/dbz3lG2QyFg</t>
  </si>
  <si>
    <t>https://youtu.be/s6zhQCb6RsI</t>
  </si>
  <si>
    <t>In-Wallet Onboarding for ADAholders</t>
  </si>
  <si>
    <t>Niels Kijf</t>
  </si>
  <si>
    <t>https://docs.google.com/presentation/d/1gVEz9bGtsHEhLUsWCPalLBVZnBIFjoy3F-7wtH7AmD4/edit#slide=id.p</t>
  </si>
  <si>
    <t>https://youtu.be/mYUZOrSfR8w</t>
  </si>
  <si>
    <t>https://www.youtube.com/watch?v=E4GFWKJJUtw</t>
  </si>
  <si>
    <t>MLabs DDAO</t>
  </si>
  <si>
    <t>https://docs.google.com/document/d/1i4ywWm2sZJ5l_e-ammzNTo9SYC1Csm81/edit?usp=share_link&amp;ouid=117059928304090739258&amp;rtpof=true&amp;sd=truee</t>
  </si>
  <si>
    <t>https://youtu.be/jxRc5KqZmSw</t>
  </si>
  <si>
    <t>https://drive.google.com/file/d/1Uc3wAEr2yGTpNfp2P0kELf90nPwH-lWX/view?usp=share_link</t>
  </si>
  <si>
    <t>CardanoRio 2022: Hybrid event</t>
  </si>
  <si>
    <t>https://drive.google.com/file/d/1NvDrOY110I4bE1MpMBxd9uSEE03nO6Vy/view?usp=share_link</t>
  </si>
  <si>
    <t>https://youtu.be/78heI-K-XtE</t>
  </si>
  <si>
    <t>https://www.youtube.com/watch?v=2EwI58lIg0g</t>
  </si>
  <si>
    <t>Ghana Youth Onboarding Outreach 2</t>
  </si>
  <si>
    <t>https://docs.google.com/presentation/d/1voWhfgu-aHua1uRPcFYmTwmGbznETy8J/edit?usp=share_link&amp;ouid=116297887899789336301&amp;rtpof=true&amp;sd=true</t>
  </si>
  <si>
    <t>https://www.youtube.com/watch?v=jNOFFQApPvo</t>
  </si>
  <si>
    <t>Project Managment &amp; Track Directory</t>
  </si>
  <si>
    <t>https://drive.google.com/drive/folders/1YZnlpPdynYn-BG9KmmUzBkABrTh9f6H0</t>
  </si>
  <si>
    <t>https://youtu.be/LS2y488TbYA</t>
  </si>
  <si>
    <t>https://www.youtube.com/watch?v=Z_4Cl0HHuug</t>
  </si>
  <si>
    <t>Microfinance on chain 3.0</t>
  </si>
  <si>
    <t>https://docs.google.com/document/d/1nKGoqHFghQJZXxDrVdVk07T-B4jADq07mI2uqmZ6H5c/edit</t>
  </si>
  <si>
    <t>https://youtu.be/4mD9zBJTDdQ</t>
  </si>
  <si>
    <t>https://www.youtube.com/watch?v=KiHzY9vncn8</t>
  </si>
  <si>
    <t>ADA Scam Alert - Info &amp; Protection</t>
  </si>
  <si>
    <t>https://drive.google.com/file/d/1AHI2k5HqO5apdkI9itD4WZGE2GdbBI_5/view?usp=share_link</t>
  </si>
  <si>
    <t>https://youtu.be/4oxW6K0DOVI</t>
  </si>
  <si>
    <t>https://www.youtube.com/watch?v=cW-k7l3X3AY</t>
  </si>
  <si>
    <t>Influencing Policy for Adoption</t>
  </si>
  <si>
    <t>Wada</t>
  </si>
  <si>
    <t>https://docs.google.com/document/d/1ViI9_Rgimrquz1dr5pCpSj9VY09tViP0qZNoo5qVLd4/edit?usp=share_link</t>
  </si>
  <si>
    <t>https://youtu.be/dhoPdkUu-gw</t>
  </si>
  <si>
    <t>https://vimeo.com/783123180</t>
  </si>
  <si>
    <t>Cardano Student Learning Platform</t>
  </si>
  <si>
    <t>Kingsley Ampofo</t>
  </si>
  <si>
    <t>https://docs.google.com/presentation/d/1Y76oxHpEUoBElxuSAskv2Cj2Vo1zoQFB/edit?usp=share_link&amp;ouid=116297887899789336301&amp;rtpof=true&amp;sd=true</t>
  </si>
  <si>
    <t>https://youtu.be/7ZH8tqdI3qI</t>
  </si>
  <si>
    <t>https://www.youtube.com/shorts/fGVsL4WoiVA</t>
  </si>
  <si>
    <t>Sustainable Apparel Trace demo</t>
  </si>
  <si>
    <t>https://drive.google.com/file/d/1sRh_Gs6KgWH16lGwPKZ38VJXDeyjucsH/view?usp=share_link</t>
  </si>
  <si>
    <t>https://youtu.be/T-BU5Jngxlc</t>
  </si>
  <si>
    <t>https://www.youtube.com/watch?v=UEwY_w3S3iM</t>
  </si>
  <si>
    <t>Innovatio Digital HUB</t>
  </si>
  <si>
    <t>https://docs.google.com/document/d/1BRLF3nBF3MNaDOhKOFBpQJ2PBOD-HsiA/edit</t>
  </si>
  <si>
    <t>https://youtu.be/3ffRsJI_vjw</t>
  </si>
  <si>
    <t>https://www.youtube.com/watch?v=7Zr-k1vzFRk</t>
  </si>
  <si>
    <t>Acceleration Program in Africa</t>
  </si>
  <si>
    <t>F7: Catalyst Accelerator &amp; Mentors</t>
  </si>
  <si>
    <t>https://docs.google.com/document/d/1yx6QS74tT39YmeartZQDFhBNkrh6GsFdLZaBa5CZanY/edit</t>
  </si>
  <si>
    <t>https://youtu.be/xcqMWq29xug</t>
  </si>
  <si>
    <t>https://drive.google.com/file/d/1MEyUbhnq0B_20tmOEXC0qRvWXXPex3OX/view</t>
  </si>
  <si>
    <t>Accelerator in Emerging Markets</t>
  </si>
  <si>
    <t>https://docs.google.com/document/d/1iAUF4XVCkjOOEyW6aYwFOBdpcGt1Pihw3tuWxu8kNTM/edit</t>
  </si>
  <si>
    <t>https://youtu.be/Ysu0cTMxVbI</t>
  </si>
  <si>
    <t>PCDiscord - Bot to create channels</t>
  </si>
  <si>
    <t>https://docs.google.com/document/d/1FK6Nm6g-eIvmUkMxFUcuDlh8dxFPsaAi_yUpIfMjPss/edit#heading=h.y5ybxfdd0uxe</t>
  </si>
  <si>
    <t>https://youtu.be/JpuacHU1tkc</t>
  </si>
  <si>
    <t>https://www.youtube.com/watch?v=l9bPhFYRr_g</t>
  </si>
  <si>
    <t>Cardano learning needs assessment</t>
  </si>
  <si>
    <t>Michael A. Cenkner, MEd</t>
  </si>
  <si>
    <t>https://drive.google.com/file/d/1DiFN1GgKtdA6Ue4J2ZHB9oIkbXzS4tDm/view?usp=share_link</t>
  </si>
  <si>
    <t>https://vimeo.com/vivatscreen/blockchain-class-close-out</t>
  </si>
  <si>
    <t>Loxe Inc. Plutus Internship Program</t>
  </si>
  <si>
    <t>https://drive.google.com/file/d/1AaFDP_418fIYRQdz96vkssx60T-9efp_/view?usp=share_link</t>
  </si>
  <si>
    <t>https://youtu.be/fmIocB5Sm6I</t>
  </si>
  <si>
    <t>https://www.youtube.com/watch?v=cdcM0Tpq5bU</t>
  </si>
  <si>
    <t>C4S - Cardano for Seniors Hubs</t>
  </si>
  <si>
    <t>Headelf</t>
  </si>
  <si>
    <t>https://drive.google.com/file/d/1JnbUBSGU5KJCfPCmtxunvp07kfXecuEm/view?usp=share_link</t>
  </si>
  <si>
    <t>https://youtu.be/67OfkxoHfvM</t>
  </si>
  <si>
    <t>https://youtu.be/q8mVoknxHK4</t>
  </si>
  <si>
    <t>Promote PRISM in Switzerland</t>
  </si>
  <si>
    <t>https://drive.google.com/file/d/1Qph79zkkP-_pxZdwe7rR3hvx7QPFWL-j/view?usp=share_link</t>
  </si>
  <si>
    <t>https://youtu.be/VpNReZqLIIk</t>
  </si>
  <si>
    <t>https://www.youtube.com/watch?v=hO5f2-aejQc</t>
  </si>
  <si>
    <t>Reward for Community Translators</t>
  </si>
  <si>
    <t>Fimi</t>
  </si>
  <si>
    <t>https://docs.google.com/document/d/1HZeTFRlPz3ds7ciAHSBMUgeYKnm3Yy3w0y2DyMwps_0/edit</t>
  </si>
  <si>
    <t>https://youtu.be/n7J4JG7di5w</t>
  </si>
  <si>
    <t>https://www.youtube.com/watch?v=u6LxSFSdV_U</t>
  </si>
  <si>
    <t>Haskell &amp; Coffee ☕</t>
  </si>
  <si>
    <t>https://drive.google.com/file/d/18mtFr9UBfz7yfq3um2IYJDADmfgJ9lb9/view?usp=share_link</t>
  </si>
  <si>
    <t>https://youtu.be/qY-DXj9s4as</t>
  </si>
  <si>
    <t>https://www.youtube.com/watch?v=qHW2dZ_eiUg</t>
  </si>
  <si>
    <t>Format Of Evaluated Project Process</t>
  </si>
  <si>
    <t>dntvu2312</t>
  </si>
  <si>
    <t>https://docs.google.com/document/d/1kc9mW85RIaA0yHMK8mM129mnxEkO0Ayh/edit?usp=share_link&amp;ouid=116297887899789336301&amp;rtpof=true&amp;sd=true</t>
  </si>
  <si>
    <t>https://youtu.be/ym0TEYUqbP0</t>
  </si>
  <si>
    <t>https://www.youtube.com/watch?v=9KR9dT3cftk&amp;list=PLEPj7_hT3ZhtouwOOvEKm0YQxhKROxu3v&amp;index=2</t>
  </si>
  <si>
    <t>Mediation Training &amp; Certification</t>
  </si>
  <si>
    <t>LoxeInc</t>
  </si>
  <si>
    <t>Legal &amp; Financial Implementations</t>
  </si>
  <si>
    <t>https://drive.google.com/file/d/1UYmNbESSuu5HAfXdRG2AF3btSbBIxmq8/view?usp=share_link</t>
  </si>
  <si>
    <t>https://youtu.be/0BpjF68frrU</t>
  </si>
  <si>
    <t>https://www.youtube.com/watch?v=a3l58rHgtng</t>
  </si>
  <si>
    <t>Real Journalism = Cardano Insights</t>
  </si>
  <si>
    <t>LIDO Nation Foundation</t>
  </si>
  <si>
    <t>https://docs.google.com/document/d/1YyOsCpREV5DMdwfF8yJqKk0d03coNlZOPindhkyILG8/edit#heading=h.qth57e8223d1</t>
  </si>
  <si>
    <t>https://youtu.be/CBwHq-ShNX8</t>
  </si>
  <si>
    <t>https://www.youtube.com/watch?v=wRmIlEgjPzA</t>
  </si>
  <si>
    <t>ADAwell: Wellbeing DAO</t>
  </si>
  <si>
    <t>Ada Raimova</t>
  </si>
  <si>
    <t>https://drive.google.com/file/d/1oYJ83CUbm3nhIC8LJbFZrwPQF3hX_aXz/view?usp=share_link</t>
  </si>
  <si>
    <t>https://youtu.be/30WzAEJYFT4</t>
  </si>
  <si>
    <t>https://www.youtube.com/watch?v=N1JniuZ18tU</t>
  </si>
  <si>
    <t>PRISM VC Schema/Cred Definition</t>
  </si>
  <si>
    <t>https://docs.google.com/document/d/1IptxDv5hT0Dz02byugeQZJ_Ksp1Mj8aBuCqnn_dql6w/edit</t>
  </si>
  <si>
    <t>https://youtu.be/T9hnchmzBNA</t>
  </si>
  <si>
    <t>https://youtu.be/g7Llh2eIYpY</t>
  </si>
  <si>
    <t>KERI bridge for Cardano</t>
  </si>
  <si>
    <t>https://drive.google.com/file/d/1ptXTfi_RUplhDb6eSvknuI8Tt63btBwa/view?usp=share_link</t>
  </si>
  <si>
    <t>https://youtu.be/uzHhniwbNnM</t>
  </si>
  <si>
    <t xml:space="preserve"> https://youtu.be/-3NGk_zacXY</t>
  </si>
  <si>
    <t>Blockchain Class by adatruth.com</t>
  </si>
  <si>
    <t>petr.smelik</t>
  </si>
  <si>
    <t>https://drive.google.com/file/d/1lA6IYbmrbMqbAC5nnvtTUejj9sZK7Nnv/view?usp=share_link</t>
  </si>
  <si>
    <t>https://youtu.be/KLdBCzayOFo</t>
  </si>
  <si>
    <t>AVOUM on Cardano</t>
  </si>
  <si>
    <t>https://drive.google.com/file/d/1VWE-s7ln3nXpRGwdyHZZCXSDRSA333dE/view?usp=share_link</t>
  </si>
  <si>
    <t>https://youtu.be/VB1ojdoWs3I</t>
  </si>
  <si>
    <t>https://www.youtube.com/watch?v=AJEdu3WjYA4</t>
  </si>
  <si>
    <t>Done Collectively Discord Integrati</t>
  </si>
  <si>
    <t>Randall Harmon</t>
  </si>
  <si>
    <t>https://drive.google.com/file/d/1ycQlQ0qdLfxUuB31SFhRRhilvlAPvWC_/view?usp=share_link</t>
  </si>
  <si>
    <t>https://youtu.be/8y3v5zjOAgI</t>
  </si>
  <si>
    <t>https://youtu.be/7sSaxapMkno</t>
  </si>
  <si>
    <t>Milkomeda Djed</t>
  </si>
  <si>
    <t>https://drive.google.com/file/d/1WBqX6HQnZaJeYCiCLDVGsKqTdNkdu0M_/view?usp=share_link</t>
  </si>
  <si>
    <t>https://youtu.be/oIZhWdORvIM</t>
  </si>
  <si>
    <t>https://www.youtube.com/watch?v=3nFbYAHhIWs</t>
  </si>
  <si>
    <t>Credential-based token, e.g. KYC</t>
  </si>
  <si>
    <t>https://drive.google.com/file/d/1GV3MJvqNdz1Jc0QAn335DaJSbPy5xoo7/view?usp=share_link</t>
  </si>
  <si>
    <t>https://youtu.be/YBnXJWe4_2U</t>
  </si>
  <si>
    <t xml:space="preserve">https://youtu.be/VdOaPOJmkHo </t>
  </si>
  <si>
    <t>RESTful wrapper for Plutus Offchain</t>
  </si>
  <si>
    <t>Lambdac</t>
  </si>
  <si>
    <t>https://drive.google.com/file/d/1wYB4AwitlVVUSZqGSm4Bh27oVu-PzJtk/view?usp=share_link</t>
  </si>
  <si>
    <t>https://youtu.be/U2wJwHfnX84</t>
  </si>
  <si>
    <t>https://www.youtube.com/watch?v=szz2gXrbDlw</t>
  </si>
  <si>
    <t>Cardano Forest In Vietnam</t>
  </si>
  <si>
    <t>Quoc ADAUP</t>
  </si>
  <si>
    <t>https://drive.google.com/file/d/114RUHQweebIId5fJkHla1FxAvPTfi3D_/view?usp=share_link</t>
  </si>
  <si>
    <t>https://youtu.be/zgYpcRlX1bI</t>
  </si>
  <si>
    <t>https://www.youtube.com/watch?v=enXH3t20INA</t>
  </si>
  <si>
    <t>Research Guild: Cross-Chain Report</t>
  </si>
  <si>
    <t>Research Guild</t>
  </si>
  <si>
    <t>https://drive.google.com/file/d/1P10dREfIpB2QaTUG0mOCb89q4PcivYu-/view?usp=share_link</t>
  </si>
  <si>
    <t>https://youtu.be/OAoSU5A-V8A</t>
  </si>
  <si>
    <t>https://www.youtube.com/watch?v=tdbYpJjrpAk</t>
  </si>
  <si>
    <t>https://drive.google.com/file/d/19yCsHhufGVdVVd7fBMVSebqSBIJneslT/view?usp=share_link</t>
  </si>
  <si>
    <t>https://youtu.be/SgQi6-UlhVE</t>
  </si>
  <si>
    <t>https://www.youtube.com/watch?v=YSMrE4_0hX4</t>
  </si>
  <si>
    <t>SalmonNation Decentralized Alliance</t>
  </si>
  <si>
    <t>https://docs.google.com/document/d/1hbBg1IleQcUju_oIW4IXKgcJgbq5Mo4Pap9cFyoFaLI/edit?usp=share_link</t>
  </si>
  <si>
    <t>https://youtu.be/Xc5k-m_tKWE</t>
  </si>
  <si>
    <t>https://youtu.be/ToZ7yChS-0g</t>
  </si>
  <si>
    <t>Cardano Blockchain Lab in Kenya</t>
  </si>
  <si>
    <t>https://drive.google.com/drive/u/0/folders/1SoZdEfXnFEx4u1i1bI8RcZ_KmGNBDdtK</t>
  </si>
  <si>
    <t>https://youtu.be/sjngSSa62BA</t>
  </si>
  <si>
    <t>https://www.youtube.com/watch?v=VpJ21gUX9vo</t>
  </si>
  <si>
    <t>Content &amp; Insights: Multi-Channel</t>
  </si>
  <si>
    <t>https://drive.google.com/file/d/13s4FcvArwPfVed94_8OBYXROK6uaWKId/view?usp=share_link</t>
  </si>
  <si>
    <t>https://youtu.be/LM4V0VNi03Y</t>
  </si>
  <si>
    <t>https://www.youtube.com/watch?v=83W_imkbHoQ</t>
  </si>
  <si>
    <t>NFT-Guild: NFT Royalty Standards</t>
  </si>
  <si>
    <t>newmindflow</t>
  </si>
  <si>
    <t>https://drive.google.com/file/d/1zigfGk6FXfSp49haAvv4EsUcnf1JlLc2/view?usp=share_link</t>
  </si>
  <si>
    <t>https://youtu.be/Uq8tWC5NiIo</t>
  </si>
  <si>
    <t>https://www.youtube.com/watch?v=xRVIUqrSQlE</t>
  </si>
  <si>
    <t>1st universal E-learning connector</t>
  </si>
  <si>
    <t>altimario</t>
  </si>
  <si>
    <t>https://drive.google.com/file/d/1Ceq4Is8Labbmr4oFnvxM-Jt6mbqldZLs/view?usp=share_link</t>
  </si>
  <si>
    <t>https://youtu.be/W09ROeXmmCs</t>
  </si>
  <si>
    <t>https://www.youtube.com/watch?v=Spn0kN-c_QA</t>
  </si>
  <si>
    <t>Token Allies, Latam Businesses</t>
  </si>
  <si>
    <t>https://drive.google.com/file/d/1Z_XwvdF6NXixveOeQkVtX0adIowM8o4p/view?usp=share_link</t>
  </si>
  <si>
    <t>https://youtu.be/cxXsKlBbYTQ</t>
  </si>
  <si>
    <t>https://www.youtube.com/watch?v=0OXziKgQC_I&amp;feature=youtu.be</t>
  </si>
  <si>
    <t>Win-Win Expansion in Latam</t>
  </si>
  <si>
    <t>https://drive.google.com/file/d/1gylWKycVUknSliLLNZpupFVMAb3gJZw5/view?usp=share_link</t>
  </si>
  <si>
    <t>https://youtu.be/pRRb_wBDFNc</t>
  </si>
  <si>
    <t>https://www.youtube.com/watch?v=62Bu89MhFCo</t>
  </si>
  <si>
    <t>Sign-in with Cardano</t>
  </si>
  <si>
    <t>Eric</t>
  </si>
  <si>
    <t>https://drive.google.com/file/d/1y2yRPGACqII_OLshU1vUM8sUNKxsq6Xn/view?usp=share_link</t>
  </si>
  <si>
    <t>https://youtu.be/mc1m0TJGXpM</t>
  </si>
  <si>
    <r>
      <rPr>
        <rFont val="Exo"/>
        <color rgb="FF1155CC"/>
        <sz val="10.0"/>
        <u/>
      </rPr>
      <t xml:space="preserve">- As an admin: https://youtu.be/KPs4NAHY9zY
- As an end-user: </t>
    </r>
    <r>
      <rPr>
        <rFont val="Exo"/>
        <color rgb="FF1155CC"/>
        <sz val="10.0"/>
        <u/>
      </rPr>
      <t>https://youtu.be/INfc0gmwbls</t>
    </r>
  </si>
  <si>
    <t>CC Admin Team Scope Expansion</t>
  </si>
  <si>
    <t>https://docs.google.com/document/d/1YK6PVQ1anxoT2DO4mvAn0YdSwMVszCnORGfw50BbI-4/edit</t>
  </si>
  <si>
    <t>https://youtu.be/9nujcVyphwI</t>
  </si>
  <si>
    <t>https://www.youtube.com/watch?v=WmQ_OWMM0ds</t>
  </si>
  <si>
    <t>CCv3: Sustaining the Circle</t>
  </si>
  <si>
    <t>https://docs.google.com/document/d/1OcmZHLVh0G8gOdApaO1PiEdQt-hbLXJ1kRk6AT-VLT4/edit</t>
  </si>
  <si>
    <t>https://youtu.be/y_Da6dPzW2c</t>
  </si>
  <si>
    <t>https://www.youtube.com/watch?v=or7AIXEeShM</t>
  </si>
  <si>
    <t>Cardano Tools &amp; Software for ARM</t>
  </si>
  <si>
    <t>wael ivie</t>
  </si>
  <si>
    <t>https://drive.google.com/file/d/1cS_miMwCQoCQF9-DDrvjoWmAbg1ywy2c/view?usp=share_link</t>
  </si>
  <si>
    <t>https://youtu.be/HiCRsfZVrtw</t>
  </si>
  <si>
    <t>https://www.youtube.com/watch?v=WmQDbR-_QVs</t>
  </si>
  <si>
    <t>Distributed storage Infrastructure</t>
  </si>
  <si>
    <t>javiertc86</t>
  </si>
  <si>
    <t>https://drive.google.com/file/d/1v6bbutgcx29YOEpaLGPqiaAHbNzoCDr7/view?usp=share_link</t>
  </si>
  <si>
    <t>https://youtu.be/yPJrDCBxca0</t>
  </si>
  <si>
    <t>https://youtu.be/ruwtfrYO634</t>
  </si>
  <si>
    <t>Multisig For Building EVM Bridges</t>
  </si>
  <si>
    <t>https://drive.google.com/file/d/1IpB7djV9iqspgVwyXXjO9vSbng2jk3Xq/view?usp=share_link</t>
  </si>
  <si>
    <t>https://youtu.be/QJyAkjIZg3g</t>
  </si>
  <si>
    <t>https://youtu.be/CTFKfgAI_ZM</t>
  </si>
  <si>
    <t>https://drive.google.com/file/d/1e4RIxmOS8Xa2LRABLcGUjMV30_bU_HqX/view?usp=share_link</t>
  </si>
  <si>
    <t>https://youtu.be/66I-cx3xrD0</t>
  </si>
  <si>
    <t>https://youtu.be/Xng_Y2m2Wac</t>
  </si>
  <si>
    <t>₳GOV: Agreements Building Platform</t>
  </si>
  <si>
    <t>Aharon Porath</t>
  </si>
  <si>
    <t>https://drive.google.com/file/d/1CNsJtTWFmwlKpNzEQPX73iE9vEXWp2Ge/view?usp=share_link</t>
  </si>
  <si>
    <t>https://www.youtube.com/watch?v=ehQsDJzckZs</t>
  </si>
  <si>
    <t>smART Mint: DIY evolving NFTs</t>
  </si>
  <si>
    <t>Matt (Artano)</t>
  </si>
  <si>
    <t>https://docs.google.com/document/d/1HALKkoRH_nmroxfpeuXfOWNHB30HVt3e7ZNC7-7u_q8/edit</t>
  </si>
  <si>
    <t>https://youtu.be/54qef46k_ME</t>
  </si>
  <si>
    <t>https://youtu.be/YMjgiw_NDkA</t>
  </si>
  <si>
    <t>IRONSKY NFT GAME Play2Earn |4Launch</t>
  </si>
  <si>
    <t>https://drive.google.com/file/d/1HNHIswInai_WGSnyoKNyfblaf7otpQFa/view?usp=share_link</t>
  </si>
  <si>
    <t>https://youtu.be/P9wV9GeVkHs</t>
  </si>
  <si>
    <t>https://www.youtube.com/watch?v=6jZEvmKpChc</t>
  </si>
  <si>
    <t>Scaling CNFTs, minus the ETH mess</t>
  </si>
  <si>
    <t>brerrabbit3</t>
  </si>
  <si>
    <t>The Great Migration (from Ethereum)</t>
  </si>
  <si>
    <t>https://docs.google.com/document/d/1m5IF2QwA11itd7UoYJ2s7Hb27pUGN09Qzz5H_5wBx4s/edit</t>
  </si>
  <si>
    <t>https://youtu.be/s7EwcYyiFHo</t>
  </si>
  <si>
    <t>https://youtu.be/qkxLoN_ydZs</t>
  </si>
  <si>
    <t>Cross-Chain Fake NFT Protection</t>
  </si>
  <si>
    <t>https://docs.google.com/document/d/1TD4_JQu4U4qGCTg0gVSZFpYDDMcseFxTbDxSfLp5aH0/edit</t>
  </si>
  <si>
    <t>https://youtu.be/NiK9LouCHVM</t>
  </si>
  <si>
    <t>https://youtu.be/Ly071LYh5II</t>
  </si>
  <si>
    <t>MLabs - Cardano-Tx-Lib for web3</t>
  </si>
  <si>
    <t>lpmaho</t>
  </si>
  <si>
    <t>https://docs.google.com/document/d/1NDcguZDh60MCoVAVfhcgvM0myEXaTcC8/edit?usp=drive_web&amp;ouid=116297887899789336301&amp;rtpof=true</t>
  </si>
  <si>
    <t>https://youtu.be/u7F707BrVD0</t>
  </si>
  <si>
    <t>https://www.youtube.com/watch?v=P26Fhckt8Tk</t>
  </si>
  <si>
    <t>MLabs - Spec DSL for dApp Security</t>
  </si>
  <si>
    <t>https://docs.google.com/document/d/1_UqvamiH64N_QtYFgV-ggEMBZNiTJkkr/edit?usp=share_link&amp;ouid=116297887899789336301&amp;rtpof=true&amp;sd=true</t>
  </si>
  <si>
    <t>https://youtu.be/NsqFHnCqWDE</t>
  </si>
  <si>
    <t>https://www.youtube.com/watch?v=nPYa4ptSlEg</t>
  </si>
  <si>
    <t>Token-based PRISM credentials</t>
  </si>
  <si>
    <t>https://drive.google.com/file/d/1ZsNwgjRDtdQJ2Nc5ekTZ0hzilXe0oRP0/view?usp=share_link</t>
  </si>
  <si>
    <t>https://youtu.be/s8iRfEH5BgY</t>
  </si>
  <si>
    <t xml:space="preserve">https://youtu.be/ChDp4etDF-I </t>
  </si>
  <si>
    <t>Lucid - Developing the Easy Way</t>
  </si>
  <si>
    <t>Alessandro Konrad</t>
  </si>
  <si>
    <t>https://drive.google.com/file/d/1kctnmQOPe5Irvr94JpEN3-8m62KJKNtj/view?usp=share_link</t>
  </si>
  <si>
    <t>https://youtu.be/DK1QomoElHU</t>
  </si>
  <si>
    <t>https://youtu.be/gEiyTOaX-Pk</t>
  </si>
  <si>
    <t>RootsWallet - iPhone version</t>
  </si>
  <si>
    <t xml:space="preserve">Fund9 </t>
  </si>
  <si>
    <t>https://drive.google.com/file/d/18tTBrkLCKDFtkxo15rw4KMPsRa7ZkUUy/view?usp=share_link</t>
  </si>
  <si>
    <t>https://youtu.be/3aNOHPjXl0U</t>
  </si>
  <si>
    <t>https://youtu.be/kcnDlUCAci8</t>
  </si>
  <si>
    <t>KYC Credentials PoC</t>
  </si>
  <si>
    <t>https://drive.google.com/file/d/1gjHMcFvufjiearPEHfWc5Y8kCIM3ciwZ/view?usp=share_link</t>
  </si>
  <si>
    <t>https://youtu.be/s2vtlzrelh0</t>
  </si>
  <si>
    <t>https://www.youtube.com/watch?v=i19kb_Cdvjo</t>
  </si>
  <si>
    <t>https://drive.google.com/file/d/1F2QTSegXmJc6kyQMkA1eB-U4IHxXCdAo/view?usp=share_link</t>
  </si>
  <si>
    <t>https://youtu.be/fXXmdexd59U</t>
  </si>
  <si>
    <t>https://www.youtube.com/watch?v=aG22acr_8HY&amp;feature=youtu.be</t>
  </si>
  <si>
    <t>Boosting Cardano In South Africa</t>
  </si>
  <si>
    <t>Kaelo Lentsoe</t>
  </si>
  <si>
    <t>https://drive.google.com/file/d/1ltrglEGrxUKau5SJ3UaKCrHaxD3Eo1BV/view?usp=share_link</t>
  </si>
  <si>
    <t>https://youtu.be/J15UzIULvDM</t>
  </si>
  <si>
    <t>https://youtu.be/wz2QYDsvvuo</t>
  </si>
  <si>
    <t>Sustainable AI anti-fakenews system</t>
  </si>
  <si>
    <t>Jan Romportl</t>
  </si>
  <si>
    <t>https://drive.google.com/file/d/1M75gbWAPStSTiPUTmub50PbAvEMmVLSe/view?usp=share_link</t>
  </si>
  <si>
    <t xml:space="preserve">to follow </t>
  </si>
  <si>
    <t>Cardano Omnibus - UTXO Management</t>
  </si>
  <si>
    <t>https://drive.google.com/file/d/1KlEYdU16at1tVajOIn-hAmv3ldNHSZpY/view?usp=share_link</t>
  </si>
  <si>
    <t>https://youtu.be/bj3Wja7J7yo</t>
  </si>
  <si>
    <t>https://www.youtube.com/watch?v=cao6gF1FwoA</t>
  </si>
  <si>
    <t>Cardano Rust SDK Babbage</t>
  </si>
  <si>
    <t>https://drive.google.com/file/d/1hm56XCNW2WIrAEiw4YwyGTVqVjdovE6N/view?usp=share_link</t>
  </si>
  <si>
    <t>https://youtu.be/mA-m4v0LwbM</t>
  </si>
  <si>
    <t>https://youtu.be/SsOeWwSuC3k</t>
  </si>
  <si>
    <t>Onboard New Hispanic Ethereum Users</t>
  </si>
  <si>
    <t>Martin Ungar</t>
  </si>
  <si>
    <t>https://drive.google.com/file/d/1QcWPjQKngmgF5bbU81Wxtve3cfvkYH6Q/view?usp=share_link</t>
  </si>
  <si>
    <t>https://youtu.be/v4Iadw6XJVQ</t>
  </si>
  <si>
    <t>https://www.youtube.com/watch?v=TJX7V6vA0MI</t>
  </si>
  <si>
    <t>DeFi Crowd Lending &amp; Savings</t>
  </si>
  <si>
    <t>Odosu Josiah</t>
  </si>
  <si>
    <t>https://drive.google.com/file/d/1RAunJldvKRxKqwUMmtRj2D_zp_IsU21P/view?usp=share_link</t>
  </si>
  <si>
    <t>https://youtu.be/vsI9CUgSyMs</t>
  </si>
  <si>
    <t>https://youtu.be/xlhNuAYUkOM</t>
  </si>
  <si>
    <t>ስለ ካርዳኖ - CARDANO AMHARIC PODCAST</t>
  </si>
  <si>
    <t>Natnael Demelash</t>
  </si>
  <si>
    <t>https://drive.google.com/file/d/1k2WVbB-C9oARRAshARwagNYKiUvt7rlN/view?usp=share_link</t>
  </si>
  <si>
    <t>https://youtu.be/UUoA6r7aN4k</t>
  </si>
  <si>
    <t>https://vimeo.com/796715750</t>
  </si>
  <si>
    <t>Raspberry /SPO Project</t>
  </si>
  <si>
    <t>Dow</t>
  </si>
  <si>
    <t>https://docs.google.com/document/d/1i-ETP9W2JwhEUZ1amNlYh4ipF5pLykzGKJc0i82gVno/edit</t>
  </si>
  <si>
    <t>https://youtu.be/4i6uONRaNJk</t>
  </si>
  <si>
    <t>https://www.youtube.com/watch?v=hqyU1pTmpZ8</t>
  </si>
  <si>
    <t>cexplorer.io - cardano explorer</t>
  </si>
  <si>
    <t>ADApools.org</t>
  </si>
  <si>
    <t>https://drive.google.com/file/d/1jskgbcZhL4JsXQae2ASXqDF6k1AYjVkj/view?usp=share_link</t>
  </si>
  <si>
    <t>https://youtu.be/g529txTHTHs</t>
  </si>
  <si>
    <t>https://vimeo.com/798631995</t>
  </si>
  <si>
    <t>China Info Hub Continued</t>
  </si>
  <si>
    <t>https://drive.google.com/file/d/1T6ZJur-_ZUnU0Yxr6qS1caoMUqJXe40a/view?usp=share_link</t>
  </si>
  <si>
    <t>https://youtu.be/_5TqFW-3Ifg</t>
  </si>
  <si>
    <t>https://www.youtube.com/watch?v=EhpYbcvbhdI</t>
  </si>
  <si>
    <t>CatalystCon 2022</t>
  </si>
  <si>
    <t>https://drive.google.com/file/d/1XJlFJJ40tc5_PppRGqEQkuef2QLnBMgg/view?usp=share_link</t>
  </si>
  <si>
    <t>https://youtu.be/kw_SdjovsN0</t>
  </si>
  <si>
    <t>https://vimeo.com/798703057</t>
  </si>
  <si>
    <t>Buy food &amp; make an impact</t>
  </si>
  <si>
    <t>Magnus Edvard Nielsen</t>
  </si>
  <si>
    <t>https://drive.google.com/file/d/16QWjE9xq625-_uYRzRxkzYHjwREEG9pa/view?usp=share_link</t>
  </si>
  <si>
    <t>https://youtu.be/Ox_n8HirQt8</t>
  </si>
  <si>
    <t>https://www.youtube.com/watch?v=tw5qtZi4SIw</t>
  </si>
  <si>
    <t>RootsId Verifiable Credential</t>
  </si>
  <si>
    <t>https://drive.google.com/file/d/1cemhitwhTN4wsKgJgYUS1QxFcnXRg9D6/view?usp=share_link</t>
  </si>
  <si>
    <t>https://youtu.be/hBpX6hu-fq4</t>
  </si>
  <si>
    <t>https://youtu.be/9JlPN-bZB5Q.</t>
  </si>
  <si>
    <t>Cardano SSI Contributors - Season 2</t>
  </si>
  <si>
    <t>https://drive.google.com/file/d/1SsjqDULLhQGgU1yOAMzqaJr0gS9aIhcy/view?usp=share_link</t>
  </si>
  <si>
    <t>https://youtu.be/ik2I0DB7O5w</t>
  </si>
  <si>
    <t>https://www.youtube.com/watch?v=XWZ5VS2cPms</t>
  </si>
  <si>
    <t>CEVI - INFO HUB FOR VN (EN)</t>
  </si>
  <si>
    <t>Cardano Ecosystem Hub in Viet Nam</t>
  </si>
  <si>
    <t>https://drive.google.com/file/d/1h9czlLLNm-T1UGsRxRSu50BwB7-1b4uS/view?usp=share_link</t>
  </si>
  <si>
    <t>https://youtu.be/PFc0DFE0T_U</t>
  </si>
  <si>
    <t>https://youtu.be/YfcTuYQ-6mE</t>
  </si>
  <si>
    <t>Transaction Editor Hardware wallet</t>
  </si>
  <si>
    <t>https://drive.google.com/file/d/1O-7LN0LXLHw2WK0Tl75msyXzUHNQu1ah/view?usp=share_link</t>
  </si>
  <si>
    <t>https://youtu.be/eB6zJmfHV0o</t>
  </si>
  <si>
    <t>https://youtu.be/VV59yVv2VJc</t>
  </si>
  <si>
    <t>Gateway of blockchain-Learn to earn</t>
  </si>
  <si>
    <t>David A Mensah</t>
  </si>
  <si>
    <t>https://docs.google.com/document/d/11IVVag34GWLKLEPF94efQKpM5_tCoWQJrTP1rkusZ64/edit</t>
  </si>
  <si>
    <t>https://youtu.be/hcQ61MgR-Dk</t>
  </si>
  <si>
    <t>waiting for new video</t>
  </si>
  <si>
    <t>AMA with Cross-Chain Communities</t>
  </si>
  <si>
    <t>ivankwananda</t>
  </si>
  <si>
    <t>https://drive.google.com/file/d/1U7W5Z4PX3M5LM3368wmMDpDtPAM-RMfL/view?usp=share_link</t>
  </si>
  <si>
    <t>https://youtu.be/DerBUwtm8-Y</t>
  </si>
  <si>
    <t>https://www.youtube.com/watch?v=2Luak7OWPgo</t>
  </si>
  <si>
    <t>CATALYST RESOURCE IN SWAHILI</t>
  </si>
  <si>
    <t>Evans Kisanga</t>
  </si>
  <si>
    <t>https://docs.google.com/document/d/1Nu2eKCYFS91nH2Ejrzghd8d1vROgBdRB/edit?usp=share_link&amp;ouid=117059928304090739258&amp;rtpof=true&amp;sd=true</t>
  </si>
  <si>
    <t>https://youtu.be/nWkk-rLd8PU</t>
  </si>
  <si>
    <t>https://youtu.be/tfU9fhEyMr8</t>
  </si>
  <si>
    <t>The Impact Onboarding</t>
  </si>
  <si>
    <t>https://drive.google.com/file/d/1gq5_owhgS4fUOpkEgTLfemPI4Qxu87rV/view?usp=share_link</t>
  </si>
  <si>
    <t>https://youtu.be/sR6hpCfbS0g</t>
  </si>
  <si>
    <t>https://youtu.be/dvqrXQo2Eb8</t>
  </si>
  <si>
    <t>PyCardano - Build dApps in Python</t>
  </si>
  <si>
    <t>Jerry</t>
  </si>
  <si>
    <t>x</t>
  </si>
  <si>
    <t>https://drive.google.com/file/d/1Ebhq9ndlCBx4VlcmcRm98yz5qLaEgpii/view?usp=share_link</t>
  </si>
  <si>
    <t>https://youtu.be/BcyJFPhAlKw</t>
  </si>
  <si>
    <t>https://www.youtube.com/watch?v=2r2CiE0YqWQ&amp;ab_channel=PyCardano</t>
  </si>
  <si>
    <t>Catalyst Campus Train</t>
  </si>
  <si>
    <t>Mustapha Yakubu</t>
  </si>
  <si>
    <t>https://drive.google.com/file/d/1CgW8JpOZdZU-S7lFro_RXN2fmsFQo2Gh/view?usp=share_link</t>
  </si>
  <si>
    <t>https://youtu.be/BRnw4XhgsrY</t>
  </si>
  <si>
    <t>https://www.youtube.com/watch?v=MWyh48XcHy0</t>
  </si>
  <si>
    <t>ADAO Open Source Development</t>
  </si>
  <si>
    <t>https://drive.google.com/file/d/147g3TmRVyb8A58szXav3j4NJd7LjUqT1/view?usp=share_link</t>
  </si>
  <si>
    <t>https://youtu.be/IWuEGbmlaso</t>
  </si>
  <si>
    <t>https://youtu.be/0UE3ySJOImg</t>
  </si>
  <si>
    <t>Marketing Training for African SPOs</t>
  </si>
  <si>
    <t>https://docs.google.com/document/d/1aUgLcnFCFCcNnvfaERbupwm0bayVRa-B6z2JkLCYu4A/edit</t>
  </si>
  <si>
    <t>https://youtu.be/yWHNxLElqAo</t>
  </si>
  <si>
    <t>https://youtu.be/87HTdGSD-To</t>
  </si>
  <si>
    <t>DLT360: Industry Onboarding Videos</t>
  </si>
  <si>
    <t>heinz.gassner</t>
  </si>
  <si>
    <t>https://drive.google.com/file/d/1EOhUvwMuRqZRXwnvlzoMl_d5_Kd8GMIl/view?usp=share_link</t>
  </si>
  <si>
    <t>https://youtu.be/1llF7YyUUaU</t>
  </si>
  <si>
    <t>https://youtu.be/Fz3vlTcI6N8</t>
  </si>
  <si>
    <t>DLT360: Technology RADAR Team</t>
  </si>
  <si>
    <t>https://drive.google.com/file/d/13n7YxRBN21t71p1S9-1hZDc8Nz0jbxCc/view?usp=share_link</t>
  </si>
  <si>
    <t>https://youtu.be/YO4enC73ZY8</t>
  </si>
  <si>
    <t>Innovatio Cross-Chain ADA-AVAX-DOT</t>
  </si>
  <si>
    <t>https://docs.google.com/document/d/17YlpLQBUmjvKy-HnuUJP8Fl6Tc12zxuSgA04Gqe332Y/edit?usp=sharing</t>
  </si>
  <si>
    <t>https://youtu.be/UaqEjW8yQkw</t>
  </si>
  <si>
    <t>https://youtu.be/AHGTQsv_fpk</t>
  </si>
  <si>
    <t>Catalyst Swarm DAO Tools</t>
  </si>
  <si>
    <t>Catalyst Swarm</t>
  </si>
  <si>
    <t>https://drive.google.com/file/d/1QvI8tqevp6mN1ExSLJFFauMyTJlRP7Sn/view?usp=share_link</t>
  </si>
  <si>
    <t>https://youtu.be/TUF0YZ7Qtvc</t>
  </si>
  <si>
    <t>https://www.youtube.com/watch?v=kTsC6G33CCI&amp;feature=youtu.be</t>
  </si>
  <si>
    <t>Ethereum and Cardano Web3 Wallet</t>
  </si>
  <si>
    <t>Ben Goldie</t>
  </si>
  <si>
    <t>https://docs.google.com/document/d/1aLCctaitXKuGxQMjFuRbF3E2mngBcl5IfcNIm15xMv8/edit</t>
  </si>
  <si>
    <t>https://youtu.be/OQWnN2RKtRg</t>
  </si>
  <si>
    <t>https://www.youtube.com/watch?v=1GEbWHPyyno</t>
  </si>
  <si>
    <t>CardanoPress: ISPO Dashboard</t>
  </si>
  <si>
    <t>Peter</t>
  </si>
  <si>
    <t>https://drive.google.com/file/d/1VzTbvvNgS4W-93DZIGyu4opVFdVaLyno/view?usp=share_link</t>
  </si>
  <si>
    <t>https://youtu.be/UJBLzwhIa1k</t>
  </si>
  <si>
    <t>https://www.youtube.com/watch?v=rlPzbhKcHC4</t>
  </si>
  <si>
    <t>Fund Winner Marketing Logos</t>
  </si>
  <si>
    <t>Tiffany Duneau</t>
  </si>
  <si>
    <t>https://docs.google.com/document/d/1RpBp97oLmomyS08ol4COARI_rANLQfSL/edit?usp=share_link&amp;ouid=116297887899789336301&amp;rtpof=true&amp;sd=true</t>
  </si>
  <si>
    <t>https://youtu.be/MiZzBTnKXxM</t>
  </si>
  <si>
    <t>https://www.youtube.com/watch?v=FdEUarg9dr8</t>
  </si>
  <si>
    <t>Uganda Business &amp; Technical Hub</t>
  </si>
  <si>
    <t>abaho percy muhirwa</t>
  </si>
  <si>
    <t>https://drive.google.com/file/d/1A3-ELBvWlNqn0WlptZQghDgjMP0GRrxX/view?usp=share_link</t>
  </si>
  <si>
    <t>https://youtu.be/kR5j-HcCZ_8</t>
  </si>
  <si>
    <t>https://www.youtube.com/watch?v=XMkxEEm18Vs</t>
  </si>
  <si>
    <t>NEURALPRINT: Neural ID's &amp; NFT's</t>
  </si>
  <si>
    <t>https://drive.google.com/file/d/11pW2uHCQB1eyNR4814MvFAQJuC5i5XUu/view?usp=drive_link</t>
  </si>
  <si>
    <t>https://youtu.be/ydKyKj8A6b0</t>
  </si>
  <si>
    <t>https://www.youtube.com/watch?v=CTRRt8aD4J8</t>
  </si>
  <si>
    <t>MetaDID experiment × Aizu Lab</t>
  </si>
  <si>
    <t>https://drive.google.com/file/d/16SZUk83yVQghWaOdllawj1Mllltdj2sO/view?usp=drive_link</t>
  </si>
  <si>
    <t>https://youtu.be/QTJsbrMX7GE</t>
  </si>
  <si>
    <t>https://www.youtube.com/watch?v=Qb3WswuvPwI</t>
  </si>
  <si>
    <t>METAVERS OF PLAY-TO-ENTERTAIN GAMER</t>
  </si>
  <si>
    <t>Alfred Pham</t>
  </si>
  <si>
    <t>https://drive.google.com/file/d/1Ww-YjkDL138elszjFCGHp29iTmMewJsW/view?usp=share_link</t>
  </si>
  <si>
    <t>https://youtu.be/jcAyXIPhg4E</t>
  </si>
  <si>
    <t>https://youtu.be/xtBbPNRJPA0</t>
  </si>
  <si>
    <t>ADAO - RoundTable v2: Staking +</t>
  </si>
  <si>
    <t>https://drive.google.com/file/d/1GbjYinkqdS-bvpvalUOLaABGDNW9JLt_/view?usp=share_link</t>
  </si>
  <si>
    <t>https://youtu.be/FFIWtRckvqQ</t>
  </si>
  <si>
    <t xml:space="preserve">https://youtu.be/Z_5hN5xTP6Q  </t>
  </si>
  <si>
    <t>Medical Records Ownership Protocol</t>
  </si>
  <si>
    <t>https://docs.google.com/document/d/1n_pJb8yvVf-vPmO_6tNot7KSNx72MtWTUO3KH_n649Y/edit</t>
  </si>
  <si>
    <t>https://youtu.be/WRBwfLFK__E</t>
  </si>
  <si>
    <t>https://www.youtube.com/watch?v=tzameArAx28</t>
  </si>
  <si>
    <t>cip25 (NFT) Rust &amp; WASM library</t>
  </si>
  <si>
    <t>https://drive.google.com/file/d/1OyW35M3k1skqEWHXIJ1ZRtt7bOiaYnIv/view?usp=share_link</t>
  </si>
  <si>
    <t>https://youtu.be/nhvGE_9zkCY</t>
  </si>
  <si>
    <t>https://youtu.be/Vdy5U0HmQiE</t>
  </si>
  <si>
    <t>Discord Social Credential</t>
  </si>
  <si>
    <t>https://drive.google.com/file/d/1NRbDtlKRbZOndFctHddga3RNpQbxBJTU/view?usp=share_link</t>
  </si>
  <si>
    <t>https://youtu.be/7Z2lmdXXqcE</t>
  </si>
  <si>
    <t>https://youtu.be/hZkZ2wgCBuU</t>
  </si>
  <si>
    <t>Educational Platform - Cardano Cube</t>
  </si>
  <si>
    <t>Milan</t>
  </si>
  <si>
    <t>https://drive.google.com/file/d/1LfnRirkvrp5f17cyAEoV5EjC_EWDyIPC/view?usp=share_link</t>
  </si>
  <si>
    <t>https://youtu.be/JuIAH9J1YUw</t>
  </si>
  <si>
    <t>https://www.youtube.com/watch?v=GQy1EI4iddA&amp;ab_channel=MilanHouter</t>
  </si>
  <si>
    <t>Carp over-budget + maintenance</t>
  </si>
  <si>
    <t>https://drive.google.com/file/d/1G79YO3QVQ157iSHPHTHtxK_3DJHZNZEO/view?usp=share_link</t>
  </si>
  <si>
    <t>https://youtu.be/W7t801VQ3GU</t>
  </si>
  <si>
    <t>https://youtu.be/3ypM-FV51mk</t>
  </si>
  <si>
    <t>CardanoPress, A Plugin for Builders</t>
  </si>
  <si>
    <t>Building (on) Blockfrost</t>
  </si>
  <si>
    <t>https://drive.google.com/file/d/1xXPt9mvwEZAIRSKbYS7auYs1ZbCo69QY/view?usp=share_link</t>
  </si>
  <si>
    <t>https://youtu.be/VXEnvrikcsE</t>
  </si>
  <si>
    <t xml:space="preserve">https://youtu.be/eumGN1KPzw8 </t>
  </si>
  <si>
    <t>HW wallet passphrase recovery tool</t>
  </si>
  <si>
    <t>Dusan Mrozek</t>
  </si>
  <si>
    <t>https://docs.google.com/document/d/1zxK2ukOPJ5Zi-03uecAXLdYE94_kVd3n/edit?usp=share_link&amp;ouid=117059928304090739258&amp;rtpof=true&amp;sd=true</t>
  </si>
  <si>
    <t>CardanoPress: Governance Plugin</t>
  </si>
  <si>
    <t>https://drive.google.com/file/d/18MA1NcpCFFhfORs5qWPASDGx0PmRH8ue/view?usp=share_link</t>
  </si>
  <si>
    <t>https://youtu.be/kHSOc_6vIaM</t>
  </si>
  <si>
    <t xml:space="preserve">https://youtu.be/-QrRkys6lPM </t>
  </si>
  <si>
    <t>Ouroboros network (NtC) in Golang</t>
  </si>
  <si>
    <t>Andrew Gaffney</t>
  </si>
  <si>
    <t>https://drive.google.com/file/d/18M1nz5e5CQBPhyHex7cxA-iKU4eNQdbg/view?usp=share_link</t>
  </si>
  <si>
    <t>https://drive.google.com/file/d/130Pt1F9qv-q3zhOaEeGG27QUZtLkly-6/view?usp=drive_web</t>
  </si>
  <si>
    <t>Cardano Submit API in Golang</t>
  </si>
  <si>
    <t>Chris Gianelloni</t>
  </si>
  <si>
    <t>https://drive.google.com/file/d/1pL-lUi2aXItNTc8Up22Crv7yWYj3J422/view?usp=share_link</t>
  </si>
  <si>
    <t>Write Dapps as continuous workflows</t>
  </si>
  <si>
    <t>Alberto Gómez Corona</t>
  </si>
  <si>
    <t>https://drive.google.com/file/d/1LaVgVOMgZA9yTw8wafrAkX0-kDnKcKWe/view?usp=share_link</t>
  </si>
  <si>
    <t>https://youtu.be/AGqDpmE-C5I</t>
  </si>
  <si>
    <t>https://www.youtube.com/watch?v=6E9zjhdrnms</t>
  </si>
  <si>
    <t>Eastern Town Hall Team Operation</t>
  </si>
  <si>
    <t>Eastern Townhall</t>
  </si>
  <si>
    <t>https://docs.google.com/document/d/1X0FIlNjhVfHHKlKa1KLIenSRWy33pQLtgl5KPAqYuHs/edit</t>
  </si>
  <si>
    <t>https://youtu.be/_GR1D2mB4rI</t>
  </si>
  <si>
    <t>https://youtu.be/kLhmiK-2hiM</t>
  </si>
  <si>
    <t>Haskell Course For Developers</t>
  </si>
  <si>
    <t>https://drive.google.com/file/d/1-x7VR1eWfokyzcK8c8q_z8fks4n5Thng/view?usp=share_link</t>
  </si>
  <si>
    <t>https://youtu.be/UWaLePU1y3E</t>
  </si>
  <si>
    <t>https://www.youtube.com/watch?v=kQJdMOlOCKs</t>
  </si>
  <si>
    <t>Catalyst Audit Circle</t>
  </si>
  <si>
    <t>https://drive.google.com/file/d/1jUADkLOC1K5XD-JmxnMUR_kNz5T8iex7/view?usp=share_link</t>
  </si>
  <si>
    <t>https://youtu.be/6DHIExNoIvw</t>
  </si>
  <si>
    <t>https://youtu.be/YeUH3Q6cqSw</t>
  </si>
  <si>
    <t>Connecting Asian Voter and Proposer</t>
  </si>
  <si>
    <t>https://docs.google.com/document/d/1G6AJBZ9jrQuAVDR8w3FIcs5Z-wmMAPUbgOHPS52Nz80/edit</t>
  </si>
  <si>
    <t>https://youtu.be/hqoYfnwB2dQ</t>
  </si>
  <si>
    <t>https://youtu.be/OSt9g3d_j-c</t>
  </si>
  <si>
    <t>Wada documentary</t>
  </si>
  <si>
    <t>https://drive.google.com/file/d/1BiwVT7m0Wyij539arJxx8x-I1P8odxa7/view?usp=share_link</t>
  </si>
  <si>
    <t>https://youtu.be/aTXrg01ZM0E</t>
  </si>
  <si>
    <t>https://vimeo.com/806486402/831d723ce2</t>
  </si>
  <si>
    <t>DirectEd - Donations dApp</t>
  </si>
  <si>
    <t>https://drive.google.com/file/d/1XlahXYgz9BnynKDFTQ0INWnsWX64DdfN/view?usp=share_link</t>
  </si>
  <si>
    <t>https://youtu.be/zALNbnmLZAI</t>
  </si>
  <si>
    <t>https://youtu.be/oAM75vU8b2A</t>
  </si>
  <si>
    <t>Driving Adoption via Travel D'Apps</t>
  </si>
  <si>
    <t>Jaymeon Jones</t>
  </si>
  <si>
    <t>https://drive.google.com/file/d/199FrwuzZC1vbXgogUD_7yj2cVpevn_4u/view?usp=share_link</t>
  </si>
  <si>
    <t>https://youtu.be/Tcu9ZW8Elds</t>
  </si>
  <si>
    <t>https://youtu.be/Hr5aYXLaNTY</t>
  </si>
  <si>
    <t>MLabs - CTL Blockfrost Backend</t>
  </si>
  <si>
    <t>https://docs.google.com/document/d/1d0ahTEkCAg27ktIAPEhzxgoJDPtVDB75/edit?usp=share_link&amp;ouid=117059928304090739258&amp;rtpof=true&amp;sd=true</t>
  </si>
  <si>
    <t>https://youtu.be/N-2qL_6FXU8</t>
  </si>
  <si>
    <t>https://www.youtube.com/watch?v=zP4O8jRVlKg</t>
  </si>
  <si>
    <t>Logyq Protocol: blockchain tracking</t>
  </si>
  <si>
    <t>ettore pittui</t>
  </si>
  <si>
    <t>https://drive.google.com/file/d/1KW1WO6nJK0ulMlrZ8qxVADQK9a7s2vwp/view?usp=share_link</t>
  </si>
  <si>
    <t>https://youtu.be/496R_ABHqQk</t>
  </si>
  <si>
    <t>https://vimeo.com/800280229</t>
  </si>
  <si>
    <t>Transforming Regulatory Risks</t>
  </si>
  <si>
    <t>https://drive.google.com/file/d/18xLQB2vj6oaCM4McFVpA7kD8Vt5nGVLB/view?usp=share_link</t>
  </si>
  <si>
    <t>https://youtu.be/QbF2eO_g9Z8</t>
  </si>
  <si>
    <t>https://youtu.be/7TUMF4itWsw</t>
  </si>
  <si>
    <t>Cross-Chain Impact Lead Generator</t>
  </si>
  <si>
    <t>https://drive.google.com/file/d/1P09LExFUI6CMGO9gZXXKLONTNGtaiP3X/view?usp=share_link</t>
  </si>
  <si>
    <t>https://youtu.be/y5Jg-Ch0iAE</t>
  </si>
  <si>
    <t>https://www.youtube.com/watch?v=rLP1RX_ByHk</t>
  </si>
  <si>
    <t>Community Lead Generation</t>
  </si>
  <si>
    <t>https://drive.google.com/file/d/1I1TDGjKFDlkw-pXAgkTuHbGBO18_zwmy/view?usp=share_link</t>
  </si>
  <si>
    <t>https://youtu.be/EzLF8UfR5es</t>
  </si>
  <si>
    <t>Cardano Community Podcasts &amp; YT</t>
  </si>
  <si>
    <t>https://drive.google.com/file/d/1wV9s1K2icuvWqIIEGuCClr5XGytpRIkO/view?usp=share_link</t>
  </si>
  <si>
    <t>https://youtu.be/2bAig3xljD4</t>
  </si>
  <si>
    <t>https://youtu.be/ANotRy7BqUE</t>
  </si>
  <si>
    <t>DLT360: DID/ZKP &amp; GDPR-Data Privacy</t>
  </si>
  <si>
    <t>https://drive.google.com/file/d/1EYc9eo3_ar4uZO9BMCvo8KUqe-A_5pr4/view?usp=share_link</t>
  </si>
  <si>
    <t>https://youtu.be/nCpD_TZ_c4o</t>
  </si>
  <si>
    <t>Onboarded companies playbook</t>
  </si>
  <si>
    <t>https://docs.google.com/document/d/1nQgxc4TErlfWdAnmMNLk-YsMZqTu2y_kI-Gr8B54o-A/edit</t>
  </si>
  <si>
    <t>https://youtu.be/SB4myg392h8</t>
  </si>
  <si>
    <t>https://youtu.be/zXDtw4Uh2vE</t>
  </si>
  <si>
    <t>Funded Proposer Sub-Circle</t>
  </si>
  <si>
    <t>https://drive.google.com/file/d/1WB75aSKxk2JzwP1S7_8446H-xsXb0G96/view?usp=share_link</t>
  </si>
  <si>
    <t>https://youtu.be/tZ5_6vabYms</t>
  </si>
  <si>
    <t>https://youtu.be/KEWlXdfw1JE</t>
  </si>
  <si>
    <t>DCOne Crypto</t>
  </si>
  <si>
    <t>dconecrypto.finance</t>
  </si>
  <si>
    <t>https://drive.google.com/file/d/1YS2Vx6zlXS46cU6ZFE3VbEG8o_ydYmdD/view?usp=share_link</t>
  </si>
  <si>
    <t>https://youtu.be/Jysmg4iFvWc</t>
  </si>
  <si>
    <t>https://youtu.be/PARUKHONkkA</t>
  </si>
  <si>
    <t>Browser tool- How to use DeFi dApps</t>
  </si>
  <si>
    <t>Ben Mesnik</t>
  </si>
  <si>
    <t>https://drive.google.com/file/d/1In8k4exOvRIaL82bp4IruKw5UUHuZnkg/view?usp=share_link</t>
  </si>
  <si>
    <t>https://youtu.be/xuGFDee7oO8</t>
  </si>
  <si>
    <t>https://youtu.be/ANVfzD8tems</t>
  </si>
  <si>
    <t>Opportunity Summit</t>
  </si>
  <si>
    <t>Innocent norvinu</t>
  </si>
  <si>
    <t>https://docs.google.com/document/d/1cASME97OCLbQSnNJlpPRStkRzIt4TxCJ/edit?usp=share_link&amp;ouid=116297887899789336301&amp;rtpof=true&amp;sd=true</t>
  </si>
  <si>
    <t>https://youtu.be/rLncYnaOwt8</t>
  </si>
  <si>
    <t>https://youtu.be/0hvt0xtpWgg</t>
  </si>
  <si>
    <t>RootsWallet - User Feedback Updates</t>
  </si>
  <si>
    <t>https://drive.google.com/file/d/1_72rAqf6YuPiHidgmnPXwUyBk_g1UGW1/view?usp=share_link</t>
  </si>
  <si>
    <t>https://youtu.be/znuKFdsO1ow</t>
  </si>
  <si>
    <t xml:space="preserve"> https://www.youtube.com/watch?v=7TFhVtH3QGQ</t>
  </si>
  <si>
    <t>Voteaire Escrow Smart Contract</t>
  </si>
  <si>
    <t>Anthony Ololuo</t>
  </si>
  <si>
    <t>https://docs.google.com/document/d/14ARrbf9VxVZGN1sJHB-RTtFh2GEaxrqG/edit</t>
  </si>
  <si>
    <t>https://youtu.be/nIznhAv2isk</t>
  </si>
  <si>
    <t>https://youtu.be/CtH6VoxavNk</t>
  </si>
  <si>
    <t>Gov3 - DAO Delegation Dashboard</t>
  </si>
  <si>
    <t>https://docs.google.com/document/d/1FMRbDnQiu6ylsC0BB-poJ3yQeREgRyGUqNu_FlNdj2w/edit</t>
  </si>
  <si>
    <t>https://youtu.be/2s-5Yf6xyTo</t>
  </si>
  <si>
    <t>https://youtu.be/USCBHYzMMsw</t>
  </si>
  <si>
    <t>Kogmios Open Source Doc/Dev/Support</t>
  </si>
  <si>
    <t>Ryan Jones</t>
  </si>
  <si>
    <t>https://drive.google.com/file/d/1nnJgZxYdLxot2YInUnc-_UE7ppiiS5Wv/view?usp=share_link</t>
  </si>
  <si>
    <t>https://youtu.be/nUG2XPP2FDE</t>
  </si>
  <si>
    <t>https://www.youtube.com/watch?v=KS35eD_YOGA</t>
  </si>
  <si>
    <t>Social Mobile Game powered by CNFTs</t>
  </si>
  <si>
    <t>Jeff Ross</t>
  </si>
  <si>
    <t>https://drive.google.com/file/d/1XKxoNHNYfsdUR7NADzvz0tchIlW2lkFR/view?usp=share_link</t>
  </si>
  <si>
    <t>https://youtu.be/EnfdqgyQyAU</t>
  </si>
  <si>
    <t>https://youtu.be/iUIkQeydXAM</t>
  </si>
  <si>
    <t>AdaQuest PROTOTYPE Phase 2</t>
  </si>
  <si>
    <t>https://drive.google.com/file/d/1iGDKPV8CoBoNN-3V8wamTKKOkUdb3NhT/view?usp=share_link</t>
  </si>
  <si>
    <t>https://youtu.be/lj_WwNLwEQc</t>
  </si>
  <si>
    <t>https://www.youtube.com/watch?v=jo2WPJpoRKk</t>
  </si>
  <si>
    <t>Japanese Cardano Master Class</t>
  </si>
  <si>
    <t>Joe Trubenstein</t>
  </si>
  <si>
    <t>https://docs.google.com/document/d/1N9l84vq3rFXqjNV80nAFr3bB1KBARqcBpeaOqpxoAYw/edit</t>
  </si>
  <si>
    <t>https://youtu.be/CIh5swaGOpE</t>
  </si>
  <si>
    <t>https://vimeo.com/812294608</t>
  </si>
  <si>
    <t>Tokyo Cardano Summit</t>
  </si>
  <si>
    <t>https://docs.google.com/document/d/1Hj5E-Yia4pC6T7mlyNJSeNIaZhCalOqhPkEO6DcwUaA/edit</t>
  </si>
  <si>
    <t>https://youtu.be/KMIjLbiH8Hg</t>
  </si>
  <si>
    <t>https://vimeo.com/813070586/3690ad06bc</t>
  </si>
  <si>
    <t>NFT for food value chain resilience</t>
  </si>
  <si>
    <t>jrepusseau</t>
  </si>
  <si>
    <t>https://drive.google.com/file/d/1qND2upHVIBmwQ6PVsdVRDvrIf8ApCmVi/view?usp=share_link</t>
  </si>
  <si>
    <t>waiting on link</t>
  </si>
  <si>
    <t>dRep Interview Channel</t>
  </si>
  <si>
    <t>VCT</t>
  </si>
  <si>
    <t>dRep improvement and onboarding</t>
  </si>
  <si>
    <t>https://drive.google.com/file/d/1auxpsO-2m0HJvo_GxPw501KQtFAJ9RfM/view?usp=share_link</t>
  </si>
  <si>
    <t>https://youtu.be/aUH0w-Dttmg</t>
  </si>
  <si>
    <t>https://www.youtube.com/watch?v=hNhNenqD_-c</t>
  </si>
  <si>
    <t>PoolTool Upgrade Project</t>
  </si>
  <si>
    <t>Umed Saidov</t>
  </si>
  <si>
    <t>https://drive.google.com/file/d/1WcIOJGlUJbUdDQ9O-Ee9x3ZuPHiheKII/view?usp=share_link</t>
  </si>
  <si>
    <t>https://youtu.be/sV3CxV2_a5o</t>
  </si>
  <si>
    <t>https://www.youtube.com/watch?v=N6u-HWUbYM0&amp;feature=youtu.be</t>
  </si>
  <si>
    <t>K SPROUT-Leveraging Indian Startups</t>
  </si>
  <si>
    <t>Konma Org</t>
  </si>
  <si>
    <t>https://drive.google.com/file/d/1TMlASBe4wCu_-Vp2eoL6jfvVWobTcY9t/view?usp=share_link</t>
  </si>
  <si>
    <t>https://youtu.be/hyLgZRtnl5M</t>
  </si>
  <si>
    <t>https://www.youtube.com/watch?v=vWeZMLsB4kI&amp;feature=youtu.be</t>
  </si>
  <si>
    <t>C64 NFTs Minter(on-chain+identity)</t>
  </si>
  <si>
    <t>Jaime Caso</t>
  </si>
  <si>
    <t>https://drive.google.com/file/d/1kK1cQwB1Nz5PO3Z-kmFK3kRgrPdnJPlw/view?usp=share_link</t>
  </si>
  <si>
    <t>https://youtu.be/EXOcKVvPTpo</t>
  </si>
  <si>
    <t>https://www.youtube.com/watch?v=ObCJSeYQgN0</t>
  </si>
  <si>
    <t>Atala Japanese Translation ＆ CNFT</t>
  </si>
  <si>
    <t>kuni</t>
  </si>
  <si>
    <t>https://drive.google.com/file/d/1TrdsHzQcq7eaVxNbi0NT4y5bGT-RhW5y/view?usp=share_link</t>
  </si>
  <si>
    <t>https://youtu.be/6KNBZZo8r-8</t>
  </si>
  <si>
    <t>https://www.youtube.com/watch?v=0_O7HlPUAUE&amp;feature=youtu.be</t>
  </si>
  <si>
    <t>Oura v2</t>
  </si>
  <si>
    <t>Santiago Carmuega</t>
  </si>
  <si>
    <t>https://drive.google.com/file/d/12BoWb5uHCFEasCPAicb7AhFg50O92Jmn/view?usp=share_link</t>
  </si>
  <si>
    <t>https://youtu.be/DBG60_9FrYg</t>
  </si>
  <si>
    <t>https://youtu.be/jyqBG0TpfYc</t>
  </si>
  <si>
    <t>Vcoincheck Library (Phase 2)</t>
  </si>
  <si>
    <t>https://drive.google.com/file/d/1o04Y9QepCHOcV-A_kXCESfpLFp4GKg0P/view?usp=share_link</t>
  </si>
  <si>
    <t>https://youtu.be/n_6UME0_vUI</t>
  </si>
  <si>
    <t>https://www.youtube.com/watch?v=Df2tXhuyvQY</t>
  </si>
  <si>
    <t>Catalyst Swarm &amp; SingularityNET</t>
  </si>
  <si>
    <t>https://drive.google.com/file/d/1aDVY1NdKPqlDAsyQ8RqvuF1_PNrN3J5q/view?usp=share_link</t>
  </si>
  <si>
    <t>https://youtu.be/hzRhnzIOfUw</t>
  </si>
  <si>
    <t>https://youtu.be/VWbtrDn5umE</t>
  </si>
  <si>
    <t>Rust SDK fix critical CBOR encoding</t>
  </si>
  <si>
    <t>https://drive.google.com/file/d/1Nu-Z0kQMHcX-9b_CgGpmSbf8C1PXS8lR/view?usp=share_link</t>
  </si>
  <si>
    <t>https://youtu.be/xCbUzx-Zb2o</t>
  </si>
  <si>
    <t>https://youtu.be/a9-fl76y6m8</t>
  </si>
  <si>
    <t>Catalyst-Coordinator Hub</t>
  </si>
  <si>
    <t>https://drive.google.com/file/d/1AgJKCWx8dn_zpS84l63fL3PUUbLo9A8B/view?usp=share_link</t>
  </si>
  <si>
    <t>https://youtu.be/VOrqtFpNPLQ</t>
  </si>
  <si>
    <t>https://youtu.be/JWzofocIvXc</t>
  </si>
  <si>
    <t>GameChanger: smart contract support</t>
  </si>
  <si>
    <t>https://drive.google.com/file/d/1S_bMLdIgrVQ6KyZ-mRD3PNaKVciZb3QY/view?usp=share_link</t>
  </si>
  <si>
    <t>https://youtu.be/QogYlMVu-O8</t>
  </si>
  <si>
    <t>https://youtu.be/6Ns4um32_gs</t>
  </si>
  <si>
    <t>RootsWallet - Support for sidetree</t>
  </si>
  <si>
    <t>https://drive.google.com/file/d/15amsGwkp8fpAcJUbhc03x5q7QjkteoIq/view?usp=share_link</t>
  </si>
  <si>
    <t>https://youtu.be/3g9AxQqwong</t>
  </si>
  <si>
    <t>https://youtu.be/GvqORPhiEic</t>
  </si>
  <si>
    <t>Perun Channels for Cardano</t>
  </si>
  <si>
    <t>matthias</t>
  </si>
  <si>
    <t>https://drive.google.com/file/d/1pPKnm5RlFXdnfcxo8GNqYqIwWXb8HJLO/view?usp=drive_link</t>
  </si>
  <si>
    <t>https://youtu.be/PuxocLVeHx4</t>
  </si>
  <si>
    <t>https://www.youtube.com/watch?v=0VzGBaFo6G</t>
  </si>
  <si>
    <t>DADF - Disruptive Comm. Application</t>
  </si>
  <si>
    <t>Wolfram Blockchain Labs</t>
  </si>
  <si>
    <t>https://drive.google.com/file/d/1Xxzy1GkdGzkJebbSD_29WWeg2OVlQAhx/view?usp=drive_link</t>
  </si>
  <si>
    <t>https://youtu.be/_VAtEmBTqzQ</t>
  </si>
  <si>
    <t>https://www.youtube.com/watch?v=n3NTsRx9WEE&amp;feature=youtu.be</t>
  </si>
  <si>
    <t>Wolfram Cardano Ent. Private Cloud</t>
  </si>
  <si>
    <t>https://drive.google.com/file/d/17o5iIRooqTz7MbcDnkYT-B7wR7klGPDf/view?usp=share_link</t>
  </si>
  <si>
    <t>https://youtu.be/g3KB8PHiC6E</t>
  </si>
  <si>
    <t>https://www.youtube.com/watch?v=yFOorJuV13g&amp;authuser=4</t>
  </si>
  <si>
    <t>Ethereum2Cardano Builder Dictionary</t>
  </si>
  <si>
    <t>bgordon</t>
  </si>
  <si>
    <t>https://docs.google.com/document/d/1CvtOxACAnCj7dzvfw-4zDkD-h5TgbLR5/edit</t>
  </si>
  <si>
    <t>https://youtu.be/n_Cuf2Dxhy8</t>
  </si>
  <si>
    <t>https://vimeo.com/819084150</t>
  </si>
  <si>
    <t>Catalyst Research &amp; Voter Tool</t>
  </si>
  <si>
    <t>https://drive.google.com/file/d/1ncD8sW5ecR6DR5QdWeCDNlA8jpPoL0SQ/view?usp=drive_link</t>
  </si>
  <si>
    <t>https://youtu.be/oIpj-zmt8QE</t>
  </si>
  <si>
    <t>https://www.youtube.com/watch?v=MqFwg0izrAM&amp;feature=youtu.be</t>
  </si>
  <si>
    <t>Survey+Lobbying of Japanese Law</t>
  </si>
  <si>
    <t>https://docs.google.com/document/d/1WH7Zfzdm-vHBJOezpa89mrI_4YPyIy45PE4TZ3MQny0/edit?usp=drive_link</t>
  </si>
  <si>
    <t>https://youtu.be/GnUZj19xl80</t>
  </si>
  <si>
    <t>https://youtu.be/7flJ9hGEfl8</t>
  </si>
  <si>
    <t>Presenting auf Deutsch !</t>
  </si>
  <si>
    <t>https://drive.google.com/file/d/15bPgoij1YkXmyw0_IBlpyE3dJeXlPxm9/view?usp=drive_link</t>
  </si>
  <si>
    <t>https://youtu.be/xdM5JkU1t-8</t>
  </si>
  <si>
    <t>https://youtu.be/7QhCxSh-mgE</t>
  </si>
  <si>
    <t>LATAM Industry Presentation Kit</t>
  </si>
  <si>
    <t>https://drive.google.com/file/d/141mVnYL6yc57Id5ODaVf3KXHr7IUK8Rz/view?usp=drive_link</t>
  </si>
  <si>
    <t>https://youtu.be/CDRdGWU3NfM</t>
  </si>
  <si>
    <t>Industry Presentation Kit</t>
  </si>
  <si>
    <t>https://drive.google.com/file/d/1G3klsSwv3sDmtOQ09dAPE2D_u_A-Mp-B/view?usp=drive_link</t>
  </si>
  <si>
    <t>https://youtu.be/tR5Uoh6hev0</t>
  </si>
  <si>
    <t>CNFT Alliance: Japanese Community!</t>
  </si>
  <si>
    <t>Conward</t>
  </si>
  <si>
    <t>https://docs.google.com/document/d/1A903akAKe1gxOIEVDeQYY07oQgJqupfH/edit?usp=drive_link&amp;ouid=116297887899789336301&amp;rtpof=true&amp;sd=true</t>
  </si>
  <si>
    <t>https://youtu.be/Y4sA72BGNt4</t>
  </si>
  <si>
    <t>https://youtu.be/1Urx0mittec</t>
  </si>
  <si>
    <t>Onboard Latin-American Industry!</t>
  </si>
  <si>
    <t>https://drive.google.com/file/d/1nADI8YHDsE3xSeyXZ2Iea7o37Nd6O08b/view?usp=share_link</t>
  </si>
  <si>
    <t>https://youtu.be/N0ERF7Z69kU</t>
  </si>
  <si>
    <t>Support small farmers in LATAM</t>
  </si>
  <si>
    <t>Cristian Jair Rojas Velez</t>
  </si>
  <si>
    <t>https://drive.google.com/file/d/1YiZJItDqs9X1bzkS0HPV4kgkeByHpVfo/view?usp=drive_link</t>
  </si>
  <si>
    <t>https://youtu.be/t3tFNIX2rGA</t>
  </si>
  <si>
    <t>https://youtu.be/h6_4s39k370</t>
  </si>
  <si>
    <t>Cardano Africa SmartFarming DApp</t>
  </si>
  <si>
    <t>Angela</t>
  </si>
  <si>
    <t>https://drive.google.com/file/d/19Zg_t0UpcDY4Zguz1T4yHcWqmYzlR1dO/view?usp=share_link</t>
  </si>
  <si>
    <t>https://youtu.be/wIlT50fcx9g</t>
  </si>
  <si>
    <t>https://youtu.be/rgpSowgTGck</t>
  </si>
  <si>
    <t>Onboard Manufacturing Industry !</t>
  </si>
  <si>
    <t>https://drive.google.com/file/d/1wzSot3qdwIEiJHFOAP6dfOa9QGWxcAX9/view?usp=drive_link</t>
  </si>
  <si>
    <t>https://youtu.be/yQYTSj908mk</t>
  </si>
  <si>
    <t>Localize Yoroi for Vietnam market</t>
  </si>
  <si>
    <t>https://docs.google.com/document/d/1ZB8dIF0TT1XBCL3yYwxgHikNcXdZgm7b_I0PPWu0oxY/edit#heading=h.pw2ckgkglt17</t>
  </si>
  <si>
    <t>https://youtu.be/hrOKJfYJPsg</t>
  </si>
  <si>
    <t>https://youtu.be/6nciH-hp2Jc</t>
  </si>
  <si>
    <t>University Design Team</t>
  </si>
  <si>
    <t>Adam Cooke</t>
  </si>
  <si>
    <t>https://drive.google.com/file/d/1fzt7nWZvtNmDofKy95_P0MGuVbVdXfyZ/view?usp=drive_link</t>
  </si>
  <si>
    <t>https://youtu.be/u8_adaWUvww</t>
  </si>
  <si>
    <t>https://www.youtube.com/watch?v=c5toYO3TnZc</t>
  </si>
  <si>
    <t>Small SPO Impact Business Programme</t>
  </si>
  <si>
    <t>Alan Casey</t>
  </si>
  <si>
    <t>https://docs.google.com/document/d/1sLJ0Meiv6zXTycDDm3StMqFAYPqHjXCTSf30pub5KVg/edit</t>
  </si>
  <si>
    <t>https://youtu.be/IZwvXcQsimo</t>
  </si>
  <si>
    <t>https://youtu.be/wu-9DtTCK2c</t>
  </si>
  <si>
    <t>Onboard German Industry !</t>
  </si>
  <si>
    <t>https://drive.google.com/file/d/1KbMrB8n4Ks2VIu9Y00aNH3jF8qxQvi0m/view?usp=share_link</t>
  </si>
  <si>
    <t>https://youtu.be/9UQfTiSDyY8</t>
  </si>
  <si>
    <t>Pool Topology and Block Propagation</t>
  </si>
  <si>
    <t>gufmar</t>
  </si>
  <si>
    <t>https://drive.google.com/file/d/1AGeQHoWYqPvUUgQL-3R5favOMwfdpFzq/view?usp=drive_link</t>
  </si>
  <si>
    <t>https://youtu.be/I2HbMgu9RQ4</t>
  </si>
  <si>
    <t>https://vimeo.com/820411581</t>
  </si>
  <si>
    <t>Impact innovation accelerator</t>
  </si>
  <si>
    <t>https://docs.google.com/document/d/1WXbp5Gb0KqyRVPkL24Et31J0zKknbMRdmc0TKkn-Tg8/edit</t>
  </si>
  <si>
    <t>https://youtu.be/m-M_vMtare0</t>
  </si>
  <si>
    <t>https://youtu.be/WdZsqcucc3k</t>
  </si>
  <si>
    <t>EU-Compliant DAO Blueprint</t>
  </si>
  <si>
    <t>https://drive.google.com/file/d/1reFCfxHKn37GVtgIIr0owe5_6JwUBbXG/view?usp=drive_link</t>
  </si>
  <si>
    <t>https://youtu.be/JMk-CSz4P_o</t>
  </si>
  <si>
    <t>https://www.youtube.com/watch?v=7TUMF4itWsw</t>
  </si>
  <si>
    <t>DLT360: EU-Regulation Lobbying</t>
  </si>
  <si>
    <t>https://drive.google.com/file/d/1l2ATQwv5pEdeeE9uJ1GtyNZ7VcuuAAQt/view?usp=drive_link</t>
  </si>
  <si>
    <t>https://youtu.be/T5LSL51sbgk</t>
  </si>
  <si>
    <t>Nami Wallet</t>
  </si>
  <si>
    <t>Pascal Lapointe</t>
  </si>
  <si>
    <t>https://drive.google.com/file/d/1iutC9Rf1PEqrf-ucJvSYns_kXhvFfBw-/view?usp=drive_link</t>
  </si>
  <si>
    <t>https://youtu.be/J_m90W-ktFE</t>
  </si>
  <si>
    <t>https://youtu.be/Ezua3qAC6ks</t>
  </si>
  <si>
    <t>Chamber of Digital Commerce for ...</t>
  </si>
  <si>
    <t>https://drive.google.com/file/d/1OquxtMmlMb2DM3UXfuyRW2FiKqGMwRE3/view?usp=drive_link</t>
  </si>
  <si>
    <t>https://youtu.be/URTFsuJimCk</t>
  </si>
  <si>
    <t>https://www.youtube.com/watch?v=iPqt4vO-D00</t>
  </si>
  <si>
    <t>Milkomeda Game</t>
  </si>
  <si>
    <t>https://drive.google.com/file/d/1s0Iy-VxiYO2D6Wke0sxA9xbz_Jp3s_Ok/view?usp=drive_link</t>
  </si>
  <si>
    <t>https://youtu.be/cOlw2Jtxits</t>
  </si>
  <si>
    <t>https://www.youtube.com/watch?v=wICtoaHp-Pc&amp;feature=youtu.be</t>
  </si>
  <si>
    <t>A Scalable Service For NFT Utility</t>
  </si>
  <si>
    <t>Abraham Hazbun</t>
  </si>
  <si>
    <t>https://drive.google.com/file/d/1mONHgKHJLygtGPESa1S8-e-r39bWYz4k/view?usp=drive_link</t>
  </si>
  <si>
    <t>https://youtu.be/BuTO7dnMcfA</t>
  </si>
  <si>
    <t>https://www.youtube.com/watch?v=O44R5ckAVHM</t>
  </si>
  <si>
    <t>Standard for verification of NFTs</t>
  </si>
  <si>
    <t>https://docs.google.com/document/d/1L5aB_wR-ycw4y6LX51QvQ4ao00i-etKMz1Bgx-nM01A/edit</t>
  </si>
  <si>
    <t>https://youtu.be/3b5b_3b79e0</t>
  </si>
  <si>
    <t>https://www.youtube.com/watch?v=httWZBNtemY</t>
  </si>
  <si>
    <t>Bringing Business to Cardano</t>
  </si>
  <si>
    <t>Token Allies</t>
  </si>
  <si>
    <t>https://drive.google.com/file/d/1AM9szU0YbELVlK_410dQPgqSMOgHUsm6/view?usp=drive_link</t>
  </si>
  <si>
    <t>https://youtu.be/iWGs3vy11iA</t>
  </si>
  <si>
    <t>https://youtu.be/O6xnGy_aGKE</t>
  </si>
  <si>
    <t>Oversight of Catalyst Circle</t>
  </si>
  <si>
    <t>https://drive.google.com/file/d/1e36cdksT2rKYH55Gw6uIoH8i9zLJ0RH7/view?usp=drive_link</t>
  </si>
  <si>
    <t>https://youtu.be/Zv0Uut8Apxs</t>
  </si>
  <si>
    <t>https://youtu.be/6Lds1pO9WG4</t>
  </si>
  <si>
    <t>Carbon as DeFi Asset | BlockCarbon</t>
  </si>
  <si>
    <t>Thomas Wedler</t>
  </si>
  <si>
    <t>700030 - Closeout Report -Fund7 - Carbon as DeFi Asset BlockCarbon.pdf</t>
  </si>
  <si>
    <t>https://youtu.be/7BfkjEE-V5M</t>
  </si>
  <si>
    <t>https://youtu.be/c9SG7WxR3FI</t>
  </si>
  <si>
    <t>Open ledger for agricultural land</t>
  </si>
  <si>
    <t>Nils Helset</t>
  </si>
  <si>
    <t>https://docs.google.com/document/d/1cZFOBy9i6JvXqqSkOoV4su_nG9_wxxLH/edit?usp=drive_link&amp;ouid=116297887899789336301&amp;rtpof=true&amp;sd=true</t>
  </si>
  <si>
    <t>https://youtu.be/6RDEnd7NoA4</t>
  </si>
  <si>
    <t>https://youtu.be/xrYfUlJ3ll4</t>
  </si>
  <si>
    <t>Wolfram Governance Analytics</t>
  </si>
  <si>
    <t>https://drive.google.com/file/d/10YmQpqnAohGhuSYNapXiQAjRUbPjahoT/view?usp=share_link</t>
  </si>
  <si>
    <t>https://youtu.be/aX9akn3CfQ4</t>
  </si>
  <si>
    <t>https://www.youtube.com/watch?v=UkFX660U0aE&amp;feature=youtu.be</t>
  </si>
  <si>
    <t>RemoStart: Africa Job Shadowing</t>
  </si>
  <si>
    <t>Ubio Obu</t>
  </si>
  <si>
    <t>https://drive.google.com/file/d/1ZzQzC_JUYRPImb_tHlmVDOUWgKfOSf7d/view?usp=share_link</t>
  </si>
  <si>
    <t>https://youtu.be/yiLDNriDq9M</t>
  </si>
  <si>
    <t>https://www.youtube.com/watch?v=LjXggApguWg</t>
  </si>
  <si>
    <t>Web based transaction editor</t>
  </si>
  <si>
    <t>https://drive.google.com/file/d/1cOIxjuf12d0eGWZKuOU1-PiV7oukyVcB/view?usp=share_link</t>
  </si>
  <si>
    <t>https://youtu.be/B8q85srbV-U</t>
  </si>
  <si>
    <t>https://www.youtube.com/watch?v=knP3T391Wak&amp;feature=youtu.be</t>
  </si>
  <si>
    <t>PRISM DIDs for CA Onboarding</t>
  </si>
  <si>
    <t>https://docs.google.com/document/d/1H-1GnGtw6_ggyRsUza7pFbWvml0d7_YeaIAITFMJKtM/edit</t>
  </si>
  <si>
    <t>https://youtu.be/N7raud5oTRI</t>
  </si>
  <si>
    <t>https://vimeo.com/817368499</t>
  </si>
  <si>
    <t>Cardano Rust SDK update for Alonzo</t>
  </si>
  <si>
    <t>https://drive.google.com/file/d/1tNIlE9i8vfG2mpYmU9NzLZ-frJ9ky9cb/view?usp=drive_link</t>
  </si>
  <si>
    <t>https://youtu.be/ow9dsWsBYRU</t>
  </si>
  <si>
    <t>https://youtu.be/6qj75C8_jSk</t>
  </si>
  <si>
    <t>Recognize Impact through DIDs</t>
  </si>
  <si>
    <t>Seira Yun Socious.io</t>
  </si>
  <si>
    <t>https://drive.google.com/file/d/1Gf4pbPnrwMD-Jhd0CgHHHg19eRCNkVjZ/view?usp=drive_link</t>
  </si>
  <si>
    <t>https://youtu.be/GsHKThwEvr4</t>
  </si>
  <si>
    <r>
      <rPr>
        <rFont val="Exo"/>
        <color rgb="FF1155CC"/>
        <sz val="10.0"/>
        <u/>
      </rPr>
      <t xml:space="preserve"> https://youtu.be/Pk5fh__1oa</t>
    </r>
    <r>
      <rPr>
        <rFont val="Exo"/>
        <sz val="10.0"/>
      </rPr>
      <t>Q</t>
    </r>
  </si>
  <si>
    <t>AtalaPRISM hackathon with devillage</t>
  </si>
  <si>
    <t>https://docs.google.com/document/d/1Bbf05SpQImX7e_A21XnLZBB_JcCIFTn9/edit?usp=drive_link&amp;ouid=116297887899789336301&amp;rtpof=true&amp;sd=true</t>
  </si>
  <si>
    <t>https://youtu.be/7IfO_3o-LDs</t>
  </si>
  <si>
    <t>https://youtu.be/IyXw1jqOt1U</t>
  </si>
  <si>
    <t>Help2Health: Cardano + Citaldoc</t>
  </si>
  <si>
    <t>janasanovsky</t>
  </si>
  <si>
    <t>https://drive.google.com/file/d/1k44PzmhNVWS9xqJXD8fO7vbNaZxQ8Tae/view?usp=drive_link</t>
  </si>
  <si>
    <t>https://youtu.be/b3EE1xI8-8s</t>
  </si>
  <si>
    <t>https://youtu.be/n7EilLchaVQ</t>
  </si>
  <si>
    <t>dRep's Code of Ethics+Bridges Asia</t>
  </si>
  <si>
    <t>https://docs.google.com/document/d/1hbfbE16ZYogxT7SD0LXR2Hu0yw0RX5QOO_rTlI7Ki3E/edit</t>
  </si>
  <si>
    <t>https://youtu.be/PosRvnsb-CI</t>
  </si>
  <si>
    <t>https://www.youtube.com/watch?v=cv2iIM2KBlE</t>
  </si>
  <si>
    <t>Education Material for Workshops</t>
  </si>
  <si>
    <t>https://drive.google.com/file/d/1Jl70cEVrPqTevORaItXp_n3gMUsoWgO3/view?usp=drive_link</t>
  </si>
  <si>
    <t>https://youtu.be/uWVbw2fgsFM</t>
  </si>
  <si>
    <t>https://youtu.be/Xyn0VVN-aus</t>
  </si>
  <si>
    <t>Cardano Tunisia</t>
  </si>
  <si>
    <t>Yosr Benmahmoud</t>
  </si>
  <si>
    <t>https://docs.google.com/document/d/1VmuxcvoJIGFwHYhwVKm_MFE0K-QXko7oDVuRRd38Z8s/edit</t>
  </si>
  <si>
    <t>https://youtu.be/2AkiSUFa3uI</t>
  </si>
  <si>
    <t>https://www.youtube.com/watch?v=fuyMseqVyRc</t>
  </si>
  <si>
    <t>ALOHA for Cardano</t>
  </si>
  <si>
    <t>Benji</t>
  </si>
  <si>
    <t>https://docs.google.com/document/d/1qWp627BLw6yDiT94kVr_ICBnxxrW0C3bXfCgu62M8Z8/edit</t>
  </si>
  <si>
    <t>https://youtu.be/cb_A2JEuN40</t>
  </si>
  <si>
    <t>https://youtu.be/ahlXSUoNQds</t>
  </si>
  <si>
    <t>QA-DAO Oversight of Catalyst Circle</t>
  </si>
  <si>
    <t>Vanessa Cardui</t>
  </si>
  <si>
    <t>https://drive.google.com/file/d/1Qbg4tMKBGWUhX2SHrQu358usG3CtJqo_/view?usp=drive_link</t>
  </si>
  <si>
    <t>https://youtu.be/g_vlXkB_L5o</t>
  </si>
  <si>
    <t>https://www.youtube.com/watch?v=yCeCP3Zp8D4&amp;authuser=3</t>
  </si>
  <si>
    <t>Scoring Social/Environmental Impact</t>
  </si>
  <si>
    <t>Catalyst Natives X Cardashift: Demonstrating and monetizing impact</t>
  </si>
  <si>
    <t>https://drive.google.com/file/d/1X-khYG6_Bbot8nB_neJ2dEsbD-vD-v1K/view?usp=share_link</t>
  </si>
  <si>
    <t>https://youtu.be/sJ-Pm9IK1Hw</t>
  </si>
  <si>
    <t>https://youtu.be/ZDTqIu51YVI</t>
  </si>
  <si>
    <t>Auditing African Proposals, By Wada</t>
  </si>
  <si>
    <t>https://drive.google.com/file/d/1j8SnT96Oe6HsN9JE8hfaSfdUgiFyZZKC/view?usp=share_link</t>
  </si>
  <si>
    <t>https://youtu.be/5WUBPxBA9lY</t>
  </si>
  <si>
    <t>https://vimeo.com/824967306?share=copy</t>
  </si>
  <si>
    <t>TapTools: All-In-One Platform</t>
  </si>
  <si>
    <t>TapTools</t>
  </si>
  <si>
    <t>https://drive.google.com/file/d/1xAQvasB2F1s07heui0oLMDDMQdKdYBk5/view?usp=drive_link</t>
  </si>
  <si>
    <t>https://youtu.be/wUMPrsh8KYM</t>
  </si>
  <si>
    <t>https://vimeo.com/828462781</t>
  </si>
  <si>
    <t>Accounting Reporting France</t>
  </si>
  <si>
    <t>https://docs.google.com/document/d/1uqTnVLIPXlkREzbxGnxJQ2c1mkCj1knqIMTrrLOf4RA/edit</t>
  </si>
  <si>
    <t>https://youtu.be/gDKckYtlUd4</t>
  </si>
  <si>
    <t>https://youtu.be/-w4EfDhxIAU</t>
  </si>
  <si>
    <t>Uber of 3D Printing Manufacturing</t>
  </si>
  <si>
    <t>Kyle Solomon [FROG]</t>
  </si>
  <si>
    <r>
      <rPr>
        <rFont val="Exo"/>
        <color rgb="FF1155CC"/>
        <sz val="10.0"/>
        <u/>
      </rPr>
      <t>https://drive.google.com/file/d/1tfqYGTTFN9l_Ntm-13kTWUdcY8u9Gtjy/view?usp=drive_link</t>
    </r>
    <r>
      <rPr>
        <rFont val="Exo"/>
        <color rgb="FF1155CC"/>
        <sz val="10.0"/>
        <u/>
      </rPr>
      <t>k</t>
    </r>
  </si>
  <si>
    <t>https://youtu.be/w20wxSWhIZM</t>
  </si>
  <si>
    <t>https://youtu.be/T6ShNTFMvgg</t>
  </si>
  <si>
    <t>Cardano Multi-DEX SDK</t>
  </si>
  <si>
    <t>Indigo Labs</t>
  </si>
  <si>
    <t>https://docs.google.com/document/d/19NgbP0iTd3G1OPTKefSsDVDFFjuZVOaDWpXmyKjYVKo/edit</t>
  </si>
  <si>
    <t>https://youtu.be/FEhYQHUyNGU</t>
  </si>
  <si>
    <t>https://www.youtube.com/watch?v=9KPN3RfLSiY</t>
  </si>
  <si>
    <t>Mobilize : Grass-root activism</t>
  </si>
  <si>
    <t>fsamvura</t>
  </si>
  <si>
    <t>https://drive.google.com/file/d/1Fq2FZofzAiFMFPqTklyyaIDGJXmNIdq9/view?usp=drive_link</t>
  </si>
  <si>
    <t>https://youtu.be/WrnsvdkMmVM</t>
  </si>
  <si>
    <t>https://youtu.be/a4JuJkiGT0A</t>
  </si>
  <si>
    <t>Self-hosted pricefeed for wallets</t>
  </si>
  <si>
    <t>https://drive.google.com/file/d/1c1fJlIrLDOaDwMY77c2Qlwz2x3FO99Li/view?usp=drive_link</t>
  </si>
  <si>
    <t>https://youtu.be/ZjFSWx26dsE</t>
  </si>
  <si>
    <t>https://www.youtube.com/watch?v=V0e4X8tjL4g</t>
  </si>
  <si>
    <t>ALDEA NFT - Community Marketplace</t>
  </si>
  <si>
    <t>https://drive.google.com/file/d/1bgv2djL8vhsBpFK5i2BaDXtjZ6bb9XNF/view?usp=sharing</t>
  </si>
  <si>
    <t>https://youtu.be/lt2OM5A5_Dc</t>
  </si>
  <si>
    <t>https://youtu.be/STIPAsVvlJk</t>
  </si>
  <si>
    <t>Courses &amp; Education Crypto MKTPLACE</t>
  </si>
  <si>
    <t>https://drive.google.com/file/d/1qeBEJko-1OtrAKk06lLPSYfpt4tb6ver/view?usp=drive_link</t>
  </si>
  <si>
    <t>https://youtu.be/kYIl4JpDgaM</t>
  </si>
  <si>
    <t>https://youtu.be/oHSc3CC_wBc</t>
  </si>
  <si>
    <t>Wolfram Catalyst Impact Dashboard</t>
  </si>
  <si>
    <t>https://drive.google.com/file/d/16wWg8gt9JyNskZ2LAk3AhHwoAUdZEXMw/view?usp=drive_link</t>
  </si>
  <si>
    <t>https://youtu.be/ku4M5hSNQPM</t>
  </si>
  <si>
    <t>https://www.youtube.com/watch?v=-vO3khVSu_Q</t>
  </si>
  <si>
    <t>Atala Integration with Milkomeda</t>
  </si>
  <si>
    <t>https://drive.google.com/file/d/1vlZcdw0WzdfVnDMFsua54zUU8dgFTJmA/view?usp=drive_link</t>
  </si>
  <si>
    <t>DLT360: Review Catalyst Funnel</t>
  </si>
  <si>
    <t>https://drive.google.com/file/d/1ndyxwuvgjHcK4Z4zwVGdnFF7l7fsrioz/view?usp=drive_link</t>
  </si>
  <si>
    <t>https://youtu.be/FiCcz27U3Ts</t>
  </si>
  <si>
    <t>https://www.youtube.com/watch?v=iKzmvqHVsT0</t>
  </si>
  <si>
    <t>Automate, Educate, Communicate</t>
  </si>
  <si>
    <t>https://docs.google.com/document/d/19K-1VydtMubB5atGrCFf0_xCCnnWFXiGXh3syh6ms5A/edit</t>
  </si>
  <si>
    <t>https://youtu.be/YRkaYNyUfH4</t>
  </si>
  <si>
    <t>https://www.youtube.com/watch?v=1F0JyNdqbzY</t>
  </si>
  <si>
    <t>French West Africa Outreach</t>
  </si>
  <si>
    <t>Laurentine Djatsa</t>
  </si>
  <si>
    <t>https://docs.google.com/document/d/1u-MCAkwvuKXoXMbO8Pd4VeVMmaTzuPty/edit?usp=drive_link&amp;ouid=116297887899789336301&amp;rtpof=true&amp;sd=true</t>
  </si>
  <si>
    <t>https://youtu.be/rGbnWppHdl0</t>
  </si>
  <si>
    <t>https://youtu.be/XfTafYyEIw0</t>
  </si>
  <si>
    <t>DYOR Tool</t>
  </si>
  <si>
    <t>https://drive.google.com/file/d/1aBFlPjkLMHM--wLyrl0ja_ZTkle81nW7/view?usp=drive_link</t>
  </si>
  <si>
    <t>https://youtu.be/3esYRfNE3_U</t>
  </si>
  <si>
    <t>https://youtu.be/8nZIGvcoqpg</t>
  </si>
  <si>
    <t>Tutorial for Community Advisors</t>
  </si>
  <si>
    <t>https://drive.google.com/file/d/1UKLScUmSLJ-hlDCSeW9Vxa5xRi8OP9sX/view?usp=drive_link</t>
  </si>
  <si>
    <t>https://youtu.be/o3xlvTrvTGs</t>
  </si>
  <si>
    <t>https://vimeo.com/742221621</t>
  </si>
  <si>
    <t>TheGraph in Milkomeda</t>
  </si>
  <si>
    <t>: DApps and Integrations</t>
  </si>
  <si>
    <t>https://drive.google.com/file/d/1ZNAfxqWHw38bWcrSALP-cibzI2q_nHFG/view?usp=drive_link</t>
  </si>
  <si>
    <t>https://youtu.be/TDvdou4xF68</t>
  </si>
  <si>
    <t>https://youtu.be/5Zpdgj2aelI</t>
  </si>
  <si>
    <t>Neuro tools for teams &amp; growth</t>
  </si>
  <si>
    <t>https://drive.google.com/file/d/1S2-jvdgNrO2CUcl_4D1FPQusZqBEQRvK/view?usp=drive_link</t>
  </si>
  <si>
    <t>https://youtu.be/Ta1xByouxy0</t>
  </si>
  <si>
    <t>https://youtu.be/zajTyjSYwgE</t>
  </si>
  <si>
    <t>Fetachain - IIoT Cardano Framework</t>
  </si>
  <si>
    <t>Sam Jeff</t>
  </si>
  <si>
    <t>https://drive.google.com/file/d/1xImSImnIclNwvmdwCd4LYVN2tWsr3h9o/view?usp=drive_link</t>
  </si>
  <si>
    <t>https://youtu.be/vW8bvhFfpqY</t>
  </si>
  <si>
    <t>https://youtu.be/FJq8yzhc874</t>
  </si>
  <si>
    <t>AI lawyer on Cardano - Profila/HSLU</t>
  </si>
  <si>
    <t>https://drive.google.com/file/d/17VVmfzEUcPr354mgx_mfwV7_DAzqiY2H/view?usp=drive_link</t>
  </si>
  <si>
    <t>https://youtu.be/tjEVnz8qiEo</t>
  </si>
  <si>
    <t>https://www.youtube.com/watch?v=9l9v4RgaMUs</t>
  </si>
  <si>
    <t>Cardano Wallet OneBox</t>
  </si>
  <si>
    <t>https://drive.google.com/file/d/1ZewMYnZcgQwGEqGrWh8IGs6eseTMMfBx/view?usp=drive_link</t>
  </si>
  <si>
    <t>https://youtu.be/Yzcde-ac48Y</t>
  </si>
  <si>
    <t>https://www.youtube.com/watch?v=WFh5aUar8JA</t>
  </si>
  <si>
    <t>Decentralized Escrow for Remote Job</t>
  </si>
  <si>
    <t>https://drive.google.com/file/d/1Xi5mCfTkH0x-NwMgCU9Bu5ZIwy_Mg2zI/view?usp=drive_link</t>
  </si>
  <si>
    <t>https://youtu.be/APA6pEng5Mg</t>
  </si>
  <si>
    <t>https://youtu.be/xhVeocaNPFk</t>
  </si>
  <si>
    <t>https://drive.google.com/file/d/1EXp7tiHlLdYaQkYHL0i_wcnA533-0986/view?usp=drive_link</t>
  </si>
  <si>
    <t>https://youtu.be/-RnTceFNVvo</t>
  </si>
  <si>
    <t xml:space="preserve">https://youtu.be/Ek3AgF8Jgzg　</t>
  </si>
  <si>
    <t>Filamint - 3D Printable NFTs</t>
  </si>
  <si>
    <t>Blake Hustrulid</t>
  </si>
  <si>
    <t>https://docs.google.com/document/d/1aoOky--BA5mC_RsHFvJGCaHfqt5L7Ms1yRk4MTeexT4/edit</t>
  </si>
  <si>
    <t>https://youtu.be/AXWqFmtaAjc</t>
  </si>
  <si>
    <t>https://vimeo.com/805384989</t>
  </si>
  <si>
    <t>Cardano for MENA</t>
  </si>
  <si>
    <t>https://drive.google.com/file/d/1IjZ_U9FtNujpzpEyg8oekKVlE2Bo2Bnu/view?usp=drive_link</t>
  </si>
  <si>
    <t>https://youtu.be/v3m5phtQV-c</t>
  </si>
  <si>
    <t>https://www.youtube.com/watch?v=TXCKT0yFMa4&amp;ab_channel=YosrBenmahmoud</t>
  </si>
  <si>
    <t>https://drive.google.com/file/d/1BF0b-GCVngdYUw23noadbH-Tdaakm4-H/view?usp=drive_link</t>
  </si>
  <si>
    <t>https://youtu.be/LBKd5TeLmR0</t>
  </si>
  <si>
    <t>https://youtu.be/nyI9tj_-u4k</t>
  </si>
  <si>
    <t>Adosia Marketplace Updates</t>
  </si>
  <si>
    <t>Adosia Operations</t>
  </si>
  <si>
    <t>https://drive.google.com/file/d/1o_DCtchF0UeqWdZdoPM5yTx98uJNm65o/view?usp=drive_link</t>
  </si>
  <si>
    <t>https://youtu.be/m5cTA0W-p98</t>
  </si>
  <si>
    <t>https://youtu.be/2SpQbrNu6qM</t>
  </si>
  <si>
    <t>MLabs - Cardano Throughput Solution</t>
  </si>
  <si>
    <t>https://docs.google.com/document/d/1jbKClScC5J7rNTj7vMh18elb_AWI7HW4/edit?usp=drive_link&amp;ouid=117059928304090739258&amp;rtpof=true&amp;sd=true</t>
  </si>
  <si>
    <t>https://youtu.be/ubxt-IHhJ_g</t>
  </si>
  <si>
    <t>https://www.youtube.com/watch?v=LpoMD-Ya8Ec</t>
  </si>
  <si>
    <t>MLabs - Plutarch v2</t>
  </si>
  <si>
    <t>https://docs.google.com/document/d/1o_q2owq4vMZmcMD9Tp_8VqazfgvZkkrJ/edit?usp=drive_link&amp;ouid=117059928304090739258&amp;rtpof=true&amp;sd=true</t>
  </si>
  <si>
    <t>https://youtu.be/ls9nzl8lF2E</t>
  </si>
  <si>
    <t>https://youtu.be/S4hGI7V9Ki4</t>
  </si>
  <si>
    <t>MLabs - Dev Documentation Drive</t>
  </si>
  <si>
    <t>https://docs.google.com/document/d/1mTNDIhzkxN0821RwlulZUnjkbGCMX_rO/edit?usp=drive_link&amp;ouid=117059928304090739258&amp;rtpof=true&amp;sd=true</t>
  </si>
  <si>
    <t>https://youtu.be/ekRGO5SsduI</t>
  </si>
  <si>
    <t>https://youtu.be/ZMq5D6y6t1w</t>
  </si>
  <si>
    <t>Nurturing Roots in Africa</t>
  </si>
  <si>
    <t>https://drive.google.com/file/d/1jkWK2snZvXyR0r7jI2rxpdJqtuS1Hgct/view?usp=drive_link</t>
  </si>
  <si>
    <t>https://youtu.be/JGtw-GpCklI</t>
  </si>
  <si>
    <t>https://youtu.be/8IP4oAi8JgI</t>
  </si>
  <si>
    <t>Decentralized REDIS state channels</t>
  </si>
  <si>
    <t>Cem Karaca</t>
  </si>
  <si>
    <t>https://drive.google.com/file/d/1yHKKas9m5AQvf5hiHJ5bRppPW-fpQKkF/view?usp=drive_link</t>
  </si>
  <si>
    <t>https://youtu.be/4Q3XZeiznhU</t>
  </si>
  <si>
    <t>https://youtu.be/C0aHUiD6M8Q</t>
  </si>
  <si>
    <t>Company privacy ledger (GDPR, CCPA)</t>
  </si>
  <si>
    <t>https://drive.google.com/file/d/1qRhk9nAs1AlKS9gAUeaUY_lQeHabk2aF/view?usp=drive_link</t>
  </si>
  <si>
    <t>https://youtu.be/rilVvz_Hycg</t>
  </si>
  <si>
    <t>https://youtu.be/MNvflkTHPv0</t>
  </si>
  <si>
    <t>Knowledge hub for Vietnam and Japan</t>
  </si>
  <si>
    <t>https://drive.google.com/file/d/1J2C6_zkChhQNUtwUFTUrxYIpZ56gub3p/view?usp=drive_link</t>
  </si>
  <si>
    <t>https://youtu.be/brtMd-ba1Io</t>
  </si>
  <si>
    <t>https://www.youtube.com/watch?v=Pi01qaP2n24</t>
  </si>
  <si>
    <t>DLT360: Agriculture and Metaverse</t>
  </si>
  <si>
    <t>https://drive.google.com/file/d/1BCsdO2QwsOQpPtM4nwssKvGWxyhZqtWf/view?usp=drive_link</t>
  </si>
  <si>
    <t>https://youtu.be/29VRLhyGmfE</t>
  </si>
  <si>
    <t>https://www.youtube.com/watch?v=OLgirjsZz3I</t>
  </si>
  <si>
    <t>SPO Incubator Rollout</t>
  </si>
  <si>
    <t>jon arnett</t>
  </si>
  <si>
    <t>https://docs.google.com/document/d/1y3ToKK3Q98DzArJOu-i3EWAso3IVSK4HiQ2hshhYq2s/edit</t>
  </si>
  <si>
    <t>https://youtu.be/nQrjwFVIn5M</t>
  </si>
  <si>
    <t>https://www.youtube.com/watch?v=iM0yvRAxqEA</t>
  </si>
  <si>
    <t>Catalyst tournament</t>
  </si>
  <si>
    <t>https://docs.google.com/document/d/1pZqde3VXVPfm24Wwxczwk-uor8ywoZOkTR6Ef9ImomM/edit</t>
  </si>
  <si>
    <t>https://youtu.be/kTAOSvH0b3g</t>
  </si>
  <si>
    <t>https://www.youtube.com/watch?v=Zd1Uel8he9M</t>
  </si>
  <si>
    <t>Cardano Text Resources in Chinese</t>
  </si>
  <si>
    <t>https://drive.google.com/file/d/1rRX-EOEIG0x4-2ksYNMZLZJkFpXDa79T/view?usp=drive_link</t>
  </si>
  <si>
    <t>https://youtu.be/GrBtK4n53lQ</t>
  </si>
  <si>
    <t>https://youtu.be/QbO_mfFJLFQ</t>
  </si>
  <si>
    <t>ADAO-Multi-sig Wallet Web Interface</t>
  </si>
  <si>
    <t>https://drive.google.com/file/d/1LVAUSbr4DyDfkKgHD1jpGA5eDnMsQ6Sd/view?usp=drive_link</t>
  </si>
  <si>
    <t>waiting for youtube link</t>
  </si>
  <si>
    <t>Crowdfunding with inbuilt mediation</t>
  </si>
  <si>
    <t>Gabriele Castaldi</t>
  </si>
  <si>
    <t>https://drive.google.com/file/d/1TgcRCDPZpd0T9w7sD6svElvpr-vCuI_M/view?usp=drive_link</t>
  </si>
  <si>
    <t>https://youtu.be/AG96q9FdPyM</t>
  </si>
  <si>
    <t>https://www.youtube.com/watch?v=ZjCp9nIX5Ao</t>
  </si>
  <si>
    <t>Establish Center for Coin Liberty</t>
  </si>
  <si>
    <t>natdwamena</t>
  </si>
  <si>
    <t>https://docs.google.com/document/d/124u9S9ZcdDhcGe6sa2wuxm5uwo3Nqp4v/edit?usp=drive_link&amp;ouid=117059928304090739258&amp;rtpof=true&amp;sd=true</t>
  </si>
  <si>
    <t>https://youtu.be/OlilOZ_awUY</t>
  </si>
  <si>
    <t>https://youtu.be/U4mXDFsXnjg</t>
  </si>
  <si>
    <t>Automated Multilingual Tool</t>
  </si>
  <si>
    <t>https://drive.google.com/file/d/1lvOxGrqhklH_WXZZubgS1zHHRxz-0Sz_/view?usp=drive_link</t>
  </si>
  <si>
    <t>https://youtu.be/fQDfFSlI0Is</t>
  </si>
  <si>
    <t>https://youtu.be/xySH0fn16SI</t>
  </si>
  <si>
    <t>NFT Content Delivery as a Service</t>
  </si>
  <si>
    <t>Rocky</t>
  </si>
  <si>
    <t>https://drive.google.com/file/d/1b5kAaoQr_N8b3blsIfvgUrFhdMcO2AMT/view?usp=drive_link</t>
  </si>
  <si>
    <t>https://youtu.be/y7yNCDusf0k</t>
  </si>
  <si>
    <t>https://www.youtube.com/watch?v=dIwrnBjLNO4</t>
  </si>
  <si>
    <t>Cardano Bridges in Japanese</t>
  </si>
  <si>
    <t>Leo King</t>
  </si>
  <si>
    <t>https://drive.google.com/file/d/1IrVXM9tvOa0uIJQUxG0kkk_3fabySVOs/view?usp=drive_link</t>
  </si>
  <si>
    <t>https://youtu.be/-T9OWCw3AeA</t>
  </si>
  <si>
    <t>https://vimeo.com/839244957?share=copy</t>
  </si>
  <si>
    <t>Swahili Learn to Earn</t>
  </si>
  <si>
    <t>https://drive.google.com/file/d/1i5mBn0PJrhS1cLjou4c9eucM3cjrJ892/view?usp=drive_link</t>
  </si>
  <si>
    <t>https://youtu.be/g_Q-8zUIyck</t>
  </si>
  <si>
    <t>https://www.youtube.com/watch?v=fhF_cOyBMvc</t>
  </si>
  <si>
    <t>Tevo[SWARM][LEARN]</t>
  </si>
  <si>
    <t>https://drive.google.com/file/d/1S-eGLRs1OJAc3WgREn6VrNDWoOeewL8W/view?usp=drive_link</t>
  </si>
  <si>
    <t>https://youtu.be/xnXGJK4eKBk</t>
  </si>
  <si>
    <t>https://youtu.be/pO_uWqNKJKM</t>
  </si>
  <si>
    <t>ADA-DESO Templates to Test dApps</t>
  </si>
  <si>
    <t>https://drive.google.com/file/d/1934YUBJDNdYK88-ToSHH-DLMfYQd4mHx/view?usp=drive_link</t>
  </si>
  <si>
    <t>https://youtu.be/yHmMFSMnKT0</t>
  </si>
  <si>
    <t>https://youtu.be/2G0wjGv8pJs</t>
  </si>
  <si>
    <t>Clarity DAO Infrastructure</t>
  </si>
  <si>
    <t>Clear Contracts</t>
  </si>
  <si>
    <t>https://drive.google.com/file/d/1RhvNCzgVGb78zz9Jk0yiiiWxrB3ETYap/view?usp=drive_link</t>
  </si>
  <si>
    <t>https://youtu.be/W6iDzcOPpQA</t>
  </si>
  <si>
    <t xml:space="preserve"> https://www.youtube.com/watch?v=gn7pO3XQTgE</t>
  </si>
  <si>
    <t>No code, audited Smart Contracts</t>
  </si>
  <si>
    <t>Logan Panchot</t>
  </si>
  <si>
    <t>https://drive.google.com/file/d/1M1qDjmm0-ovvr34rQIHvt8rl20RVZdeP/view?usp=drive_link</t>
  </si>
  <si>
    <t>https://youtu.be/JI0UQ6CmLO4</t>
  </si>
  <si>
    <t>https://youtu.be/Agf2BN8dXVs</t>
  </si>
  <si>
    <t>ADA-DESO Templates to Test Projects</t>
  </si>
  <si>
    <t>https://drive.google.com/file/d/1GxB6Mc3CAOCEPgxOEwYE80W9L6mP4Lh3/view?usp=drive_link</t>
  </si>
  <si>
    <t>https://youtu.be/IrebS9As8pk</t>
  </si>
  <si>
    <t>CNFT Community in Asian Community</t>
  </si>
  <si>
    <t>yunya</t>
  </si>
  <si>
    <t>https://drive.google.com/file/d/1vNA4GoAT1sHRmz8VVa-TnoxDa1y0coBI/view?usp=drive_link</t>
  </si>
  <si>
    <t>https://youtu.be/S8UFtaMPxs4</t>
  </si>
  <si>
    <t>https://youtu.be/ZZUt8-Yunfc</t>
  </si>
  <si>
    <t>Catalyst Site: Education resources</t>
  </si>
  <si>
    <t>George Lovegrove</t>
  </si>
  <si>
    <t>https://drive.google.com/file/d/1Ov7eDXhw6icuJsKeujn7uQjDTfBUickI/view?usp=drive_link</t>
  </si>
  <si>
    <t>https://youtu.be/gXPLodOM0q8</t>
  </si>
  <si>
    <t>https://youtu.be/C_xMrTgLjlc</t>
  </si>
  <si>
    <t>Eastern Catalyst School</t>
  </si>
  <si>
    <t>https://drive.google.com/file/d/1FqjtfeXaGwdr-2HDa2oREoBkSDEVRTu0/view?usp=drive_link</t>
  </si>
  <si>
    <t>https://youtu.be/qYiwdKccJ30</t>
  </si>
  <si>
    <t>https://youtu.be/TTwvGHS_mgs</t>
  </si>
  <si>
    <t>Littercoin - Mass Adoption</t>
  </si>
  <si>
    <t>Sean Lynch</t>
  </si>
  <si>
    <t>https://drive.google.com/file/d/1k_Zoztv31S1q9-hmVpgdIWQvOzK0A4UG/view?usp=drive_link</t>
  </si>
  <si>
    <t>https://youtu.be/q78sGRfa5IA</t>
  </si>
  <si>
    <t>https://youtu.be/2pt7_BOreKc</t>
  </si>
  <si>
    <t>DID Application Blueprint</t>
  </si>
  <si>
    <t>https://drive.google.com/file/d/1buNs-BL4CKIZ5uVGJOUjHzgN7m3F14mK/view?usp=drive_link</t>
  </si>
  <si>
    <t>https://youtu.be/tvHvBINPAt0</t>
  </si>
  <si>
    <t>https://youtu.be/RIqSKbZHJo0</t>
  </si>
  <si>
    <t>Endubis Messenger Wallet</t>
  </si>
  <si>
    <t>Nebiyu</t>
  </si>
  <si>
    <t>https://docs.google.com/document/d/1IlYXr_er_5P_vf02lK6p4e-Km_5t4HPcvxtHld2lIMI/edit</t>
  </si>
  <si>
    <t>https://youtu.be/Vy6RJPKi7kA</t>
  </si>
  <si>
    <t>https://youtu.be/g4RIMNXiboQ</t>
  </si>
  <si>
    <t>https://drive.google.com/file/d/1K3Zwtrb7STZW2a2oxDGTXA6w7lGyYmUY/view?usp=drive_link</t>
  </si>
  <si>
    <t>https://youtu.be/A83SStN6dNo</t>
  </si>
  <si>
    <t>https://youtu.be/1IQMdCf_qIc</t>
  </si>
  <si>
    <t>Connect East Asian Entrepreneurs</t>
  </si>
  <si>
    <t>https://drive.google.com/file/d/15H7JYo4HUxfLMxYpJAsLpbvaB7ZiKWek/view?usp=drive_link</t>
  </si>
  <si>
    <t>https://youtu.be/Fo1xSVar_ak</t>
  </si>
  <si>
    <t>https://youtu.be/_fsPBmcB-nM</t>
  </si>
  <si>
    <t>https://drive.google.com/file/d/1DDhVtMv3C1SiWPAvFy8qJgRgKardOQxV/view?usp=drive_link</t>
  </si>
  <si>
    <t>https://youtu.be/EPlWTDg7OYY</t>
  </si>
  <si>
    <t>https://youtu.be/cjqQJWnost4</t>
  </si>
  <si>
    <t>Incentivized Voter Survey - AIM</t>
  </si>
  <si>
    <t>https://docs.google.com/document/d/1ERHY0wshSDV2Q9CKb48P7g6PABRAi0zOpjYKUO0jBsk/edit</t>
  </si>
  <si>
    <t>https://youtu.be/Tl7BjgLgEtI</t>
  </si>
  <si>
    <t>https://www.youtube.com/watch?v=I4u-0qgVJ3I</t>
  </si>
  <si>
    <t>Japanese Voter Survey - AIM</t>
  </si>
  <si>
    <t>https://docs.google.com/document/d/1auWGcg7pdpuKS7rWb7db14yD6snPTL8s0T7uLrOq0Hc/edit#heading=h.9bmuk71w8q2v</t>
  </si>
  <si>
    <t>https://youtu.be/c057mmFkInU</t>
  </si>
  <si>
    <t>Spanish/Portuguese Voter Survey-AIM</t>
  </si>
  <si>
    <t>https://docs.google.com/document/d/1TGUiGHHqDiNjcg58wiHBpSxn6_FcXDU6wn8Ntf8ggaA/edit#heading=h.9bmuk71w8q2v</t>
  </si>
  <si>
    <t>https://youtu.be/gRUgf2c5o0c</t>
  </si>
  <si>
    <t>Impact lending for the unbanked</t>
  </si>
  <si>
    <t>https://drive.google.com/file/d/1b6Z0TUd9hnfPnYEdacIt2UReMExe3Y2K/view?usp=drive_link</t>
  </si>
  <si>
    <t>https://youtu.be/o0YOSzaG59c</t>
  </si>
  <si>
    <t>https://youtu.be/xuKgr9Q5uok</t>
  </si>
  <si>
    <t>Onboarding East Asia Today</t>
  </si>
  <si>
    <t>https://drive.google.com/file/d/1Am2Sx3v1VtyLvdqrx4-8l4tYEiJeAkBH/view?usp=drive_link</t>
  </si>
  <si>
    <t>https://youtu.be/iwm_pkxv6Rk</t>
  </si>
  <si>
    <t>https://youtu.be/usVkvx2w4fA</t>
  </si>
  <si>
    <t>https://drive.google.com/file/d/1-F7b4jtvoY9ENTBuWLDYy59UbSJE-0CD/view?usp=drive_link</t>
  </si>
  <si>
    <t>https://youtu.be/Cigk6C3RzqY</t>
  </si>
  <si>
    <t>https://youtu.be/g4biqI4vBxY</t>
  </si>
  <si>
    <t>ADA Bug Bounty Website</t>
  </si>
  <si>
    <t>Steven Fisher</t>
  </si>
  <si>
    <t>https://docs.google.com/document/d/1ifPUCuovguHItrNYmWQqwxNy9O1Zjh8Xc4EgBm8pw4c/edit</t>
  </si>
  <si>
    <t>https://youtu.be/gRVY_VEbtmQ</t>
  </si>
  <si>
    <t>https://youtu.be/ZV0O4mRF-1Y</t>
  </si>
  <si>
    <t>Qinesis: QiGong &amp; mindfulness Dapp</t>
  </si>
  <si>
    <t>Antoine Cathalau</t>
  </si>
  <si>
    <t>https://docs.google.com/document/d/1-IyztFS_I_ILf-M8ljrRe4Uzw6J3Zjqm7JtTTYso-l4/edit</t>
  </si>
  <si>
    <t>https://youtu.be/vKsU6JS9abs</t>
  </si>
  <si>
    <t>https://vimeo.com/846693571?share=copy</t>
  </si>
  <si>
    <t>Cardano Asia TikTok Channel</t>
  </si>
  <si>
    <t>Cardano_Asia</t>
  </si>
  <si>
    <t>https://drive.google.com/file/d/1a-ap_g7wjdbPFuLBciD7JFTJArJR3DZT/view?usp=drive_link</t>
  </si>
  <si>
    <t>https://youtu.be/3wcAsFbyh3I</t>
  </si>
  <si>
    <t>https://www.youtube.com/watch?v=__VJv_GGZ_4</t>
  </si>
  <si>
    <t>Cardano Hub TAIWAN</t>
  </si>
  <si>
    <t>sabrina</t>
  </si>
  <si>
    <t>https://docs.google.com/document/d/15p9tfDHqYdM_KbVkT16TUUwDEftyYcH6/edit?usp=drive_link&amp;ouid=117059928304090739258&amp;rtpof=true&amp;sd=true</t>
  </si>
  <si>
    <t>https://youtu.be/2FoOiFkKnck</t>
  </si>
  <si>
    <t>https://youtu.be/aT_kPdv1EY0</t>
  </si>
  <si>
    <t>cReport - Catalyst analyzer &amp; KPIs</t>
  </si>
  <si>
    <t>Thang Tran - Saigon Bitmaster</t>
  </si>
  <si>
    <t>https://drive.google.com/file/d/1cgn7UisRye0ghls0LYKzM6LJVMvavcvf/view?usp=drive_link</t>
  </si>
  <si>
    <t>https://youtu.be/_yI9vqBZMdM</t>
  </si>
  <si>
    <t>https://www.youtube.com/watch?v=5iKcX07dAu4</t>
  </si>
  <si>
    <t>DAO Displays for Public Spaces</t>
  </si>
  <si>
    <t>https://drive.google.com/file/d/1yHtB4kQahUJDQZleRj_jVlscDt5Yusjl/view?usp=drive_link</t>
  </si>
  <si>
    <t>https://youtu.be/F83yTr4nLvk</t>
  </si>
  <si>
    <t>GameChanger: Ledger HW support</t>
  </si>
  <si>
    <t>https://drive.google.com/file/d/1ecEspiCngRMtY25L_ASnmrgf9ZOXmP-c/view?usp=drive_link</t>
  </si>
  <si>
    <t>https://youtu.be/pgAg85W8Kg4</t>
  </si>
  <si>
    <t>https://youtu.be/jU6M9kN-iJE</t>
  </si>
  <si>
    <t>Milkomeda documentation(JP, KR, ZH)</t>
  </si>
  <si>
    <t>https://drive.google.com/file/d/1PR59jR9TIRdXGSSFxkgXWTG_ogz5V_5I/view?usp=drive_link</t>
  </si>
  <si>
    <t>https://youtu.be/4d7-ykGuafw</t>
  </si>
  <si>
    <t xml:space="preserve">https://www.youtube.com/watch?v=d7t1i5KyokU&amp;ab_channel=dcSpark. </t>
  </si>
  <si>
    <t>Milkomeda Mobile</t>
  </si>
  <si>
    <t>https://drive.google.com/file/d/1hkAOw2MXiqUL1PvTVBTflwXphO9nI8ed/view?usp=drive_link</t>
  </si>
  <si>
    <t>https://youtu.be/FDgJS8gRzNA</t>
  </si>
  <si>
    <t>https://youtu.be/MfQGmXckHl4</t>
  </si>
  <si>
    <t>Mainline Evangelist dApp</t>
  </si>
  <si>
    <t>pres</t>
  </si>
  <si>
    <t>https://docs.google.com/document/d/1PIVhpGzUA6OVlzfQn3xnxtamW5QPisE3OwyxSfbyTDI/edit</t>
  </si>
  <si>
    <t>https://youtu.be/tRJ9qnLQxF4</t>
  </si>
  <si>
    <t>https://www.youtube.com/watch?v=493Jg7Tnalc</t>
  </si>
  <si>
    <t>Cardano Community Center Cape Town</t>
  </si>
  <si>
    <t>The Art Bank</t>
  </si>
  <si>
    <t>https://drive.google.com/file/d/1EUzhuNqKNYELPe5wLspmT4AI0phYMVQM/view?usp=drive_link</t>
  </si>
  <si>
    <t>https://youtu.be/P_6pgplpBog</t>
  </si>
  <si>
    <t>https://www.youtube.com/watch?v=sOcpsioMEc8</t>
  </si>
  <si>
    <t>Cardanobi.io</t>
  </si>
  <si>
    <t>Thomas Langlois</t>
  </si>
  <si>
    <t>https://docs.google.com/document/d/1OwYdsD-chNy3LEnnr9io_YgC66-D0qz2/edit?usp=drive_link&amp;ouid=116297887899789336301&amp;rtpof=true&amp;sd=true</t>
  </si>
  <si>
    <t>https://youtu.be/kM-35Mc5fuo</t>
  </si>
  <si>
    <t>https://youtu.be/sieRO7PJR4w</t>
  </si>
  <si>
    <t>NuNet: Decentralized GPU ML Cloud</t>
  </si>
  <si>
    <t>Nara</t>
  </si>
  <si>
    <t>https://drive.google.com/file/d/1Jq9C61yyCkNa0pSI8GoQxM2iV09AIbSF/view?usp=drive_link</t>
  </si>
  <si>
    <t>https://youtu.be/ZwAaiFTYiHs</t>
  </si>
  <si>
    <t>https://youtu.be/N3T3w13zRWY</t>
  </si>
  <si>
    <t>DLT360: China Industry Applications</t>
  </si>
  <si>
    <t>https://drive.google.com/file/d/1BHvh8aVGRdb2J1OiqaZvLi1EaLZNgvOe/view?usp=drive_link</t>
  </si>
  <si>
    <t>https://youtu.be/JWE4r_buPZw</t>
  </si>
  <si>
    <t>https://youtu.be/xNlw6DyXyDo</t>
  </si>
  <si>
    <t>Research Guild: Scalability Report</t>
  </si>
  <si>
    <t>https://drive.google.com/file/d/1i5kEhi_r-vXNG6qSsrqO1SwUgOOLvBQ3/view?usp=drive_link</t>
  </si>
  <si>
    <t>https://youtu.be/Sdi3T5VnNpQ</t>
  </si>
  <si>
    <t>https://youtu.be/uYvaYa508Rk</t>
  </si>
  <si>
    <t>MLabs - Embedano (Embedded Devices)</t>
  </si>
  <si>
    <t>https://docs.google.com/document/d/1qVL7I3qO-ChpSEKkK2bw4iVICHwRERXT/edit?usp=drive_link&amp;ouid=116297887899789336301&amp;rtpof=true&amp;sd=true</t>
  </si>
  <si>
    <t>https://youtu.be/3QWyYCnt53Y</t>
  </si>
  <si>
    <t>https://www.youtube.com/watch?v=LtJn7hsTrAM</t>
  </si>
  <si>
    <t>BWORKs - Smart contract HR platform</t>
  </si>
  <si>
    <t>https://drive.google.com/file/d/1-GhGSEGrihO61yPx1TutHpTB5sQ2kgYi/view?usp=drive_link</t>
  </si>
  <si>
    <t>https://youtu.be/Uv48Kx2n4V4</t>
  </si>
  <si>
    <t>https://www.youtube.com/watch?v=4UmCMva_oA4</t>
  </si>
  <si>
    <t>Control your data w Profila part 2</t>
  </si>
  <si>
    <t>https://drive.google.com/file/d/1VRoPvVEj7-sxMf7oMGMIc8yU6p7ifxgb/view?usp=drive_link</t>
  </si>
  <si>
    <t>https://youtu.be/T4xsaoSzgfI</t>
  </si>
  <si>
    <t>https://www.youtube.com/watch?v=Sv3DHAf1UdE</t>
  </si>
  <si>
    <t>Examine PoS-Advantages of Cardano</t>
  </si>
  <si>
    <t>https://drive.google.com/file/d/1VQ9L-fp2KmWyWPLWYIexA80dmDXImgjq/view?usp=drive_link</t>
  </si>
  <si>
    <t>https://youtu.be/PJVkZi_7_sc</t>
  </si>
  <si>
    <t>https://www.youtube.com/watch?v=dNs81N0so4c</t>
  </si>
  <si>
    <t>ADATOMS Science &amp; DeFi FREE Ed.</t>
  </si>
  <si>
    <t>adatomsnft</t>
  </si>
  <si>
    <t>https://docs.google.com/document/d/1lxlLagb6e3DWerLZX5rweAA30S3kgpw2/edit?usp=drive_link&amp;ouid=116297887899789336301&amp;rtpof=true&amp;sd=true</t>
  </si>
  <si>
    <t>https://youtu.be/WYk3IPC6WJY</t>
  </si>
  <si>
    <t>Project Catalyst FUND9 ID:900013 Closure Video - YouTube</t>
  </si>
  <si>
    <t>BWORKs - Right Dev in Right Work</t>
  </si>
  <si>
    <t>https://drive.google.com/file/d/1pzsoND5rJcxiT5KMIK831lVPfYhCmi3i/view?usp=drive_link</t>
  </si>
  <si>
    <t>https://youtu.be/G11NfNRbArQ</t>
  </si>
  <si>
    <t>https://www.youtube.com/watch?v=4UmCMva_oA4&amp;authuser=2</t>
  </si>
  <si>
    <t>Stay Updated With Cardano Events</t>
  </si>
  <si>
    <t>Pritesh Gosai</t>
  </si>
  <si>
    <t>https://docs.google.com/document/d/1oID9d5Grbv-vTZaDS8wOyMFjVGPMQDOZZS3XKaRHIw0/edit</t>
  </si>
  <si>
    <t>https://youtu.be/cEego2Y1_wg</t>
  </si>
  <si>
    <t>https://youtu.be/f4AWu6v7sOw</t>
  </si>
  <si>
    <t>Wolfram UTxO History&amp;Collaboration</t>
  </si>
  <si>
    <t>https://youtu.be/u86CVnRhc7c</t>
  </si>
  <si>
    <t>https://youtu.be/4njfC0vC5CQ</t>
  </si>
  <si>
    <t>Cardano Connector (Metamask-like)</t>
  </si>
  <si>
    <t>Dapps &amp; Integrations</t>
  </si>
  <si>
    <t>https://drive.google.com/file/d/1lj9dRC1uTv-jYfTILejwu5w-i5hxhzag/view?usp=drive_link</t>
  </si>
  <si>
    <t>https://youtu.be/bg3uXjhOXXw</t>
  </si>
  <si>
    <t>https://www.youtube.com/watch?v=5A4-wsxJjBM&amp;ab_channel=dcSpark</t>
  </si>
  <si>
    <t>DripDropz Open Source Voting Tool</t>
  </si>
  <si>
    <t>Drip Dropz</t>
  </si>
  <si>
    <t>https://drive.google.com/file/d/1A9b2QYC1QAAGmlZ1VaPY4qD2WGPq1imv/view?usp=drive_link</t>
  </si>
  <si>
    <t>https://youtu.be/UpM8S76I1Zw</t>
  </si>
  <si>
    <t>https://youtu.be/mvaQMu7qZ2U</t>
  </si>
  <si>
    <t>CPU/IOT development for fact data</t>
  </si>
  <si>
    <t>Osamu TAKAHASHI</t>
  </si>
  <si>
    <t>https://drive.google.com/file/d/1muTHjkntzwE_iEbwToPeLNCLQM2Q_yeu/view?usp=drive_link</t>
  </si>
  <si>
    <t>https://youtu.be/JwSvVPq_sK0</t>
  </si>
  <si>
    <t>https://youtu.be/VlI7fEm_EKU</t>
  </si>
  <si>
    <t>Grow ALDEA, Grow Latin America</t>
  </si>
  <si>
    <t>https://docs.google.com/document/d/1-Tp6wTamfgk4vfwGE7vBc0-vxJMYwbqM/edit?usp=drive_link&amp;ouid=117059928304090739258&amp;rtpof=true&amp;sd=true</t>
  </si>
  <si>
    <t>https://youtu.be/tFRHJm5H8jw</t>
  </si>
  <si>
    <t>https://www.youtube.com/watch?v=3UhwuWZcVOc</t>
  </si>
  <si>
    <t>Milkomeda Game #2</t>
  </si>
  <si>
    <t>https://drive.google.com/file/d/1NBjJ19MMcUls03QksJ8dzh8qc1WYJN-k/view?usp=drive_link</t>
  </si>
  <si>
    <t>https://youtu.be/SvJ7RfF8ZmA</t>
  </si>
  <si>
    <t>https://www.youtube.com/watch?v=8uz19htsoBs&amp;ab_channel=dcSpark</t>
  </si>
  <si>
    <t>Solve asset fractionalization</t>
  </si>
  <si>
    <t>https://drive.google.com/file/d/1gzvsOJsLshcIRj7MthfCaC2TzQNzBh7N/view?usp=drive_link</t>
  </si>
  <si>
    <t>https://youtu.be/rFV-eoLp-qA</t>
  </si>
  <si>
    <t>https://youtu.be/t7mJ9YeC8fI</t>
  </si>
  <si>
    <t>MLabs - Apropos for Property Tests</t>
  </si>
  <si>
    <t>https://docs.google.com/document/d/1rSEpZnDPYCIwPgoB310QM8IQZqWp5_hv/edit?usp=drive_link&amp;ouid=116297887899789336301&amp;rtpof=true&amp;sd=true</t>
  </si>
  <si>
    <t>https://youtu.be/F2wNJZpoCnA</t>
  </si>
  <si>
    <t>https://www.youtube.com/watch?v=cRjxYWxD15s</t>
  </si>
  <si>
    <t>WalletConnect for Cardano</t>
  </si>
  <si>
    <t>https://drive.google.com/file/d/1o1lLwI-Y-V-Q4EU-DBqczcqjIB1wAMFy/view?usp=drive_link</t>
  </si>
  <si>
    <t>https://youtu.be/x3MPUKr6R8s</t>
  </si>
  <si>
    <t>https://www.youtube.com/watch?v=LpQlmmgKLdM&amp;ab_channel=dcSpark</t>
  </si>
  <si>
    <t>Catalyst SDK dRep support</t>
  </si>
  <si>
    <t>https://drive.google.com/file/d/1jLYpGTYzey-gu-aQkyG9EwbVQxvVxXty/view?usp=drive_link</t>
  </si>
  <si>
    <t>https://youtu.be/2jNT5v4utF4</t>
  </si>
  <si>
    <t>https://www.youtube.com/watch?v=FwEmVzXKwnw&amp;ab_channel=dcSpark</t>
  </si>
  <si>
    <t>Spread Plutus through Africa</t>
  </si>
  <si>
    <t>Félicien Fotio Manfo</t>
  </si>
  <si>
    <t>https://docs.google.com/document/d/1qWKZoOPLO9wyBQWrVg2vw3QccPJdUKaCpnPLTD1bVws/edit#heading=h.ew83lnkwnvvy</t>
  </si>
  <si>
    <t>https://youtu.be/Q5KCnLDqslo</t>
  </si>
  <si>
    <t>https://www.youtube.com/watch?v=lAIX2OAT2WA</t>
  </si>
  <si>
    <t>Cardano Youth Ambassadors</t>
  </si>
  <si>
    <t>bd</t>
  </si>
  <si>
    <t>https://drive.google.com/file/d/1xceWW4hCYIy1OFCj1ZDIIYa8KtBs6WfX/view?usp=drive_link</t>
  </si>
  <si>
    <t>https://youtu.be/HntaqTTZDeY</t>
  </si>
  <si>
    <t>https://www.youtube.com/watch?v=0stmdF-1wmY</t>
  </si>
  <si>
    <t>P2P Transactions based on Trust</t>
  </si>
  <si>
    <t>Björn Sandmann</t>
  </si>
  <si>
    <t>https://drive.google.com/file/d/1aUAtKVHVNsogvU21Hl5tm2c4gpuiwvuH/view?usp=sharing</t>
  </si>
  <si>
    <t>https://youtu.be/WPYu8XPkK08</t>
  </si>
  <si>
    <t>https://youtu.be/EXplEn1e-y4</t>
  </si>
  <si>
    <t>Strengthening Stake Pools in Africa</t>
  </si>
  <si>
    <t>https://drive.google.com/file/d/1bJpfdidmamEdbIYwHSa5TU62izYUpz4j/view?usp=drive_link</t>
  </si>
  <si>
    <t>https://youtu.be/8HghaYKe11A</t>
  </si>
  <si>
    <t>https://vimeo.com/856212191?share=copy</t>
  </si>
  <si>
    <t>Cardano NFT Gaming - Lovelace Saga!</t>
  </si>
  <si>
    <t>https://docs.google.com/document/d/138DED_nlqQ7bgEpftU1YwXsgKMm8Dj75NEz99Nznro8/edit</t>
  </si>
  <si>
    <t>https://youtu.be/6p_oxvK0wKU</t>
  </si>
  <si>
    <t>NFTPass: NFT Ticketing Solution</t>
  </si>
  <si>
    <t>https://drive.google.com/file/d/10JSv4iDwYqHye8nz2j9tb6Az_djxh0-a/view?usp=drive_link</t>
  </si>
  <si>
    <t>https://www.youtube.com/watch?v=jFotXLAn_Vk</t>
  </si>
  <si>
    <t>NFT Swap Infrastructure Templates 1</t>
  </si>
  <si>
    <t>https://drive.google.com/file/d/1lhaHjQYlfLflL-G1oL4AyJDdfANPqRS9/view?usp=drive_link</t>
  </si>
  <si>
    <t>https://youtu.be/5Ju-1guFzfI</t>
  </si>
  <si>
    <t>Service Marketplace</t>
  </si>
  <si>
    <t>Hakochan</t>
  </si>
  <si>
    <t>https://drive.google.com/file/d/1qwkTHCoCAXzbLbEmUDc_FfsoNThkdMPM/view?usp=drive_link</t>
  </si>
  <si>
    <t>https://www.youtube.com/watch?v=j-S81drtI8M&amp;t=284s</t>
  </si>
  <si>
    <t>DLT360: Metaverse Interoperability</t>
  </si>
  <si>
    <t>https://drive.google.com/file/d/1f8LD1YjPKLJnH8meYPIUl2XPEM8ZxvGi/view?usp=drive_link</t>
  </si>
  <si>
    <t>https://youtu.be/hcqaeYgI1Ss</t>
  </si>
  <si>
    <t>Cardano Forest - blocktree.asia</t>
  </si>
  <si>
    <t>https://docs.google.com/document/d/16PR98pxp8kFKt0sccEKtUB2ThuNsTvvP/edit?usp=drive_link&amp;ouid=117059928304090739258&amp;rtpof=true&amp;sd=true</t>
  </si>
  <si>
    <t>https://youtu.be/N2QvBefcRzA</t>
  </si>
  <si>
    <t>Wolfram Cross-Chain Framework</t>
  </si>
  <si>
    <t>https://drive.google.com/file/d/1nCcw_-lm8FRGw1NbLmzBxqlPOP6BEsBb/view?usp=drive_link</t>
  </si>
  <si>
    <t>https://www.youtube.com/watch?v=gFlCxCTu2xk</t>
  </si>
  <si>
    <t>Decentralized Social Intelligence</t>
  </si>
  <si>
    <t>https://docs.google.com/document/d/1MfIqF-TMdkWuxDVZFbYLnRsd0y0HvFnkq4MnykgVcrw/edit</t>
  </si>
  <si>
    <t>https://www.youtube.com/watch?v=Gzc-t7sVyxM</t>
  </si>
  <si>
    <t>International students for Cardano</t>
  </si>
  <si>
    <t>https://docs.google.com/document/d/1tzL9jU8zWh-wbZfbOaKDXt2slJJ2pCbPA6Bo5i68YoE/edit</t>
  </si>
  <si>
    <t>https://www.youtube.com/watch?v=8eEgYECwtCw</t>
  </si>
  <si>
    <t>Power Up The Catalyst Circle</t>
  </si>
  <si>
    <t>https://docs.google.com/document/d/1WiyLKqeapnwPpn6dy9AGtBFqU80co5uv/edit</t>
  </si>
  <si>
    <t>https://youtu.be/Qr7IN8tedew</t>
  </si>
  <si>
    <t>QA-DAO Transcription Service</t>
  </si>
  <si>
    <t>https://drive.google.com/file/d/1q5gld1hJAS4gVaBU5UdnagLna19QyF4L/view?usp=drive_link</t>
  </si>
  <si>
    <t>https://www.youtube.com/watch?v=AUZcS93NcxM</t>
  </si>
  <si>
    <t>Developer Evangelist Japan</t>
  </si>
  <si>
    <t>https://drive.google.com/file/d/1O9LNUclCjiZr5kdzJZQRGQuGR3K_CLAl/view?usp=drive_link</t>
  </si>
  <si>
    <t>https://www.youtube.com/watch?v=k7bhBYw-beg&amp;ab_channel=dcSpark</t>
  </si>
  <si>
    <t>CardanoPlusPlus, a C++ Library</t>
  </si>
  <si>
    <t>Eztero</t>
  </si>
  <si>
    <t xml:space="preserve"> Open Source Development Ecosystem</t>
  </si>
  <si>
    <t>https://drive.google.com/file/d/1eOuQXywCjZ-H2o16N3b1PWpGHBB5tM7H/view?usp=drive_link</t>
  </si>
  <si>
    <t>https://youtu.be/kxUzC8EirUo</t>
  </si>
  <si>
    <t>littlefish - Tools of DAO Work</t>
  </si>
  <si>
    <t>Littlefish Foundation</t>
  </si>
  <si>
    <t>https://docs.google.com/document/d/1y_87TVS1JS4rQXrFILthaEfM3wtGZdRbf3HKPuQcYIs/edit#heading=h.ot7w6216j5us</t>
  </si>
  <si>
    <t>https://www.youtube.com/watch?v=iJ1VjyjeO8s</t>
  </si>
  <si>
    <t>Governance Services Guild tools</t>
  </si>
  <si>
    <t>Governance Services Guild</t>
  </si>
  <si>
    <t>https://drive.google.com/file/d/18-7m6k0rruvFymqP2S_yA9y4T_NN1lfw/view?usp=drive_link</t>
  </si>
  <si>
    <t>https://youtu.be/JzwTISF5dc0</t>
  </si>
  <si>
    <t>Liquid staking for Milkomeda / L2s</t>
  </si>
  <si>
    <t>https://drive.google.com/file/d/1MQtcPwaKIzCgVQjRdUi6BkxCjYe-yfW9/view?usp=drive_link</t>
  </si>
  <si>
    <t>https://youtu.be/TEhisAE9w6Y?si=xCSb_4VRHXXCl97B</t>
  </si>
  <si>
    <t>Ledger Live Integration #2</t>
  </si>
  <si>
    <t>https://drive.google.com/file/d/1A85OaubMtmwWHITrCqIZUanCb4zMTk56/view?usp=drive_link</t>
  </si>
  <si>
    <t>https://youtu.be/EOFY5OpHC10</t>
  </si>
  <si>
    <t>cPAY - TrustOrder Anti SpamOrder</t>
  </si>
  <si>
    <t>Duc TIGER</t>
  </si>
  <si>
    <t>https://docs.google.com/document/d/1XrS29aLOK5BCF8tUbuJezs3XeEC7CFZj8N8prD6S1dg/edit#heading=h.o0mp3jwq6skn</t>
  </si>
  <si>
    <t>https://youtu.be/I_dyenWulxE?si=PBkqR3pE5zBR7Mcm</t>
  </si>
  <si>
    <t>Community CIP Editor: 1 year budget</t>
  </si>
  <si>
    <t>Robert Phair</t>
  </si>
  <si>
    <t>https://drive.google.com/file/d/18zdgZwYTjukh_lirmoGk8cMf2uaUtcxj/view?usp=drive_link</t>
  </si>
  <si>
    <t>https://www.youtube.com/watch?v=0lyyj9eArhU</t>
  </si>
  <si>
    <t>HYDRA for mashup, co-authors and ©?</t>
  </si>
  <si>
    <t>https://drive.google.com/file/d/1Zqlqc9hgrtgXoa8hBURv8GPdKBi5h46U/view?usp=drive_link</t>
  </si>
  <si>
    <t>https://youtu.be/PYVSE0Ua4q4</t>
  </si>
  <si>
    <t>2MIN REVIEW Integrated Platform</t>
  </si>
  <si>
    <t>Two Min</t>
  </si>
  <si>
    <t>https://docs.google.com/document/d/16E2MRQIYu3ZsQoNvZ3d6kF1lWEpa0CnBEPX2ZPxBjAE/edit#heading=h.o0mp3jwq6skn</t>
  </si>
  <si>
    <t>https://youtu.be/RSLYXKykUdg</t>
  </si>
  <si>
    <t>Escrow Smart Contract for dApps 🔥</t>
  </si>
  <si>
    <t>Piotr</t>
  </si>
  <si>
    <t>https://drive.google.com/file/d/1d6eG1kmkG28rPNv-o9lsDzocDIQRumqU/view?usp=drive_link</t>
  </si>
  <si>
    <t>https://youtu.be/TK2NU8M9tW4</t>
  </si>
  <si>
    <t>Establish SPO 2.0 Blueprint</t>
  </si>
  <si>
    <t>https://drive.google.com/file/d/1yPl6OPjDVwdfhTBqDgltd9jQayuBERAR/view?usp=drive_link</t>
  </si>
  <si>
    <t>https://www.youtube.com/watch?v=0H5nk-7B-0w</t>
  </si>
  <si>
    <t>dRep tool for non-English speakers</t>
  </si>
  <si>
    <t>ProSkills39</t>
  </si>
  <si>
    <t>https://drive.google.com/file/d/1C3hWUmPMAHraaSKyoP7r55JL26tYK2qh/view?usp=drive_link</t>
  </si>
  <si>
    <t xml:space="preserve">https://youtu.be/v8I83mGsWgg </t>
  </si>
  <si>
    <t>CIP Editor time Sebastien for 1year</t>
  </si>
  <si>
    <t>https://drive.google.com/file/d/1ABv9BJjA2nfvVlE45iPnQzqJG2tZdZnW/view?usp=drive_link</t>
  </si>
  <si>
    <t>https://www.youtube.com/watch?v=nbUOD9nyHrg&amp;ab_channel=dcSpark</t>
  </si>
  <si>
    <t>AdaQuest PVE Quests &amp; Stories</t>
  </si>
  <si>
    <t>https://drive.google.com/file/d/1FmZNOosbaSxBcKYNUZw5AaCxWWlp4qOa/view?usp=share_link</t>
  </si>
  <si>
    <r>
      <rPr>
        <rFont val="Exo"/>
        <color rgb="FF1155CC"/>
        <sz val="10.0"/>
        <u/>
      </rPr>
      <t xml:space="preserve"> </t>
    </r>
    <r>
      <rPr>
        <rFont val="Exo"/>
        <color rgb="FF1155CC"/>
        <sz val="10.0"/>
        <u/>
      </rPr>
      <t>https://youtu.be/csSebD7nAY0</t>
    </r>
  </si>
  <si>
    <t>Wolfram Reimagining DeFi as RealFi</t>
  </si>
  <si>
    <t>https://drive.google.com/file/d/1kvmb3LwavAD8BDf9wg5qNOEWW2_Th0ON/view?usp=drive_link</t>
  </si>
  <si>
    <t>https://youtu.be/76C5-HTxgzc</t>
  </si>
  <si>
    <t>Learn to Earn Cardano Ecosystem</t>
  </si>
  <si>
    <t>https://docs.google.com/document/d/11h19tHDCVEWoZ-lC6O-RRKDuQ8QimGbO/edit?usp=drive_link&amp;ouid=116297887899789336301&amp;rtpof=true&amp;sd=true</t>
  </si>
  <si>
    <t>https://www.youtube.com/watch?v=ZaSnqDpEaQo</t>
  </si>
  <si>
    <t>littlefish - Ocean Technologies</t>
  </si>
  <si>
    <t>https://docs.google.com/document/d/1VtabNaZNb0OpZCARv22j5OSslmdY4c2t4nitSZKzI9Q/edit#heading=h.ot7w6216j5us</t>
  </si>
  <si>
    <t>https://www.youtube.com/watch?v=Up3_jasiFQs</t>
  </si>
  <si>
    <t>Catalyst Site: Collaborators list</t>
  </si>
  <si>
    <t>https://docs.google.com/document/d/1LS6jmY_82s6fLuLGa4QUDUKBlIbupPfjmrNDga9jt3g/edit#heading=h.ouikcqx6m6y0</t>
  </si>
  <si>
    <t>https://youtu.be/eAXvYF5GAuo</t>
  </si>
  <si>
    <t>Zimbabwe Developers for Cardano</t>
  </si>
  <si>
    <t>https://drive.google.com/file/d/1eG2wF9oJaxIx18ITVfz93ne4C6B5z1qZ/view?usp=drive_link</t>
  </si>
  <si>
    <t>https://youtu.be/yLQXki5C9J8?si=svecPiDuUAVI_XQb</t>
  </si>
  <si>
    <t>Cotalker integration</t>
  </si>
  <si>
    <t>https://drive.google.com/file/d/1VJpEKnDnwk59q1o0GWxzPh4rRgMiRfBV/view?usp=drive_link</t>
  </si>
  <si>
    <t>https://youtu.be/INYq8hdCvpw</t>
  </si>
  <si>
    <t>Grow Wada, Grow Cardano</t>
  </si>
  <si>
    <t>https://drive.google.com/file/d/11ImlnJAcX2Ye4tCGn5bHGAzOeu5d08NB/view?usp=drive_link</t>
  </si>
  <si>
    <t>https://vimeo.com/868475627?share=copy</t>
  </si>
  <si>
    <t>A standard for token verification</t>
  </si>
  <si>
    <t>MuesliSwap Team</t>
  </si>
  <si>
    <t>https://drive.google.com/file/d/1K9EJxl7l1txfmZpLJp5DR8u6L7HdjHbH/view?usp=drive_link</t>
  </si>
  <si>
    <t>https://www.youtube.com/watch?v=cnrs3yntMVQ</t>
  </si>
  <si>
    <t>Catalyst Site:Improve proposal data</t>
  </si>
  <si>
    <t>https://docs.google.com/document/d/1HEprwNzJGfEnOOXe_whdbm9ppwIYH8ZJ4TKs29ePVZU/edit#heading=h.1f3uaqtq5ymk</t>
  </si>
  <si>
    <t>https://www.youtube.com/watch?v=l3g4D3PXVuU</t>
  </si>
  <si>
    <t>Catalyst Site: Project tracking</t>
  </si>
  <si>
    <t>https://docs.google.com/document/d/1gcauOhcOqKe7Yfoj0R_TUHFXsITdcZeW3f-UIzG2bJ0/edit#heading=h.segijsjq10vf</t>
  </si>
  <si>
    <t>https://www.youtube.com/watch?v=l8MqlmBBdcs</t>
  </si>
  <si>
    <t>Mentorship Digital Identity DAO</t>
  </si>
  <si>
    <t>https://docs.google.com/document/d/10-W9OVvtoEKbgKW7VMSrs6KM4YRRtnypLwTJAhbCg88/edit#heading=h.l837pzste4ow</t>
  </si>
  <si>
    <t>https://www.youtube.com/watch?feature=shared&amp;v=MRvG_LB8fII</t>
  </si>
  <si>
    <t>Universal Tourism Payment System</t>
  </si>
  <si>
    <t>lenkabul</t>
  </si>
  <si>
    <t>https://drive.google.com/file/d/14-TmZBsY5AquueAknFbNehsHkb1wHTcy/view?usp=drive_link</t>
  </si>
  <si>
    <t>https://youtu.be/PuOEQP3peRA</t>
  </si>
  <si>
    <t>Cardano Summit 2023 NFT Hoodies - Verifiable Ownership Of Real World Merch</t>
  </si>
  <si>
    <t>Catalyst Open</t>
  </si>
  <si>
    <t>https://milestones.projectcatalyst.io/projects/1000035</t>
  </si>
  <si>
    <t>https://youtu.be/WFk1zItqweI</t>
  </si>
  <si>
    <t>Private Transactions on Cardano</t>
  </si>
  <si>
    <t>Vladimir Sinyakov</t>
  </si>
  <si>
    <t>https://drive.google.com/file/d/1Gpc1Z-2y1GnCA5v0s2cO1C2VVM0OnWsR/view?usp=sharing</t>
  </si>
  <si>
    <t>https://www.youtube.com/watch?v=04573tkGQU4&amp;ab_channel=ENCOINS</t>
  </si>
  <si>
    <t>Community collaboration standards</t>
  </si>
  <si>
    <t>https://docs.google.com/document/d/1p4pUgXqSqNfniG_jRk7yvK8GKTrAaDZ5ewUV9Vom_OY/edit#heading=h.ovi26tlp64ab</t>
  </si>
  <si>
    <t>www.youtube.com/watch?v=NONx52hyAig</t>
  </si>
  <si>
    <t>BLOCKTRUST identity wallet (PRISM)</t>
  </si>
  <si>
    <t>https://drive.google.com/file/d/1msYZ6Nd7FN2WiSVwYtKIN8EAPu1V6ADi/view?usp=drive_link</t>
  </si>
  <si>
    <t>https://youtu.be/tQykFtcyuAc</t>
  </si>
  <si>
    <t>Fast reindexable data format</t>
  </si>
  <si>
    <t>https://drive.google.com/file/d/1S-ed3WF7_c2xRyLq5bWmdyvPJ-Tuf9VV/view?usp=drive_link</t>
  </si>
  <si>
    <t>https://www.youtube.com/watch?v=0w7qG488KyY</t>
  </si>
  <si>
    <t>PeopleCert DevOps Pilot on Cardano</t>
  </si>
  <si>
    <t>https://drive.google.com/file/d/1QrLBK8oGIpo9AiYq9NPe-P5gkLA4XzoC/view?usp=drive_link</t>
  </si>
  <si>
    <t>https://youtu.be/3Nd5KsLP28s</t>
  </si>
  <si>
    <t>Carbon ERC-20 Converter to Cardano</t>
  </si>
  <si>
    <t>June Akra</t>
  </si>
  <si>
    <t>https://drive.google.com/file/d/1wsPTOCZ2m4USGBP3TozhRwiOAXtGBQLL/view?usp=sharing</t>
  </si>
  <si>
    <t>https://youtu.be/zyThoCeC2Lw</t>
  </si>
  <si>
    <t>Dolos: Cardano â€śData Nodeâ€ť</t>
  </si>
  <si>
    <t>https://drive.google.com/file/d/1h4b2N0oQY9hVCzGVvpGcQJ99uMSZSmNM/view?usp=drive_link</t>
  </si>
  <si>
    <t>https://www.youtube.com/watch?v=fxG3pH6GOSU</t>
  </si>
  <si>
    <t>Expands to 1000cities in JP[APP]</t>
  </si>
  <si>
    <t>izanami</t>
  </si>
  <si>
    <t>https://drive.google.com/file/d/1a1PYX5XQSI3kAbclGpQh8UdNC5TyDD9i/view?usp=drive_link</t>
  </si>
  <si>
    <t>https://youtu.be/MG8lkBjCTF4</t>
  </si>
  <si>
    <t>Expands to 1000cities JP[PointSyst]</t>
  </si>
  <si>
    <t>https://drive.google.com/file/d/1dJvZ28Mi4qCXVJfj0X-tsDIAO4pzbZkj/view?usp=drive_link</t>
  </si>
  <si>
    <t>https://docs.google.com/document/d/1ZGb7Jkq8du2Vdr-FUm-F8izPn7P2yhKr/edit?usp=drive_link&amp;ouid=116297887899789336301&amp;rtpof=true&amp;sd=true</t>
  </si>
  <si>
    <t>https://www.youtube.com/watch?v=NNc0h-9E7Vo</t>
  </si>
  <si>
    <t>Mentoring Africa to Success</t>
  </si>
  <si>
    <t>https://docs.google.com/document/d/1Rv3BxDIPN6UxdMi_opsQkHKQ-cMqlb6iscd2HUzwLR8/edit#heading=h.csmmers9d7vp</t>
  </si>
  <si>
    <t>https://www.youtube.com/watch?v=nC5e6FVx1Zw</t>
  </si>
  <si>
    <t>dRep Education Book Club</t>
  </si>
  <si>
    <t xml:space="preserve"> dRep improvement and onboarding</t>
  </si>
  <si>
    <t>https://drive.google.com/file/d/1E6SWvs3cafQoI0ulcyWFdSw-msPlthmJ/view?usp=drive_link</t>
  </si>
  <si>
    <t xml:space="preserve">https://youtu.be/rWVpkBtAdcs </t>
  </si>
  <si>
    <t>Ekphrasis Gitbook</t>
  </si>
  <si>
    <t>https://drive.google.com/file/d/1iVQdzEKFtl8pZzTpxJvF839geutI3Xa2/view?usp=drive_link</t>
  </si>
  <si>
    <t>https://www.youtube.com/watch?v=nVYLVy_jVdM</t>
  </si>
  <si>
    <t>PACE: Skills credentials</t>
  </si>
  <si>
    <t>https://drive.google.com/file/d/16BaRG9VDTuFDSLdXwQZApZ7SNOqe1MVD/view?usp=drive_link</t>
  </si>
  <si>
    <t>https://youtu.be/3pxukmTaljU</t>
  </si>
  <si>
    <t>Bonfire - Scheduling dApp 🔥</t>
  </si>
  <si>
    <t>https://drive.google.com/file/d/1K27T75wFVR61_viYbEEWlYqz3Zhh4zO1/view?usp=drive_link</t>
  </si>
  <si>
    <t>https://www.youtube.com/watch?v=o4Ms6EQDgTs</t>
  </si>
  <si>
    <t>Cardano General Help Desk</t>
  </si>
  <si>
    <t>https://drive.google.com/file/d/12AhftU_aN2-pMwkbcj4dvho1WHu_KuFe/view?usp=drive_link</t>
  </si>
  <si>
    <t>https://vimeo.com/889022963?share=copy</t>
  </si>
  <si>
    <t>GameChanger CLI: ready2use outputs</t>
  </si>
  <si>
    <t>https://drive.google.com/file/d/18d8w_ofPajohRxrYcPaRuRU5EnfmV2zL/view?usp=drive_link</t>
  </si>
  <si>
    <t>https://www.youtube.com/watch?v=ZE5v76y8hss</t>
  </si>
  <si>
    <t>Dev Journey into DID/SSI* Paradigm</t>
  </si>
  <si>
    <t>https://drive.google.com/file/d/1Sob1SK62SAyRpuHthkrIvgw-Z0yPcuQp/view?usp=drive_link</t>
  </si>
  <si>
    <t>https://youtu.be/3bh3F5mMpWw</t>
  </si>
  <si>
    <t>Clubs+hackathons = Cardano adoption</t>
  </si>
  <si>
    <t>https://drive.google.com/file/d/1kQkMNt8XWg9mL1EcZ7SYFZw9CbQ78iP9/view?usp=drive_link</t>
  </si>
  <si>
    <t>https://youtu.be/an_h_haqT1g</t>
  </si>
  <si>
    <t>PAB promotion in Japan</t>
  </si>
  <si>
    <t>ranket</t>
  </si>
  <si>
    <t>https://drive.google.com/file/d/1dJ2VkOSz3-oeJGtxzOCDxJQjk0b5x08y/view?usp=drive_link</t>
  </si>
  <si>
    <t>https://youtu.be/IqyNSG1Dt3s</t>
  </si>
  <si>
    <t>Ouroboros Networking Lib in JS</t>
  </si>
  <si>
    <t>https://drive.google.com/file/d/1nTPV-NIFapZ7PNYxOmzDWsU67knhTxpS/view?usp=drive_link</t>
  </si>
  <si>
    <t>https://youtu.be/MRVTN1QRHzM</t>
  </si>
  <si>
    <t>Community Cyber Security Support</t>
  </si>
  <si>
    <t>woodkm</t>
  </si>
  <si>
    <t>https://docs.google.com/document/d/1VlGlO3ryGkXOZuA0cTeeSKpt9fGEaWHp/edit?usp=drive_link&amp;ouid=116297887899789336301&amp;rtpof=true&amp;sd=true</t>
  </si>
  <si>
    <t>https://youtu.be/9t3BpdXaHWo</t>
  </si>
  <si>
    <t>Blueprint for Investment Funds</t>
  </si>
  <si>
    <t xml:space="preserve"> Legal &amp; Financial Implementations</t>
  </si>
  <si>
    <t>https://drive.google.com/file/d/1YIcrTkj1S16R1NfvObXKY-mO_SmAAxaQ/view?usp=sharing</t>
  </si>
  <si>
    <t>https://youtu.be/O3PmnWzkuf0</t>
  </si>
  <si>
    <t>Cardano On-Chain Voting</t>
  </si>
  <si>
    <t>Adam Dean</t>
  </si>
  <si>
    <t>https://drive.google.com/file/d/1Mdycz4deCMJ0ldooOERRH4d9KQxeZZNu/view?usp=drive_link</t>
  </si>
  <si>
    <t>https://youtu.be/zQ8JLKPfq8w</t>
  </si>
  <si>
    <t>Homeless Hub</t>
  </si>
  <si>
    <t>https://drive.google.com/file/d/1BItMY4Rkeh_c4GK0Ki-B2AeUvu4pensO/view?usp=drive_link</t>
  </si>
  <si>
    <t>https://youtu.be/S8Amq--fgfg</t>
  </si>
  <si>
    <t>Scale up Cardano by JPN Publication</t>
  </si>
  <si>
    <t>https://drive.google.com/file/d/1XO_-mIDCobpgQcOmGOjC2Jlz6PpBDodT/view?usp=drive_link</t>
  </si>
  <si>
    <t>https://youtu.be/OODTL3LGLk4</t>
  </si>
  <si>
    <t>WADA Media Funnel for Proposers</t>
  </si>
  <si>
    <t>https://docs.google.com/document/d/1QWVdXDwsCA4_wBQ3o0InBFnUS1HsW7l-MmCPZh4tvs4/edit#heading=h.kavpufstsye1</t>
  </si>
  <si>
    <t>https://www.youtube.com/watch?v=zRugjZw3HZg</t>
  </si>
  <si>
    <t>Cardanoscan API Service</t>
  </si>
  <si>
    <t>https://drive.google.com/file/d/1rKJnKqYfAs9IctAhkS1X1bSMDO9kFlPT/view?usp=drive_link</t>
  </si>
  <si>
    <t>https://www.youtube.com/watch?v=9PyfUFm5uh4</t>
  </si>
  <si>
    <t>On line local Area shopping by ADA</t>
  </si>
  <si>
    <t>https://drive.google.com/file/d/1L8YVWZ5Ay7y3purMY9d4fcLfC-NL8vpQ/view?usp=drive_link</t>
  </si>
  <si>
    <t>https://www.youtube.com/watch?v=u8X-staSPeg</t>
  </si>
  <si>
    <t>Cardano Hubs Directory</t>
  </si>
  <si>
    <t>https://drive.google.com/file/d/1M_x0anVoQ2dUwa_30pPGlLlNwKWceFpr/view?usp=drive_link</t>
  </si>
  <si>
    <t>https://youtu.be/y2VjJxij1Fc?si=Rh0mJZh0h78vj90E</t>
  </si>
  <si>
    <t>DWill - Cardanos Digital Testament</t>
  </si>
  <si>
    <t xml:space="preserve"> https://youtu.be/eoyeihLNLm0</t>
  </si>
  <si>
    <t>Product Exhibition from Shikoku</t>
  </si>
  <si>
    <t>https://drive.google.com/file/d/1evlnz6_5Q7ar9ACluvZ-iCXrjL12ygcy/view?usp=drive_link</t>
  </si>
  <si>
    <t>https://www.youtube.com/watch?v=FVOvDLuitW8</t>
  </si>
  <si>
    <t>JP-Regional Revitalization Project</t>
  </si>
  <si>
    <t>https://drive.google.com/file/d/1eS5YwtU_QVjWYetD4XnWBn3LKEaDG4sg/view?usp=drive_link</t>
  </si>
  <si>
    <t>https://www.youtube.com/watch?v=Qotz1sj_52M</t>
  </si>
  <si>
    <t>Haskell DeFi SDK for Plutus Devs</t>
  </si>
  <si>
    <t>Dewayne Cameron</t>
  </si>
  <si>
    <t>https://drive.google.com/file/d/1wMGYZ3XHu0OsA7QcndV8ZJV8ltZZQ4FW/view?usp=drive_link</t>
  </si>
  <si>
    <t>https://youtu.be/u8DJs_Z3kCw</t>
  </si>
  <si>
    <t>Liqwid:Cardano DeFi Liquidity Pools</t>
  </si>
  <si>
    <t>https://drive.google.com/file/d/1Qx2fichzhQEieSoBurr5ux906Y54gKWY/view?usp=drive_link</t>
  </si>
  <si>
    <t>https://youtu.be/4fPrMapPeYo</t>
  </si>
  <si>
    <t>SPOs Supporting Community Projects</t>
  </si>
  <si>
    <t>https://docs.google.com/document/d/1gZumFiK6iwIrCoxg4ImuYc-JbWocLdQvceELoJIBqvI/edit#heading=h.4f9t6ynfurdr</t>
  </si>
  <si>
    <t>https://youtu.be/Ia0_tzRIRXg</t>
  </si>
  <si>
    <t>Bridge Builders - Governance Events</t>
  </si>
  <si>
    <t>https://docs.google.com/document/d/1d3aJTk-SUFBEvAQXAtP2SRAEEgSpxu15KP9_wS5R9Mg/edit#heading=h.yr656wlosjj4</t>
  </si>
  <si>
    <t>https://www.youtube.com/watch?v=laVMMJi4E3I</t>
  </si>
  <si>
    <t>After Town Hall by Swarm</t>
  </si>
  <si>
    <t>https://drive.google.com/file/d/1fo53YBI7lp4XJ3tuC0IjWHT77zdaUKWP/view?usp=drive_link</t>
  </si>
  <si>
    <t>IoT Utility Dapp - Sign Tx Arduino</t>
  </si>
  <si>
    <t>Kyle Solomon</t>
  </si>
  <si>
    <t>N/A</t>
  </si>
  <si>
    <t>https://drive.google.com/file/d/1AwnMmR-Mf2p2F62B92tZx99XC83GB9l4/view?usp=drive_link</t>
  </si>
  <si>
    <t>https://www.youtube.com/watch?v=H2RoMF6T9R0</t>
  </si>
  <si>
    <t>Ada Tx to Trigger IoT + IO HW Spins</t>
  </si>
  <si>
    <t>CA-tool Dev &amp; Maintenance - AIM</t>
  </si>
  <si>
    <t xml:space="preserve"> Community Advisor Improvements</t>
  </si>
  <si>
    <t>https://drive.google.com/file/d/1OcPrmTvsTgqRiI-hcfFcmpOBQSTiOTpV/view?usp=drive_link</t>
  </si>
  <si>
    <t>https://youtu.be/WHKDmILqEKs</t>
  </si>
  <si>
    <t>vCA-tool Dev &amp; Maitain - AIM</t>
  </si>
  <si>
    <t>https://www.youtube.com/watch?v=WHKDmILqEKs</t>
  </si>
  <si>
    <t>Barriers to Entry = Proposals</t>
  </si>
  <si>
    <t>https://docs.google.com/document/d/1hu3LQD7jME8UUWKzPl1Pu1EWZ1adgja3UvB3ZJCBG64/edit</t>
  </si>
  <si>
    <t>https://www.youtube.com/watch?v=ZpPxdid5WCI</t>
  </si>
  <si>
    <t>Cardano Student Clubs in Ethiopia</t>
  </si>
  <si>
    <t>Nebiyu Sultan</t>
  </si>
  <si>
    <t>https://docs.google.com/document/d/17a9O83OrGqr5ZG305ATw_HvktN76kD388gP-MgBkAAU/edit</t>
  </si>
  <si>
    <t>https://youtu.be/VC1QbKpmtLw</t>
  </si>
  <si>
    <t>Automated Phishing/Scam Detection</t>
  </si>
  <si>
    <t>Nick Nikiforakis</t>
  </si>
  <si>
    <t>https://drive.google.com/file/d/1fK_0btX4Nem0N_ezXW185BdSjm5Yf0Xj/view?usp=drive_link</t>
  </si>
  <si>
    <t>https://vimeo.com/891610004?share=copy</t>
  </si>
  <si>
    <t>Lovelace Academy</t>
  </si>
  <si>
    <t>Maria Carmo</t>
  </si>
  <si>
    <t>https://drive.google.com/file/d/1UBZ39prJzSekJ2Uf4th5RYQF0hNmZgOU/view?usp=drive_link</t>
  </si>
  <si>
    <t>https://youtu.be/rie2p8DUlsg</t>
  </si>
  <si>
    <t>PoolTool-Testnet Support</t>
  </si>
  <si>
    <t>https://drive.google.com/file/d/1Kz6JelkuHjiFne0XeWI8EOS21jZRElnu/view?usp=drive_link</t>
  </si>
  <si>
    <t>DID in Congo Universities</t>
  </si>
  <si>
    <t>https://docs.google.com/document/d/1ehGWph62Q2CkY8xDgn6GK_9DadCWX3qMiNtKpTieNYc/edit#heading=h.s4txs76n3xhs</t>
  </si>
  <si>
    <t>https://youtu.be/JrXtpG_MpkU</t>
  </si>
  <si>
    <t>Make Atala Prism DID THE Standard</t>
  </si>
  <si>
    <t>https://docs.google.com/document/d/1KNRDbyHXIp0lJP46WzEVYJ9DbzbU1cz4Esl95UW533Q/edit#heading=h.s4txs76n3xhs</t>
  </si>
  <si>
    <t>https://youtu.be/Jyim7O9My6o</t>
  </si>
  <si>
    <t>ADA MakerSpace - DEV lessons</t>
  </si>
  <si>
    <t>Boone Bergsma</t>
  </si>
  <si>
    <t>https://docs.google.com/document/d/1AX6VFPg2rsP-zyhoW_gqsZVbo_b9vWDp/edit?usp=drive_link&amp;ouid=116297887899789336301&amp;rtpof=true&amp;sd=true</t>
  </si>
  <si>
    <t>https://www.youtube.com/watch?v=1oiIhbzFCYA</t>
  </si>
  <si>
    <t>Algorand - Cardano DeFi bridge</t>
  </si>
  <si>
    <t>Andrii Voloshyn</t>
  </si>
  <si>
    <t>Scale-UP Cardano's DeFi Ecosystem</t>
  </si>
  <si>
    <t>https://docs.google.com/document/d/1uJ3KlV71tU_ssk5i8xD4Pt766AuF7ix6/edit?usp=drive_link&amp;ouid=116297887899789336301&amp;rtpof=true&amp;sd=true</t>
  </si>
  <si>
    <t>https://www.youtube.com/watch?v=7wK3BlcUYdE</t>
  </si>
  <si>
    <t>DeFi School - Latin America</t>
  </si>
  <si>
    <t>Ático Mismana</t>
  </si>
  <si>
    <t xml:space="preserve"> Grow Latin America, Grow Cardano</t>
  </si>
  <si>
    <t>https://drive.google.com/file/d/1j25uNSzmW_F-_BhiVOROzfYQ_PP5Y9kr/view?usp=drive_link</t>
  </si>
  <si>
    <t>https://youtu.be/KrZVif8rTYI?si=XkSoTJ5z7X6J7wHI</t>
  </si>
  <si>
    <t>GameChanger: Dandelion Deployment</t>
  </si>
  <si>
    <t>https://drive.google.com/file/d/1jv4SeL2F5sDubHNW7xBLDbXBE8p_jUHb/view?usp=drive_link</t>
  </si>
  <si>
    <t>https://youtu.be/_jTes1EPKBA</t>
  </si>
  <si>
    <t>GameChanger: Spanish and Portuguese</t>
  </si>
  <si>
    <t>https://drive.google.com/file/d/13sl8YaOQA1WnSB1OY0E1sXJAynW7ZSOq/view?usp=drive_link</t>
  </si>
  <si>
    <t>https://youtu.be/JlxRHDuokr8</t>
  </si>
  <si>
    <t>Proposer-tool on chain - AIM</t>
  </si>
  <si>
    <t>https://drive.google.com/file/d/1WAnxi5egiewkI3GVgv7dIPXxR5EZdLq5/view?usp=drive_link</t>
  </si>
  <si>
    <t>https://www.youtube.com/watch?v=iT1i9Fi2sMs</t>
  </si>
  <si>
    <t>Community Tools On Chain! - AIM</t>
  </si>
  <si>
    <t>ADABET.iO | Cardano Betting DApp</t>
  </si>
  <si>
    <t>https://drive.google.com/file/d/1O9JBFfhwO3cN66zLxcnsvT4IY0FSmefB/view?usp=drive_link</t>
  </si>
  <si>
    <t>https://www.youtube.com/watch?v=b30Hcdy9FSg</t>
  </si>
  <si>
    <t>nft-maker.io -&gt; Full NFT platform</t>
  </si>
  <si>
    <t>Patrick Tobler</t>
  </si>
  <si>
    <t>https://drive.google.com/file/d/1kSpKz09je418uTemYcphD3dXAKHTWhB4/view?usp=drive_link</t>
  </si>
  <si>
    <t>https://youtu.be/7PqXWF1IT0M</t>
  </si>
  <si>
    <t>Project Support Stake pool in Japan</t>
  </si>
  <si>
    <t>https://drive.google.com/file/d/1loQY_rqVuuUXdS0thY2XRcdZjmV8LaQn/view?usp=drive_link</t>
  </si>
  <si>
    <t>https://youtu.be/CyL_VyYHTMA</t>
  </si>
  <si>
    <t>Orcfax: trustworthy Cardano oracles</t>
  </si>
  <si>
    <t>Peter Van Garderen</t>
  </si>
  <si>
    <t>https://drive.google.com/file/d/1SeJ5OztuBRHK_1s3KaMT2oV2BYMWIqfV/view?usp=drive_link</t>
  </si>
  <si>
    <t>https://youtu.be/Aenpa2Kqr4c?si=EsdKOQt3Me7kxV_y</t>
  </si>
  <si>
    <t>Community Consultancy: Tokenomics</t>
  </si>
  <si>
    <t>SofiH</t>
  </si>
  <si>
    <t>https://drive.google.com/file/d/1uAWNhzHmMysDJ9xuwMIWzQ3fFSz83ojz/view?usp=drive_link</t>
  </si>
  <si>
    <t>https://youtu.be/FYxVOkZdYH0</t>
  </si>
  <si>
    <t>Oxford student hub</t>
  </si>
  <si>
    <t>https://drive.google.com/file/d/1CI5fvD9ar_2OCwoO1uN2FiWLwgQTuQgG/view?usp=drive_link</t>
  </si>
  <si>
    <t>https://youtu.be/fELfjgA7nRY</t>
  </si>
  <si>
    <t>Oxford Student Hub</t>
  </si>
  <si>
    <t>Leyi Jiang</t>
  </si>
  <si>
    <t>Hands-On Marketing in Addis Ababa</t>
  </si>
  <si>
    <t>Jonathan Wedd</t>
  </si>
  <si>
    <t>https://docs.google.com/document/d/1ZiGnTB_kjWHyaHhoxr-uaDS_JBikn51wJ_kg3WgwY24/edit</t>
  </si>
  <si>
    <t>https://youtu.be/Xeqw9_isEmw</t>
  </si>
  <si>
    <t>Networking events</t>
  </si>
  <si>
    <t>Nathan Samson</t>
  </si>
  <si>
    <t>https://drive.google.com/file/d/1gvk3g_3b1qrVGeKAMrjcc1Y_Stbum2M0/view?usp=drive_link</t>
  </si>
  <si>
    <t>https://www.youtube.com/watch?v=G3TqlyZOC_Y</t>
  </si>
  <si>
    <t>Distributed Work-Reward Mechanism</t>
  </si>
  <si>
    <t>Dan Verowski</t>
  </si>
  <si>
    <t>https://drive.google.com/file/d/1jo1wcXdlSnU6LQOXyRH_VHn9E6sCj2Go/view?usp=drive_link</t>
  </si>
  <si>
    <t>https://www.youtube.com/watch?v=tFznQAJexEg</t>
  </si>
  <si>
    <t>Japanese Traditional Crafts NFT</t>
  </si>
  <si>
    <t>https://drive.google.com/file/d/1LB2JAJwWDPYSD-JYiuTK358z0Da5uUjU/view?usp=drive_link</t>
  </si>
  <si>
    <t>https://www.youtube.com/watch?v=WCy6FvEiirA</t>
  </si>
  <si>
    <t>Employment Credentials on PRISM</t>
  </si>
  <si>
    <t>https://drive.google.com/file/d/1zJrj4_hV-yyuYsyj0LLqFmQ9hlGnxq46/view?usp=drive_link</t>
  </si>
  <si>
    <t>https://www.youtube.com/watch?v=Ly8_CKalNk0</t>
  </si>
  <si>
    <t>Cardano impact project directory</t>
  </si>
  <si>
    <t>https://docs.google.com/document/d/1dPxJhtjABWB-lmfEGdE7kgLalDNdtG5aQjfamm57jlw/edit</t>
  </si>
  <si>
    <t>https://youtu.be/fhbgu7O7iws</t>
  </si>
  <si>
    <t>Service Marketplace for Japan, VN</t>
  </si>
  <si>
    <t>https://drive.google.com/file/d/12UOyisVSwPcPAQQo8MBt9VM7X5JhFG15/view?usp=drive_link</t>
  </si>
  <si>
    <t>https://youtu.be/xFK4VxVwNz0</t>
  </si>
  <si>
    <t>https://drive.google.com/file/d/1QoyNgSykkFt3MupQPV1WsjwCeEkvBiCe/view?usp=drive_link</t>
  </si>
  <si>
    <t>https://youtu.be/Hkw5zdYLT-E</t>
  </si>
  <si>
    <t>Fractionalized NFTs v2</t>
  </si>
  <si>
    <t>https://drive.google.com/file/d/1b9fTtlxL-ZM74eb6BUlnONNXi1qBgxNa/view?usp=drive_link</t>
  </si>
  <si>
    <t xml:space="preserve"> https://www.youtube.com/watch?v=Ex-E2Nw7ia0&amp;ab_channel=dcSpark</t>
  </si>
  <si>
    <t>P2P IoT Marketplaces - Adosia IoT</t>
  </si>
  <si>
    <t>ErgoDex Plutus Port</t>
  </si>
  <si>
    <t>Ilya Oskin</t>
  </si>
  <si>
    <t>https://drive.google.com/file/d/1WnbdmXTL5Rzq_bXfW_n2B70i_x6dpM28/view?usp=drive_link</t>
  </si>
  <si>
    <t>https://youtu.be/_D9ziRi1V0M</t>
  </si>
  <si>
    <t>Bridge liquidity for top protocols</t>
  </si>
  <si>
    <t>https://drive.google.com/file/d/177UMmpKfgTZ0fZ562bjrq0-zQ2SIXXAt/view?usp=drive_link</t>
  </si>
  <si>
    <t>https://www.youtube.com/watch?v=Qc1IwS2sNz4&amp;ab_channel=dcSpark</t>
  </si>
  <si>
    <t>The Quest for ADA</t>
  </si>
  <si>
    <t>https://drive.google.com/file/d/1Gam9ZSTohvhMea-a3psEbQZ_3JFbuR46/view?usp=drive_link</t>
  </si>
  <si>
    <t>https://drive.google.com/file/d/147DQhDzOd-WVMyVoFBkbYFzYgepft6P0/view</t>
  </si>
  <si>
    <t>Farming incentive to move liquidity</t>
  </si>
  <si>
    <t>https://drive.google.com/file/d/1o2TYmtMvMq4cl-rWw6ImkOfEjzEyk-Bf/view?usp=drive_link</t>
  </si>
  <si>
    <t>https://www.youtube.com/watch?v=s0QATkjKhfc&amp;ab_channel=dcSpark</t>
  </si>
  <si>
    <t>NFT-DAO EZ-Honor contribution token</t>
  </si>
  <si>
    <t>https://drive.google.com/file/d/1IahdofG5lmofu-ILALg0sBluKDtakcb0/view?usp=drive_link</t>
  </si>
  <si>
    <t>https://youtu.be/oeeOcB9SkBE?si=bc47-Luh89dKz8Ta</t>
  </si>
  <si>
    <t>MCA: A Model School in SA - Part II</t>
  </si>
  <si>
    <t>https://docs.google.com/document/d/1qKJ5r9UGCGd7DMYZMDVpo1N9GNcDcAec/edit?usp=drive_link&amp;ouid=116297887899789336301&amp;rtpof=true&amp;sd=true</t>
  </si>
  <si>
    <t>https://www.youtube.com/watch?v=VI54VQNq54Y</t>
  </si>
  <si>
    <t>DirectEd-Student Scholarship Portal</t>
  </si>
  <si>
    <t>https://drive.google.com/file/d/1vU17MbiiwXD32vAZkYlginHBSw6o6Rkj/view?usp=drive_link</t>
  </si>
  <si>
    <t>https://www.youtube.com/watch?v=QhFpbBcFnZc</t>
  </si>
  <si>
    <t>Dart SDK for Blockfrost API</t>
  </si>
  <si>
    <t>https://drive.google.com/file/d/1Jgjz-h5jk3n4FCZ2n6yMn97zEVh0CHUb/view?usp=drive_link</t>
  </si>
  <si>
    <t>https://www.youtube.com/watch?v=uzXN9IISlIM</t>
  </si>
  <si>
    <t>Project Catalyst Landing Page</t>
  </si>
  <si>
    <t>https://drive.google.com/file/d/1KKenSK3rmAXMvXso--SK8HUgYYLvjCdP/view?usp=drive_link</t>
  </si>
  <si>
    <t>https://www.youtube.com/watch?v=Z0fHzLLCI_I</t>
  </si>
  <si>
    <t>Community Site: Development - AIM</t>
  </si>
  <si>
    <t>https://drive.google.com/file/d/1I69yGU5OcVyegJ7Kkoqnn_26EnR7k29C/view?usp=drive_link</t>
  </si>
  <si>
    <t>Dataset - Stake Pool Analytics</t>
  </si>
  <si>
    <t>Vivek Nankissoor</t>
  </si>
  <si>
    <t>https://drive.google.com/file/d/1ShF0Qn2aC7D8MOo0HaBlAK1kk3myAJ84/view?usp=drive_link</t>
  </si>
  <si>
    <t>https://youtu.be/TgPlNwBWcCs</t>
  </si>
  <si>
    <t>Dataset - On-Chain Analytics</t>
  </si>
  <si>
    <t>Mike Stewart</t>
  </si>
  <si>
    <t>https://drive.google.com/file/d/1n57LIg4mMwBtaqVTMabJntLiCHXE1CFw/view?usp=drive_link</t>
  </si>
  <si>
    <t>https://youtu.be/8YWOuUQPsvA</t>
  </si>
  <si>
    <t>Milkomeda SPO validator training</t>
  </si>
  <si>
    <t>https://drive.google.com/file/d/1dJOv2PNw9QOC8BkObzJUfqt7H_pyeUs7/view?usp=drive_link</t>
  </si>
  <si>
    <t>https://www.youtube.com/watch?v=mpZQi19SWH0</t>
  </si>
  <si>
    <t>ERC721 &amp; ERC-1155 for Milkomeda</t>
  </si>
  <si>
    <t>https://drive.google.com/file/d/1hU1CUCSiL2-6-H6p5gZGbwVtuwweAM9i/view?usp=drive_link</t>
  </si>
  <si>
    <t>https://www.youtube.com/watch?v=FechBtO8DOc</t>
  </si>
  <si>
    <t>CatalystSchool - Eastern Hemisphere</t>
  </si>
  <si>
    <t>Simon Fleck</t>
  </si>
  <si>
    <t>https://drive.google.com/file/d/1pPubU6go9aH3ONeyKvpyQUs5rOCO_8GX/view?usp=drive_link</t>
  </si>
  <si>
    <t>https://youtu.be/V6F4Au93xB4?si=S3X5pT3fPJOyU4A2</t>
  </si>
  <si>
    <t>Tor hidden service for Blockfrost</t>
  </si>
  <si>
    <t>Products &amp; Integrations</t>
  </si>
  <si>
    <t>https://milestones.projectcatalyst.io/projects/1000184</t>
  </si>
  <si>
    <t>https://www.youtube.com/watch?v=0BKTtU9TO0o</t>
  </si>
  <si>
    <t>[Fimi] CatalystTalk for Vietnamese</t>
  </si>
  <si>
    <t>Do Viet Cuong</t>
  </si>
  <si>
    <t>https://milestones.projectcatalyst.io/projects/1000003</t>
  </si>
  <si>
    <t>https://youtu.be/xCCOtqjYvVw</t>
  </si>
  <si>
    <t>Blockfrost bootstrap</t>
  </si>
  <si>
    <t>Development &amp; Infrastructure</t>
  </si>
  <si>
    <t>https://milestones.projectcatalyst.io/projects/1000016</t>
  </si>
  <si>
    <t>https://www.youtube.com/watch?v=B_hM4b_zwB0</t>
  </si>
  <si>
    <t>Blockfrost SDKs refresh</t>
  </si>
  <si>
    <t>https://milestones.projectcatalyst.io/projects/1000017</t>
  </si>
  <si>
    <t>https://www.youtube.com/watch?v=owXbO3ayZmI</t>
  </si>
  <si>
    <t>Cardano Business Springboard: Empowering African Businesses for Success</t>
  </si>
  <si>
    <t>https://milestones.projectcatalyst.io/projects/1000025</t>
  </si>
  <si>
    <t>https://youtu.be/i7W5oHFLsDY</t>
  </si>
  <si>
    <t>Catalyst Outreach 4 The Unreached in Ghana</t>
  </si>
  <si>
    <t>https://milestones.projectcatalyst.io/projects/1000047</t>
  </si>
  <si>
    <t>https://youtu.be/jnBzSVqFdHk?si=BYlEzXckxauZn6Mj</t>
  </si>
  <si>
    <t>Crystal SDK for Blockfrost API</t>
  </si>
  <si>
    <t>OSDE: Open Source Dev Ecosystem</t>
  </si>
  <si>
    <t>https://milestones.projectcatalyst.io/projects/1000057</t>
  </si>
  <si>
    <t>https://www.youtube.com/watch?v=LdZQYKlavnA</t>
  </si>
  <si>
    <t>Cardano App for Slack</t>
  </si>
  <si>
    <t>https://milestones.projectcatalyst.io/projects/1000020</t>
  </si>
  <si>
    <t>https://www.youtube.com/watch?v=mQFLyuzmzGo</t>
  </si>
  <si>
    <t>StakePoolOperator Scripts (SPO Scripts) - New Features / Updates</t>
  </si>
  <si>
    <t>Martin Lang</t>
  </si>
  <si>
    <t>SPO Tools &amp; Community Projects</t>
  </si>
  <si>
    <t>https://milestones.projectcatalyst.io/projects/1000175</t>
  </si>
  <si>
    <t>https://www.youtube.com/watch?v=dHRBa1bnvC8</t>
  </si>
  <si>
    <t>Cardano Ghana Community.</t>
  </si>
  <si>
    <t>Mohammed Mustapha Yakubu</t>
  </si>
  <si>
    <t>https://milestones.projectcatalyst.io/projects/1000031</t>
  </si>
  <si>
    <t>https://youtu.be/nxfmLlG0j4c?si=0HyRcUUcpNupBKAl</t>
  </si>
  <si>
    <t>Cardano for STEM Brazilian Students</t>
  </si>
  <si>
    <t>Startups &amp; Onboarding for Students</t>
  </si>
  <si>
    <t>https://milestones.projectcatalyst.io/projects/1000029</t>
  </si>
  <si>
    <t>https://www.youtube.com/watch?v=FSk-YTJSg2g</t>
  </si>
  <si>
    <t>Catalyst Treasury Management</t>
  </si>
  <si>
    <t>https://drive.google.com/file/d/1Vy_0RxXRFRPRc4xwnyyzJUFSbtWg_P0H/view?usp=drive_link</t>
  </si>
  <si>
    <t>https://youtu.be/a1zMkRs3_KI?si=eSYVNAtKnurygFup</t>
  </si>
  <si>
    <t>Cashout and Buy ADA in Ethiopia</t>
  </si>
  <si>
    <t>Mearaf Tadewos</t>
  </si>
  <si>
    <t>https://drive.google.com/file/d/1r93W9axQAJyJTpvfiDBCfLwrzDOHOPbc/view?usp=drive_link</t>
  </si>
  <si>
    <t>https://youtu.be/qLk_mf_g_SE</t>
  </si>
  <si>
    <t>The Catalyst School - Multilanguage</t>
  </si>
  <si>
    <t>https://drive.google.com/file/d/1la9cZuxemAnQTdkctKCKYZ0ut3746CWL/view?usp=drive_link</t>
  </si>
  <si>
    <t>https://youtu.be/O4OhJoJce4Q</t>
  </si>
  <si>
    <t>Documentary: South America</t>
  </si>
  <si>
    <t>DeFiDiscussions</t>
  </si>
  <si>
    <t>https://docs.google.com/document/d/15JAu3R3mtJ6Lw5J6IDB173be1tHORv17/edit?usp=drive_link&amp;ouid=116297887899789336301&amp;rtpof=true&amp;sd=true</t>
  </si>
  <si>
    <t>https://youtu.be/3h_VsexwQI4</t>
  </si>
  <si>
    <t>Networking/Education LATAM</t>
  </si>
  <si>
    <t>jrv97</t>
  </si>
  <si>
    <t>https://drive.google.com/file/d/1XI1cTYhBgrslJARJuCxv_wDywiHrdJVB/view?usp=drive_link</t>
  </si>
  <si>
    <t>https://youtu.be/FZJ1W5TXhQE?feature=shared</t>
  </si>
  <si>
    <t>Cardano After Dark - Hold'em poker</t>
  </si>
  <si>
    <t>card.afterdark</t>
  </si>
  <si>
    <t>https://drive.google.com/file/d/1kww3x7_f_HL2ObJE-rjxPYRVfMM8WkqJ/view?usp=drive_link</t>
  </si>
  <si>
    <t>https://www.youtube.com/watch?v=vzR1PSJ7NZU</t>
  </si>
  <si>
    <t>ADAO- NFT Fractionalization Dapp</t>
  </si>
  <si>
    <t>https://drive.google.com/file/d/15Oadq9ANSJYhpdCqAyXrbCY9xPjS8TFi/view?usp=drive_link</t>
  </si>
  <si>
    <t>https://www.youtube.com/watch?v=R0H4JAV-yZo</t>
  </si>
  <si>
    <t>Wallet Dapp Connector Integration</t>
  </si>
  <si>
    <t>https://drive.google.com/file/d/1FEaTZvfxMX-JCWcwqeYzVtYO1jv8AKDX/view?usp=drive_link</t>
  </si>
  <si>
    <t>https://youtu.be/Uv2PoalzWw0</t>
  </si>
  <si>
    <t>littlefish - Law and the New Order</t>
  </si>
  <si>
    <t>https://docs.google.com/document/d/1jGyAvjtwshvQIBrdVUK-5ZJszlLuys9dFqb58mQcCbc/edit#heading=h.yz90zunmmpkg</t>
  </si>
  <si>
    <t>https://youtu.be/n6JhOQV_YgY</t>
  </si>
  <si>
    <t>MLabs - Cardano DApp Schemas</t>
  </si>
  <si>
    <t>https://docs.google.com/document/d/1oDUpPNZskDV7pYbk_cW1DxCA1HnOBFBm/edit?usp=drive_link&amp;ouid=116297887899789336301&amp;rtpof=true&amp;sd=true</t>
  </si>
  <si>
    <t>https://www.youtube.com/watch?v=uT8xpD4RbK0</t>
  </si>
  <si>
    <t>Oracle Developer Portal</t>
  </si>
  <si>
    <t>Robert Hever</t>
  </si>
  <si>
    <t>https://drive.google.com/file/d/18vGvp6a0zj81v_NT7sAoFpR825gXIhsr/view?usp=drive_link</t>
  </si>
  <si>
    <t>https://vimeo.com/892480472?share=copy</t>
  </si>
  <si>
    <t>Secure off-chain community voting</t>
  </si>
  <si>
    <t>https://drive.google.com/file/d/1-WlVBUpfvVU9IEfXX-a5OKIQNL4DuAmq/view?usp=sharing</t>
  </si>
  <si>
    <t>https://youtu.be/7m0IzbgDq2o</t>
  </si>
  <si>
    <t>Migrating from ETH: Newcomer Setup</t>
  </si>
  <si>
    <t>https://drive.google.com/file/d/1O8Cy5Q6VBo_8Pism6ppEgqrh7tD7J5Y7/view?usp=drive_link</t>
  </si>
  <si>
    <t>https://www.youtube.com/watch?v=oVIah_cXkiw</t>
  </si>
  <si>
    <t>Cardanoscan.io Maintenance</t>
  </si>
  <si>
    <t>Strica</t>
  </si>
  <si>
    <t>https://milestones.projectcatalyst.io/projects/1000039/milestones/4</t>
  </si>
  <si>
    <t>https://www.youtube.com/watch?v=v1rMyCa791E</t>
  </si>
  <si>
    <t>Djangui: Local Savings Account Mgmt</t>
  </si>
  <si>
    <t>https://drive.google.com/file/d/1h4Nxxl-3FyU_hrZN6vyh8PeXsN4StoN-/view?usp=drive_link</t>
  </si>
  <si>
    <t>https://www.youtube.com/playlist?list=PLdfkt-MPjB1TjNbV3lmpJMMP3mQyn4XLL</t>
  </si>
  <si>
    <t>CardanoCodex'23: A Hackathon Aiming to Increase Exposure for Cardano Within a Massive Developer Base</t>
  </si>
  <si>
    <t>Adnan</t>
  </si>
  <si>
    <t>https://docs.google.com/document/d/1l2NaYn5iUTXy7MRr5aZcEUn7N3FcJztMfbfiF0ImXU0/edit</t>
  </si>
  <si>
    <t>https://www.youtube.com/watch?v=UoHU9DzkhSo</t>
  </si>
  <si>
    <t>New SPO revenue streams for securing bridge infrastructure</t>
  </si>
  <si>
    <t>zenGate Global</t>
  </si>
  <si>
    <t>https://drive.google.com/file/d/1CB7anmvb_3PLnllQOFSIWqPKFgKJ7GfH/view?usp=drive_link</t>
  </si>
  <si>
    <t>https://www.youtube.com/watch?v=_wr2rN8JnoQ&amp;ab_channel=zenGateGlobal</t>
  </si>
  <si>
    <t>Reaching the Francophone Community in Ghana</t>
  </si>
  <si>
    <t>faakor</t>
  </si>
  <si>
    <t>https://drive.google.com/file/d/1eJiML0-3Bv681KD5H84jGz2txK7vZ0ay/view?usp=sharing</t>
  </si>
  <si>
    <t>https://youtu.be/RHSYIxDZXJ0</t>
  </si>
  <si>
    <t>Upgrade Cardano wallet js for Babbage</t>
  </si>
  <si>
    <t>https://drive.google.com/file/d/1OUbbNz01sBzkL-aAQaPXXPMCFWunuoJN/view?usp=drive_link</t>
  </si>
  <si>
    <t>https://youtu.be/6fmFmQBgU7U</t>
  </si>
  <si>
    <t>OpShin Core - Developing Python Smart Contracts</t>
  </si>
  <si>
    <t>Niels</t>
  </si>
  <si>
    <t>Developer Ecosystem - The Evolution</t>
  </si>
  <si>
    <t>https://docs.google.com/document/d/10W8Cw2xM079x863B4IP2iyrB3uJ-g-cgTw_eic_k4xQ/edit#heading=h.jdulerhoyp25</t>
  </si>
  <si>
    <t>https://www.youtube.com/watch?v=Shpx_CJMHjA</t>
  </si>
  <si>
    <t>IRI: Cardano &amp; Urbit Hackathon</t>
  </si>
  <si>
    <t>Adam Rusch</t>
  </si>
  <si>
    <t>https://drive.google.com/file/d/1BRsuvDgCJBFt3CQRxBMVvrui4pAoh8Sz/view?usp=drive_link</t>
  </si>
  <si>
    <t>https://www.youtube.com/watch?v=8cgZ1931X74</t>
  </si>
  <si>
    <t>IRI: Educating Crypto Regulators</t>
  </si>
  <si>
    <t>https://drive.google.com/file/d/1CnxJr3Os7TZ2OWuxzbuJIDYIm9aD8wTL/view?usp=drive_link</t>
  </si>
  <si>
    <t>https://www.youtube.com/watch?v=UghgUsg41bc</t>
  </si>
  <si>
    <t>🔥Regulation-as-code for DApps</t>
  </si>
  <si>
    <t>jo allum</t>
  </si>
  <si>
    <t>https://drive.google.com/file/d/11qtixO2xU3ljLvkhaX9Ehh2rfsRLTwnj/view?usp=drive_link</t>
  </si>
  <si>
    <t>https://www.youtube.com/watch?v=rdBieM7CpeU</t>
  </si>
  <si>
    <t>Handle Personalization | ADA Handle</t>
  </si>
  <si>
    <t>Mr. Goose</t>
  </si>
  <si>
    <t>https://docs.google.com/document/d/1C4OgzPwVoMC2brFowSEcoBrSMmRxECtk/edit?usp=drive_link&amp;ouid=117059928304090739258&amp;rtpof=true&amp;sd=true</t>
  </si>
  <si>
    <t>https://youtu.be/cIw9wjPU3f0</t>
  </si>
  <si>
    <t>Reference Inputs SDK ? MLabs+Orcfax</t>
  </si>
  <si>
    <t>https://docs.google.com/document/d/15bnQcd7jqHZ1sSMnMGJrKTm9c70LmbKR/edit?usp=drive_link&amp;ouid=117059928304090739258&amp;rtpof=true&amp;sd=true</t>
  </si>
  <si>
    <t>https://www.youtube.com/watch?v=-7SMQv8b-wY</t>
  </si>
  <si>
    <t>Lost |&amp;| Found</t>
  </si>
  <si>
    <t>NKALLA EHAWE DIDIER JUNIOR</t>
  </si>
  <si>
    <t xml:space="preserve"> Nation Building Dapps</t>
  </si>
  <si>
    <t>https://drive.google.com/file/d/1QORSUFF8VugTz6f5PmoKQbadDu6U93-Z/view?usp=drive_link</t>
  </si>
  <si>
    <t>https://www.youtube.com/playlist?list=PLdfkt-MPjB1TAG4sIItHDi4JCcpltuECn</t>
  </si>
  <si>
    <t>L-Earning Bazaar: Platform Building</t>
  </si>
  <si>
    <t>https://drive.google.com/file/d/1uRvPsKth8Rx4tmqC-9-_4w0w00D-nyQw/view?usp=drive_link</t>
  </si>
  <si>
    <t>https://youtu.be/Y4MibKLIn-Y</t>
  </si>
  <si>
    <t>Cardano for Africa</t>
  </si>
  <si>
    <t>https://docs.google.com/document/d/1J1NRYO0WgQBPP92MTHxMb5wYCn010z1BwFFur6CGnXE/edit</t>
  </si>
  <si>
    <t>https://www.youtube.com/watch?v=sQPr30pKiUE</t>
  </si>
  <si>
    <t>Fracada Addressing Audit</t>
  </si>
  <si>
    <t>https://drive.google.com/file/d/1zPk2eZ22H4gPis1E1y9Ph1xRofZyzOnk/view?usp=drive_link</t>
  </si>
  <si>
    <t>https://www.youtube.com/watch?v=Ex-E2Nw7ia0&amp;ab_channel=dcSpark</t>
  </si>
  <si>
    <t>cBilling - Cardano Billing DApp</t>
  </si>
  <si>
    <t>https://drive.google.com/file/d/1oIlg6W5XYi0aYyZ_UpKp0Brh7L4B2s-I/view?usp=drive_link</t>
  </si>
  <si>
    <t>https://youtu.be/r4FUN6pqUEg</t>
  </si>
  <si>
    <t>Evescale Devs on Cardano</t>
  </si>
  <si>
    <t>https://drive.google.com/file/d/1-lSKWItV54mGfAIuYwhb0lFXs2xAeJUy/view?usp=drive_link</t>
  </si>
  <si>
    <t>https://youtu.be/BWQ0eDiIE3c?si=SRjSUZbqNS_0fZ0D</t>
  </si>
  <si>
    <t>Agora: Plutus governance module</t>
  </si>
  <si>
    <t>Liqwid Labs</t>
  </si>
  <si>
    <t>https://drive.google.com/file/d/1AMBmqyLJXUAuffLvy2bBKQooME-gIwxv/view?usp=drive_link</t>
  </si>
  <si>
    <t>https://vimeo.com/912348487?share=copy</t>
  </si>
  <si>
    <t>dRep Recruitment, Training, and Ethical Code Development Workshops</t>
  </si>
  <si>
    <t>Eystein Hansen</t>
  </si>
  <si>
    <t xml:space="preserve">Fund10 </t>
  </si>
  <si>
    <t>https://drive.google.com/file/d/1O8VxmOhyiraI05ChA7hFIAIho_2cGWUU/view?usp=drive_link</t>
  </si>
  <si>
    <t>https://youtu.be/ZYr06BC1hmk</t>
  </si>
  <si>
    <t>Plutarch: typed eDSL in Haskell</t>
  </si>
  <si>
    <t>F8: Open Source Development Ecosystem</t>
  </si>
  <si>
    <t>https://drive.google.com/file/d/1l5su-bPXYhj09RtVn0tAfMGyCmerHwW2/view?usp=drive_link</t>
  </si>
  <si>
    <t>https://vimeo.com/912345163?share=copy</t>
  </si>
  <si>
    <t>Plutus-extra: Plutus helper library</t>
  </si>
  <si>
    <t>https://drive.google.com/file/d/12NYBgTmQ-ak1Si95ITcSueC6KvxawoBu/view?usp=drive_link</t>
  </si>
  <si>
    <t>https://vimeo.com/912351116?share=copy</t>
  </si>
  <si>
    <t>L-Earning Bazaar: Web3 Integration</t>
  </si>
  <si>
    <t xml:space="preserve"> Dapps, Products &amp; Integrations</t>
  </si>
  <si>
    <t>https://drive.google.com/file/d/1CDJQYtiNGDE8T80XBbALWQV4NCZ-atuT/view?usp=drive_link</t>
  </si>
  <si>
    <t>https://youtu.be/P03tNmvlX7c</t>
  </si>
  <si>
    <t>Cardano explorer improvements (Cexplorer.io)</t>
  </si>
  <si>
    <t>Josef</t>
  </si>
  <si>
    <t>https://drive.google.com/file/d/1gFm_ioqnVlfEyw917Zdtvfq9sEzvJGSq/view?usp=drive_link</t>
  </si>
  <si>
    <t>https://youtu.be/44_43gZvUYY</t>
  </si>
  <si>
    <t>littlefish - Ikigai in Community</t>
  </si>
  <si>
    <t>https://drive.google.com/file/d/1yQ6S8f9Ttsjjdr21eqgmdCgJW3nklK6V/view?usp=drive_link</t>
  </si>
  <si>
    <t>https://youtu.be/ZZCGCLbR6bI</t>
  </si>
  <si>
    <t>Eastern Hemisphere dRep TownHall</t>
  </si>
  <si>
    <t>https://drive.google.com/file/d/146WGVIlEUtzDEV0tSEECZWPJvMS4E3gR/view?usp=sharing</t>
  </si>
  <si>
    <t xml:space="preserve">https://youtu.be/JAz5Hu3NeEI
</t>
  </si>
  <si>
    <t>WADA Qualitative Audit Pilot</t>
  </si>
  <si>
    <t>https://drive.google.com/file/d/1vpf52ufqjG6BcAkIMzSVPAaZUVzTSBhb/view?usp=drive_link</t>
  </si>
  <si>
    <t>https://youtu.be/Ls3cQbmtliA?si=LzIcJBeQw4f6Povl</t>
  </si>
  <si>
    <t>[Fimi] Cardanotalk for Vietnamese</t>
  </si>
  <si>
    <t>https://docs.google.com/document/d/1Jjc9M03BYv8fCcmcEWCWZzL0weQMV5QKXNtoPOAe18Y/edit#heading=h.o0mp3jwq6skn</t>
  </si>
  <si>
    <t>https://www.youtube.com/watch?v=0rlOZhZCh7E</t>
  </si>
  <si>
    <t>Ogmios Clients in Python &amp; C++</t>
  </si>
  <si>
    <t>Viper Science</t>
  </si>
  <si>
    <t>https://drive.google.com/file/d/1x5ivAZGSX5zq1LAmJcYOi-bknBxA4y2t/view?usp=drive_link</t>
  </si>
  <si>
    <t>https://youtu.be/uV9l-k71Kcs</t>
  </si>
  <si>
    <t>Dapp to control/monetize your data</t>
  </si>
  <si>
    <t>https://drive.google.com/file/d/1b1Lz-Ojk7l3a5aik8-3KQppY8Ue3Rzny/view?usp=drive_link</t>
  </si>
  <si>
    <t>https://youtu.be/PLb10Z-rQ5M?si=OytXSK2yumNTpgVZ</t>
  </si>
  <si>
    <t>Python Based Open Source Permissionless Marketplace and Documentation</t>
  </si>
  <si>
    <t>Marc Purvis</t>
  </si>
  <si>
    <t>Cardano Open: Developers</t>
  </si>
  <si>
    <t>https://drive.google.com/file/d/1RrY6XwWlRXz_BDHV12Ycaaajm2vtPvdO/view?usp=drive_link</t>
  </si>
  <si>
    <t>https://youtu.be/Gjptriyzkjs?si=VlAhfrH8aU-MJrN3</t>
  </si>
  <si>
    <t>BOX LOKOLE NUMERIQUE, a powerful device to promote and accelerate Cardano/ADA adoption in Africa where there is or no internet.</t>
  </si>
  <si>
    <t>https://drive.google.com/file/d/1NM3LOiSqAawsgVkdpqsFFMd0opah2wFr/view?usp=drive_link</t>
  </si>
  <si>
    <t>https://youtu.be/VaiwC8SiFzc?si=qf30zJZNMi2sD2i9</t>
  </si>
  <si>
    <t>Haskell/Plutus/Marlowe Education</t>
  </si>
  <si>
    <t>https://drive.google.com/file/d/1t3XwleRH5o5ZLr9NI3n4PBrkhrAFXMk6/view?usp=drive_link</t>
  </si>
  <si>
    <t>https://www.youtube.com/watch?v=Dzz4sIgegsw</t>
  </si>
  <si>
    <t>NFT-DAO EZ-Name</t>
  </si>
  <si>
    <t>https://drive.google.com/file/d/1BqWJstWMqrSdy0btB_eNjrGHJBPBZfOl/view?usp=drive_link</t>
  </si>
  <si>
    <t>https://youtu.be/oeeOcB9SkBE?si=Ehzl9lsBX20g6-fA</t>
  </si>
  <si>
    <t>PACE: Idea collaboration tool</t>
  </si>
  <si>
    <t>F6: DLT Entrepreneurship Toolbox</t>
  </si>
  <si>
    <t>https://drive.google.com/file/d/1CQJ0O2zU1pd9xNHoqdOCezgGyuMjnf7X/view?usp=drive_link</t>
  </si>
  <si>
    <t>https://youtu.be/zvyuIkXx4xk</t>
  </si>
  <si>
    <t>PACE: Proposal media content</t>
  </si>
  <si>
    <t>F6: Improve and Grow Auditability</t>
  </si>
  <si>
    <t>https://drive.google.com/file/d/1MoJiuraaHij3UU3zq6Gin_mGzAlRYnes/view?usp=drive_link</t>
  </si>
  <si>
    <t>https://youtu.be/NgR1wKEY4_4</t>
  </si>
  <si>
    <t>PACE: Proposal progress updates</t>
  </si>
  <si>
    <t>https://drive.google.com/file/d/1exmbC-_qG6qIwvLTxSksMQunU937YnjT/view?usp=drive_link</t>
  </si>
  <si>
    <t>https://youtu.be/LAC9mCG3qvg</t>
  </si>
  <si>
    <t>Anonymity &amp; data control online ZKT</t>
  </si>
  <si>
    <t>F7: DApps &amp; Integrations</t>
  </si>
  <si>
    <t>https://drive.google.com/file/d/1VNYBYXOgD-1znZhNiV3aaEXnXowbyr26/view?usp=sharing</t>
  </si>
  <si>
    <t>https://youtu.be/RmFJYlpOHAU?si=qWKB3_1izWdbchNh</t>
  </si>
  <si>
    <t>Catalyst Virtual Start-up Bootcamp</t>
  </si>
  <si>
    <t>https://drive.google.com/file/d/1SMfzH74YKsu2krm7jfSEh7tMYyky28-K/view?usp=drive_link</t>
  </si>
  <si>
    <t>https://youtu.be/8dpxORdy8ro</t>
  </si>
  <si>
    <t>2Min Review</t>
  </si>
  <si>
    <t>https://www.youtube.com/watch?v=NlxjgJ_0jWY</t>
  </si>
  <si>
    <t>Cardano Recycling DApp</t>
  </si>
  <si>
    <t>Nana Safo</t>
  </si>
  <si>
    <t>https://drive.google.com/file/d/1a24wMTY4T93NECFk8dlr7DixPn1Te74j/view?usp=drive_link</t>
  </si>
  <si>
    <t>https://youtu.be/K-KyIdvWDP8</t>
  </si>
  <si>
    <t>ABC of Governance</t>
  </si>
  <si>
    <t>https://drive.google.com/file/d/1h0hSK831aG51OO_qid-UmLQboXPIy4SZ/view?usp=drive_link</t>
  </si>
  <si>
    <t>https://youtu.be/myF5fyllYHc</t>
  </si>
  <si>
    <t>Onboarding solution via bank transfer - Rampy</t>
  </si>
  <si>
    <t>Andreas Osberghaus</t>
  </si>
  <si>
    <t>Cardano Use Cases: Concept</t>
  </si>
  <si>
    <t>https://docs.google.com/document/d/1y1twNpVGGJGiHNmpR4wbinT9pO9pxRzN7xec-qlT8oM/edit#heading=h.aktg7ig8noat</t>
  </si>
  <si>
    <t>https://www.youtube.com/watch?v=z7n0pXyR7QU</t>
  </si>
  <si>
    <t>Proposals Mentors Marketplace - 2</t>
  </si>
  <si>
    <t>https://docs.google.com/document/d/1AS5ovKL6rC2sB17zVYbJ_IsKX4j2uacItCNMFCVPTLY/edit</t>
  </si>
  <si>
    <t>https://youtu.be/wUqwGp3oNxw</t>
  </si>
  <si>
    <t>DAOs &lt;3 smart contracts for skill-acquisition and contribution tracking.</t>
  </si>
  <si>
    <t>Andamio Team</t>
  </si>
  <si>
    <t>https://docs.google.com/document/d/1KS4LA62wy73oFmH7vu3VGM53knx7eufi2v2QTuV_HpE/edit#heading=h.whrg70v0f9fg</t>
  </si>
  <si>
    <t>https://www.youtube.com/watch?v=Lxc5PKCZca0</t>
  </si>
  <si>
    <t>Add Senior Developers to Ecosystem</t>
  </si>
  <si>
    <t>https://drive.google.com/file/d/1dyMxr6au6R9jY1-RMjZZSTiyVWQK-cTK/view?usp=drive_link</t>
  </si>
  <si>
    <t>https://www.youtube.com/watch?v=NYyqivf2TMM</t>
  </si>
  <si>
    <t>DeFi for Cardano - Learning Portal</t>
  </si>
  <si>
    <t xml:space="preserve">  Scale-UP Cardano's DeFi Ecosystem</t>
  </si>
  <si>
    <t>https://drive.google.com/file/d/1L1CWJrvu3FNTAde1Ewzm8e7f9DZvMuh0/view?usp=drive_link</t>
  </si>
  <si>
    <t>https://youtu.be/61wIW3uCTj0?si=8rRBMIzW7WCF9LKC</t>
  </si>
  <si>
    <t>NFT Verification Tool</t>
  </si>
  <si>
    <t>https://drive.google.com/file/d/1ixF-lj58VBA7-a_xZ6_TvMJeTxsnW2I-/view?usp=drive_link</t>
  </si>
  <si>
    <t>https://www.youtube.com/watch?v=18iOuX6jOgk</t>
  </si>
  <si>
    <t>Elevating Manufacturing in Africa</t>
  </si>
  <si>
    <t>Carolin Baltzer</t>
  </si>
  <si>
    <t>F6: Grow Africa, Grow Cardano</t>
  </si>
  <si>
    <t>https://drive.google.com/file/d/1k53eYPrpaYNpl3t_NEKK5flv-fY-KGaJ/view?usp=drive_link</t>
  </si>
  <si>
    <t>https://youtu.be/fKiQCSj7FQY</t>
  </si>
  <si>
    <t>Catalyst Facilitators’ Collective</t>
  </si>
  <si>
    <t>https://drive.google.com/file/d/12gALH0wVeHjAMQwUbEBLROc828O1_hIU/view?usp=drive_link</t>
  </si>
  <si>
    <t>https://www.youtube.com/watch?v=QBie0xUJFmU</t>
  </si>
  <si>
    <t>Small Change Wallet</t>
  </si>
  <si>
    <t>https://docs.google.com/document/d/1rZ3PfoPteh1odvgwANTWNVGS-5Yqn275a-afsBbgj-I/edit</t>
  </si>
  <si>
    <t>https://www.youtube.com/watch?v=p0rxjlH-hYA&amp;list=PLdfkt-MPjB1TUPfdjWTyilMzcr0Xk19Tl&amp;index=1</t>
  </si>
  <si>
    <t>NFT3D Live 3D Interactive Metaverse</t>
  </si>
  <si>
    <t>robert.oschler</t>
  </si>
  <si>
    <t>https://drive.google.com/file/d/1VbBArK21eibk28dfcmduXQyq3ZwKleXC/view?usp=drive_link</t>
  </si>
  <si>
    <t>https://www.youtube.com/watch?v=nvKyuzXP6cM</t>
  </si>
  <si>
    <t>Free Oracle Community Price Feeds</t>
  </si>
  <si>
    <t>https://drive.google.com/file/d/1u86_90pV4VB2B_acCpmw7EFg34sMG_6t/view?usp=drive_link</t>
  </si>
  <si>
    <t>https://www.youtube.com/watch?v=kBqTM-wr9II</t>
  </si>
  <si>
    <t>Free off-chain data feeds pt. 2</t>
  </si>
  <si>
    <t xml:space="preserve"> Developer Ecosystem</t>
  </si>
  <si>
    <t>https://drive.google.com/file/d/1lG4GItSwFb3unRNJYG3RBwUyOC1f3qxh/view?usp=drive_link</t>
  </si>
  <si>
    <t xml:space="preserve"> https://vimeo.com/938963610/fe874c2c8e?share=copy</t>
  </si>
  <si>
    <t>Inc. Train the Trainer Africa MVP</t>
  </si>
  <si>
    <t>https://drive.google.com/file/d/1d_qJeC9lqNFKjN9LfDV5GDdeeKU19_ut/view?usp=drive_link</t>
  </si>
  <si>
    <t>https://youtu.be/iz3qNlnu9_8</t>
  </si>
  <si>
    <t>Study guide for Marlow</t>
  </si>
  <si>
    <t>Hiep Tran</t>
  </si>
  <si>
    <t>https://drive.google.com/file/d/1eV_Ljz4sjRzBqKRn4osmQio7svZ1jwZs/view?usp=drive_link</t>
  </si>
  <si>
    <t>https://www.youtube.com/watch?v=X9FphuQ_H04</t>
  </si>
  <si>
    <t>ADAO - Plutus Token Vesting DApp</t>
  </si>
  <si>
    <t>https://drive.google.com/file/d/1Fc_TAs9abyhFUULSGj07WW6n8Tq2gRlX/view?usp=drive_link</t>
  </si>
  <si>
    <t>https://www.youtube.com/watch?v=ginn6shrR38</t>
  </si>
  <si>
    <t>Underprivileged DREPS Campaigning</t>
  </si>
  <si>
    <t>https://drive.google.com/file/d/1gjItIcWtCay6q0EW5De-l_-pyYQWLBT3/view?usp=drive_link</t>
  </si>
  <si>
    <t>https://youtu.be/4z4nxIUUsgY</t>
  </si>
  <si>
    <t>Beyond Create Teaming Agreements</t>
  </si>
  <si>
    <t>https://drive.google.com/file/d/1yqoPj_6kk_YKyXo46DrrB0Bw7ZS3M_jc/view?usp=drive_link</t>
  </si>
  <si>
    <t>https://www.youtube.com/watch?v=f-dr8zKhSLM</t>
  </si>
  <si>
    <t>Tribal DIDs=Indigenous Sovereignty</t>
  </si>
  <si>
    <t>https://drive.google.com/file/d/1mkGVT1YpZF-e6jmfYtYis8ojvVdF8e28/view?usp=drive_link</t>
  </si>
  <si>
    <t>https://youtu.be/zHWlsk0dZEE?si=L_l3tjLC92q_ckXB</t>
  </si>
  <si>
    <t>Done Collectively Gitbook Integrati</t>
  </si>
  <si>
    <t>https://drive.google.com/file/d/1snmdJKsT-mhHT4IHvvQiu6eFSekI_zm5/view?usp=drive_link</t>
  </si>
  <si>
    <t>https://www.youtube.com/watch?v=DGfDzSkuoSg</t>
  </si>
  <si>
    <t>Layer 3 scalability using zkRollups</t>
  </si>
  <si>
    <t>https://drive.google.com/file/d/1oMDoucVfjbUMlRI-YkKMBj2g9-4gyWKr/view?usp=drive_link</t>
  </si>
  <si>
    <t>https://vimeo.com/940508663?share=copy</t>
  </si>
  <si>
    <t>🇻🇳 Vietnam Cardano Catalyst - NFT Exchange testing and development environment helps young people approach with the Web3.0 platform</t>
  </si>
  <si>
    <t>Khuat Dinh Thanh</t>
  </si>
  <si>
    <t>https://drive.google.com/file/d/143rhaqk5F6_Qj9nKUnBuhDCAwSOicCxj/view?usp=drive_link</t>
  </si>
  <si>
    <t>https://youtu.be/x-CeWdlnM3Y</t>
  </si>
  <si>
    <t>[5PC] Cardano Education Video on TikTok for the Vietnamese Community</t>
  </si>
  <si>
    <t>5 Minutes Crypto</t>
  </si>
  <si>
    <t>Cardano Open: Ecosystem</t>
  </si>
  <si>
    <t>https://drive.google.com/file/d/1r8jEI4AhKO_5imaJIY-n-ATWX99VhOTb/view?usp=drive_link</t>
  </si>
  <si>
    <t>https://www.youtube.com/watch?v=fvJ3oCWBemQ</t>
  </si>
  <si>
    <t>JSON API service for developers</t>
  </si>
  <si>
    <t>https://drive.google.com/file/d/1FabctY29TovemMo1-TZMQBZeBHW7zOYu/view?usp=drive_link</t>
  </si>
  <si>
    <t>https://www.youtube.com/watch?v=3xA87Ath5kk</t>
  </si>
  <si>
    <t>Mithril - Open-source contributor</t>
  </si>
  <si>
    <t>https://drive.google.com/file/d/1b9CsCR3nnOMxeNKvYHFba0ddPpLacC7r/view?usp=drive_link</t>
  </si>
  <si>
    <t>https://youtu.be/6L7f6s9t9h8?si=DzVtJt6oH9UIdTfE</t>
  </si>
  <si>
    <t>Attract ETH NFT Projects &amp; Talent</t>
  </si>
  <si>
    <t>https://drive.google.com/file/d/1o7bMIahAKA7yZKf173xe7r3ZeyWZ0LGC/view?usp=drive_link</t>
  </si>
  <si>
    <t>https://youtu.be/98VKioFl0VI</t>
  </si>
  <si>
    <t>Landano: Cardano land registry Dapp</t>
  </si>
  <si>
    <t>https://drive.google.com/file/d/1cL-OP7fLYFNljqrf9Ay-tvxfX3tzgdnj/view?usp=drive_link</t>
  </si>
  <si>
    <t>https://youtu.be/fxgYJX9UGHY?si=oiKPWnhUzn6qK0kK</t>
  </si>
  <si>
    <t>Paris Blockchain Week Cardano Event with Media &amp; Marketing - Powered by Rare Network / Rare Evo</t>
  </si>
  <si>
    <t>Wes Parkinson</t>
  </si>
  <si>
    <t>https://docs.google.com/document/d/1C2-mz90lJ9-vJ5T4f5snFkMVrNjJU0R3w4wOELRamTE/edit</t>
  </si>
  <si>
    <t>https://youtu.be/QTJ_3HbcUXQ?si=UdChamE7qX78ElHi</t>
  </si>
  <si>
    <t>Milkomeda accelerator batch #2</t>
  </si>
  <si>
    <t>https://drive.google.com/file/d/10gjD84LyCuKtxtjgdnu5YtkHc_f9BZ4M/view?usp=drive_link</t>
  </si>
  <si>
    <t>https://vimeo.com/941422573?share=copy</t>
  </si>
  <si>
    <t>A Zero Knowledge Proof framework for Cardano based on Hydra and ZK-SNARKS</t>
  </si>
  <si>
    <t>Antonio Hernandez</t>
  </si>
  <si>
    <t>https://drive.google.com/file/d/1Ke0OyJXtNZR7pfxV54ODFKZMyHoWDSjm/view?usp=drive_link</t>
  </si>
  <si>
    <r>
      <rPr>
        <rFont val="Exo"/>
        <color rgb="FF1155CC"/>
        <sz val="10.0"/>
        <u/>
      </rPr>
      <t>https://youtu.be/j4Eg3uJJv5g?si=9EjkSCnXPzq5IMSj</t>
    </r>
    <r>
      <rPr>
        <rFont val="Exo"/>
        <color rgb="FF1155CC"/>
        <sz val="10.0"/>
        <u/>
      </rPr>
      <t>j</t>
    </r>
  </si>
  <si>
    <t>Web3 x Cardano ADA Cafe in Japan</t>
  </si>
  <si>
    <t>https://drive.google.com/file/d/1-aq8fKV_R02UqzYaEWkhQelMhEiCI7J8/view?usp=drive_link</t>
  </si>
  <si>
    <t>https://www.youtube.com/watch?v=GjKg_MFrHyw</t>
  </si>
  <si>
    <t>Cardanoscan data info bubbles</t>
  </si>
  <si>
    <t>https://drive.google.com/file/d/1Q8uR3Ubv-3kHIjowmW-fzw3J1thkb53i/view?usp=drive_link</t>
  </si>
  <si>
    <t>https://youtu.be/Cp-nqKbFt_U</t>
  </si>
  <si>
    <t>DEFI SHOULD BE MORE FUN ON SCALING</t>
  </si>
  <si>
    <t>https://drive.google.com/file/d/1W7bppLQKY_1BzNUFoMIOT3fa4iN1JF_F/view?usp=drive_link</t>
  </si>
  <si>
    <t>https://youtu.be/9lhCE8TlD4s</t>
  </si>
  <si>
    <t>Enable Eternl</t>
  </si>
  <si>
    <t>Marcus Puchalla - eternl.io</t>
  </si>
  <si>
    <t>https://drive.google.com/file/d/1gr5eunwp0lGQWAuLh8DC_u5FyoSZQ9kQ/view?usp=drive_link</t>
  </si>
  <si>
    <t>https://www.youtube.com/watch?v=nfd18w7quuo</t>
  </si>
  <si>
    <t>Cardano DAO Dashboard</t>
  </si>
  <si>
    <t>https://docs.google.com/document/d/1t87mg8tjfdZzkiIUO6L6AKfJj8ycGdIJ8Qa4VPqpmr4/edit</t>
  </si>
  <si>
    <t>https://youtu.be/0S7NzBaTHNQ</t>
  </si>
  <si>
    <t>CA/VCA Treasury for Rapid Funding</t>
  </si>
  <si>
    <t>nadiahopkins</t>
  </si>
  <si>
    <t>https://drive.google.com/file/d/1IZiZKCOD969CY3IHPc3jcKiMKfcLCTIp/view?usp=drive_link</t>
  </si>
  <si>
    <t>https://www.youtube.com/watch?v=9t4-KWDGuyc</t>
  </si>
  <si>
    <t>Pallas - Open-source maintainer</t>
  </si>
  <si>
    <t>Federico Weill</t>
  </si>
  <si>
    <t>https://drive.google.com/file/d/1TbYupfz_5P7FgATFfhVT1gDj3pszZ49H/view?usp=drive_link</t>
  </si>
  <si>
    <t>https://www.youtube.com/watch?v=48XLPy5oL2c</t>
  </si>
  <si>
    <t>Hydra Course for Non-Native English Community Developers</t>
  </si>
  <si>
    <t>https://docs.google.com/document/d/1n-0cWs5B2IWv9Ls0yhgQVUY-ucqUa8vSMblhYE5Qy0o/edit#heading=h.8xnre5dcwi4b</t>
  </si>
  <si>
    <t>https://www.youtube.com/watch?v=htze_xI9Ghg</t>
  </si>
  <si>
    <t>Integration of Rare Perks NFTs into a Cardano Based Ticketing Platform</t>
  </si>
  <si>
    <t>https://docs.google.com/document/d/1dbmPum8XGIc-yDYGFPZaryPEH2-dXfPi9rn5_ZlNEaU/edit</t>
  </si>
  <si>
    <t>https://www.youtube.com/watch?v=QcAmUgDMPq0</t>
  </si>
  <si>
    <t>Ecosystem Building &amp; Large-scale Atala Tech Deployment Blueprint</t>
  </si>
  <si>
    <t>Atala PRISM: Launch Ecosystem</t>
  </si>
  <si>
    <t>https://drive.google.com/file/d/1ZhuO66i2OcNgXmk0_iCxiH3tbatWzas3/view?usp=drive_link</t>
  </si>
  <si>
    <t>Control your data (vault) via PRISM</t>
  </si>
  <si>
    <t>https://drive.google.com/file/d/1vUybnr8JT2E-TrDseEgMxV34mmDhxKIc/view?usp=drive_link</t>
  </si>
  <si>
    <t>https://youtu.be/bAjGkpXhZnw?si=CqQcSKhaBBrRQR38</t>
  </si>
  <si>
    <t>Cardano PR Initiative Japan</t>
  </si>
  <si>
    <t>FTanaka</t>
  </si>
  <si>
    <t>https://drive.google.com/file/d/13WbfsVXxTHEX7FGbwMuxoGd6HyvN03v4/view?usp=drive_link</t>
  </si>
  <si>
    <t>https://youtu.be/5pM0H4HQe2o</t>
  </si>
  <si>
    <t>Customizable Staking Baskets Platform - Incentivizing Cardano's Decentralization</t>
  </si>
  <si>
    <t>https://drive.google.com/file/d/1xncf-NfyhxoQfigIQTS-pqsLy-QnQXDD/view?usp=drive_link</t>
  </si>
  <si>
    <t>https://youtu.be/ejBRdlQs16A</t>
  </si>
  <si>
    <t>Marlowe - Decentralized Oracle Integration</t>
  </si>
  <si>
    <t>https://drive.google.com/file/d/11Dmn-LyFapaC0HPiEDsIVIdBc-5mIigq/view?usp=drive_link</t>
  </si>
  <si>
    <t>https://youtu.be/vHNLUrgpkik?si=Tutd1K9Z5uU4RNFG</t>
  </si>
  <si>
    <t>Cardanoscan API Javascript SDK</t>
  </si>
  <si>
    <t xml:space="preserve">Fund11 </t>
  </si>
  <si>
    <t>https://drive.google.com/file/d/1kRpqLw87v-rzgLT4At2uc7IlTYN4w4o6/view?usp=drive_link</t>
  </si>
  <si>
    <t>https://youtu.be/7GAG9JUm47A</t>
  </si>
  <si>
    <t>[FIMI] cardano.vn - Cardano information portal for Vietnamese people</t>
  </si>
  <si>
    <t>https://docs.google.com/document/d/16yFVmoLyPmWsIhF_6_P_r5eUcOKp6hr5qpKvlo6zupE/edit#heading=h.o0mp3jwq6skn</t>
  </si>
  <si>
    <t>https://www.youtube.com/watch?v=DdNdqGwY7Pg</t>
  </si>
  <si>
    <t>[FIMI] Plutus Pioneer #4 - Translating video dubbing in Vietnamese</t>
  </si>
  <si>
    <t>https://docs.google.com/document/d/1JaH9kK8MwXFoToE7o66wuFU3WKczKYYmCN2gyG2anIU/edit#heading=h.8h59pn5kb3ux</t>
  </si>
  <si>
    <t>https://www.youtube.com/watch?v=BOfalIXAq9I</t>
  </si>
  <si>
    <t>Token2049 Dubai 2024 Cardano Event with Media &amp; Marketing - Powered by Rare Network / Rare Evo</t>
  </si>
  <si>
    <t>https://docs.google.com/document/d/1IhGMXT4_KvQK5X10J5bsC9SJHRG_bkbzn01ZXLvKatI/edit</t>
  </si>
  <si>
    <t>https://youtu.be/csP2Uz_Qm7o?si=pUxyFLypi4c2_pDQ</t>
  </si>
  <si>
    <t>IOG Reasearch Paper Library for the Cardano Vietnam community</t>
  </si>
  <si>
    <t>Tu Nguyen</t>
  </si>
  <si>
    <t>https://drive.google.com/file/d/1g9q_zc309w7mi1G0M8mnt560hM-LKu25/view?usp=drive_link</t>
  </si>
  <si>
    <t>https://www.youtube.com/watch?v=kYfHJbVAOQk</t>
  </si>
  <si>
    <t>JamOnBreadâ€_x0098_s NFT Smart Contract with revenue sharing mechanism for whole Cardano NFT space to use!</t>
  </si>
  <si>
    <t>michal</t>
  </si>
  <si>
    <t>https://drive.google.com/file/d/1d29vPXBo62noOkVyuVL6Ec6B2us9xCDm/view?usp=drive_link</t>
  </si>
  <si>
    <t>https://www.youtube.com/watch?v=RYpyw5wIe4E</t>
  </si>
  <si>
    <t>Socious: Decentralized Referral System for DAOs</t>
  </si>
  <si>
    <t>https://drive.google.com/file/d/1J0QGxNvD4SiTlvB0JMkIQ1J862fAsWNv/view?usp=drive_link</t>
  </si>
  <si>
    <t>https://youtu.be/pblSluR1oqQ</t>
  </si>
  <si>
    <t>Cardano Middle East &amp; North Africa</t>
  </si>
  <si>
    <t>ramihanania</t>
  </si>
  <si>
    <t xml:space="preserve">Cardano Open: Ecosystem </t>
  </si>
  <si>
    <t>https://drive.google.com/file/d/1Henyx2jjttS_ie8x84H-E8Qm5MKu7IBS/view?usp=drive_link</t>
  </si>
  <si>
    <t>https://www.youtube.com/watch?v=0e8be1g-9Ak&amp;t=53s</t>
  </si>
  <si>
    <t>Smart Contract Vulnerabilities Game - Capture the Flag (CTF)</t>
  </si>
  <si>
    <t>Michal Porubsky</t>
  </si>
  <si>
    <t>https://drive.google.com/file/d/1TpEGKSSwYFTaJuHvVPs9eo-jMalECGs3/view?usp=drive_link</t>
  </si>
  <si>
    <t>https://youtu.be/n_98dRM6vB4?si=1PJ9aAAIvb_uzXAi</t>
  </si>
  <si>
    <t>Blockchain Surveys for DAOs &amp; More</t>
  </si>
  <si>
    <t>https://drive.google.com/file/d/1KBhZlH5QjzeAFzioMLiLEEZY0a-bKApf/view?usp=drive_link</t>
  </si>
  <si>
    <t>https://youtu.be/3WtiNvQjMwE</t>
  </si>
  <si>
    <t>Marlowe Runtime SDKs</t>
  </si>
  <si>
    <t>https://drive.google.com/file/d/19Q0ITGBlGuVW8FPuEaNnmgJZXDaY7YtF/view?usp=drive_link</t>
  </si>
  <si>
    <t>https://youtu.be/i9nymiVuCHI</t>
  </si>
  <si>
    <t>Cardano Student Blockchain Ambassador Program</t>
  </si>
  <si>
    <t>Barbara Ofosu</t>
  </si>
  <si>
    <t>https://drive.google.com/file/d/1CXZbG6OSKLX53R022gh4lob6D4AgxKye/view?usp=drive_link</t>
  </si>
  <si>
    <t>https://youtu.be/GZFmTvcPnw8</t>
  </si>
  <si>
    <t>Cardano Asia TikTok Channel (Expand to Japan 🇯🇵 and Vietnam 🇻🇳)</t>
  </si>
  <si>
    <t>https://drive.google.com/file/d/1W_XKL1X8ZU_ty7VigQ162G9El97CUY74/view?usp=drive_link</t>
  </si>
  <si>
    <t>https://youtu.be/lkLXrQrv1cw</t>
  </si>
  <si>
    <t>HONEYBEES ON BLOCKCHAIN</t>
  </si>
  <si>
    <t>margarita</t>
  </si>
  <si>
    <t>https://drive.google.com/file/d/1iurlenLjg39BylTjarLFS9UiQHRwu-6N/view?usp=drive_link</t>
  </si>
  <si>
    <t>https://vimeo.com/904384258</t>
  </si>
  <si>
    <t>Cardano-Africa French Community</t>
  </si>
  <si>
    <t>https://docs.google.com/document/d/1fwEQLhW01h1uSx8I7LwelLoUJHuI2WcrO1iTMZNN_eU/edit</t>
  </si>
  <si>
    <t>https://www.youtube.com/watch?v=_g_5WWFrzck</t>
  </si>
  <si>
    <t>Cardano for 100,000+ students</t>
  </si>
  <si>
    <t>Esubalew Duressa</t>
  </si>
  <si>
    <t>https://docs.google.com/document/d/13nRPtvnWZcYnMMzc6W6FfhSYrFc3GFfPDiQaZhmroIs/edit#heading=h.hvrdms68xz4s</t>
  </si>
  <si>
    <t>https://www.youtube.com/watch?v=wQjXPAnFBDA</t>
  </si>
  <si>
    <t>Cardano Hub Surabaya and Cardano Workshop Jakarta</t>
  </si>
  <si>
    <t>Cardano Indonesia</t>
  </si>
  <si>
    <t>https://docs.google.com/document/d/1L7EvMBGa9wM-sHrepTsah8XFK0uU8dOZ1ybHZc04p_k/edit#heading=h.vde8rdflvazt</t>
  </si>
  <si>
    <t>https://www.youtube.com/watch?v=4xCJPC0lRww</t>
  </si>
  <si>
    <t>Adosia Open Governance Model</t>
  </si>
  <si>
    <t>https://docs.google.com/document/d/1V6pWDoE7nlNQdem8dki2r6qY8YnpC9m1hQSBJu05vy4/edit#heading=h.a7j65tqy8jew</t>
  </si>
  <si>
    <t>https://www.youtube.com/watch?v=o-R2LxoblPU&amp;t=3s</t>
  </si>
  <si>
    <t>SundaeSwap Aiken Smart Contracts</t>
  </si>
  <si>
    <t>Dan Gonzalez</t>
  </si>
  <si>
    <t>https://drive.google.com/file/d/1P5cU30oPeS_G_Cqbk33JU10uijy_0Tad/view?usp=drive_link</t>
  </si>
  <si>
    <r>
      <rPr>
        <rFont val="Exo"/>
        <color rgb="FF1155CC"/>
        <sz val="10.0"/>
        <u/>
      </rPr>
      <t>https://www.youtube.com/watch?v=QqOxCK5FGuE</t>
    </r>
    <r>
      <rPr>
        <rFont val="Exo"/>
        <color rgb="FF1155CC"/>
        <sz val="10.0"/>
        <u/>
      </rPr>
      <t>E</t>
    </r>
  </si>
  <si>
    <t>Chinese-speaking community - Dumpling</t>
  </si>
  <si>
    <t>https://docs.google.com/document/d/1dPJjLgj6Ry0uAQjwvE90y-V3jwOuJeJn7BIF5se6s9M/edit</t>
  </si>
  <si>
    <t>https://www.youtube.com/watch?v=S_29D4tUvXg</t>
  </si>
  <si>
    <t>Minswap Aiken Stableswap Audit + Bug Bounty</t>
  </si>
  <si>
    <t>Minswap Labs</t>
  </si>
  <si>
    <t>https://docs.google.com/document/d/1Vz28vfKAnprx7wzDNxcKYUoHHH_M0VE_SOE4JnEf4Q0/edit</t>
  </si>
  <si>
    <t>https://www.youtube.com/watch?v=jCb3P1A0cnA</t>
  </si>
  <si>
    <t>DAO Treasury &amp; Protocol Parameter Management via On-Chain Governance - By MuesliSwap</t>
  </si>
  <si>
    <t>https://docs.google.com/document/d/15Xkk0RdzRllXXHiJl_yCXAQqAFZeBNtVm1c_fdWLZzg/edit#heading=h.jdulerhoyp25</t>
  </si>
  <si>
    <t>https://youtu.be/Nt1JX8KMf1M</t>
  </si>
  <si>
    <t>TREEdano: Regenerative NFTrees</t>
  </si>
  <si>
    <t>ditcameroon</t>
  </si>
  <si>
    <t>https://docs.google.com/document/d/13lJhlJ2HsD2DueYihz0qLXg3AUWLssr7GZCap_EC9MY/edit#heading=h.n5mfz5yqymw8</t>
  </si>
  <si>
    <t>https://www.youtube.com/watch?v=EIuEsRjN0rI</t>
  </si>
  <si>
    <t>Wolfram: AI - LLM Distributed Inference Services</t>
  </si>
  <si>
    <t>https://drive.google.com/file/d/1PZwocpsTXaxbvF0FXLCRmInwOIDmgcoz/view?usp=drive_link</t>
  </si>
  <si>
    <t>https://www.youtube.com/watch?v=d0XOwFDDNnc</t>
  </si>
  <si>
    <t>Spreading Cardano in Turkiye</t>
  </si>
  <si>
    <t>Alper Esin</t>
  </si>
  <si>
    <t xml:space="preserve">Catalyst Open </t>
  </si>
  <si>
    <t>https://drive.google.com/file/d/1k8vZkolAIAd5Rmtjtgktip1bjJlOTylu/view?usp=drive_link</t>
  </si>
  <si>
    <t>https://www.youtube.com/watch?v=PKhbfnwIQgs&amp;t=1s</t>
  </si>
  <si>
    <t>PACE: Community credentials</t>
  </si>
  <si>
    <t>https://drive.google.com/file/d/1zIUrEyv75VvScEY05x_PETk49e_RhXNK/view?usp=drive_link</t>
  </si>
  <si>
    <t>https://www.youtube.com/watch?v=RlGb9nXCbJM</t>
  </si>
  <si>
    <t>DripDropz Cardano Mainstreet Suite</t>
  </si>
  <si>
    <t>https://drive.google.com/file/d/1WBINFfH2MlL4dEFUHPmZXcIV3WYef1Aa/view?usp=drive_link</t>
  </si>
  <si>
    <t>https://youtu.be/BLkFtRooZbE</t>
  </si>
  <si>
    <t>ADA Pay Plugin - Wordpress/Laravel</t>
  </si>
  <si>
    <t>https://drive.google.com/file/d/1VVx0amCbGSu6LuzcSZBAcDoRvT_KkNOd/view?usp=drive_link</t>
  </si>
  <si>
    <t>https://youtu.be/rq6_F56fMt0</t>
  </si>
  <si>
    <t>Liverpool Cardano Philosophy Hub</t>
  </si>
  <si>
    <t xml:space="preserve"> Scale-UP Cardano's Community Hubs</t>
  </si>
  <si>
    <t>https://drive.google.com/file/d/17C_K19ev_ypZkUT4pStAFLlcsa1C7grB/view?usp=drive_link</t>
  </si>
  <si>
    <t>https://youtu.be/618qQUTByPs</t>
  </si>
  <si>
    <t>Russian-speaking community educational content</t>
  </si>
  <si>
    <t>Anastasiia Polozova</t>
  </si>
  <si>
    <t>https://drive.google.com/file/d/1aoQfaTfyjig6l5sFqnTqVFwPDVVVxNST/view?usp=drive_link</t>
  </si>
  <si>
    <t>https://youtu.be/Mz37emcHo3c</t>
  </si>
  <si>
    <t>Decentralized Metaverse Mall - DMM</t>
  </si>
  <si>
    <t>leminhtuan0810</t>
  </si>
  <si>
    <t>https://drive.google.com/file/d/1V4BL5OKi9jkxtH05R0ekMCvxg1mbebHZ/view?usp=drive_link</t>
  </si>
  <si>
    <t>https://www.youtube.com/watch?v=5_sUHxh674U</t>
  </si>
  <si>
    <t>Anastasia Labs - Open Source Production Grade DApps</t>
  </si>
  <si>
    <t>philipdisarro</t>
  </si>
  <si>
    <t>https://drive.google.com/file/d/15dvGM-j5Ujk-Bwhuit86qC-UkCt9VnLh/view?usp=drive_link</t>
  </si>
  <si>
    <t>https://youtu.be/YFsj6jVxFjY</t>
  </si>
  <si>
    <t>Anastasia Labs - The Trifecta of Data Structures: Merkle Trees, Tries, and Linked Lists for Cutting-Edge Contracts</t>
  </si>
  <si>
    <t>Jonathan Rodriguez</t>
  </si>
  <si>
    <t>https://drive.google.com/file/d/1juBr0gRZyoq3h0IDt01Ki3KtHquHNuhi/view?usp=drive_link</t>
  </si>
  <si>
    <t>https://youtu.be/a4PdqEjHIEY?si=fIvUEdONGnlVviYz</t>
  </si>
  <si>
    <t>Cardano Mempool Explorer</t>
  </si>
  <si>
    <t>Kuber Team</t>
  </si>
  <si>
    <t xml:space="preserve"> SPO Tools &amp; Community Projects</t>
  </si>
  <si>
    <t>https://drive.google.com/file/d/17BRS5eUIjtgNZp4CmovVBAVhwuRzkPNO/view?usp=drive_link</t>
  </si>
  <si>
    <t>https://youtu.be/iAFnmw-Fb_g</t>
  </si>
  <si>
    <t>SundaeSwap Smart Contract Audit</t>
  </si>
  <si>
    <t>https://drive.google.com/file/d/1ognQ0s3oLGpabSYap0M37ZdzJT8eVGT2/view?usp=drive_link</t>
  </si>
  <si>
    <t>https://www.youtube.com/watch?v=QXSlLqF1ENM</t>
  </si>
  <si>
    <t>Eternl - Accessible Cardano knowledge base - F10</t>
  </si>
  <si>
    <t>Marcel - eternl.io</t>
  </si>
  <si>
    <t xml:space="preserve"> Products &amp; Integrations</t>
  </si>
  <si>
    <t>https://drive.google.com/file/d/1_8Qkt6v-x5mBmCnF2QXPPIG3ceWb-n7h/view?usp=drive_link</t>
  </si>
  <si>
    <t>https://youtu.be/4lSsaGGHSgQ</t>
  </si>
  <si>
    <t>Catalyst Completed Project NFTs</t>
  </si>
  <si>
    <t>Building on NMKR</t>
  </si>
  <si>
    <t>https://drive.google.com/file/d/1wfQTB4ryqbRsCOzLYcV4WKE3LJdIFOOr/view?usp=drive_link</t>
  </si>
  <si>
    <t xml:space="preserve">https://youtu.be/-lzhdVUBw6k </t>
  </si>
  <si>
    <t>Catalyst Africa Town Hall: Bridging the Gap for Continental Expansion</t>
  </si>
  <si>
    <t>Catalyst Africa Town Hall</t>
  </si>
  <si>
    <t>https://drive.google.com/file/d/1aIaua0gxvVmoNqXt-rxu4X1dFqcQ9i3m/view?usp=drive_link</t>
  </si>
  <si>
    <t>https://youtu.be/9pcuooXEMG0?si=WCCS2Q-o2rYgzGxt</t>
  </si>
  <si>
    <t>Cardano For the M₳sses - Japanese Book</t>
  </si>
  <si>
    <t>Ha Nguyen</t>
  </si>
  <si>
    <t>https://drive.google.com/file/d/1nAOggMs7m6j8KdlXRxe7EWSQ3Y7INm0j/view?usp=drive_link</t>
  </si>
  <si>
    <t>https://www.youtube.com/watch?v=WQgG2fOYUP4</t>
  </si>
  <si>
    <t>Unified Cardano Student Club Nigeria</t>
  </si>
  <si>
    <t>https://docs.google.com/document/d/1OXGOY7avyeQbYocYlPzWW3GPRXyVC-etAiyTt_Vd_qw/edit#heading=h.x5gkgwwerti</t>
  </si>
  <si>
    <t>https://www.youtube.com/watch?v=Tbef7r4fBgY</t>
  </si>
  <si>
    <t>Universal DevTools for Real-time Tracking for 45%+ of Global Websites Support</t>
  </si>
  <si>
    <t>https://docs.google.com/document/d/1VTGuojB6OwhxEDy0CKBmOfqFNqNhiCH6dAiyVlPBfO0/edit#heading=h.hvrdms68xz4s</t>
  </si>
  <si>
    <t>https://www.youtube.com/watch?v=XyRasJ4f3U0</t>
  </si>
  <si>
    <t>Metera Protocol | Aiken Test-net Development</t>
  </si>
  <si>
    <t>Carlos Ernesto</t>
  </si>
  <si>
    <t>https://drive.google.com/file/d/1IL4fQ3eoUjavCNqWxBMHm_5f5zZuvOsA/view?usp=drive_link</t>
  </si>
  <si>
    <t>https://www.youtube.com/watch?v=cesy_fv87GM</t>
  </si>
  <si>
    <t>Dolos - A step closer to a Rust node - Phase-1 Validations</t>
  </si>
  <si>
    <t>https://drive.google.com/file/d/1Ad_ssZmLiFJDV6265hXE7Ft8fg1LkHxJ/view?usp=drive_link</t>
  </si>
  <si>
    <t>https://youtu.be/edYIdqfpqjU?si=e_ZcuZ6HV9gnqrmM</t>
  </si>
  <si>
    <t>Cardano JS API</t>
  </si>
  <si>
    <t>Nick Tabolich</t>
  </si>
  <si>
    <t>https://drive.google.com/file/d/1GqirHehGbaxhl_EBCLR4LGyQ1c7DocH_/view?usp=drive_link</t>
  </si>
  <si>
    <t>https://www.youtube.com/watch?v=yA1FpOxEvFE</t>
  </si>
  <si>
    <t>DLT360: auditSHARE - A Powerful Audit Sharing Platform</t>
  </si>
  <si>
    <t>DLT360</t>
  </si>
  <si>
    <t>https://drive.google.com/file/d/1hzJjDg1fF_vOT-aDdIyXL854IBGyOABr/view?usp=drive_link</t>
  </si>
  <si>
    <t>https://youtu.be/EFYqiu8lcs8</t>
  </si>
  <si>
    <t>Eastern Town Hall Operation: Cardano &amp; Catalyst Onboarding Platform for The Eastern Hemisphere</t>
  </si>
  <si>
    <t>https://docs.google.com/document/d/12S_4-lEpJgi_QLo_ETMPdU4U1dYAAjHfYRZcTUWTqjE/edit</t>
  </si>
  <si>
    <t>https://www.youtube.com/watch?v=lD21SlmdxzA</t>
  </si>
  <si>
    <t>Dandelion PostgREST GUI for developers and students</t>
  </si>
  <si>
    <t>GameChanger Finance - Adriano Fiorenza</t>
  </si>
  <si>
    <t>https://drive.google.com/file/d/1OkLoIW7JvSh6MjKxpPo8VVFFp-BXjWWi/view?usp=drive_link</t>
  </si>
  <si>
    <t>https://www.youtube.com/watch?v=uxaJAsW7m3U</t>
  </si>
  <si>
    <t>Development of a Cardano DApp and extensive documentation of each step along the way</t>
  </si>
  <si>
    <t>Marius Georgescu</t>
  </si>
  <si>
    <t>https://drive.google.com/file/d/1yOoFAwcfQ0iYlOKUHSGiBKmhyeUxWmls/view?usp=drive_link</t>
  </si>
  <si>
    <t>https://www.youtube.com/watch?v=sqHcBb5kmbQ</t>
  </si>
  <si>
    <t>dReps Onboarding: Empowering Cardano Ghana Community</t>
  </si>
  <si>
    <t>Ziblim Seidu</t>
  </si>
  <si>
    <t>https://drive.google.com/file/d/1XemPQemQhngEuciZt_0uNlhrZT0xrM1f/view?usp=drive_link</t>
  </si>
  <si>
    <t>https://www.youtube.com/watch?v=Kn5jNLzWMGY</t>
  </si>
  <si>
    <t>Atrium Profile Minting &amp; Customizing - User Account NFT</t>
  </si>
  <si>
    <t>https://docs.google.com/document/d/1qx-FZBfFYkJ8tduBlhs_FB08pU2uAlfPiFe6Og3swKs/edit</t>
  </si>
  <si>
    <t>https://www.youtube.com/watch?v=ZXSzgZNzSLM</t>
  </si>
  <si>
    <t>Bamboo - Smart Support App for Cardano Ecosystem Users</t>
  </si>
  <si>
    <t>BamBoo Team</t>
  </si>
  <si>
    <t>https://drive.google.com/file/d/17DVgryOalhHkC1zQsa_jXCU5IhuIsqVS/view?usp=drive_link</t>
  </si>
  <si>
    <t>https://youtu.be/ggWde_39pSM?si=gCuyqRthrpwdPIpi</t>
  </si>
  <si>
    <t>MLabs - DeNS (Decentralized Name System): Phase I</t>
  </si>
  <si>
    <t>https://drive.google.com/file/d/1ihQsry1IsO-xJM2z226Q0r9WlVtWLFj0/view?usp=drive_link</t>
  </si>
  <si>
    <t>https://www.youtube.com/watch?v=_JK_kiDhnTM</t>
  </si>
  <si>
    <t>Smart Contract based On-chain Random Number Generation (RNG) Library</t>
  </si>
  <si>
    <t>Nucast</t>
  </si>
  <si>
    <t>https://docs.google.com/document/d/12QqaOJAaylWC-Wedkj40KRHQ8AjIiVARjLurX4r8dfQ/edit#heading=h.e2tpo4uzddvb</t>
  </si>
  <si>
    <t>https://youtu.be/qx4LAuRlAvk</t>
  </si>
  <si>
    <t>BACC: banking app-like reporting and accounting</t>
  </si>
  <si>
    <t>Vladimir Koryagin</t>
  </si>
  <si>
    <t>Cardano Use Cases: Solution</t>
  </si>
  <si>
    <t>https://drive.google.com/file/d/1HMSa3tfBKOQGMk2fbMAfcBLDBonpnXnM/view?usp=drive_link</t>
  </si>
  <si>
    <t xml:space="preserve">https://youtu.be/WZHH1tUcN0M </t>
  </si>
  <si>
    <t>Expanding the Cardano C++ SDK: libcardano</t>
  </si>
  <si>
    <t>https://drive.google.com/file/d/10QJZ6NoYUkyn7G2jbi-aj_tV5ck75Gzu/view?usp=drive_link</t>
  </si>
  <si>
    <t>https://youtu.be/O4njOm8BeAI</t>
  </si>
  <si>
    <t>GameChanger: open-sourcing Unimatrix to democratize multisig</t>
  </si>
  <si>
    <t>https://drive.google.com/file/d/1JoFfIQmvdHu45OBtqtJUL9fx3ZR2b5oa/view?usp=drive_link</t>
  </si>
  <si>
    <t>https://youtu.be/-SC4TS_QJlU</t>
  </si>
  <si>
    <t>IoT NMKR integration [Open Source]</t>
  </si>
  <si>
    <t>Raul</t>
  </si>
  <si>
    <t>https://drive.google.com/file/d/16NUdhURYCmYp-SKIkbQVJJ0pxdoMAN9F/view?usp=drive_link</t>
  </si>
  <si>
    <t>https://youtu.be/nloG5oBairo?feature=shared</t>
  </si>
  <si>
    <t>Liqwid: Cardano DeFi Lending Markets</t>
  </si>
  <si>
    <t>https://drive.google.com/file/d/10mw6x3XKNkDg7m5Qv1BvTmIyzSf8l7tu/view?usp=drive_link</t>
  </si>
  <si>
    <t>https://youtu.be/Y12XAZtRFBU?si=2wEBc7-okP0mnd6-</t>
  </si>
  <si>
    <t>Liqwid Developer Portal:Cardano SDK</t>
  </si>
  <si>
    <t xml:space="preserve">Fund3 </t>
  </si>
  <si>
    <t>https://drive.google.com/file/d/1s_bAwuZ_4sfg1IqOSeHt8QrxujJPEYSP/view?usp=drive_link</t>
  </si>
  <si>
    <t>https://youtu.be/8P7IaIJlkC8?si=Ip5_mSPpzcXELiFV</t>
  </si>
  <si>
    <t>Haskell Devs for Liqwid Plutus SC's</t>
  </si>
  <si>
    <t>https://drive.google.com/file/d/1kLHHACF8vvkdaAFNBW0nvKqX7vZjvTNN/view?usp=drive_link</t>
  </si>
  <si>
    <t>Liqwid Protocol Security Audit</t>
  </si>
  <si>
    <t>https://drive.google.com/file/d/11h8NovWf47-tc0pCGF5zfKfFP7C6HmQB/view?usp=drive_link</t>
  </si>
  <si>
    <t>https://youtu.be/AYAh_lD0TTo</t>
  </si>
  <si>
    <t>Liqwid x Credmark R&amp;D on Loan Risks</t>
  </si>
  <si>
    <t>https://drive.google.com/file/d/1Ln8jHXNYe0PeE6lWESuPksvu0wpCNx6T/view?usp=drive_link</t>
  </si>
  <si>
    <t>Dualtarget for ADA-Holders (Staking and increasing assets) with a decentralized automated trading bot</t>
  </si>
  <si>
    <t>https://drive.google.com/file/d/1BgqlDBQHOHYu8AF04jKCFcwWDsTX3g0q/view?usp=drive_link</t>
  </si>
  <si>
    <t>https://youtu.be/5aXoX_TStsM?si=bVISL-MPXWINK6v6</t>
  </si>
  <si>
    <t>P2P:Trade Cardano tokens with Cash</t>
  </si>
  <si>
    <t>volibra</t>
  </si>
  <si>
    <t>https://drive.google.com/file/d/1Dmo--HzplibeERNvN-wZZh4OApOnInGU/view?usp=drive_link</t>
  </si>
  <si>
    <t>https://youtu.be/hRcs9NYRqP8</t>
  </si>
  <si>
    <t>Sundae Labs Hydra Ledger-only Mode</t>
  </si>
  <si>
    <t>https://drive.google.com/file/d/1KduiAm9k4cSDxCAMCgphdQC09veviR_O/view?usp=drive_link</t>
  </si>
  <si>
    <t>https://youtu.be/komBgtPk23Q?si=iOvGsbq54qPhnC9F</t>
  </si>
  <si>
    <t>AdaHold: Decentralized Price-Can-Only-Go-Up Token, Solution For TRUE Ada Hodlers - Smart Contract</t>
  </si>
  <si>
    <t>https://drive.google.com/file/d/1O48s-AY7ezxPAsw87K9YyXe17lS0REvr/view?usp=drive_link</t>
  </si>
  <si>
    <t>https://youtu.be/OascXch3Bl8?si=M28iliILkwGO_ggp</t>
  </si>
  <si>
    <t>Socious: Work History as Verifiable Credentials</t>
  </si>
  <si>
    <t>https://drive.google.com/file/d/1B1C33J2uLCVEJC4u-KPMfRUHY7dMdz2Q/view?usp=drive_link</t>
  </si>
  <si>
    <t>https://youtu.be/uw9a1Xb0P1Q</t>
  </si>
  <si>
    <t>Extended Quadratic Funding for Open Source Projects</t>
  </si>
  <si>
    <t>https://drive.google.com/file/d/1pVp4BcFwBM7Ya7KIoW_mGWGCnih4MAxI/view?usp=drive_link</t>
  </si>
  <si>
    <t>https://youtu.be/vD9sIWHX7L0</t>
  </si>
  <si>
    <t>Open-source ISO Toolkit</t>
  </si>
  <si>
    <t>https://drive.google.com/file/d/1fgOeaft_fR826-MG6-ePsl-fjfh1L856/view?usp=drive_link</t>
  </si>
  <si>
    <t>https://input-output.atlassian.net/browse/NPG-11051</t>
  </si>
  <si>
    <t>Onboarding Education Platform</t>
  </si>
  <si>
    <t>https://docs.google.com/document/d/1MyAHx5XOCj5mJRLiV0ufYMKlCmlLHl0nCn-RbzHBNTE/edit</t>
  </si>
  <si>
    <t>https://youtu.be/uIGbSEQ0jdQ</t>
  </si>
  <si>
    <t>Rust SDK for CardanoBI API</t>
  </si>
  <si>
    <t>https://docs.google.com/document/d/18QSI4f-4QfyOgopI7n7Y-VsgHCH42jO7iEBfjhgrQzI/edit</t>
  </si>
  <si>
    <t>https://youtu.be/_oi5KfNiFn8</t>
  </si>
  <si>
    <t>NFT for customer feedback/content</t>
  </si>
  <si>
    <t>https://drive.google.com/file/d/1WrZeBBrKbPlUxp4aXR86yYELn50g5KYb/view?usp=drive_link</t>
  </si>
  <si>
    <t>https://www.youtube.com/watch?v=vPJn5WK7Bes</t>
  </si>
  <si>
    <t>Cardano For the Mâ‚łsses: Age of Voltaire Edition.</t>
  </si>
  <si>
    <t>Linh San Le Hoang</t>
  </si>
  <si>
    <t>https://drive.google.com/file/d/1Xsv9Dmf_8rfvAvQV9gTfj3pBPMnyhHqy/view?usp=drive_link</t>
  </si>
  <si>
    <t>https://www.youtube.com/watch?v=YMQKByyTLqI</t>
  </si>
  <si>
    <t>Live-Coding Haskell (Cardano's Smart Contract Programming Language)- Bring Thousand of Developers to Cardano Ecosystem with 30 Live-Coding Sessions</t>
  </si>
  <si>
    <t>https://docs.google.com/document/d/1IzroYp3-J8qlw-3IFa13SSD8pO8jiw-87l8UI2Q8JR0/edit#heading=h.hp7e2dwpgu8i</t>
  </si>
  <si>
    <t>https://www.youtube.com/watch?v=MpVwsQNugCY</t>
  </si>
  <si>
    <t>European Cardano Community Town Hall - Operation</t>
  </si>
  <si>
    <t>eu.cardano.townhall</t>
  </si>
  <si>
    <t>https://drive.google.com/file/d/1UWv7yYAwd3GUCjDR1j1EdMfp2khUpCHX/view?usp=drive_link</t>
  </si>
  <si>
    <t>https://www.youtube.com/watch?v=49Nxs0JZl-I</t>
  </si>
  <si>
    <t>Allow Cardano users to call Sidechain smart contracts directly from their Cardano mainnet wallet</t>
  </si>
  <si>
    <t>https://drive.google.com/file/d/1KX4G6qHt_8ApzwDB8YvMKeOT0xrLD8kS/view?usp=drive_link</t>
  </si>
  <si>
    <r>
      <rPr>
        <rFont val="Exo"/>
        <color rgb="FF133FF0"/>
        <sz val="10.0"/>
        <u/>
      </rPr>
      <t>https://vimeo.com/940522379</t>
    </r>
  </si>
  <si>
    <t>P2P Smart Contract Interaction</t>
  </si>
  <si>
    <t>https://drive.google.com/file/d/1LwMwNuA_Q2zY7W7kSe50IwaCXOAVvfmZ/view?usp=drive_link</t>
  </si>
  <si>
    <t>https://youtu.be/v3vmfqM6VGI</t>
  </si>
  <si>
    <t>Plug-and-play Smart Contract API: a game-changing platform to deploy open-source contracts instantly</t>
  </si>
  <si>
    <t>Anastasia Labs</t>
  </si>
  <si>
    <t>https://drive.google.com/file/d/1Wb0Ub5UVRdASjcgUBWpwMCBW2n0ZrglH/view?usp=drive_link</t>
  </si>
  <si>
    <t>https://youtu.be/eXtPjU3aSQc</t>
  </si>
  <si>
    <t>Open dApp Framework</t>
  </si>
  <si>
    <t>https://docs.google.com/document/d/1qvkP3A7tJMpxeNeYqsWjSGX1HODyW1MzqRjfIXF0fcs/edit#heading=h.5idkpjxpezux</t>
  </si>
  <si>
    <t>https://youtu.be/O59FR98mK6k</t>
  </si>
  <si>
    <t>Reach your people - social media and messaging integrations for DAOs and NFT projects</t>
  </si>
  <si>
    <t>Nils Codes</t>
  </si>
  <si>
    <t xml:space="preserve"> DAOs ❤ Cardano</t>
  </si>
  <si>
    <t>https://docs.google.com/document/d/1kgz7IjWJ_d59ZSXhbuKjuZRkDws2_lJ3l23Lw8t4ubI/edit</t>
  </si>
  <si>
    <t>https://youtu.be/EB9G7mplbQs</t>
  </si>
  <si>
    <t>[FIMI] Free Marlowe Course for Vietnamese</t>
  </si>
  <si>
    <t>https://drive.google.com/file/d/14_wZXI49sYR7pJ6GdofNC0CELyMnoGqV/view?usp=drive_link</t>
  </si>
  <si>
    <t>https://www.youtube.com/watch?v=U5NcAUuFHiE</t>
  </si>
  <si>
    <t>Better Cardano Blockchain Insights</t>
  </si>
  <si>
    <t>andre.amorimfonseca</t>
  </si>
  <si>
    <t>Cardano Use Cases: Product</t>
  </si>
  <si>
    <t>https://www.youtube.com/watch?v=mkhDEVTcBF4</t>
  </si>
  <si>
    <t>Plutus Smart Contracts online course for non-native English developers</t>
  </si>
  <si>
    <t>Tam Hoang</t>
  </si>
  <si>
    <t>https://drive.google.com/file/d/1rgj8Wsu5yz_VeN34pCz0SOUPjM4VMPvf/view?usp=drive_link</t>
  </si>
  <si>
    <t>https://www.youtube.com/watch?v=6xmr8osNWfo</t>
  </si>
  <si>
    <t>TangoCrypto: Open Source Cardano API and Webhooks</t>
  </si>
  <si>
    <t>https://docs.google.com/document/d/174SwLS16Bba-EyP9_y6QC1PzN9RGcceuUTDKyHGjc7I/edit</t>
  </si>
  <si>
    <t>https://www.youtube.com/watch?v=crlqfP0Xbbk</t>
  </si>
  <si>
    <t>Cardano Education for Ethiopian Universities</t>
  </si>
  <si>
    <t>Tihitna Miroche</t>
  </si>
  <si>
    <t>https://docs.google.com/document/d/1flgX-PxQK9Iauf86_RLoznQ_xhNSmkWnoK5hxfq37n0/edit</t>
  </si>
  <si>
    <t>https://vimeo.com/1008971075?&amp;login=true#_=_</t>
  </si>
  <si>
    <t>DReps LATAM - Brasil - Exploration &amp; Community Sensing</t>
  </si>
  <si>
    <t>Rodrigo Pacini</t>
  </si>
  <si>
    <t>https://docs.google.com/document/d/1gZPQlubME9APHmnvYOBFhwfgeScuhrA_-7rnKVVFxrM/edit</t>
  </si>
  <si>
    <t>https://youtu.be/nXiLxEEoy-Q?si=wKihpGSfN7VTm0cR</t>
  </si>
  <si>
    <t>MLabs - Browser-based Wallet for Developers &amp; Testers</t>
  </si>
  <si>
    <t>https://docs.google.com/document/d/1NOkYwHIx459IxU9xYt2yB4OpAMJ334RE/edit</t>
  </si>
  <si>
    <t>https://youtu.be/JJvMrgagkCY</t>
  </si>
  <si>
    <t>MLabs - Cardano Game Engine Wallet - Godot Integration</t>
  </si>
  <si>
    <t>https://docs.google.com/document/d/1TPLtYzlJiDV-gEEnFdHW0WxPI58PRSzZ/edit</t>
  </si>
  <si>
    <t>https://www.youtube.com/watch?v=YuFD4gi2Qnc</t>
  </si>
  <si>
    <t>Scrolls - Develop and deploy Custom GraphQL chain indexes</t>
  </si>
  <si>
    <t>https://docs.google.com/document/d/1uIA0YbZo_IS7PmweIM-9Y-EOQXkhXWV2SVnJGmH-76k/edit#heading=h.hooz5zb5bsrm</t>
  </si>
  <si>
    <t>https://youtu.be/Pn6cyA2i39k</t>
  </si>
  <si>
    <t>"Together Learning Haskell/Plutus in native language" Club</t>
  </si>
  <si>
    <t>https://docs.google.com/document/d/1UsijZd3ntSPEZRlr57gWX4d7m2fPh4N4saVxnDNX2VI/edit#heading=h.8xnre5dcwi4b</t>
  </si>
  <si>
    <t>https://www.youtube.com/watch?v=M4AfbuWmrFc</t>
  </si>
  <si>
    <t>Anvil - Open Source - Universal Wallet Connector</t>
  </si>
  <si>
    <t>Anvil Development Agency</t>
  </si>
  <si>
    <t>https://docs.google.com/document/d/1vjkQZQE-8B3CIcu9KTC6D2upHJtDoGGd4dRKYIQ__Ug/edit#heading=h.qq4lmvwwa55</t>
  </si>
  <si>
    <t>https://www.youtube.com/watch?v=xiMTKhKTyUk</t>
  </si>
  <si>
    <t>Cardano's impact on the immutability of biomedical data in the healthcare world</t>
  </si>
  <si>
    <t>Vivian Labovsky</t>
  </si>
  <si>
    <t>https://drive.google.com/file/d/1JI03fqXRrlUMBCVkEQGdvHN8RH-o637w/view?usp=drive_link</t>
  </si>
  <si>
    <t>https://youtu.be/X9kgIiuwCT0</t>
  </si>
  <si>
    <t>Continue SCATDAO Work in Education, Scam Monitoring, and DYOR Reports</t>
  </si>
  <si>
    <t>https://docs.google.com/document/d/18qqkBeqrpEsqzwWMkxIr5Pw8N7s-h5-kiNmyePKP9uQ/edit</t>
  </si>
  <si>
    <t>https://youtu.be/r6bpg2n-hC8</t>
  </si>
  <si>
    <t>OpShin Bug Bountys - Squashing Bugs in Python Smart Contracts</t>
  </si>
  <si>
    <t>https://docs.google.com/document/d/1Jk9o60R6yoWAFZWZ_TBOvcjwbhbqpQdCFFfDPxtjcsE/edit#heading=h.jdulerhoyp25</t>
  </si>
  <si>
    <t>https://youtu.be/UkBtzJeUKvA</t>
  </si>
  <si>
    <t>Python SDK for CardanoBI API</t>
  </si>
  <si>
    <t>https://docs.google.com/document/d/1vmDJYmGxqcY11lOgaO1kQYWulQZSXHdGuL0ABxQWZwo/edit</t>
  </si>
  <si>
    <t>https://youtu.be/viwjwqe4WYs?si=gjQT3Ny_ky0vtt4E</t>
  </si>
  <si>
    <t>đź‡»đź‡ł The Complete Aiken Course Cardano: From Zero to Expert!</t>
  </si>
  <si>
    <t>Blockalpha Innova</t>
  </si>
  <si>
    <t>https://docs.google.com/document/u/0/d/17XuN45OJZlNlLlMvQzlTo8R8QSP4SMHi/edit?fromCopy=true&amp;ct=2</t>
  </si>
  <si>
    <t>https://www.youtube.com/watch?v=hYCKb_UcOL8&amp;list=PLN7D_gHP_0qUT-mv94_FQt3pbF5eiby1P&amp;index=33</t>
  </si>
  <si>
    <t>Anastasia Labs - Streamlining Development: A User-Friendly Smart Contract Library for Plutarch and Aiken Design Patterns &amp; Efficiency</t>
  </si>
  <si>
    <t>https://drive.google.com/file/d/1XZVZsq1B3dd6X9Un1CXeAx2ucwuE8Cb_/view?usp=drive_link</t>
  </si>
  <si>
    <t>https://www.youtube.com/watch?v=k6ovQpRyUOM</t>
  </si>
  <si>
    <t>Mentalyse: Learn through fun</t>
  </si>
  <si>
    <t>https://docs.google.com/document/d/1NY7eWEWyFp9dXKCIrPhRyWQD9vzUPTP5/edit?usp=drive_link&amp;ouid=116297887899789336301&amp;rtpof=true&amp;sd=true</t>
  </si>
  <si>
    <t>https://www.youtube.com/watch?v=33MImyyjNus</t>
  </si>
  <si>
    <t>GLEIF Network Super-Watcher on Cardano by RootsID</t>
  </si>
  <si>
    <t>https://docs.google.com/document/d/1P2UtH7uw5YqGwAbbMxBL4KNT_h6puteREI9mZ2OlnP4/edit#heading=h.k102ax8g0zd7</t>
  </si>
  <si>
    <t>https://youtu.be/JhcOROpJZGc</t>
  </si>
  <si>
    <t>Unbox: Enabling Rust-based Cardano dApps</t>
  </si>
  <si>
    <t>Unbox</t>
  </si>
  <si>
    <t>https://drive.google.com/file/d/1fsZlPemp92wD-RfXHQMxpY-PrGN5fcFx/view?usp=drive_link</t>
  </si>
  <si>
    <r>
      <rPr>
        <rFont val="Exo"/>
        <color rgb="FF6272F9"/>
        <sz val="10.0"/>
        <u/>
      </rPr>
      <t>https://vimeo.com/1000044975</t>
    </r>
  </si>
  <si>
    <t>No-time-for-bootcamp: training for busy entrepreneurs</t>
  </si>
  <si>
    <t>DJ Bodden</t>
  </si>
  <si>
    <t>https://drive.google.com/file/d/1Tib__YhBwvxd1x0wroBDY5ylAZPSGHfM/view?usp=drive_link</t>
  </si>
  <si>
    <t>https://www.youtube.com/watch?v=nFhfIUVcDdg</t>
  </si>
  <si>
    <t>Ledger Live Integration Maintenance</t>
  </si>
  <si>
    <t>https://drive.google.com/file/d/1wX69QsmL88vPdrzJY47C3AgD2Kg_8-Ey/view?usp=drive_link</t>
  </si>
  <si>
    <t>https://youtu.be/XW139W8-VyQ</t>
  </si>
  <si>
    <t>Cardano serialization library in Go</t>
  </si>
  <si>
    <t>Marek Mahut</t>
  </si>
  <si>
    <t>https://drive.google.com/file/d/1izJ5pXuXiOFDA30lMZpY5wh8-e_kKZWf/view?usp=drive_link</t>
  </si>
  <si>
    <t>Implement CIP12 to Yoroi Backends</t>
  </si>
  <si>
    <t>https://drive.google.com/file/d/1LHgAlS8cqRDWMcB8_ahvJraRzb-fNora/view?usp=drive_link</t>
  </si>
  <si>
    <t>Metadata oracle node</t>
  </si>
  <si>
    <t>https://drive.google.com/file/d/1IKQwcJHkjcdiw0Y0loHc3gpL9DFbDD1N/view?usp=drive_link</t>
  </si>
  <si>
    <t>Metadata oracles explorer</t>
  </si>
  <si>
    <t>https://drive.google.com/file/d/1OCL4AQNGf8UEpMjepa9UfItnc1LUcncP/view?usp=drive_link</t>
  </si>
  <si>
    <t>Nodeless command line interface</t>
  </si>
  <si>
    <t>waiting for correct link</t>
  </si>
  <si>
    <t>Yoroi ⇄ Blockfrost bridge</t>
  </si>
  <si>
    <t>https://drive.google.com/file/d/1eCCGU9ElpMhyeTEI4j6ufWzwAoa9Tfxd/view?usp=drive_link</t>
  </si>
  <si>
    <t>Open Data Public Notary</t>
  </si>
  <si>
    <t>https://drive.google.com/file/d/1XX8Zhvn9fQJovl_flFb0n9BYanoq_LaG/view?usp=drive_link</t>
  </si>
  <si>
    <t>https://www.youtube.com/watch?v=Z7utXI5hKEQ</t>
  </si>
  <si>
    <t>Cardano IPFS chronicles 2022</t>
  </si>
  <si>
    <t>https://drive.google.com/file/d/1mMY2UwZ9Im5mk55PKKl1a_Dn4c1Hmwdu/view?usp=drive_link</t>
  </si>
  <si>
    <t>https://www.youtube.com/watch?v=c7zHeLPRCHk</t>
  </si>
  <si>
    <t>Clarity &lt;&gt; NMKR: Governance Token Creation Integration</t>
  </si>
  <si>
    <t>https://docs.google.com/document/d/1el_bRZvvhQ356e5pDYMFMlxWQsa57dw1-hoMFnVeuNw/edit?usp=sharing</t>
  </si>
  <si>
    <t>https://www.youtube.com/watch?v=B1vHPAdvYcE</t>
  </si>
  <si>
    <t>Minswap Aiken V2 Audit</t>
  </si>
  <si>
    <t>https://docs.google.com/document/d/1jR-ctyvTj3fzjsb8sjriHJOjCQiIsxP2AcwJPt7xHRE/edit?usp=drive_link</t>
  </si>
  <si>
    <t>https://www.youtube.com/watch?v=ZodSuWR_sI4</t>
  </si>
  <si>
    <t>MLabs - Cardano-Transaction-Library Evolution</t>
  </si>
  <si>
    <t>https://drive.google.com/file/d/1DvavP3dKx9qKDlxAV-WE6eNvneMwfmpw/view?usp=drive_link</t>
  </si>
  <si>
    <t>https://www.youtube.com/watch?v=MauAcCghlb0</t>
  </si>
  <si>
    <t>[C2VN]: Cardano developer club in Universities</t>
  </si>
  <si>
    <t>cardano2vn</t>
  </si>
  <si>
    <t>https://drive.google.com/file/d/12D26XB4NQ8FeW67P_a4DAMpCcOBVbzao/view?usp=drive_link</t>
  </si>
  <si>
    <t>https://www.youtube.com/watch?v=F0sL2UXMc-U</t>
  </si>
  <si>
    <t>Cardano in MetaMask</t>
  </si>
  <si>
    <t>NuFi Wallet</t>
  </si>
  <si>
    <t>https://docs.google.com/document/d/1bKh_EW9djYLFQH7Tu9515vEvLFlqlyL1BOTp3iyV8sg/edit?usp=drive_link</t>
  </si>
  <si>
    <t>https://youtu.be/SNsWvnyqqD4</t>
  </si>
  <si>
    <t>Community-Led Cardano Summits in Japan</t>
  </si>
  <si>
    <t>https://drive.google.com/file/d/1QxHRHCPhImbmLwxn1QQgNtBUedOPLL4-/view?usp=drive_link</t>
  </si>
  <si>
    <t>https://www.youtube.com/watch?v=Wt3N21JluqY</t>
  </si>
  <si>
    <t>GameChanger: open-sourcing now to help CIP30 spec upgrade</t>
  </si>
  <si>
    <t>https://drive.google.com/file/d/1m_14NCiNhReRCDLnljFbwKGNvunAOE2d/view?usp=drive_link</t>
  </si>
  <si>
    <t>https://youtu.be/ryaCwSMHxBE</t>
  </si>
  <si>
    <t>Marlowe Enhanced: Tailored Contracts with Intuitive Design</t>
  </si>
  <si>
    <t>Erick Romero</t>
  </si>
  <si>
    <t>https://drive.google.com/file/d/1MizIWUk1tJf6Q6912gcWt_XRVwixh03g/view?usp=drive_link</t>
  </si>
  <si>
    <t>https://youtu.be/4ZzZHQnTb3w</t>
  </si>
  <si>
    <t>Nucast: Advancing Invoice Factoring on the Cardano Blockchain, Transforming a $2.74 Trillion Industry - Open Source</t>
  </si>
  <si>
    <t>https://docs.google.com/document/d/1CerCM6bdBGGgM8cgImqzkY8pe0KneVBWkW45XENC47E/edit</t>
  </si>
  <si>
    <t>https://www.youtube.com/watch?v=PD5zbSSKrdE</t>
  </si>
  <si>
    <t>Polkadot-Cardano uniFires</t>
  </si>
  <si>
    <t>Frank Dierolf</t>
  </si>
  <si>
    <t>https://drive.google.com/file/d/1kRDQrphkttzNKFSgHLnrvzLVw83RRWZ9/view?usp=drive_link</t>
  </si>
  <si>
    <t>https://youtu.be/MD6STtq06m4</t>
  </si>
  <si>
    <t>The Ultimate Cardano Assets Data Portal: Clean Data, Backtesting &amp; Price Models for Native Tokens</t>
  </si>
  <si>
    <t>Sapient</t>
  </si>
  <si>
    <t>https://drive.google.com/file/d/1VGZJR6k0jrjRGte8RmD-B1zlSgmwBmGn/view?usp=drive_link</t>
  </si>
  <si>
    <t>https://www.youtube.com/watch?v=UBRSEEJKq74</t>
  </si>
  <si>
    <t>[C2VN]: Developing the Blockchain Lecturer Team at Universities in Vietnam</t>
  </si>
  <si>
    <t>https://docs.google.com/document/d/1ErRsUAV4tsI9v3pHdu_UY3eWXXMbhjcbJeF7cFNnoJs/edit#heading=h.8xnre5dcwi4b</t>
  </si>
  <si>
    <t>https://www.youtube.com/watch?v=85D1PIDlXwg</t>
  </si>
  <si>
    <t>DeepchainAda: Trustless AI training</t>
  </si>
  <si>
    <t>pgwadapool</t>
  </si>
  <si>
    <t>https://drive.google.com/file/d/1UiJ1lPfn5Il0rarFvgtUBJxeA1z7OzK2/view</t>
  </si>
  <si>
    <t>https://www.youtube.com/watch?v=U5euXwNN4gk</t>
  </si>
  <si>
    <t>Decentralized Demeter.run - Federated Frontend Hosting - New revenue stream for SPOs</t>
  </si>
  <si>
    <t>https://docs.google.com/document/d/1U-ZS0WVufhOUUlwDluuBlgAkfWSQlIZLsBUAE5GHFto/edit?usp=sharing</t>
  </si>
  <si>
    <t>https://youtu.be/t1YgoLODgqE</t>
  </si>
  <si>
    <t>Potential Catalyst survey in Japan for truely decentralized DAO system on Cardano.</t>
  </si>
  <si>
    <t>https://drive.google.com/file/d/1S4PbzmLNLQed8WfIad8LkYf2bjGTmdsU/view?usp=drive_link</t>
  </si>
  <si>
    <t>https://www.youtube.com/watch?v=NN-YvBWf6BA</t>
  </si>
  <si>
    <t>Open Source Identity Wallet for Atala PRISM 2.0 and Academic Certificates</t>
  </si>
  <si>
    <t>https://drive.google.com/file/d/1ICZ_4TqOqJA05D9qaHF2mDvxLZPwMuhq/view</t>
  </si>
  <si>
    <t>https://www.youtube.com/watch?v=jm3SmDdttyc</t>
  </si>
  <si>
    <t>Sustain &amp; Maintain MeshJS</t>
  </si>
  <si>
    <t>Mesh JS SDK</t>
  </si>
  <si>
    <t>https://drive.google.com/file/d/13nA50AkmOEAICi5p-hsrfctXJlbnerui/view</t>
  </si>
  <si>
    <t>https://www.youtube.com/watch?v=ZXeIt3yzTTA</t>
  </si>
  <si>
    <t>Open-Source On-Chain DAO Governance</t>
  </si>
  <si>
    <t>Catalyst Rider</t>
  </si>
  <si>
    <t>https://drive.google.com/file/d/1kf4nPGhOi-bzFedkqY54ezD5wosEqghm/view?usp=drive_link</t>
  </si>
  <si>
    <t>https://www.youtube.com/watch?v=Ps5aOFfEaZ4</t>
  </si>
  <si>
    <t>WingRiders: Guide to Getting Your Project Recognized in the Tier1 Crypto World</t>
  </si>
  <si>
    <t>https://drive.google.com/file/d/1ejICr_wfheL-mpYjWQXdS2Ar5rDci_Eg/view?usp=drive_link</t>
  </si>
  <si>
    <t>https://www.youtube.com/watch?v=1EmvkFTJVIk&amp;list=PLT-_yDj9PCkw4_qMOghEbyswZI_RMm9S4</t>
  </si>
  <si>
    <t>Ada to Mobile Money: Unlocking Financial Access in Africa</t>
  </si>
  <si>
    <t>https://drive.google.com/file/d/1hE7w-t5tWwJspTBURAyEx8zn9LjsTUNe/view?usp=drive_link</t>
  </si>
  <si>
    <t>https://www.youtube.com/watch?v=kXaDGnuC7LM</t>
  </si>
  <si>
    <t>Cardano Asia TikTok Channel (Maintain Japan, Vietnam, New English version) [TIKTOK\_CA]</t>
  </si>
  <si>
    <t>Cardano_Asia Team</t>
  </si>
  <si>
    <t>https://docs.google.com/document/d/1pvmdDsDBR77JmXZZPFjxnBQk9hyltuj355PYHAsb-Ls/edit?tab=t.0#heading=h.ydtoo5ipkbp2</t>
  </si>
  <si>
    <t>https://www.youtube.com/watch?v=zY642GXG9Aw</t>
  </si>
  <si>
    <t>Cardano Developer Studio</t>
  </si>
  <si>
    <t>Diego</t>
  </si>
  <si>
    <t>https://docs.google.com/document/d/1hNsPcOsOk7e1d4XAA-4Ti7oiNjFEBAtBXmVOf1Z9Ddo/edit?usp=drive_link</t>
  </si>
  <si>
    <t>https://youtu.be/7cL8bN-qydQ</t>
  </si>
  <si>
    <t>Open source PoolTool.io and sustain for 1 year</t>
  </si>
  <si>
    <t>mike</t>
  </si>
  <si>
    <t>https://drive.google.com/file/d/1YBmRcKI37gNDSXsQ-dxB_utCDI_QLZj0/view</t>
  </si>
  <si>
    <t>https://www.youtube.com/watch?v=FAk2_gBUW9s</t>
  </si>
  <si>
    <t>Grow AtalaPrism SDK: Adaptable identity storage module || AtalaPrism SDK ă_x0081_®ć_x0088__x0090_é•·: é_x0081_©ĺżśĺŹŻč_x0083_˝ă_x0081_Ş ID ă‚ąă_x0083__x0088_ă_x0083_¬ă_x0083_Ľă‚¸ ă_x0083_˘ă‚¸ă_x0083_Ąă_x0083_Ľă_x0083_«ă‚’é–‹ç™şă_x0081_™ă‚‹</t>
  </si>
  <si>
    <t>Ben Tairea</t>
  </si>
  <si>
    <t>https://drive.google.com/file/d/1G315yiNezDOSgK3sM84CRH7xdRV1nTGb/view?usp=drive_link</t>
  </si>
  <si>
    <t>https://www.youtube.com/watch?v=QqhUbQh6LZI</t>
  </si>
  <si>
    <t>Impact Accounting Project-Based Learning</t>
  </si>
  <si>
    <t>https://drive.google.com/file/d/1cjKf3s3pSAgScEBixK4QSkPQ17QvQ50H/view?usp=drive_link</t>
  </si>
  <si>
    <t>https://www.youtube.com/watch?v=EcNSrgRo2CY</t>
  </si>
  <si>
    <t>Sundae Labs Automated Price Discovery</t>
  </si>
  <si>
    <t>https://drive.google.com/file/d/1-yAVXLSFY6U9LmWy8bR_QvaMiEQfDzdc/view?usp=drive_link</t>
  </si>
  <si>
    <t>https://www.youtube.com/watch?v=VwJuP1CXiTo</t>
  </si>
  <si>
    <t>Indigo Protocol V2 Audit</t>
  </si>
  <si>
    <t>https://docs.google.com/document/d/1V3qpyFuNS4QY4ael9nhJesml59m5srn87TVuSPC4P4I/edit?tab=t.0</t>
  </si>
  <si>
    <t>https://www.youtube.com/watch?v=AQJyLs5d2ro</t>
  </si>
  <si>
    <t>Decentralized Escrow and Dispute Resolution</t>
  </si>
  <si>
    <t>https://drive.google.com/file/d/1fR9lmkJnZEfWxxblb8QXHGkuEZCwVaiF/view?usp=drive_link</t>
  </si>
  <si>
    <t>https://www.youtube.com/watch?v=Z29VQbvV7A8</t>
  </si>
  <si>
    <t>Anastasia Labs - Smart Beacons, Router NFTs</t>
  </si>
  <si>
    <t>micah Kendall</t>
  </si>
  <si>
    <t>https://drive.google.com/file/d/1xMKmxiceJGCUEKB0g0lepicsPaMqISnS/view</t>
  </si>
  <si>
    <t>https://www.youtube.com/watch?v=CM6CUAHma6I</t>
  </si>
  <si>
    <t>Sorbet Wallet Debugger, by Sundae Labs</t>
  </si>
  <si>
    <t>https://docs.google.com/document/d/1y97fbuWaJ5poJyBgmmkrR8sMyXL8ED5qDTG3THyVQoY/edit?tab=t.0#heading=h.n1ft2k6j50ft</t>
  </si>
  <si>
    <t>https://www.youtube.com/watch?v=7aw-izZ7E-E</t>
  </si>
  <si>
    <t>Cardano Hackathon in Berlin organized by NMKR</t>
  </si>
  <si>
    <t>https://drive.google.com/file/d/1iPocxMEivVoaDYHWMkD-CBjcq-hvQjp3/view</t>
  </si>
  <si>
    <t>https://www.youtube.com/watch?v=DqNoR3nJOs4</t>
  </si>
  <si>
    <t>Open-Source Cardano Go Libraries + Docs + Andamio CLI</t>
  </si>
  <si>
    <t>https://docs.google.com/document/d/1YZeWONizh9UhllwAAfgwKkhYyXwETOPEXCeBrf53q8U/edit?tab=t.0</t>
  </si>
  <si>
    <t>https://www.youtube.com/watch?v=TXRo-1HBPlU</t>
  </si>
  <si>
    <t>So, you didn't get funded. Now What?</t>
  </si>
  <si>
    <t>https://drive.google.com/file/d/1Fmo-LohmsFEjlwp9pkTlmDfzWGxxbqzV/view</t>
  </si>
  <si>
    <t>https://www.youtube.com/watch?v=cuFNfafRDx0</t>
  </si>
  <si>
    <t>Real-World Asset (RWA) backed On-Chain Lending and Auctioning Protocol</t>
  </si>
  <si>
    <t>Rahul Konudula</t>
  </si>
  <si>
    <t>https://docs.google.com/document/d/1WZVo91R4LNckhIfaNvMTvkbAo6ZYAP_lajBv0i6FFh4/edit?tab=t.0#heading=h.3a19d9nwiapu</t>
  </si>
  <si>
    <t>https://www.youtube.com/watch?v=Izy2QDXck10</t>
  </si>
  <si>
    <t>AdaLink: Affiliate Network for SPO Growth</t>
  </si>
  <si>
    <t>AdaLink.io</t>
  </si>
  <si>
    <t>https://drive.google.com/file/d/14hmN7Kb0Sy-AEMX8uuBqKtDvHebg6MBo/view?usp=drive_link</t>
  </si>
  <si>
    <t>https://vimeo.com/1014147302?share=copy</t>
  </si>
  <si>
    <t>Gimbalabs | Genius X - Hong Kong Cardano Developer Series</t>
  </si>
  <si>
    <t>Gimbalabs HK</t>
  </si>
  <si>
    <t>https://docs.google.com/document/d/1X1SaDiys3CZRdEkGV8Wn0C_n9IPK5S61XSp2jrqL23I/edit?tab=t.0</t>
  </si>
  <si>
    <t>https://www.youtube.com/watch?v=H_8vhu0QoW8</t>
  </si>
  <si>
    <t>Identity solution for Autonomous AIs living on Cardano</t>
  </si>
  <si>
    <t>https://drive.google.com/file/d/1-NDIrbBekdGglwN3tzc3X03wVz-zOYw5/view?usp=drive_link</t>
  </si>
  <si>
    <t>https://www.youtube.com/watch?v=cdO7TyDPtqg</t>
  </si>
  <si>
    <t>Enhancing Cardano Developer Ecosystem with Open Source Tooling</t>
  </si>
  <si>
    <t>tadesse d.</t>
  </si>
  <si>
    <t>https://docs.google.com/document/d/1uqIxjDPx7ZBKqJbKsZhD5pgHF5LC8yW4jVp0DPq55yQ/edit?tab=t.0#heading=h.nyl6lib8edy8</t>
  </si>
  <si>
    <t>https://www.youtube.com/watch?v=JMOtFE81GwE</t>
  </si>
  <si>
    <t>Rust library for easy off-chain transaction building</t>
  </si>
  <si>
    <t>SIDAN Lab</t>
  </si>
  <si>
    <t>https://docs.google.com/document/d/1nG6NtIZj4zVSQavnoP57uzjgXy0qRdpp4W7lgWTwNTU/edit?tab=t.0</t>
  </si>
  <si>
    <r>
      <rPr>
        <rFont val="Exo"/>
        <color rgb="FF1155CC"/>
        <sz val="10.0"/>
        <u/>
      </rPr>
      <t>https://youtu.be/T7EJcxV8Xew?feature=shared</t>
    </r>
  </si>
  <si>
    <t>Lenfi V2 Aiken Audit + Bug Bounty</t>
  </si>
  <si>
    <t>Lenfi Official</t>
  </si>
  <si>
    <t>https://drive.google.com/file/d/1k4VoRzLhjiK18EFz77bpuESV6UpaKLxI/view</t>
  </si>
  <si>
    <t>https://www.youtube.com/watch?v=T6vM4h4f52o</t>
  </si>
  <si>
    <t>DeFi Evolution: Pioneering High-Frequency Trading on Cardano</t>
  </si>
  <si>
    <t>https://docs.google.com/document/d/1VGgVl_FwCzUPC7dast-mZo9SzU8dgLldVBrbw2DJi-U/edit?tab=t.0</t>
  </si>
  <si>
    <t>https://www.youtube.com/watch?v=PHukagVUnVU</t>
  </si>
  <si>
    <t>Gimbalabs: Engaging Developers, Companies, and Users 365 Days/Year</t>
  </si>
  <si>
    <t>https://docs.google.com/document/d/1QxfxrY9gJgpDsezXY3EfHBZBvVAJKMz098HuwAfKlc0/edit?tab=t.0#heading=h.hooz5zb5bsrm</t>
  </si>
  <si>
    <t>https://www.youtube.com/watch?v=gOakqT9lGcs</t>
  </si>
  <si>
    <t>SIDAN | Waffle - Hong Kong Cardano Community</t>
  </si>
  <si>
    <t>https://docs.google.com/document/d/1K1iRuNvT5PDGXnrgob-49N5T9u4O3qEVBnrii2xDySg/edit?tab=t.0</t>
  </si>
  <si>
    <t>https://www.youtube.com/watch?v=sNwXbIUUEG4</t>
  </si>
  <si>
    <t>[FIMI] Blockchain course for Vietnamese</t>
  </si>
  <si>
    <t>https://docs.google.com/document/d/1sgYHxt9z-A-aAMtPzRs5iKky15JA_SAax89-kXBAVi0/edit?tab=t.0#heading=h.vu3htowuolhk</t>
  </si>
  <si>
    <t>https://www.youtube.com/watch?v=i3YkxMd8CsI</t>
  </si>
  <si>
    <t>PRISM analytics platform</t>
  </si>
  <si>
    <t>https://drive.google.com/file/d/1yz6cMVjoBKH45wBRX2AV-9PpANETrUc6/view?usp=drive_link</t>
  </si>
  <si>
    <t>https://youtu.be/gWkx7aG52dA</t>
  </si>
  <si>
    <t>Cardano Woman Indonesia</t>
  </si>
  <si>
    <t>Fanny Wijaya</t>
  </si>
  <si>
    <t>https://drive.google.com/file/d/1d8bYBKcC4P8ozbjsXJfNJPVzL8GbK_Qw/view?usp=drive_link</t>
  </si>
  <si>
    <t>https://www.youtube.com/watch?v=E9YM6yY5pxg</t>
  </si>
  <si>
    <t>MLabs - LambdaBuffers (was Cardano dApp schemas) code generation backends for Rust, Javascript and Aiken</t>
  </si>
  <si>
    <t>https://docs.google.com/document/d/1Xf0Ha1ybsfIywXuewt02qH15qn3f1Bj_/edit</t>
  </si>
  <si>
    <t>https://www.youtube.com/watch?v=0NyBALSAin0</t>
  </si>
  <si>
    <t>Interoperability between Cardano and other Blockchains</t>
  </si>
  <si>
    <t>Universidad Internacional Abierta Sebastian Francisco de Miranda</t>
  </si>
  <si>
    <t>https://drive.google.com/file/d/11nSHIih0buUbh9h4QkXaOKUVhT85Tk_P/view?usp=drive_link</t>
  </si>
  <si>
    <t>https://www.youtube.com/watch?v=Biw0gmurE_Q</t>
  </si>
  <si>
    <t>Latin America Onboarding, Education, and Social Media</t>
  </si>
  <si>
    <t>Cardisa Latina</t>
  </si>
  <si>
    <t>https://docs.google.com/document/d/1ZCMFUJj6MGg74Pc7zr4TzhrbsjKQDGWVf-OPXlgmPqY/edit?tab=t.0</t>
  </si>
  <si>
    <t>https://youtu.be/1_ypMLVpnJs</t>
  </si>
  <si>
    <t>SHIBUYA FES (428FES) Cardano Conference &amp; CNFT Art Exhibition</t>
  </si>
  <si>
    <t>yuichiro nomoto</t>
  </si>
  <si>
    <t>https://drive.google.com/file/d/1v7bW60nl96Ajrlkfm_UbAb5AWMScmGkU/view?usp=drive_link</t>
  </si>
  <si>
    <t>https://www.youtube.com/watch?v=USDBWZ3ada0</t>
  </si>
  <si>
    <t>Summon: Web3Auth open-source code for easy login to Cardano DApps</t>
  </si>
  <si>
    <t>Summon Platform</t>
  </si>
  <si>
    <t>https://docs.google.com/document/d/1_AI9IQoPmmPAv74CBUd8xk-1-636gjmyXM1fq_aWp9Y/edit?tab=t.0#heading=h.z8ugmpwz7f23</t>
  </si>
  <si>
    <t xml:space="preserve">https://youtu.be/DPRSllNST2E </t>
  </si>
  <si>
    <t>VAULT3 - Open source SDK to easily add token-gated content to any Cardano dapp or project</t>
  </si>
  <si>
    <t>GranADA Pool</t>
  </si>
  <si>
    <t>https://docs.google.com/document/d/1b-Mr-7w59k5P5soQVxauNUph0cFkhXK1qwWZT980tL0/edit?tab=t.0</t>
  </si>
  <si>
    <t>https://youtu.be/sqekd9sE8uw</t>
  </si>
  <si>
    <t>Wolfram: The AI Revolution and Implications to Project Catalyst</t>
  </si>
  <si>
    <t>Catalyst Systems improvements</t>
  </si>
  <si>
    <t>https://drive.google.com/file/d/1wfJFfU_mrD9iv785uifMsIKJrfJE8T8i/view?usp=drive_link</t>
  </si>
  <si>
    <t>https://www.youtube.com/watch?v=X-Bsh_nlpTo</t>
  </si>
  <si>
    <t>Feasibility Study on Creating a Blockchain Based Information Platform for NGOs</t>
  </si>
  <si>
    <t>Seyram Myers</t>
  </si>
  <si>
    <t>https://docs.google.com/presentation/d/1HrPGPov4sgYwZYBQSHXHYmCTmWZmB4P_/edit#slide=id.p1</t>
  </si>
  <si>
    <t>https://www.youtube.com/watch?v=7nX3at-zWRE</t>
  </si>
  <si>
    <t>[C2VN] Accelerate Atala PRISM learning and adoption in Universities</t>
  </si>
  <si>
    <t>https://docs.google.com/document/d/1qqRHSoiDCG6ob2udKvVx0oJCFj7pl6z-KeLGayiwn5o/edit?tab=t.0#heading=h.8xnre5dcwi4b</t>
  </si>
  <si>
    <t>https://www.youtube.com/watch?v=NnzaWTFeWQ8</t>
  </si>
  <si>
    <t>CHARLI3 - Open Source Multi-DEX SDK: A Pythonic Gateway to Decentralized Exchanges on Cardano</t>
  </si>
  <si>
    <t>https://drive.google.com/file/d/1vj0eosR5Fd2QvI_ThtNyvw1IdKzo0NX6/view?usp=drive_link</t>
  </si>
  <si>
    <t>https://vimeo.com/1027902607/7bc45b6598?share=copy</t>
  </si>
  <si>
    <t>Onboarding Ethereum &amp; EVM Ecosystems to Cardano via Rosen Bridge</t>
  </si>
  <si>
    <t>https://drive.google.com/file/d/1aKFjN-tybTeLRUyDiccLxPYkoaLIE9-G/view?usp=drive_link</t>
  </si>
  <si>
    <t>https://www.youtube.com/watch?v=u-fljKQ_e2s&amp;ab_channel=zenGateGlobal</t>
  </si>
  <si>
    <t>VAULT3 - Admin dashboard to manage token-gated content</t>
  </si>
  <si>
    <t>https://docs.google.com/document/d/12GV6UzOPey1Qfz7wdFymFe4v-q1YqEqEpC_MalOHAo4/edit?tab=t.0</t>
  </si>
  <si>
    <r>
      <rPr>
        <rFont val="Exo"/>
        <color rgb="FF1155CC"/>
        <sz val="10.0"/>
        <u/>
      </rPr>
      <t>https://youtu.be/3pMUibj7deE</t>
    </r>
  </si>
  <si>
    <t>TapTools: Enable Free Access to TapTax for All</t>
  </si>
  <si>
    <t>Cardano Use Cases: MVP</t>
  </si>
  <si>
    <t>https://drive.google.com/file/d/1rGw3m-AYW5mGBrAJ9oDl-eET4J0he-M7/view?usp=drive_link</t>
  </si>
  <si>
    <t>https://vimeo.com/1029422217?share=copy</t>
  </si>
  <si>
    <t>Token 2049 Side Event: Enterprise-Focused RWA (Real-World Assets) Cardano Event</t>
  </si>
  <si>
    <t>https://docs.google.com/document/d/1TKlHn_KoqA9y52IM-HbkSlEDFGCwvC99NQ-nBefSh0s/edit?tab=t.0</t>
  </si>
  <si>
    <r>
      <rPr>
        <rFont val="Exo"/>
        <color rgb="FF1155CC"/>
        <sz val="10.0"/>
        <u/>
      </rPr>
      <t>https://www.youtube.com/watch?v=eOCI5DuF-kI&amp;ab_channel=TrivolveTech</t>
    </r>
  </si>
  <si>
    <t>DID Business Ideas Hackathon</t>
  </si>
  <si>
    <t>https://drive.google.com/file/d/1jjJK6YgRaNm8vxhxQNIhGx0ASPU72Tza/view</t>
  </si>
  <si>
    <t>https://www.youtube.com/watch?v=14B_7f6-3gw</t>
  </si>
  <si>
    <t>Smart Contract Audit projectNEWM</t>
  </si>
  <si>
    <t>https://www.youtube.com/watch?v=5LuxQIv_78c</t>
  </si>
  <si>
    <t>Incentivized Onboarding &amp; Identity in Africa - Leveraging Atala PRISM</t>
  </si>
  <si>
    <t>https://drive.google.com/file/d/1d8bYBKcC4P8ozbjsXJfNJPVzL8GbK_Qw/view</t>
  </si>
  <si>
    <t>Minswap Liquidity Bootstrapping for DAOs</t>
  </si>
  <si>
    <t>https://docs.google.com/document/d/1mW8KL1NWTKLxyGH5NqknCw6xHQPAgqvXe_td9u5S7-s/edit?tab=t.0</t>
  </si>
  <si>
    <t>https://www.youtube.com/watch?v=fiEx1dnQJ68</t>
  </si>
  <si>
    <t>MLabs - CardaNow - Rapid Infrastructure Caching</t>
  </si>
  <si>
    <t>https://drive.google.com/file/d/12vHUeoSm-sfoYU3AOvsiDdPwX_4URxm_/view</t>
  </si>
  <si>
    <t>https://www.youtube.com/watch?v=_IHU_JKbNaU</t>
  </si>
  <si>
    <t>SPO JAPAN GUILD - Continued operation of the Japanese SPO community</t>
  </si>
  <si>
    <t>BTBF [XSP]</t>
  </si>
  <si>
    <t>https://docs.google.com/document/d/18NyuxkyChhJTK7F1uR0pvfbyBEjhaEC8C7Y4md72_M4/edit?tab=t.0#heading=h.pkkjkxl2liap</t>
  </si>
  <si>
    <t>https://www.youtube.com/watch?v=Y6ST_brjQuI</t>
  </si>
  <si>
    <t>Cardano House | RNC &amp; DNC 2024 Policy &amp; Education Centers (Awen)</t>
  </si>
  <si>
    <t>Ian McCullough</t>
  </si>
  <si>
    <t>https://drive.google.com/file/d/1Iuml9lbnkqK7qYWsAUBSjJE-7Y3VCa3w/view?usp=drive_link</t>
  </si>
  <si>
    <t>https://www.youtube.com/watch?v=KNMbjO_EcFU</t>
  </si>
  <si>
    <t>CHARLI3 - "pull oracle" real-time price feeds on request (On Demand Validation service MVP)</t>
  </si>
  <si>
    <t>damon</t>
  </si>
  <si>
    <t>https://drive.google.com/file/d/1ZNdyC7Xm8iV0Pl73tZVkZfPZUuJO1__0/view?usp=drive_link</t>
  </si>
  <si>
    <t>https://vimeo.com/1027914477/d080937653?share=copy</t>
  </si>
  <si>
    <t>Mumak by TxPipe: A PostgreSQL custom extension to process raw Cardano CBOR</t>
  </si>
  <si>
    <t>https://docs.google.com/document/d/1u6ORYBCyAD5M8IZBq251diqJheU-QLpxAo-krVmOy1E/edit?tab=t.0#heading=h.hooz5zb5bsrm</t>
  </si>
  <si>
    <t>https://www.youtube.com/watch?v=O4YJOQghu8c</t>
  </si>
  <si>
    <t>Cardano Summit '24 Dubai Rare Social Event with Media &amp; Marketing - Powered by Rare Network / Rare Evo</t>
  </si>
  <si>
    <t>https://docs.google.com/document/d/1TKlHn_KoqA9y52IM-HbkSlEDFGCwvC99NQ-nBefSh0s/edit?usp=drive_link</t>
  </si>
  <si>
    <t>https://www.youtube.com/watch?v=7KJK7FYkAfI</t>
  </si>
  <si>
    <t>Classified Smart Contracts for Distinct Use Case dApps</t>
  </si>
  <si>
    <t>Thang Tran</t>
  </si>
  <si>
    <t>https://drive.google.com/file/d/15h8KSJwNslmMhj8Bhmkx5O_VMNqtoPbg/view?usp=drive_link</t>
  </si>
  <si>
    <t>https://www.youtube.com/watch?v=h05FzY72YmE</t>
  </si>
  <si>
    <t>CertifyCDNO: Cardano Blockchain Certifications for Education &amp; Beyond</t>
  </si>
  <si>
    <t>Kenneth Boateng</t>
  </si>
  <si>
    <t>https://docs.google.com/document/d/1oy3gL4gQ6DlcgmLysP-RjINlg3ICQHUR8sP51LYyk3I/edit?tab=t.0#heading=h.z6ne0og04bp5</t>
  </si>
  <si>
    <t>https://www.youtube.com/watch?v=V9_wjXlzRDU</t>
  </si>
  <si>
    <t>Indigo Iris: DEX API &amp; Indexer</t>
  </si>
  <si>
    <t>https://docs.google.com/document/d/1P4Oix5RPbHeoJDQ0h2RBVMh_HoMqo9P_p9ztawtS_t0/edit?tab=t.0</t>
  </si>
  <si>
    <t>https://www.youtube.com/watch?v=YjjW6QL6nxs</t>
  </si>
  <si>
    <t>Cardano UTXO DB Abstraction</t>
  </si>
  <si>
    <t>https://docs.google.com/document/d/1-PgeT4HKZtV_O7sxZn7mSgMLFuyeohH8AMuLhfURkoU/edit?tab=t.0#heading=h.nd2ijzp6ew4w</t>
  </si>
  <si>
    <t>https://www.youtube.com/watch?v=3ArO4AWH7tY</t>
  </si>
  <si>
    <t>subHandles | ADA Handle</t>
  </si>
  <si>
    <t>https://docs.google.com/document/d/1ShRsT4CZvYjbkBMxqigQKX2Q5-hGFQqe/edit</t>
  </si>
  <si>
    <r>
      <rPr>
        <rFont val="Exo"/>
        <color rgb="FF1155CC"/>
        <sz val="10.0"/>
        <u/>
      </rPr>
      <t>https://www.youtube.com/watch?v=LabLIu1zy3w</t>
    </r>
  </si>
  <si>
    <t>Blocklog linked Leader status and Epoch leader notification service - Multilingual Support and Maintenance.</t>
  </si>
  <si>
    <t>https://docs.google.com/document/d/1IkhTRzBkcFZrGjEQ0bxIiiAXw1GMuOVuZAXXgIdjTS0/edit?tab=t.0#heading=h.pkkjkxl2liap</t>
  </si>
  <si>
    <t>https://www.youtube.com/watch?v=VsG4weDH3rM</t>
  </si>
  <si>
    <t>CardanoPress: Security Audits, Improvements &amp; Optimisations</t>
  </si>
  <si>
    <t>https://docs.google.com/document/d/1FFwCUAogbTPPu_-VmCxKCfiDpS7fgEE-L7naO5Gb0cs/edit?tab=t.0#heading=h.cj8cj6sf4vnj</t>
  </si>
  <si>
    <t>https://youtu.be/4gAHKWQHtV8</t>
  </si>
  <si>
    <t>Community Stage &amp; Live Stream at Rare Evo 24 Caesars Palace - Powered by Rare Network / Rare Evo</t>
  </si>
  <si>
    <t>https://docs.google.com/document/d/1qe9oPmqzqrZbiTJj5Gf0jqZx4r747qHtk2mDNK3fWIc/edit?tab=t.0</t>
  </si>
  <si>
    <t>https://youtu.be/MQLwn7djwzE?si=KJ7qBDLJ45Ckzepe</t>
  </si>
  <si>
    <t>Audit for Open-source LBE for DAOs</t>
  </si>
  <si>
    <t>https://drive.google.com/file/d/1WK1B4giypJIxVNENOqrDUqOzL2obuu-s/view</t>
  </si>
  <si>
    <t>https://www.youtube.com/watch?v=1j6_CMYr4ao&amp;feature=youtu.be</t>
  </si>
  <si>
    <t>projectNEWM Marketplace Creation</t>
  </si>
  <si>
    <t>https://drive.google.com/file/d/1dAJnVKGhd1i8XvXkCigVS32JTfy8WQSD/view?usp=drive_link</t>
  </si>
  <si>
    <t>https://www.youtube.com/watch?v=uQkQcIhN54Q</t>
  </si>
  <si>
    <t>Real World Assets Tokenization Launchpad by NMKR, FluidTokens &amp; IAMX</t>
  </si>
  <si>
    <t>https://drive.google.com/file/d/1s6I8JDIIVJEp4NmScrIbhUow-i5lerXe/view?usp=drive_link</t>
  </si>
  <si>
    <t>Cardano Onboarding Campaign at larger crypto events, and multiples local education events.</t>
  </si>
  <si>
    <t>https://drive.google.com/file/d/1NGo4ZM6484XbYQvmz5yRKleIEQKDoeyI/view?usp=drive_link</t>
  </si>
  <si>
    <t>https://www.youtube.com/watch?v=ERRFcN1gCqk</t>
  </si>
  <si>
    <t>BWORKs - Pay As Done Works Platform</t>
  </si>
  <si>
    <t>https://drive.google.com/file/d/1XBZlvR9SNmvuWvWiGrdpAwdyaySGmQoO/view?usp=drive_link</t>
  </si>
  <si>
    <t>https://www.youtube.com/watch?v=56m5Q4PsY28</t>
  </si>
  <si>
    <t>Product Tracing on Cardano</t>
  </si>
  <si>
    <t>Stef Montanari</t>
  </si>
  <si>
    <t>https://docs.google.com/document/d/1liHWimgEleTPoicWkUN64800t-arECiC/edit?usp=drive_link&amp;ouid=116297887899789336301&amp;rtpof=true&amp;sd=true</t>
  </si>
  <si>
    <t>https://youtu.be/gJXJDCbjcP4</t>
  </si>
  <si>
    <t>Enable Eternl - F10</t>
  </si>
  <si>
    <t>https://drive.google.com/file/d/19H6JVyHLBtUhRYGCBfFLNKwVhfrFppOC/view?usp=drive_link</t>
  </si>
  <si>
    <t>https://www.youtube.com/watch?v=Su434KgjD2M</t>
  </si>
  <si>
    <t>Open-Source Blockfrost Deployment Images</t>
  </si>
  <si>
    <t>Ruslan Makhlouf</t>
  </si>
  <si>
    <t>https://docs.google.com/document/d/1Ye-me_6FMh-R6HiALgYsxLPATKXqAxs2OC2Hlqm-P-g/edit?tab=t.0#heading=h.nph8b697loqw</t>
  </si>
  <si>
    <t>https://www.youtube.com/watch?v=OISBfAspNBM</t>
  </si>
  <si>
    <t>Cardanoscan Analytics Charts</t>
  </si>
  <si>
    <t>https://drive.google.com/file/d/1PTshkQ8d-P6OwMy-qi05XYiDw-5I4wX_/view?usp=drive_link</t>
  </si>
  <si>
    <t>https://www.youtube.com/watch?v=o9Z0ZuJX8b8</t>
  </si>
  <si>
    <t>Token Engineering on Cardano: Step-by-step tutorials to design economic mechanisms</t>
  </si>
  <si>
    <t>yohann irani</t>
  </si>
  <si>
    <t>https://docs.google.com/document/d/1hIu4MhN09wvJ5HKWOEqL4GI5rfliUjkUEYCUonsd2pY/edit?tab=t.0</t>
  </si>
  <si>
    <t>https://www.youtube.com/watch?v=5A3W9LjLJos</t>
  </si>
  <si>
    <t>Cardano-East Africa Hackathon: Improving education through blockchain</t>
  </si>
  <si>
    <t>https://docs.google.com/document/d/11wZvH58hQ1CwaMFCqPUYyp4Q6VmRQcaS0Bn35a8wNzE/edit?tab=t.0</t>
  </si>
  <si>
    <t>https://www.youtube.com/watch?v=7ZNYOTgttcc</t>
  </si>
  <si>
    <t>SocialFi: Building Bridges - Cardano Summit 2024 Side Event - Dubai</t>
  </si>
  <si>
    <t>Bjoern Heinze</t>
  </si>
  <si>
    <t>https://drive.google.com/file/d/1R5GhgmmDqjRBB2Jlpfo9sDmP-3-8UO6P/view?usp=drive_link</t>
  </si>
  <si>
    <t>https://www.youtube.com/watch?v=My9sbubSvSU</t>
  </si>
  <si>
    <t>Token2049 Singapore Rare Social Cardano Event with Media &amp; Marketing - Powered by Rare Network / Rare Evo</t>
  </si>
  <si>
    <t>https://drive.google.com/file/d/1FG0s-rsXNZ2O3VRdqcyDRunzF8Oz3TbD/view?usp=drive_link</t>
  </si>
  <si>
    <t>https://www.youtube.com/watch?v=KbvTra4A0Qo</t>
  </si>
  <si>
    <t>Grow AtalaPrism: Holder connection requests</t>
  </si>
  <si>
    <t>https://drive.google.com/file/d/1mF5fFF7mO5TKEe_I3a00aucXvDmMFYLl/view?usp=drive_link</t>
  </si>
  <si>
    <t>https://www.youtube.com/watch?v=f1HvrPQmkaw</t>
  </si>
  <si>
    <t>Kaizen Crypto | Custom Cardano NFT Jewelry - Verifiable Ownership Of Real World Assets</t>
  </si>
  <si>
    <t>https://docs.google.com/document/d/1XXNC2aigskZht6Bvz348IcSmo0syAz8b6sAlAYaZ98Y/edit?tab=t.0</t>
  </si>
  <si>
    <t>https://www.youtube.com/watch?v=imYcClAmRqo</t>
  </si>
  <si>
    <t>[CaFi] Cardano news - Vietnamese version</t>
  </si>
  <si>
    <t>Duc Nguyen</t>
  </si>
  <si>
    <t>https://docs.google.com/document/d/14NHhf0OPqvqWmii8ZtLddOJmRakNWpRYU_lBtsBi3eU/edit?tab=t.0</t>
  </si>
  <si>
    <t>https://www.youtube.com/watch?v=XONIxdxj5IQ</t>
  </si>
  <si>
    <t>Erlang SDK for Blockfrost API</t>
  </si>
  <si>
    <t>https://docs.google.com/document/d/10KNBozoS_kTxUA48J7_b0FlAiQthqXecDtGR4SvDYh4/edit?tab=t.0#heading=h.dpo4jvmmdauv</t>
  </si>
  <si>
    <t>https://www.youtube.com/watch?v=N-UGuSqPAQA</t>
  </si>
  <si>
    <t>MLabs - Streamlining Cardano Deployment with Enhanced NixOS Modules</t>
  </si>
  <si>
    <t>https://drive.google.com/file/d/1jqKHi0WQKD_0Vxu3L0gr63F98HPBllad/view?usp=drive_link</t>
  </si>
  <si>
    <t>https://www.youtube.com/watch?v=jcrxt8FLo4E</t>
  </si>
  <si>
    <t>Add support for Marlowe on Cardanoscan</t>
  </si>
  <si>
    <t>https://drive.google.com/file/d/1tSjEqSc2h8yOFakf3_WrrJDoVtUPtQm0/view?usp=drive_link</t>
  </si>
  <si>
    <t>https://youtu.be/0XhBL6wVJnw</t>
  </si>
  <si>
    <t>Bind-friendly C Library for Cardano</t>
  </si>
  <si>
    <t>Angel Castillo</t>
  </si>
  <si>
    <t>https://docs.google.com/document/d/14bzJ2HYhwm0Ge2aXfefz3kk-8DG1VHwFKPJWGhj3qBw/edit?tab=t.0#heading=h.3m5fthgqj0z4</t>
  </si>
  <si>
    <t>https://www.youtube.com/watch?v=NdU-Sy2LAsU</t>
  </si>
  <si>
    <t>gOuroboros: Cardano Ouroboros protocol server support in Golang</t>
  </si>
  <si>
    <t>Blink Labs</t>
  </si>
  <si>
    <t>https://docs.google.com/document/d/17pPZw0hNm_QcmGWQ-0zBK8g04LmfAwVSfCUfg3H4-HA/edit?tab=t.0</t>
  </si>
  <si>
    <t>https://www.youtube.com/watch?v=i6gKU_TIHBQ</t>
  </si>
  <si>
    <t>Innovation center to promote Cardano and facilitate entrepreneur participation</t>
  </si>
  <si>
    <t>https://drive.google.com/file/d/1WmieGNOIIyvnyr8u1q0ln1Yw248o-SoQ/view?usp=drive_link</t>
  </si>
  <si>
    <t>https://www.youtube.com/watch?v=CNYjfGDDVsc</t>
  </si>
  <si>
    <t>[5PC] Cardano Journey - Cardano Education Podcast Series for the Vietnamese Community</t>
  </si>
  <si>
    <t>https://docs.google.com/spreadsheets/d/1QCmxKLXHqBwSz2LEfjQ9XErLhIrVhbfHOL0sYNNeRjE/edit?gid=1808908588#gid=1808908588</t>
  </si>
  <si>
    <t>https://www.youtube.com/watch?v=Gen4tHyQYtA</t>
  </si>
  <si>
    <t>OgmiosDotnet: An Open Source .NET Client for Cardano Node Communication</t>
  </si>
  <si>
    <t>Its Dave_ADA</t>
  </si>
  <si>
    <t>https://drive.google.com/file/d/1vOD6drhNysaFvDtRR6d6IXe-rAe-KZ7f/view?usp=drive_link</t>
  </si>
  <si>
    <t>https://www.youtube.com/watch?v=l9oBGdg7iKs</t>
  </si>
  <si>
    <t>Cardano Mobile Hubs</t>
  </si>
  <si>
    <t>https://drive.google.com/file/d/1BweQl1sRwCb1evNM5_sdE8e8u0E3N5DA/view?usp=drive_link</t>
  </si>
  <si>
    <t>https://youtu.be/QNGRl7JwgFE</t>
  </si>
  <si>
    <t>MLabs - Cardano Onchain Languages Benchmark</t>
  </si>
  <si>
    <t>https://drive.google.com/file/d/1Io93b-gneKDScvUL8l36rna9Ua-EiuPR/view?usp=drive_link</t>
  </si>
  <si>
    <t>https://www.youtube.com/watch?v=xIAo43WU5fg</t>
  </si>
  <si>
    <t>Google wallet - Web3 Single Sign-on by NuFi</t>
  </si>
  <si>
    <t>https://docs.google.com/document/d/1YNwAtOJb27uNfYzz6fUDNLtWBeNikwtdAodlB2Nwsl8/edit?tab=t.0</t>
  </si>
  <si>
    <t>https://youtu.be/RGEBl4JfSuk</t>
  </si>
  <si>
    <t>gRPC âť¤ď¸Ź Cardano: A streaming API for Cardano using Dolos by TxPipe</t>
  </si>
  <si>
    <t>https://docs.google.com/document/d/14xRCsmCWq3Be2DCxDt40I7i4W1TwnHdbICB35_5FS7s/edit?tab=t.0#heading=h.hooz5zb5bsrm</t>
  </si>
  <si>
    <t xml:space="preserve">https://youtu.be/h9ZwOaoxBkk </t>
  </si>
  <si>
    <t>[CaFi] Peer-Reviewed Technical Research Paper Library in Vietnamese version</t>
  </si>
  <si>
    <t>https://drive.google.com/file/d/1MzVKNSHYRjCGHxcXNx27f9-V8SsHvZzO/view?usp=drive_link</t>
  </si>
  <si>
    <t xml:space="preserve">https://www.youtube.com/watch?v=Cx0CAas12lg </t>
  </si>
  <si>
    <t>Anastasia Labs - Lucid Evolution: Redefining Off-Chain Transactions in Cardano</t>
  </si>
  <si>
    <t>https://drive.google.com/file/d/1JC7i2Tg5t0t4c0ObxadkQor2gpuvh2Zx/view?usp=drive_link</t>
  </si>
  <si>
    <t>https://www.youtube.com/watch?v=PFe5cHuQ8oM</t>
  </si>
  <si>
    <t>KERI-based Authentication and Authorization Browser Extension by BLOCKTRUST</t>
  </si>
  <si>
    <t>Ed Eykholt</t>
  </si>
  <si>
    <t>https://docs.google.com/document/d/1H4OZ4Y217wEUwz4XDYZHxOhj0832MEHzUENxS8l0v0g/edit?tab=t.0#heading=h.4s118oy3q3gx</t>
  </si>
  <si>
    <t>https://www.youtube.com/watch?v=ozL9makLP1U</t>
  </si>
  <si>
    <t>Wider accessibility of automatic borrowing - Lenfi Software Development Kit (SDK)</t>
  </si>
  <si>
    <t>https://drive.google.com/file/d/1OUQq91b5zQrxRLYF126O8p9IV9o5lVlp/view?usp=drive_link</t>
  </si>
  <si>
    <t>https://www.youtube.com/watch?v=-xofCoKZqJk</t>
  </si>
  <si>
    <t>â€śData-Driven Catalystâ€ť: Toolkit for on-chain and off-chain data analytics &amp; insight, optimize governance and prevent gaming and abuse</t>
  </si>
  <si>
    <t>Catalyst Systems improvements: Discovery</t>
  </si>
  <si>
    <t>https://drive.google.com/file/d/1HnVAoGUX4cN-QWIPufYTCpHkK2zCqPhr/view?usp=drive_link</t>
  </si>
  <si>
    <t>https://www.youtube.com/watch?v=AVC2aaMuXPw</t>
  </si>
  <si>
    <t>Cardano Ghana CIP-1694 Governance Working Group</t>
  </si>
  <si>
    <t>Seidu Ziblim</t>
  </si>
  <si>
    <t>https://drive.google.com/file/d/1BhWrvYqDhEwaLPyxICVPususM2rdGfpW/view?usp=drive_link</t>
  </si>
  <si>
    <t>https://www.youtube.com/watch?v=n0c960kvj4U</t>
  </si>
  <si>
    <t>[3] Student-Driven Demonstration of the Use of SSI and the Cardano Blockchain to Capture their Cardano Blockchain Skills</t>
  </si>
  <si>
    <t>Mark Byers</t>
  </si>
  <si>
    <t>https://drive.google.com/file/d/1G3ujOKeeyRsO6mrIN_D8vGIwZIwLqoEO/view?usp=drive_link</t>
  </si>
  <si>
    <t>https://www.youtube.com/watch?v=AhtJduOR5Qg</t>
  </si>
  <si>
    <t>Anvil - Open Source - Metadata Validator</t>
  </si>
  <si>
    <t>https://docs.google.com/document/d/1WRYGY6wQzzEdKnFMoJA4qy6Cwbgy9TtUcXqPrY9PYJ0/edit?tab=t.0#heading=h.qq4lmvwwa55</t>
  </si>
  <si>
    <t>https://www.youtube.com/watch?v=khtDcmWz8t4</t>
  </si>
  <si>
    <t>Cardano Vietnam Developer Boot Camp &amp; Hackathon</t>
  </si>
  <si>
    <t>Thanh Dinh</t>
  </si>
  <si>
    <t>https://docs.google.com/spreadsheets/d/1kU9imSXCaz8W5AFYj2v6UvxDqHq8DGzlYXycURBW1tQ/edit?gid=1468706749#gid=1468706749</t>
  </si>
  <si>
    <t>https://www.youtube.com/watch?v=aEclirYsEQI</t>
  </si>
  <si>
    <t>Cardano's DAO Incubator matching Dapps of our ecosystem with companies and organizations that struggle with inefficient structures and entry barriers to suitable Cardano solutions.</t>
  </si>
  <si>
    <t>https://drive.google.com/file/d/1qAlT-oI8iGk1xHFCVKe1H2NLURfauEiK/view?usp=drive_link</t>
  </si>
  <si>
    <t>https://www.youtube.com/watch?v=pQ_tAXGw8w8</t>
  </si>
  <si>
    <t>Conditional Transfer of Digital Assets via Digital Identity and Verified Credentials</t>
  </si>
  <si>
    <t>Eric Duneau</t>
  </si>
  <si>
    <t>https://drive.google.com/file/d/1BOww0UoYVTngemHedW87NDeYZmfmkGe_/view?usp=drive_link</t>
  </si>
  <si>
    <t>https://youtu.be/WvPxJf8VHbk</t>
  </si>
  <si>
    <t>High Quality Japanese Translations for Popular Cardano DApps</t>
  </si>
  <si>
    <t>https://drive.google.com/file/d/1oYUTbalECtTNfe-wghRYqf5EA68xQ9BO/view?usp=drive_link</t>
  </si>
  <si>
    <t>https://www.youtube.com/watch?v=Kk2lRwTjsmI</t>
  </si>
  <si>
    <t>MLabs - Pisa-Fees: Decentralized Fee Trading Smart Contract</t>
  </si>
  <si>
    <t>https://docs.google.com/document/d/1AzkhnvGylwJmY9WMR9PC2ia-MiB8pQLQoVOIsjmE4sM/edit?tab=t.0</t>
  </si>
  <si>
    <t>https://www.youtube.com/watch?v=Qie-wOjwNqY</t>
  </si>
  <si>
    <t>Open-Source Ledger Nano X Flutter SDK &amp; VESPR Wallet Integration</t>
  </si>
  <si>
    <t>VESPR Team</t>
  </si>
  <si>
    <t>https://docs.google.com/document/d/1oKXUA47vycLG_Wkpr1AK5UlGnsWclWnsEBZ5Y6RusqY/edit?tab=t.0#heading=h.jdulerhoyp25</t>
  </si>
  <si>
    <t>https://www.youtube.com/watch?v=Cf-zXJO8lxA</t>
  </si>
  <si>
    <t>Open-Source One-Click Wallet Library: No Extensions Needed</t>
  </si>
  <si>
    <t>https://drive.google.com/file/d/1j9B_tfjAjH7ZxO438Ea7JBTko0-YmJ9w/view?usp=drive_link</t>
  </si>
  <si>
    <t>https://www.youtube.com/watch?v=TV9TSVe3ZG4</t>
  </si>
  <si>
    <t>Playbook for Creation of SEC Exempt DAOs on Cardano</t>
  </si>
  <si>
    <t>https://docs.google.com/document/d/1YAruncFaCjM-2FARTWuCBtR3GimOUrmwApmrQGDAEBw/edit?tab=t.0</t>
  </si>
  <si>
    <t>https://www.youtube.com/watch?v=yR-06A_MdI8</t>
  </si>
  <si>
    <t>Researching and manufacturing a Point-of-Care Real-time LAMP prototype with IoT and Blockchain integration for rapid disease analysis</t>
  </si>
  <si>
    <t>Huynh Van Ngoc</t>
  </si>
  <si>
    <t>https://docs.google.com/document/d/1KKIU4DFvtcTNUY8MlFxke5doL4AyfbA2E5rw_S66wH4/edit?tab=t.0#heading=h.8xnre5dcwi4b</t>
  </si>
  <si>
    <t>https://www.youtube.com/watch?v=c0HE2R9q4O8&amp;feature=youtu.be</t>
  </si>
  <si>
    <t>Sociocratic DReps : A representation framework for Democratic Pluralism</t>
  </si>
  <si>
    <t>Photrek LLC</t>
  </si>
  <si>
    <t>https://docs.google.com/document/d/1CMpNreemJ0Qx9gjMnkcxbYNZpat2KO5OL6TXc-XOxec/edit?tab=t.0#heading=h.nyz80wvngfy1</t>
  </si>
  <si>
    <t>https://www.youtube.com/watch?v=V-9gBls8GvA</t>
  </si>
  <si>
    <t>Virtual Web3/4Good Conference at Cardano Summit Dubai 2024 (with Positive Blockchain, ImpactPlus and United Nations Development Programme)</t>
  </si>
  <si>
    <t>Gabriel von Roda</t>
  </si>
  <si>
    <t>https://docs.google.com/document/d/1Wo2Kp5OnaxSHilcUCei_gPyBesNSXhCL-uXud7MNDzE/edit?tab=t.0</t>
  </si>
  <si>
    <t>https://vimeo.com/1038912539</t>
  </si>
  <si>
    <t>Carbon Marketplace and Exchange</t>
  </si>
  <si>
    <t>BlockCarbon</t>
  </si>
  <si>
    <t>https://drive.google.com/file/d/1GFuFqKNfhp_P__7ZP_HMk0A6nQ4SJfB3/view</t>
  </si>
  <si>
    <t>https://www.youtube.com/watch?v=ZznvbSKH4f4&amp;feature=youtu.be</t>
  </si>
  <si>
    <t>Koios Evolution: Enhancements, Infra Support &amp; Maintenance</t>
  </si>
  <si>
    <t>Koios Core Team</t>
  </si>
  <si>
    <t>https://github.com/koios-official/DAO_Resources/blob/main/Proposal_Evolution_report.pdf</t>
  </si>
  <si>
    <t>https://youtu.be/gSXP-t9_pgg</t>
  </si>
  <si>
    <t>Support dRep Japan and Vietnam</t>
  </si>
  <si>
    <t>https://drive.google.com/file/d/1t3LsIscCD_S21CM9-4C-4LperNseRstQ/view?usp=drive_link</t>
  </si>
  <si>
    <t>https://youtu.be/TRe1tyHFk_w?si=hdrXj9E5rVBhPI5w</t>
  </si>
  <si>
    <t>CHARLI3 - Cardano integrated Side-Chain Oracle built on Substrate</t>
  </si>
  <si>
    <t>https://drive.google.com/file/d/12TAch60rDQjHcmNv0jVHkNe-dCzt4o0d/view?usp=drive_link</t>
  </si>
  <si>
    <t>https://youtu.be/Hn8EhGajoIM</t>
  </si>
  <si>
    <t>Raising Awareness &amp; Facilitating dRep Onboarding Globally.</t>
  </si>
  <si>
    <t>chrisaiks</t>
  </si>
  <si>
    <t>https://drive.google.com/file/d/1woSLONI1tErcvPTQUq2Ax_rklvsawzPG/view</t>
  </si>
  <si>
    <t>https://www.youtube.com/watch?v=xEtMZbeJ9AI</t>
  </si>
  <si>
    <t>Gimbalabs Research: "Contribution Treasury System" Model</t>
  </si>
  <si>
    <t>https://docs.google.com/document/d/1Co5d0ujGxYcnlpl7b2Xaf3kZfAGGgGY4DH9lxt0BJRc/edit?tab=t.0#heading=h.hooz5zb5bsrm</t>
  </si>
  <si>
    <t>https://www.youtube.com/watch?v=6Fy2af54CCc</t>
  </si>
  <si>
    <t>Cardano Native Token Dex Price Indexer in Kotlin</t>
  </si>
  <si>
    <t>Tim Edge</t>
  </si>
  <si>
    <t>https://drive.google.com/file/d/17xBq3R1Ol-UjnVdwzOSwmjOOffqQd7fo/view?usp=drive_link</t>
  </si>
  <si>
    <t>https://www.youtube.com/watch?v=l61mwZat6Io</t>
  </si>
  <si>
    <t>eUTxO Fundamentals: Building Cardano Smart Contracts [eBook]</t>
  </si>
  <si>
    <t>https://drive.google.com/file/d/1suAZ1mKHx6EX6GtDCUMFK-tlRVOtyZUu/view?usp=drive_link</t>
  </si>
  <si>
    <t>https://youtu.be/QUBK7MC-Bes</t>
  </si>
  <si>
    <t>Art Beyond Borders: NFT Global Youth Art Competition &amp; Marketplace leveraging NMKR</t>
  </si>
  <si>
    <t>https://drive.google.com/file/d/1QGGCmiPrFPIAV6572TU7L02TF4aYxcEO/view?usp=drive_link</t>
  </si>
  <si>
    <t>https://www.youtube.com/watch?v=GKKp220RE4o</t>
  </si>
  <si>
    <t>Cardano Tax &amp; Accounting Tool</t>
  </si>
  <si>
    <t>https://docs.google.com/document/d/1i0_vtu80ntFbyy_Z_cv35eJ1aV5aZoy8yE_Qy6nk6DI/edit?tab=t.0#heading=h.mvtorz1l1mls</t>
  </si>
  <si>
    <t>https://vimeo.com/1049045540/2c497d389d?share=copy</t>
  </si>
  <si>
    <t>Catalyst Working Groups Research &amp; Scoping Analysis by IOG Catalyst Team, Rare Evo, and Sustainable ADA</t>
  </si>
  <si>
    <t>Catalyst Team</t>
  </si>
  <si>
    <t>https://docs.google.com/document/d/1i_m9z9ep7UWXEO3AmI1P0wmvxh2oyA0peDchZy_MVP4/edit?tab=t.0</t>
  </si>
  <si>
    <t>https://youtu.be/V12I23BSNzU</t>
  </si>
  <si>
    <t>ZKFold Symbolic: a Zero-Knowledge Smart Contract Language</t>
  </si>
  <si>
    <t>https://drive.google.com/file/d/1Hf0sU9hT-wujyTvSpOXfvS0cr2VJfxs_/view</t>
  </si>
  <si>
    <t>https://www.youtube.com/watch?v=XXNeAGuA0Is</t>
  </si>
  <si>
    <t>Cardano Summit Vietnam 2024</t>
  </si>
  <si>
    <t>https://drive.google.com/file/d/1dK570Pd4XOZV3ONgWVsDfJamYSkjgia7/view</t>
  </si>
  <si>
    <t xml:space="preserve">https://www.youtube.com/watch?v=i_QnglZ_BzE
</t>
  </si>
  <si>
    <t>Cardano Privacy Layer: Zero-Knowledge Proof-Based Membership Verification and Anonymous Voting &amp; Signaling PoC.</t>
  </si>
  <si>
    <t>Agustín Salinas</t>
  </si>
  <si>
    <t>https://drive.google.com/file/d/1AuTmKSUcUd1WAi2Wa0uqKRkhsQX21Pye/view?usp=drive_link</t>
  </si>
  <si>
    <t>https://www.youtube.com/watch?v=9rn8Q35DZV8</t>
  </si>
  <si>
    <t>Open Transaction Chaining tooling to speed up Cardano dApps - By MuesliSwap</t>
  </si>
  <si>
    <t>https://drive.google.com/file/d/13_VOlkWDvFlMLFVDWk4Y9In1sGYZoS1r/view?usp=drive_link</t>
  </si>
  <si>
    <t>https://www.youtube.com/watch?v=WdUY8CbxWDU</t>
  </si>
  <si>
    <t>Cardano Research and Education Center</t>
  </si>
  <si>
    <t>https://docs.google.com/document/d/1pcxP3xHWCLV_l7wkiWBOjJEPAgFOxBOOuaPZVzAoMK8/edit?tab=t.0</t>
  </si>
  <si>
    <t>https://youtu.be/RHZrFeiT0wc</t>
  </si>
  <si>
    <t>Universities Onboarding to Cardano</t>
  </si>
  <si>
    <t>https://drive.google.com/file/d/1UHzwKL37PA05zLVmdvShJn5rylPk3y_l/view?usp=drive_link</t>
  </si>
  <si>
    <t>https://www.youtube.com/watch?v=XlaXmXUqBm0</t>
  </si>
  <si>
    <t>PubWeave: Academic Publishing</t>
  </si>
  <si>
    <t>Albert Feghaly</t>
  </si>
  <si>
    <t>https://docs.google.com/document/d/1cFxoUP6oFlreFts8uw1SDgaHUaZ33vow3FSTrAoXzFA/edit?tab=t.0#heading=h.qvtf7ujdfx5t</t>
  </si>
  <si>
    <t>https://www.youtube.com/watch?v=Ecga56irC38</t>
  </si>
  <si>
    <t>Latam Cardano Community Operations - DAO infrastructure for a Wide Purpose</t>
  </si>
  <si>
    <t>https://drive.google.com/file/d/1iMdcfktkU8kLgjEGDech82S3uzMWyCUq/view?usp=drive_link</t>
  </si>
  <si>
    <t>https://www.youtube.com/watch?v=iKHfxvBkyB4</t>
  </si>
  <si>
    <t>MLabs - SPO-anywhere - Easy Stake Pool Deployment with NixOS</t>
  </si>
  <si>
    <t>https://drive.google.com/file/d/1rg_JWTL7sZwe5kUTsvxo1i5Rr3GZZO75/view?usp=drive_link</t>
  </si>
  <si>
    <t>https://www.youtube.com/watch?v=QAAO3Rj9Opc</t>
  </si>
  <si>
    <t>CardanoCodex - On-boarding the next wave of Developers with this innovative Hackathon event - Pan India</t>
  </si>
  <si>
    <t>https://docs.google.com/document/d/1l2VTETGjnr1aIgJD7w1jWITcxs4mI3xN7K0BBwu9ASM/edit?tab=t.0#heading=h.hztga4mn3tjr</t>
  </si>
  <si>
    <t>https://www.youtube.com/watch?v=rTwrm9fpIa8</t>
  </si>
  <si>
    <t>Open-source Hydra Head L2 Web based Explorer and API</t>
  </si>
  <si>
    <t>https://drive.google.com/file/d/16tDLRk-dH6PvXzPKqjmzV_42xcechB2W/view?usp=drive_link</t>
  </si>
  <si>
    <t>https://www.youtube.com/watch?v=TcJc9F2HH4k</t>
  </si>
  <si>
    <t>A People's Cadastre in Mozambique ✊</t>
  </si>
  <si>
    <t>https://drive.google.com/file/d/1d9hxNuUjYNlA98_F5z0Lc8YCegCtXzlX/view?usp=drive_link</t>
  </si>
  <si>
    <t>https://youtu.be/TzkZI84kL94?si=J3-Dp1miviy_x6Ou</t>
  </si>
  <si>
    <t>KYC Solution</t>
  </si>
  <si>
    <t>https://docs.google.com/document/u/0/d/1Ni0M-yeiuUgr9AA82u6-fPn0GGxpkIbV/edit?fromCopy=true&amp;ct=2</t>
  </si>
  <si>
    <t>https://youtu.be/cc4ABQDqCI0</t>
  </si>
  <si>
    <t>MLabs - Re-think CIP-30 wallet interface standard</t>
  </si>
  <si>
    <t>https://drive.google.com/file/d/1u02FZb3-ptxNICd5w85SMJJM3rf6cnQh/view?usp=drive_link</t>
  </si>
  <si>
    <t>https://www.youtube.com/watch?v=_vibQMY0FfI</t>
  </si>
  <si>
    <t>Community Platform to teach, test &amp; certify Aiken, Plutus, Opshin &amp; offchain languages for Cardano</t>
  </si>
  <si>
    <t>Binh Mai</t>
  </si>
  <si>
    <t>https://drive.google.com/file/d/1jBMBk6AHYZcfs_6Lm7fmgdT8FgK6xKeZ/view?usp=drive_link</t>
  </si>
  <si>
    <t>https://www.youtube.com/watch?v=722LWH-gQ9w</t>
  </si>
  <si>
    <t>Tamper-proof Certificate System</t>
  </si>
  <si>
    <t>https://docs.google.com/document/u/0/d/18I21OQKTl-KEIOgCY4TT1GfyQH4lAQfe/edit?fromCopy=true&amp;ct=2</t>
  </si>
  <si>
    <t>https://www.youtube.com/watch?v=nGwEWaKXc50</t>
  </si>
  <si>
    <t>The DAO of Cardano: a practical guide</t>
  </si>
  <si>
    <t>https://drive.google.com/file/d/1TOcG5mOSXOiFMdh5vd3HbVjQ9_eDobtl/view?usp=drive_link</t>
  </si>
  <si>
    <t>https://www.youtube.com/watch?v=nL0zKZbnhXU</t>
  </si>
  <si>
    <t>ANVIL - Open Source - Universal Wallet Connector - Crosschain</t>
  </si>
  <si>
    <t>https://docs.google.com/document/d/1EdVmxF8_aZq2HgkNZHSEN2W6dZ6q3Q9Em_FIGNVaL1g/edit?tab=t.0#heading=h.qq4lmvwwa55</t>
  </si>
  <si>
    <t>https://www.youtube.com/watch?v=vYec-h8koMg&amp;t=68s</t>
  </si>
  <si>
    <t>Cardano Codec add support for Chang HF</t>
  </si>
  <si>
    <t>https://drive.google.com/file/d/1wTga8PFkseyhVEr1pc5uAYzxwi5A7IHN/view?usp=drive_link</t>
  </si>
  <si>
    <t>https://www.youtube.com/watch?v=Z5QjeZewjHU&amp;feature=youtu.be</t>
  </si>
  <si>
    <t>Genius Yield | Add support for USDM/CNT trading pairs</t>
  </si>
  <si>
    <t>Genius Yield</t>
  </si>
  <si>
    <t>https://drive.google.com/file/d/1qMROLRl-IlypoXG8PgW36TEUbHUeM3Xg/view?usp=drive_link</t>
  </si>
  <si>
    <t>https://www.youtube.com/watch?v=J-VNqJj7l5Q</t>
  </si>
  <si>
    <t>Sustain and Maintain Gimbalabs</t>
  </si>
  <si>
    <t>Gimbalabs Team</t>
  </si>
  <si>
    <t>https://docs.google.com/document/d/1QdE7s44bTCq2L10-h6ciTMymxWMmlXaCxqFIM9_l4BA/edit?tab=t.0</t>
  </si>
  <si>
    <t>https://www.youtube.com/watch?app=desktop&amp;v=Oo39aramBm0</t>
  </si>
  <si>
    <t>Sustain and Maintain Mesh SDK</t>
  </si>
  <si>
    <t>https://drive.google.com/file/d/1QMIaxwyTgH-0yn1gtIWaHISVpKABJDbn/view?usp=drive_link</t>
  </si>
  <si>
    <t>https://www.youtube.com/watch?v=n_ScbmJ3rtE</t>
  </si>
  <si>
    <t>PACE: Community credentials 2</t>
  </si>
  <si>
    <t>DID NOT FINISH</t>
  </si>
  <si>
    <t>https://docs.google.com/document/d/1t0ow9veKITC988ETjLeG_RqofuMhl-mFfJmQATwy8Os/edit?tab=t.0</t>
  </si>
  <si>
    <t>https://www.youtube.com/watch?v=IlWTobV7cWM</t>
  </si>
  <si>
    <t>Fixing Nintendo's Problem: Unlocking a Multi-million Dollar NFC/NFT Authentication Market for the Cardano Ecosystem with Open-Source [Cardano Warriors + dcSpark]</t>
  </si>
  <si>
    <t>Thiago Nunes</t>
  </si>
  <si>
    <t>https://docs.google.com/document/d/1WYmPPLtZ5liUNc-UjGFHd6CtIdco34_U7z7aaSOg4Fg/edit?tab=t.0#heading=h.rgf2xxluh20r</t>
  </si>
  <si>
    <t>https://www.youtube.com/watch?v=Qwp_JR-FbC0</t>
  </si>
  <si>
    <t>EcoMandala: Hexagonal NFTs for Geospatial Data Integrity on Cardano</t>
  </si>
  <si>
    <t>Yosef</t>
  </si>
  <si>
    <t>https://drive.google.com/file/d/10bsoVA4MmbJM6OzBL2ikyAKBSkCnKUD-/view?usp=drive_link</t>
  </si>
  <si>
    <t>https://www.youtube.com/watch?si=c8CXkRQeZP8r6xq5&amp;v=toAlF7LjLaM&amp;feature=youtu.be</t>
  </si>
  <si>
    <t>Latam Cardano Community Operations</t>
  </si>
  <si>
    <t>https://drive.google.com/file/d/1mEATv9p-47kNT7DOJb-1KPgMdJayopdq/view?usp=drive_link</t>
  </si>
  <si>
    <t>https://www.youtube.com/watch?v=KPLE49YXgKs</t>
  </si>
  <si>
    <t>Upgrade Cardano wallet js for Chang HF</t>
  </si>
  <si>
    <t>https://drive.google.com/file/d/1mCdTa2tiNFDU29rtlxe3LBn31n0aiCv0/view?usp=drive_link</t>
  </si>
  <si>
    <t>https://www.youtube.com/watch?v=PBS_iJkenS4&amp;feature=youtu.be</t>
  </si>
  <si>
    <t>Comprehensive Entry-Level Cardano Developer Workshop 2024-2025: Learning Web3 Development Using MeshJS and Aiken in Collaboration with MCU</t>
  </si>
  <si>
    <t>valdryan Ivandito</t>
  </si>
  <si>
    <t>https://docs.google.com/document/d/1Qp5YLBpsUMRkQ6sss08z1LaFAa1v2gCb/edit#heading=h.gjdgxs</t>
  </si>
  <si>
    <t>https://www.youtube.com/watch?v=8CreQCozaVI</t>
  </si>
  <si>
    <t>Lace Anatomy: Tx Viewer and Builder by TxPipe</t>
  </si>
  <si>
    <t>https://drive.google.com/file/d/1IRB6qZh4QB9_QazK9oVy9ApFZlJw_FpK/view?usp=drive_link</t>
  </si>
  <si>
    <t>https://www.youtube.com/watch?v=f68NznQYzYY</t>
  </si>
  <si>
    <t>Add a Cardano Native Tokens basket on the leading platform for crypto-index trading</t>
  </si>
  <si>
    <t>swindi</t>
  </si>
  <si>
    <t>https://docs.google.com/document/d/1ip9x12rzrSBI6SetjMxw8PzmpxIK6EPpF3tK9p6Ccy8/edit?tab=t.0</t>
  </si>
  <si>
    <t>https://vimeo.com/1053162206/fff78f7528</t>
  </si>
  <si>
    <t>MLabs - Enhancing and Evolving the Plutus Simple Model (PSM) Test Library</t>
  </si>
  <si>
    <t>https://drive.google.com/file/d/1VK9qLsKxSLWatdhZQ5uLgbB93Pc8hcTB/view?usp=drive_link</t>
  </si>
  <si>
    <t>https://www.youtube.com/watch?v=CW6f7wKoegA</t>
  </si>
  <si>
    <t>Minswap SDK for Stableswap + AMM v2 + LBE v2</t>
  </si>
  <si>
    <t>https://drive.google.com/file/d/1IHsKdhfv3n2fR9I6OcUEiIZGMD77T3Zj/view?usp=drive_link</t>
  </si>
  <si>
    <t>https://www.youtube.com/watch?v=aJxP7t0qhOo</t>
  </si>
  <si>
    <t>Cardano White Board videos (Telugu)</t>
  </si>
  <si>
    <t>gulla0.harsha</t>
  </si>
  <si>
    <t>https://drive.google.com/file/d/1f-Ycn0MsFZZMTd8jSPy_ExoN2asJ50cO/view?usp=drive_link</t>
  </si>
  <si>
    <t>https://drive.google.com/file/d/14OGhlDPJeTpUQbujOnLdCWsyYKXNHgKb/view</t>
  </si>
  <si>
    <t>Indigo MetAcademy</t>
  </si>
  <si>
    <t>https://drive.google.com/file/d/1czXADIQZUlfufmXfuK7WCWw0pJcXzJhd/view?usp=drive_link</t>
  </si>
  <si>
    <t>https://www.youtube.com/watch?v=Ka2MeJD8IG0</t>
  </si>
  <si>
    <t>ETH NFT Artists-&gt;Cardano workshops</t>
  </si>
  <si>
    <t>https://docs.google.com/document/d/1_26L7wQI8zJ-kEi6XwjMwwOCdFjR6Z1OLKmhSuJn800/edit?tab=t.0</t>
  </si>
  <si>
    <t>https://drive.google.com/file/d/18OCSqgXvUB_baFdRN8x5f-1_usT_bSfB/view?usp=drive_link</t>
  </si>
  <si>
    <t>NEWM Community - Cardano Is Not a Ghost Chain - Worldwide Marketing Push for Cardano</t>
  </si>
  <si>
    <t>https://drive.google.com/file/d/1riGrZL4bmDGhSWo8XaAJfq4NBkZorZut/view?usp=drive_link</t>
  </si>
  <si>
    <t>https://www.youtube.com/watch?v=_NyE59sywdA</t>
  </si>
  <si>
    <t>Sundae Governance + Atala Prism Integration</t>
  </si>
  <si>
    <t>https://drive.google.com/file/d/1fuhqUwYiwWd-VOHeZ0nrE3u5kdiNr-V9/view?usp=drive_link</t>
  </si>
  <si>
    <t>https://youtu.be/qdGa6msBLE0</t>
  </si>
  <si>
    <t>Software as a Service for Cardano</t>
  </si>
  <si>
    <t>https://drive.google.com/file/d/1g9O1eZm_kQsmdBN2rONCQ46gGpVfnZuM/view?usp=drive_link</t>
  </si>
  <si>
    <t>https://www.youtube.com/watch?v=n8QzwlKavdg</t>
  </si>
  <si>
    <t>Db-Sync Enterprise: high-availability setup of Cardanoâ€™s Db-Sync to run queries and access on-chain data as a service</t>
  </si>
  <si>
    <t>tkaliakos</t>
  </si>
  <si>
    <t>https://drive.google.com/file/d/1SZUcbKCNiAwiA9UIZjfR6pcgr7XnaBsO/view</t>
  </si>
  <si>
    <t>https://www.youtube.com/watch?v=3RHH4VXb8zQ</t>
  </si>
  <si>
    <t>The decentralized e-commerce platform utilizes Smart Contracts on Cardano to address current e-commerce challenges without the need for third-party intermediaries</t>
  </si>
  <si>
    <t>https://drive.google.com/file/d/1XXbYcg43preF2sQjqBl-JhzHNWz32lhr/view?usp=drive_link</t>
  </si>
  <si>
    <t>https://www.youtube.com/watch?v=nBJa3BAP1p4</t>
  </si>
  <si>
    <t>Bring Ebay to Cardano: Decentralized Real Product Auction Platform</t>
  </si>
  <si>
    <t>https://drive.google.com/file/d/1IZTr4_wwJB-WEg-aMokC7kepx4eXrb_d/view?usp=drive_link</t>
  </si>
  <si>
    <t>https://www.youtube.com/watch?v=iXN4sWtuoTQ</t>
  </si>
  <si>
    <t>Cardano-Powered RWA Tokenization for Real-World Diamonds</t>
  </si>
  <si>
    <t>Rishabh Sweet</t>
  </si>
  <si>
    <t>https://drive.google.com/file/d/1vVCuN-Rr1oi1Ls4Pt1OXWK_FMm1n544Z/view?usp=drive_link</t>
  </si>
  <si>
    <t>https://www.youtube.com/watch?v=UVZ3DDivwDI</t>
  </si>
  <si>
    <r>
      <rPr>
        <rFont val="Exo"/>
        <color rgb="FFFFFFFF"/>
        <sz val="11.0"/>
        <u/>
      </rPr>
      <t>Koios Rust Client Library</t>
    </r>
  </si>
  <si>
    <t>https://drive.google.com/file/d/1GKihZLVpshXCAVVAwrasYpihWTQDXtsX/view?usp=drive_link</t>
  </si>
  <si>
    <t>https://www.youtube.com/watch?v=Dtm57pho83A</t>
  </si>
  <si>
    <t>MLabs - CEMScript SDK: get your DApp implementation from annotated on-chain logic state-machine</t>
  </si>
  <si>
    <t>https://drive.google.com/file/d/1BIEaMliLP9sPHJr7_6MasBYrRS0sPbzC/view?usp=drive_link</t>
  </si>
  <si>
    <t>https://www.youtube.com/watch?v=Kf6khWl9VX8</t>
  </si>
  <si>
    <t>MLabs - Purus: PureScript to Plutus Core compiler</t>
  </si>
  <si>
    <t>https://drive.google.com/file/d/18ZNMSO33VBz8ZRcN3NG8hgwfWNo-HbDj/view?usp=drive_link</t>
  </si>
  <si>
    <t>https://www.youtube.com/watch?v=KxYRDXAH8cg</t>
  </si>
  <si>
    <t>NEWM x Nucast - Music Video Festival - Annual Recurring Event</t>
  </si>
  <si>
    <t>https://docs.google.com/document/d/1WF-X0YgQEoIhtzmZERg3LK9rZMc-svzcgjsZdffbEaU/edit?tab=t.0</t>
  </si>
  <si>
    <t>https://www.youtube.com/watch?v=qbdX6uMPIOQ</t>
  </si>
  <si>
    <t>Unified Open Source DEX Analytics For Cardano</t>
  </si>
  <si>
    <t>https://drive.google.com/file/d/1fThIguvUSZ2urFhReY1JVWzI3HFJJ144/view?usp=drive_link</t>
  </si>
  <si>
    <t>https://www.youtube.com/watch?v=GroHXWJiJ0E</t>
  </si>
  <si>
    <r>
      <rPr>
        <rFont val="Exo"/>
        <color rgb="FFFFFFFF"/>
        <sz val="11.0"/>
        <u/>
      </rPr>
      <t>CardanoTicker (DIY assembly instructions and 3Dprinted case)</t>
    </r>
  </si>
  <si>
    <t>https://docs.google.com/document/d/1vPG_-mRPufYEaMMO86uXZ0Tkdp4jTTLtuwYBYku91Tw/edit?tab=t.0#heading=h.p34xb08reyth</t>
  </si>
  <si>
    <r>
      <rPr>
        <rFont val="Exo"/>
        <color rgb="FF1155CC"/>
        <sz val="10.0"/>
        <u/>
      </rPr>
      <t>https://www.youtube.com/watch?</t>
    </r>
    <r>
      <rPr>
        <rFont val="Exo"/>
        <color rgb="FF1155CC"/>
        <sz val="10.0"/>
        <u/>
      </rPr>
      <t>v=S56Bza8Y7pM</t>
    </r>
  </si>
  <si>
    <t>Accelerate Mass Adoption: Open Source Atala Wallet SDK with No Seed Phrase Vulnerability and a No-Code Self-Sovereign Identity Platform</t>
  </si>
  <si>
    <t>Socious Team</t>
  </si>
  <si>
    <t>https://drive.google.com/file/d/1-zpjz4LtzBB-UtcGQvEZ7rnfzti-uily/view?usp=drive_link</t>
  </si>
  <si>
    <t>https://www.youtube.com/watch?v=Y1opaWCGPJc</t>
  </si>
  <si>
    <t>Open Source NFT &amp; Wallet Auth Framework for Cardano</t>
  </si>
  <si>
    <t>https://docs.google.com/document/d/1rXdm6dXpB5Yj9A4ZAR2gd2uvc6Z_WNYCwqtPxqYJpno/edit?tab=t.0#heading=h.o52t63lb26uk</t>
  </si>
  <si>
    <t>https://www.youtube.com/watch?v=AiGJ_OOUMUw</t>
  </si>
  <si>
    <t>AdaLink: Affiliate Network for Cardano Businesses</t>
  </si>
  <si>
    <t>https://drive.google.com/file/d/1nuQEgxLTh6b7uwqol6_05xb1D3GyZBF4/view?usp=drive_link</t>
  </si>
  <si>
    <t>https://www.youtube.com/watch?v=hquciUZHgIY</t>
  </si>
  <si>
    <t>DexHunter Interface Upgrade</t>
  </si>
  <si>
    <t>Dex Hunter</t>
  </si>
  <si>
    <t>https://docs.google.com/document/d/1S_58sjPX0YqHTwyHSpJyPBz3o8a7qFmTkzj4NOlMS-A/edit?tab=t.0#heading=h.qu01b7j5yw4k</t>
  </si>
  <si>
    <t>https://www.youtube.com/watch?v=tllRZxEmBfw</t>
  </si>
  <si>
    <t>Gamechanger: Education on Andamio and Work Courses</t>
  </si>
  <si>
    <t>https://drive.google.com/file/d/1w-vgkByyEQIWeBqNay3PGAUtgGFPxQmt/view?usp=drive_link</t>
  </si>
  <si>
    <t>https://www.youtube.com/watch?v=dPacWw_pUCk</t>
  </si>
  <si>
    <t>SCATDAO Monthly DYOR Competitions</t>
  </si>
  <si>
    <t>https://docs.google.com/document/d/1p5nQHINGFHncHCd8GiYGfxgYWhGNTKhYqSM37qmvbAA/edit?tab=t.0</t>
  </si>
  <si>
    <t>https://www.youtube.com/watch?v=KzXQ4KAXBh0</t>
  </si>
  <si>
    <t>Spanish Content for Social Media, Onboarding, and Education.</t>
  </si>
  <si>
    <t>https://docs.google.com/document/d/1MtaOXCKARRdgtmDA6WtgfAkRHOCsFc-G4KW3prXbDI4/edit?tab=t.0</t>
  </si>
  <si>
    <t>https://www.youtube.com/watch?v=9J3bAt-l9zw</t>
  </si>
  <si>
    <t>Win-Win Dispute Resolution</t>
  </si>
  <si>
    <t>https://drive.google.com/file/d/1rKubpcBZvBzaRN5NCIEff7DQZ3gVmWoR/view?usp=drive_link</t>
  </si>
  <si>
    <t>https://www.youtube.com/watch?v=gxTkuGHYKv0</t>
  </si>
  <si>
    <t>CNFTs for afforestation in India</t>
  </si>
  <si>
    <t>https://drive.google.com/file/d/10GcsoRHDN6wScuXd8fAX4y1gr7vY_7Gk/view?usp=drive_link</t>
  </si>
  <si>
    <t>https://www.youtube.com/watch?v=MpUVLgAQ8_8</t>
  </si>
  <si>
    <t>Trust Registry with Smart Contract</t>
  </si>
  <si>
    <t>https://drive.google.com/file/d/1xTO1so1TGD59lu_D7wY-BjIfYi4MjCMt/view?usp=drive_link</t>
  </si>
  <si>
    <t>https://www.youtube.com/watch?v=dmO-P8Ideko</t>
  </si>
  <si>
    <t>AdaPulse: Independent Media Outlet</t>
  </si>
  <si>
    <t>Jeff</t>
  </si>
  <si>
    <t>https://docs.google.com/document/d/1H136oNhDmQ61a9VptEfrDNTLeKQR-M6m/edit</t>
  </si>
  <si>
    <t>https://www.youtube.com/watch?v=GtCPo_dLOMA</t>
  </si>
  <si>
    <t>Consensus Hong Kong Rare Social Cardano Event with Media &amp; Marketing - Powered by Rare Network / Rare Evo</t>
  </si>
  <si>
    <t>https://docs.google.com/document/d/1MCRsIsF9ks2e9UcSOLOBdsBavOWFjgp_upcsgPAb8HM/edit?tab=t.0</t>
  </si>
  <si>
    <t>https://www.youtube.com/watch?v=4yXNec3_gRo</t>
  </si>
  <si>
    <t>Clarity DAO Infrastructure Liquid Democracy Capability</t>
  </si>
  <si>
    <t>https://drive.google.com/file/d/1jVCakHrbf3GxR5gOavAN6q67IL8kF-DP/view?usp=drive_link</t>
  </si>
  <si>
    <t>https://www.youtube.com/watch?v=ZzG6K4Fl9Yw</t>
  </si>
  <si>
    <t>Exhibit Largest Blockchain EXPO(JP): Cardano is hardly recognized in Japan. Therefore, we will exhibit at one of the largest trade shows to raise awareness and encourage developers to enter the market. 日本でカルダノは未だ認知不足の為、最大級の展示会に出展し多くの参加者を巻き込み開発を促進します。</t>
  </si>
  <si>
    <t>https://docs.google.com/presentation/d/1meSsZCo_UB_vefwYJzgRynZ93s6XzCtM/edit?slide=id.p1#slide=id.p1</t>
  </si>
  <si>
    <t>https://www.youtube.com/watch?v=VvdJgQwBYlI&amp;t=5s</t>
  </si>
  <si>
    <t>CHARLi3 - V3 Architecture Audit</t>
  </si>
  <si>
    <t>https://drive.google.com/file/d/1qwN4t3Eov6qOplgsqYdt8nq9evDRmgk1/view?usp=drive_link</t>
  </si>
  <si>
    <t>https://vimeo.com/1064523188/3faaa82ba7?share=copy</t>
  </si>
  <si>
    <t>Ecosystem Marketplace - Open Source &amp; Audit</t>
  </si>
  <si>
    <t>https://drive.google.com/file/d/1Px_XtR7SP4K07HF297NCnZMFIJLLPN2A/view?usp=drive_link</t>
  </si>
  <si>
    <t>https://www.youtube.com/watch?v=OM5u4qHwVVM</t>
  </si>
  <si>
    <t>Githoney by TxPipe: Dev bounty system using Marlowe contracts, deep integration with Github</t>
  </si>
  <si>
    <t>https://drive.google.com/file/d/1ODXuHbVJZ2_76r50YFvpyku--X4NyKI1/view?usp=drive_link</t>
  </si>
  <si>
    <t>https://www.youtube.com/watch?v=EGCnD6CW6E8</t>
  </si>
  <si>
    <t>Sundae Labs Next-Gen UPLC Debugger with Aiken Integration</t>
  </si>
  <si>
    <t>https://drive.google.com/file/d/1FnKosLh0lop0P4OfsJwHVymSsHdHpmgH/view?usp=drive_link</t>
  </si>
  <si>
    <t>https://www.youtube.com/watch?v=grlhdfeRJDk</t>
  </si>
  <si>
    <t>NMKR SDK for Godot</t>
  </si>
  <si>
    <t>Davide Lucchesi</t>
  </si>
  <si>
    <t>https://drive.google.com/file/d/1hTb0YnzdrkeI7zUCnQ4Wh57LowvilyeX/view?usp=drive_link</t>
  </si>
  <si>
    <t>https://www.youtube.com/watch?v=bcVj_lub2UM</t>
  </si>
  <si>
    <t>PRISM Verifiable Credential badges</t>
  </si>
  <si>
    <t>https://drive.google.com/file/d/1MwL0Rx9T_JT8oj_zwSJSS_N3kVO_sHdZ/view</t>
  </si>
  <si>
    <t>https://www.youtube.com/watch?v=ejJipDKdvbk</t>
  </si>
  <si>
    <t>HLabs: plu-ts - ts framework for Cardano smart contracts</t>
  </si>
  <si>
    <t>Michele Nuzzi</t>
  </si>
  <si>
    <t>https://drive.google.com/file/d/1_rcY8UpWUBpTN7uCKaB1WiDZuXMyS02L/view</t>
  </si>
  <si>
    <t>https://www.youtube.com/watch?v=jboCgJLVDh8</t>
  </si>
  <si>
    <t>DLT360: Highly Beneficial DAO Use-Cases for Corporate World</t>
  </si>
  <si>
    <t>https://drive.google.com/file/d/1RY8iKeD5RT5471CbBNU_wPoAjmGzEMXx/view</t>
  </si>
  <si>
    <t>https://www.youtube.com/watch?v=u2jdhnWh9ZM</t>
  </si>
  <si>
    <t>Graph DB Sidechain with Fluree</t>
  </si>
  <si>
    <t>Michael Yagi</t>
  </si>
  <si>
    <t>https://drive.google.com/open?id=1jsMJVC427RdqHctSfSdGtiRsagPlChsY</t>
  </si>
  <si>
    <t>https://youtu.be/xmqxzsgfPq0</t>
  </si>
  <si>
    <t>Catalyst QA Automation scripts</t>
  </si>
  <si>
    <t>https://docs.google.com/document/d/1Nbv-7UQLCgtqVL6o-WIF5tBGsnL_i8jKZTJ5ibXtH3E/edit?tab=t.0#heading=h.ujtfxhnncbk</t>
  </si>
  <si>
    <t>https://www.youtube.com/watch?v=T1SiIIHc2fU</t>
  </si>
  <si>
    <t>3D Design and Print NFT Spacecoins</t>
  </si>
  <si>
    <t>gradyw</t>
  </si>
  <si>
    <t>https://drive.google.com/file/d/1tSjkAMoD6EvX8nRmwjT3KNBQZlIl6uDu/view?usp=drive_link</t>
  </si>
  <si>
    <t>https://youtu.be/UFVm4iEfcaI?si=glViF-VGhht3Zm6w</t>
  </si>
  <si>
    <t>SPO Performance Monitoring Service</t>
  </si>
  <si>
    <t>Lauris | StakePool247 | EU01</t>
  </si>
  <si>
    <t>https://drive.google.com/file/d/1JhDu7Ku3dmumofCm5F0cIuKdgzHuM3Sr/view?usp=drive_link</t>
  </si>
  <si>
    <t>https://www.youtube.com/watch?v=3l2biUE9ct8</t>
  </si>
  <si>
    <t>The Cardano Carbon Footprint</t>
  </si>
  <si>
    <t>dr.christian.unger</t>
  </si>
  <si>
    <t>https://drive.google.com/file/d/1A92aquTLnRrJdPCAV_a9l7yWsw_jwmh1/view?usp=drive_link</t>
  </si>
  <si>
    <t>https://youtu.be/fjh3bGqDPgw</t>
  </si>
  <si>
    <t>https://catalystiog.zendesk.com/agent/tickets/4495</t>
  </si>
  <si>
    <t>https://drive.google.com/file/d/1cwv28CGGTRyc3sCetxPbngbLtWHx_x-n/view?usp=drive_link</t>
  </si>
  <si>
    <t>Standard SSI templates library</t>
  </si>
  <si>
    <t>Elementary Software</t>
  </si>
  <si>
    <t>https://drive.google.com/file/d/131SL5UBJOzGdsoaArotNT6rpnPnUru8f/view?usp=drive_link</t>
  </si>
  <si>
    <t>https://www.youtube.com/watch?v=IFcKK-_tuHI</t>
  </si>
  <si>
    <t>Cardano 101 Course - Kaizen Crypto</t>
  </si>
  <si>
    <t>https://docs.google.com/document/d/1613XTIc86HQYewobPQxTRxJLHv-QzhbCkbTCTRQPUUM/edit?tab=t.0</t>
  </si>
  <si>
    <t>https://www.youtube.com/watch?v=MLDhCC_vfc8</t>
  </si>
  <si>
    <t>Cardano blockchain course for hispanic speakers</t>
  </si>
  <si>
    <t>Martina Luna</t>
  </si>
  <si>
    <t>https://docs.google.com/document/d/1fockB3GqBFDTyRZR32yxJyqtgejA8E-oXpLv0ebNLV4/edit?tab=t.0</t>
  </si>
  <si>
    <t>https://www.youtube.com/shorts/u3VIh9_b_vs</t>
  </si>
  <si>
    <t>Community CIP Editor: 1 year budget (continued)</t>
  </si>
  <si>
    <t>https://drive.google.com/file/d/1j74m_YQPaVKjj-UyQHQzGrxLWS-ONn9E/view?usp=drive_link</t>
  </si>
  <si>
    <t>https://www.youtube.com/watch?v=qvrl61ySwek</t>
  </si>
  <si>
    <t>The Handle Marketplace | ADA Handle</t>
  </si>
  <si>
    <t>$conrad</t>
  </si>
  <si>
    <t>https://docs.google.com/document/d/1qjljxOncKxY8fl-iyiK9hW21oQSGlbfv/edit</t>
  </si>
  <si>
    <t>https://www.youtube.com/watch?v=C0jRbPhU99g</t>
  </si>
  <si>
    <t>Easily recoverable Identity Wallets for Atala Prism (SSI Threshold Wallets)</t>
  </si>
  <si>
    <t>sasansasan</t>
  </si>
  <si>
    <t>https://drive.google.com/file/d/1yM9ZJImbxrBgjmYADrDMP5p5-CEr8pyR/view?usp=drive_link</t>
  </si>
  <si>
    <t>https://www.youtube.com/watch?v=B4GL4nr39yI</t>
  </si>
  <si>
    <t>World's first open ledger for in-field agricultural data based on open source SatEO</t>
  </si>
  <si>
    <t>https://drive.google.com/file/d/1aZHsJbPl_e4W8Hv8sfMsj5Jv_8YAynfO/view?usp=drive_link</t>
  </si>
  <si>
    <t>https://www.youtube.com/watch?v=gYSrVRHzH4Y</t>
  </si>
  <si>
    <t>Governance Platform: Cardano Voltaire CIP-1694 DReps Transparency &amp; Community Portal</t>
  </si>
  <si>
    <t>Otavio (Cardano Feed)</t>
  </si>
  <si>
    <t>https://drive.google.com/file/d/144O_mvT-u5zgxUyA8PParbKGihni2Ruw/view?usp=drive_link</t>
  </si>
  <si>
    <t>https://www.youtube.com/watch?v=2Op4Y_0R-iM</t>
  </si>
  <si>
    <t>Hlabs: Mutexo - an UTxO coordination layer</t>
  </si>
  <si>
    <t>https://drive.google.com/file/d/17Bj6yrVcP5uj5660VMXEWJpSa5ZvNDCx/view</t>
  </si>
  <si>
    <t>https://youtu.be/kE5ef0OsyXQ</t>
  </si>
  <si>
    <t>Cardano Solutions to Property Industry Problems</t>
  </si>
  <si>
    <t>Bernard Sibanda</t>
  </si>
  <si>
    <t>https://drive.google.com/file/d/1xfk-xJ3nLTaBUNL286frUeDEl61gBC6J/view?usp=drive_link</t>
  </si>
  <si>
    <t>https://www.youtube.com/watch?v=WF87G7fBFXk</t>
  </si>
  <si>
    <t>End-to-End No-code Cardano Apps</t>
  </si>
  <si>
    <t>Filipovici Marian</t>
  </si>
  <si>
    <t>https://drive.google.com/file/d/1NbqapdA2QVWYqlPxVU7EfVG1l0ybwyr6/view?usp=drive_link</t>
  </si>
  <si>
    <t>https://www.youtube.com/watch?v=8JEtfURZ3ZI</t>
  </si>
  <si>
    <t>Cardano Canvas, Cards &amp; Calculator</t>
  </si>
  <si>
    <t>Jo allum</t>
  </si>
  <si>
    <t>https://drive.google.com/file/d/1tL_NagyUp1TbylF017dKOaUODVU3fmcU/view?usp=drive_link</t>
  </si>
  <si>
    <t>https://youtu.be/HE46AzQpZz0?si=R0jW2bDtvS-eWMrJ</t>
  </si>
  <si>
    <t>Cardano Hub Indonesia - Workshops</t>
  </si>
  <si>
    <t>Andreas Sosilo</t>
  </si>
  <si>
    <t>https://drive.google.com/file/d/1qL9jChdYG8kpj6NrP8ld8LTqyruYuKWg/view</t>
  </si>
  <si>
    <t>https://vimeo.com/1070778355/1aafcf619e?share=copy</t>
  </si>
  <si>
    <t>DID for Cardano Indonesia Community</t>
  </si>
  <si>
    <t>https://drive.google.com/file/d/1YK8wjHRXwMsq-cxe9FwpQC1JoL3TSJaY/view</t>
  </si>
  <si>
    <t>https://vimeo.com/1071012730/2ab92c5dfb?share=copy</t>
  </si>
  <si>
    <t>Marlowe for Financial Markets</t>
  </si>
  <si>
    <t>https://drive.google.com/file/d/16cTzEk2sFL_s1oABCEWXX_kqukbpHxfq/view?usp=drive_link</t>
  </si>
  <si>
    <t>https://www.youtube.com/watch?v=LJK5WXL36jM</t>
  </si>
  <si>
    <t>ADAO: Comprehensive DAO's Course</t>
  </si>
  <si>
    <t>https://drive.google.com/file/d/1gRIpPs19-MwURJQ9rziUr1GDuVNO1u3S/view</t>
  </si>
  <si>
    <t>https://youtu.be/OOH7S2RG1MI?si=KAbwGzXknbIq9UsZ</t>
  </si>
  <si>
    <t>Evolve Eternl</t>
  </si>
  <si>
    <t>https://drive.google.com/file/d/1ixgu6Y8Wn4BrtG1uPTf57cP2yJjvAXYR/view?usp=drive_link</t>
  </si>
  <si>
    <t>https://www.youtube.com/watch?v=kdy4zpcIB00</t>
  </si>
  <si>
    <t>Translate Eternl</t>
  </si>
  <si>
    <t>https://drive.google.com/file/d/1lEnZ-S7RwAqzdD_btnDcY020HsBQw6oI/view?usp=drive_link</t>
  </si>
  <si>
    <t>https://www.youtube.com/watch?v=lMS1AqYhsfM</t>
  </si>
  <si>
    <t>SPO Community Polling platform</t>
  </si>
  <si>
    <t>https://drive.google.com/file/d/1830Cy5LyfurUHQEjB4eAo7gVcVCUmEKW/view?usp=drive_link</t>
  </si>
  <si>
    <t xml:space="preserve">https://www.youtube.com/watch?v=1cOrsHP75A4 </t>
  </si>
  <si>
    <t>Credit Card Gateway</t>
  </si>
  <si>
    <t>https://drive.google.com/file/d/1WHJXZxZeZBI8z76RVq7sasGkSQ_f46KX/view?usp=drive_link</t>
  </si>
  <si>
    <t>https://youtu.be/aMwdNJJvGOg</t>
  </si>
  <si>
    <t>NFT Guild: Open-Source NFT Swap Templates (Phase 2)</t>
  </si>
  <si>
    <t>Cardano NFT Guild</t>
  </si>
  <si>
    <t>https://drive.google.com/file/d/1H2mcP8krMoGhIjXh5stWeAqPxZ1mr0ga/view?usp=drive_link</t>
  </si>
  <si>
    <t>https://www.youtube.com/watch?v=mOE15p9Xeis</t>
  </si>
  <si>
    <t>TapTools: Cardano Onboarding Platform</t>
  </si>
  <si>
    <t>https://drive.google.com/file/d/1xZmFNhlAaDJNlBQ8RATFjk7ksnhAH2qx/view?usp=drive_link</t>
  </si>
  <si>
    <t>https://vimeo.com/1065991488?share=copy</t>
  </si>
  <si>
    <t>TapTools: Wallet Fraud Detection</t>
  </si>
  <si>
    <t>https://drive.google.com/file/d/18LLiUi7ivKJ5qEA8KBWrshsFCItbf3V1/view?usp=drive_link</t>
  </si>
  <si>
    <t>https://vimeo.com/1073976976?share=copy</t>
  </si>
  <si>
    <t>Wanchain's Cardano Bridge Audit</t>
  </si>
  <si>
    <t>Temujin Louie</t>
  </si>
  <si>
    <t>https://docs.google.com/document/d/12xlWJmhOrmO1sU8H8kdBMqeM01vtkxuFGqm2q-uRClw/edit?tab=t.0</t>
  </si>
  <si>
    <t>https://www.youtube.com/watch?v=er8EBISDTV0</t>
  </si>
  <si>
    <r>
      <rPr>
        <rFont val="Exo"/>
        <color rgb="FFFFFFFF"/>
        <sz val="11.0"/>
        <u/>
      </rPr>
      <t>Cardano DEFI Workshop 2025: Learning Levvy or Fluid and Other DEFI Platform in Collaboration with MCU</t>
    </r>
  </si>
  <si>
    <t>https://docs.google.com/document/d/1n-1_3mcEFtVamfMiZDyoLiHUzZj69DkN/edit#heading=h.gjdgxs</t>
  </si>
  <si>
    <t>https://www.youtube.com/watch?v=syWK-2YX9-Y</t>
  </si>
  <si>
    <t>Adaglass Data Intelligence Platform</t>
  </si>
  <si>
    <t>despas.damien</t>
  </si>
  <si>
    <t>https://docs.google.com/document/d/1iN09CUM4lSCPO1G-q2LCMs28-1C1d1SP/edit</t>
  </si>
  <si>
    <t>https://youtu.be/hiA2T-eF6EA</t>
  </si>
  <si>
    <t>StakingDAO: Supporting Small Pools</t>
  </si>
  <si>
    <t>https://drive.google.com/file/d/19_wwcMvl2dep_r2-8NPXp-qvyoYHBUso/view?usp=sharing</t>
  </si>
  <si>
    <t>https://youtu.be/imYTfcqJIms</t>
  </si>
  <si>
    <t>Visual DID &amp; Credential Builder</t>
  </si>
  <si>
    <t>https://drive.google.com/open?id=1XNjFySIzVJTf-Ib-ivrz0qdMyC8N2ndK</t>
  </si>
  <si>
    <t>https://youtu.be/6SQcFsnCwCk</t>
  </si>
  <si>
    <t>The Alexandria Project Web3 Library</t>
  </si>
  <si>
    <t>https://drive.google.com/file/d/1Xg-j47EnPFE2jPi0sRf9TDpRzUelDvpo/view</t>
  </si>
  <si>
    <t>https://www.youtube.com/watch?v=VZGVE6EU4WE</t>
  </si>
  <si>
    <t>Clarity DAO Treasury Defi Integrations</t>
  </si>
  <si>
    <t>https://drive.google.com/file/d/1tXMUjgjqXNF6bHchnlfojx_3U-gJnUvt/view</t>
  </si>
  <si>
    <t>https://www.youtube.com/watch?v=VJm3b9tyP2M</t>
  </si>
  <si>
    <t>Cardano Mendix plug-in by the Landano team</t>
  </si>
  <si>
    <t>Aaron Moguin</t>
  </si>
  <si>
    <t>https://drive.google.com/file/d/1xaE2XZgso1Tb--p52I4HNl8w3dfYUGrY/view?usp=drive_link</t>
  </si>
  <si>
    <t>https://www.youtube.com/watch?v=WWK3RIXOBKI</t>
  </si>
  <si>
    <t>Creating world's first digital identity for farmers using satellite imagery and AI</t>
  </si>
  <si>
    <t>https://drive.google.com/file/d/1UjhpwGHbEURKS71_kuetdVmi7MKkiKdF/view</t>
  </si>
  <si>
    <t>https://www.youtube.com/watch?v=Q0g2SgGw-UU</t>
  </si>
  <si>
    <t>HLabs: typescript cardano-node / network layer - \*runtime independent\* server and client implementations of the ouroboros miniprotocols</t>
  </si>
  <si>
    <t>https://docs.google.com/document/d/1zYQE4pTpfue2PlhXPK6Q2mWKaI3XLPZkFR5Qs2SZaZ8/edit?tab=t.0</t>
  </si>
  <si>
    <t>https://www.youtube.com/watch?v=IuwwICdcS8A</t>
  </si>
  <si>
    <t>Wolfram Marlowe Smart Contract Execution</t>
  </si>
  <si>
    <t>https://drive.google.com/file/d/1w3jxq1_6frP2JznCXLlJIbQuR8fPhQyj/view?usp=drive_link</t>
  </si>
  <si>
    <t>https://www.youtube.com/watch?v=u-BtiNFjbqs</t>
  </si>
  <si>
    <t>Assistance to Non-Funded Projects</t>
  </si>
  <si>
    <t>https://drive.google.com/file/d/1uTpm2LfpE-XNWPUQXT42tr86egfX560K/view</t>
  </si>
  <si>
    <t>https://www.youtube.com/watch?v=v8d8D_dvPPk</t>
  </si>
  <si>
    <t>Catalyst Onboarding Pipeline Management Platform</t>
  </si>
  <si>
    <t>https://drive.google.com/file/d/1mAPmrxzlI8xR9brUcqccvq3tmrzEOUGf/view</t>
  </si>
  <si>
    <t>https://www.youtube.com/watch?v=NxIdBlFL-ic</t>
  </si>
  <si>
    <t>OnChainUniversity - Free Education</t>
  </si>
  <si>
    <t>oliver</t>
  </si>
  <si>
    <t>https://drive.google.com/file/d/1PSrcRd5VoLJtUzYWoWF--Q-MRf2v29EB/view?usp=drive_link</t>
  </si>
  <si>
    <t>https://www.youtube.com/watch?v=RvbtA9t1aVA</t>
  </si>
  <si>
    <t>CA Guidelines Joint Drafting</t>
  </si>
  <si>
    <t>https://docs.google.com/document/d/1IgBPoQfVkSpz9ykCsEb1ejiYy04c0Uap32LUb6FsVCs/edit?tab=t.0</t>
  </si>
  <si>
    <t>https://www.youtube.com/watch?v=SEh75ADajpo</t>
  </si>
  <si>
    <t>Consenz: Legislation Co-Creation</t>
  </si>
  <si>
    <t>https://docs.google.com/document/d/1lMands1dVhqv4vIcciapFxbTvz6LsdosbrT1dkq0K-o/edit?tab=t.0</t>
  </si>
  <si>
    <t>https://www.youtube.com/watch?v=4UaU34Hsy1s</t>
  </si>
  <si>
    <t>Decentralizing Government</t>
  </si>
  <si>
    <t>https://docs.google.com/document/d/1SXb_DhtNO5L8dXrme3GeuCARf3PRfIMGB4wz5Ke7Bs0/edit?tab=t.0#heading=h.jfg263d6le8c</t>
  </si>
  <si>
    <t>https://www.youtube.com/watch?v=p-LKq15QTOo</t>
  </si>
  <si>
    <t>DID for Democracy on the Blockchain</t>
  </si>
  <si>
    <t>https://docs.google.com/document/d/1S5yvp5Fo2dZXABgW9g_dNzeNQoavMA3N_dBMD6ACC9A/edit?tab=t.0</t>
  </si>
  <si>
    <t>https://www.youtube.com/watch?v=3SpKaWpU-z0</t>
  </si>
  <si>
    <t>WAL-CLI Communication</t>
  </si>
  <si>
    <t>https://catalystiog.zendesk.com/agent/tickets/4381</t>
  </si>
  <si>
    <t>https://wal-agent-dev.herokuapp.com/swagger-ui/index.html#/</t>
  </si>
  <si>
    <t>Control your data via PRISM part 2</t>
  </si>
  <si>
    <t>https://drive.google.com/file/d/1p189xMQH0MEseoCiFhE6kiviPymZMYwy/view?usp=drive_link</t>
  </si>
  <si>
    <r>
      <rPr>
        <rFont val="Exo"/>
        <color rgb="FF1155CC"/>
        <sz val="10.0"/>
        <u/>
      </rPr>
      <t>https://youtu.be/</t>
    </r>
    <r>
      <rPr>
        <rFont val="Exo"/>
        <color rgb="FF1155CC"/>
        <sz val="10.0"/>
        <u/>
      </rPr>
      <t>4FQtpLlXh8Q</t>
    </r>
  </si>
  <si>
    <t>Anonymity/data control ZKT (part 2)</t>
  </si>
  <si>
    <t>https://drive.google.com/file/d/1GlY0PhvE0pHs8Zy1eibU2pZYeLHYQB2R/view?usp=drive_link</t>
  </si>
  <si>
    <r>
      <rPr>
        <rFont val="Exo"/>
        <color rgb="FF1155CC"/>
        <sz val="10.0"/>
        <u/>
      </rPr>
      <t>https://youtu.be/</t>
    </r>
    <r>
      <rPr>
        <rFont val="Exo"/>
        <color rgb="FF1155CC"/>
        <sz val="10.0"/>
        <u/>
      </rPr>
      <t>AUC76_Wb8RY</t>
    </r>
  </si>
  <si>
    <t>Terra Cognita: AI+Blockchain Gaming</t>
  </si>
  <si>
    <t>https://drive.google.com/file/d/1N7_FQq0BABq3GfXVktBcDV46GceK-Gux/view?usp=drive_link</t>
  </si>
  <si>
    <t>https://www.youtube.com/watch?v=t_n7LHNy9Bk</t>
  </si>
  <si>
    <t>Adatar.me Website Widget</t>
  </si>
  <si>
    <t>https://drive.google.com/file/d/1dsw9gOPGRXWyhZJ6n_J5XLwrww4v3_gs/view?usp=drive_link</t>
  </si>
  <si>
    <t>https://www.youtube.com/watch?v=-vt73jSHPKA</t>
  </si>
  <si>
    <t>Proof of identity for mediators</t>
  </si>
  <si>
    <t>https://drive.google.com/file/d/17uLGcCjvjIS6YAry5WQsxiF1muxGuTq5/view?usp=drive_link</t>
  </si>
  <si>
    <t>https://www.youtube.com/watch?v=oOsgeUGtNeo</t>
  </si>
  <si>
    <t>cDPT-1: An Open-Source Cardano Development AI Assistant</t>
  </si>
  <si>
    <t>decimalist</t>
  </si>
  <si>
    <t>https://docs.google.com/document/d/1XI6jL6joBv1PISgHkDtOxDNddm8Zawqyzg9fHRl0bNo/edit?tab=t.0#heading=h.lorzippy5pee</t>
  </si>
  <si>
    <t>https://www.youtube.com/watch?v=FjxAtpXNDWE</t>
  </si>
  <si>
    <t>TapTools: API Hackathon</t>
  </si>
  <si>
    <t>https://drive.google.com/file/d/1dE6i-noc8FaTVy-Vv3_7GmpqIiV4qFry/view?usp=drive_link</t>
  </si>
  <si>
    <t>https://vimeo.com/1074007903?share=copy</t>
  </si>
  <si>
    <r>
      <rPr>
        <rFont val="Exo"/>
        <color rgb="FFFFFFFF"/>
        <sz val="11.0"/>
        <u/>
      </rPr>
      <t>Cardano EasyDev VS Tool</t>
    </r>
  </si>
  <si>
    <t>https://docs.google.com/document/d/13_-y_QbCsXpbqma5vpUjkBecfZf3c1lfMZaGaIEpeQc/edit?tab=t.0</t>
  </si>
  <si>
    <r>
      <rPr>
        <rFont val="Exo"/>
        <color rgb="FF1155CC"/>
        <sz val="10.0"/>
        <u/>
      </rPr>
      <t>https://youtu.be/3SubJ_fErIg</t>
    </r>
  </si>
  <si>
    <t>Snekx: Cardano’s Best Platform to Kickstart and Promote New Communities and Digital Assets</t>
  </si>
  <si>
    <t>Snek Labs</t>
  </si>
  <si>
    <t>https://drive.google.com/file/d/1IxvQ6l2BHdnm3jOtBKWHEeFSuZGXuLHO/view</t>
  </si>
  <si>
    <t>https://www.youtube.com/watch?v=WdWsQhqv-AM</t>
  </si>
  <si>
    <t>Infographics - Series 1</t>
  </si>
  <si>
    <t>https://drive.google.com/file/d/1K4Y2m37ia4ZDUI6qcow3yLFupsi0kcWN/view?usp=drive_link</t>
  </si>
  <si>
    <t>https://youtu.be/Rg5WjC5ctdA</t>
  </si>
  <si>
    <t>Community Tools Maintenance/Updates</t>
  </si>
  <si>
    <t>https://drive.google.com/file/d/1sfv2CXE64V7SU3bm4gtqzVffCeySMbb7/view?usp=drive_link</t>
  </si>
  <si>
    <t>https://www.youtube.com/watch?v=6j9cAICgr2s</t>
  </si>
  <si>
    <t>osNFTs for science popularization</t>
  </si>
  <si>
    <t>https://drive.google.com/file/d/1Xm1qcKeQCgbZZhCWehwZzCQp3xmro_Fb/view?usp=drive_link</t>
  </si>
  <si>
    <t>https://youtu.be/mRh6VF7-KBM</t>
  </si>
  <si>
    <t>Assembly of State Blockchain PAC's</t>
  </si>
  <si>
    <t>Robb Bedoya DS9</t>
  </si>
  <si>
    <t>https://drive.google.com/file/d/1DAN2X0X2tuvIJ9dcxEHP2krIpWB4r2lx/view?usp=drive_link</t>
  </si>
  <si>
    <r>
      <rPr>
        <rFont val="Exo"/>
        <color rgb="FF1155CC"/>
        <sz val="10.0"/>
        <u/>
      </rPr>
      <t>https://www.youtube.com/watch?v=ryriDS3buPY</t>
    </r>
  </si>
  <si>
    <t>Login with Cardano Wallet - cAuth</t>
  </si>
  <si>
    <t>mwojtera</t>
  </si>
  <si>
    <t>https://drive.google.com/file/d/1_dxWu7AcDGuIWX14E52NaO8_MUbqhwXZ/view?usp=drive_link</t>
  </si>
  <si>
    <t>https://www.youtube.com/watch?v=TeBmDE5V3vI</t>
  </si>
  <si>
    <t>MeshJS SDK Operations: Supporting Open-Source Library Development, Developer Resources &amp; Builder Community</t>
  </si>
  <si>
    <t>https://drive.google.com/file/d/1QHXjZ0MXIwvswFSTHnjYeSLr9zBhLW1T/view?usp=drive_link</t>
  </si>
  <si>
    <t>https://www.youtube.com/watch?v=sBarMnYeK2Y</t>
  </si>
  <si>
    <t>Aiken Open-Source Smart Contract Library [by MeshJS &amp; TrustLevel]</t>
  </si>
  <si>
    <t>https://drive.google.com/file/d/1vhTy-R8TY_kAIiokvZomxgqGeJwE5S0K/view?usp=drive_link</t>
  </si>
  <si>
    <t xml:space="preserve"> https://vimeo.com/1077062487?share=copy</t>
  </si>
  <si>
    <t>Cardano Autonomous Agent Testing: CIP-1694 Voltaire Testing</t>
  </si>
  <si>
    <t>https://drive.google.com/file/d/1pUzDKoM7F7MYCtMDvueG0wlaj9wR_i-X/view?usp=drive_link</t>
  </si>
  <si>
    <t>https://www.youtube.com/watch?v=uJV_85ffQNU</t>
  </si>
  <si>
    <t>Policy advocacy for the DAO ecosystem to the government</t>
  </si>
  <si>
    <t>https://docs.google.com/document/d/13hg_9FCTrS1L-DadUZyaFp4eEYMIg6lqoxI8qR-f3sY/edit?tab=t.0#heading=h.ut3ygipfkfyy</t>
  </si>
  <si>
    <t>https://www.youtube.com/watch?v=8jCDkcGf9PI</t>
  </si>
  <si>
    <t>Smart Pack: parcels damage verification system on Cardano.</t>
  </si>
  <si>
    <t>Eric den Boer</t>
  </si>
  <si>
    <t>https://docs.google.com/document/d/1BTDYMdDXhy0v57z1OGB3Ki7oF8F631cthxk2gQslP30/edit?tab=t.0#heading=h.emjmu9s6nd1n</t>
  </si>
  <si>
    <t>https://www.youtube.com/watch?v=DzRm1weObBY</t>
  </si>
  <si>
    <t>Wolfram Price Feed Infrastructure</t>
  </si>
  <si>
    <t>https://drive.google.com/file/d/1IDTsO3_HrafThdmcOq_2qESsl1l8XeBe/view?usp=drive_link</t>
  </si>
  <si>
    <t>https://www.youtube.com/watch?v=_xhYaWOkJXE</t>
  </si>
  <si>
    <t>[C2VN]: Cardano blockchain courseware in Universities</t>
  </si>
  <si>
    <t>https://docs.google.com/document/d/1wHCJkejRX9Lxd1lNzyr90g4Yon62LoOIoO0dWqmnl7c/edit?tab=t.0#heading=h.8xnre5dcwi4b</t>
  </si>
  <si>
    <t>https://www.youtube.com/watch?v=JusVnIQW7ic</t>
  </si>
  <si>
    <t>ADA Cashback from Top Retailers, for Cardano Wallets</t>
  </si>
  <si>
    <t>Ethan Hanoch</t>
  </si>
  <si>
    <t>https://drive.google.com/file/d/1YJvC-tQ4GsBgYLcAadUTzxUK8nF6vI1W/view?usp=drive_link</t>
  </si>
  <si>
    <t>https://youtu.be/8XG-pJ7Zh-c</t>
  </si>
  <si>
    <t>Boros: Tx submission for intense workloads by TxPipe</t>
  </si>
  <si>
    <t>https://drive.google.com/file/d/1UddhMKkWImAY7Lyz_1iGMxxqS481nyoG/view?usp=drive_link</t>
  </si>
  <si>
    <t>https://youtu.be/y9iGRn55zkw?si=z-2cwf9c9k8hJ6xP</t>
  </si>
  <si>
    <t>StakingDAO: Sustainable ISPO Tool</t>
  </si>
  <si>
    <t>https://drive.google.com/file/d/1qx-1pUiQ95Y1MMccpIXXR-1YRT6KusmB/view</t>
  </si>
  <si>
    <t>https://www.youtube.com/watch?v=imYTfcqJIms</t>
  </si>
  <si>
    <t>Logosphere - Cell Level Security</t>
  </si>
  <si>
    <t>Dmitri Safine</t>
  </si>
  <si>
    <t>https://drive.google.com/file/d/1Yg7ufOb9DZjnzwqFZxHHzVQOhKeVQ0qk/view?usp=drive_link</t>
  </si>
  <si>
    <t>https://www.youtube.com/watch?v=-MdhFZV2xXQ</t>
  </si>
  <si>
    <t>Catalyst: Exploratory Data Analysis</t>
  </si>
  <si>
    <t>https://drive.google.com/file/d/1hzonqUk1ngelVhGAOsNP2whGWU_MWj41/view?usp=drive_link</t>
  </si>
  <si>
    <t>https://www.youtube.com/watch?v=LVKiHz0WBo4</t>
  </si>
  <si>
    <t>OpenScienceNFT Marketplace</t>
  </si>
  <si>
    <t>https://drive.google.com/file/d/12ExfIShAco6wgdVyrmlEvI6hN5Tz7nea/view?usp=sharing</t>
  </si>
  <si>
    <t>https://youtu.be/niXNtg7OhZo</t>
  </si>
  <si>
    <t>Broaden open source wallet options</t>
  </si>
  <si>
    <t>abezawodni</t>
  </si>
  <si>
    <t>https://drive.google.com/file/d/1f4bCNF4aXCqV7Ady2OiOBtNG0_naR9nL/view?usp=drive_link</t>
  </si>
  <si>
    <t>https://youtu.be/YVzrnYXxnu8</t>
  </si>
  <si>
    <t>Genealogy registry in Goma, DRCongo</t>
  </si>
  <si>
    <t>https://drive.google.com/file/d/1erGiWYPV3Dv8YPk8c_hOpdOktbfTJsbZ/view?usp=drive_link</t>
  </si>
  <si>
    <t>https://www.youtube.com/watch?v=UZQFWUXVNlQ</t>
  </si>
  <si>
    <t>PanDAO: Focus on dDataStorage</t>
  </si>
  <si>
    <t>https://drive.google.com/file/d/1-DflRhObjxqeLUDhIXcIGsKGbSSR_62J/view?usp=drive_link</t>
  </si>
  <si>
    <t>https://youtu.be/3AngWMp_b_0</t>
  </si>
  <si>
    <t>Win-Win India Expansion</t>
  </si>
  <si>
    <t>https://drive.google.com/file/d/1Fo1HPpGpmRMFVx479QJqZnge58mySODZ/view?usp=drive_link</t>
  </si>
  <si>
    <t>https://www.youtube.com/watch?v=QhQK8uzqAC0</t>
  </si>
  <si>
    <t>Win-Win Japan Expansion</t>
  </si>
  <si>
    <t>https://drive.google.com/file/d/1tjCery1Xt2fkVqrmcmt69Rsq8Y1P2kAp/view?usp=drive_link</t>
  </si>
  <si>
    <t>https://www.youtube.com/watch?v=Gscaf1k-h6Q</t>
  </si>
  <si>
    <t>Win-Win South Africa Expansion</t>
  </si>
  <si>
    <t>https://drive.google.com/file/d/19-TO0czu1Omq9yXCY359xZcHwhUJ1z8k/view?usp=drive_link</t>
  </si>
  <si>
    <t>https://www.youtube.com/watch?v=QU0IiPcqbgs</t>
  </si>
  <si>
    <t>Decentralized Minting | ADA Handle</t>
  </si>
  <si>
    <t>https://docs.google.com/document/d/12i9ReFeKRnkbDIV4dCj_fQnORDlKPOJxTm2EH_kMgOs/edit?tab=t.0</t>
  </si>
  <si>
    <t>https://www.youtube.com/watch?v=ObEWp6qZ8BY</t>
  </si>
  <si>
    <t>FiDa - Decentralized Risk Transfer Protocol</t>
  </si>
  <si>
    <t>Rodolfo Hansen</t>
  </si>
  <si>
    <t>https://docs.google.com/document/d/1WteHl1y8kHwxW2T0TMKZcciBXpSciLCDa0u_jO12bR4/edit?tab=t.0#heading=h.xi5mmipdd7g3</t>
  </si>
  <si>
    <t>https://youtu.be/Q7akiG-cses</t>
  </si>
  <si>
    <t>Telchar: Plutus blacksmith by TxPipe</t>
  </si>
  <si>
    <t>https://drive.google.com/file/d/12E_OYV_6QJ4n8SGyET76MwCG3Zu05oRb/view?usp=drive_link</t>
  </si>
  <si>
    <t>https://youtu.be/1FlSDDB5ZI0</t>
  </si>
  <si>
    <t>The Malama Project: Distributed Hawaii Carbon Credits on Cardano</t>
  </si>
  <si>
    <t>Derrick (Alpine) Oatway</t>
  </si>
  <si>
    <t>https://docs.google.com/document/d/14k7E9P7a7hRmSt9k6dIVbA9-ueykbJ5HnBE9XvrPnck/edit?tab=t.0</t>
  </si>
  <si>
    <t>https://vimeo.com/1079935318</t>
  </si>
  <si>
    <r>
      <rPr>
        <rFont val="Exo"/>
        <color rgb="FFFFFFFF"/>
        <sz val="11.0"/>
        <u/>
      </rPr>
      <t>Cardano Ghana: Onboarding Tech Hubs &amp; Developers.</t>
    </r>
  </si>
  <si>
    <t>https://docs.google.com/document/d/1F6AnktiFeYMJ1tVCx7N1fqhmR6HUTv7d8PCUs8FoLNE/edit?tab=t.0</t>
  </si>
  <si>
    <t>https://www.youtube.com/watch?v=VXODVOlGqlE</t>
  </si>
  <si>
    <t>Hub Support Services for Proposers</t>
  </si>
  <si>
    <t>harry</t>
  </si>
  <si>
    <t>https://docs.google.com/document/d/1qivXmP43DgeeGY1_jafGt5FuaPtWIgkU77FgjivUxN4/edit?tab=t.0</t>
  </si>
  <si>
    <t>https://www.youtube.com/watch?v=v6q1JNsEd78</t>
  </si>
  <si>
    <t>Andamio Purpose Sidechain / Layer 2 Concept</t>
  </si>
  <si>
    <t>https://drive.google.com/file/d/1VRua22gXr4rfha0N2uozKrgP-oBB6DcN/view?usp=drive_link</t>
  </si>
  <si>
    <t>https://www.youtube.com/watch?v=Ce8aduI9Vpg</t>
  </si>
  <si>
    <t>.NET SDK for Blockfrost API</t>
  </si>
  <si>
    <t>https://drive.google.com/file/d/1s3gPt4gWQE-WyvJs6IXqhKMDnfZrwno1/view</t>
  </si>
  <si>
    <t>https://www.youtube.com/watch?v=hoMdxv5KraM</t>
  </si>
  <si>
    <t>Arduino SDK for Blockfrost API</t>
  </si>
  <si>
    <t>Elixir SDK for Blockfrost API</t>
  </si>
  <si>
    <t>Golang SDK for Blockfrost API</t>
  </si>
  <si>
    <t>Haskell SDK for Blockfrost API</t>
  </si>
  <si>
    <t>Java SDK for Blockfrost API</t>
  </si>
  <si>
    <t>JavaScript SDK for Blockfrost API</t>
  </si>
  <si>
    <t>Kotlin SDK for Blockfrost API</t>
  </si>
  <si>
    <t>Python SDK for Blockfrost API</t>
  </si>
  <si>
    <t>Ruby SDK for Blockfrost API</t>
  </si>
  <si>
    <t>Rust SDK for Blockfrost API</t>
  </si>
  <si>
    <t>Scala SDK for Blockfrost API</t>
  </si>
  <si>
    <t>Swift SDK for Blockfrost API</t>
  </si>
  <si>
    <t>Adosia Spaceprinter Lite</t>
  </si>
  <si>
    <t>https://drive.google.com/file/d/1kEfytlnMULOFQT0CpFBoRdxzQO6V6EAy/view?usp=drive_link</t>
  </si>
  <si>
    <t>https://www.youtube.com/watch?v=E-q4R4txcx4</t>
  </si>
  <si>
    <t>EVM DAO Integration</t>
  </si>
  <si>
    <t>Brittany Smith</t>
  </si>
  <si>
    <t>https://drive.google.com/file/d/1Y-hi30vP3NYwp-DdJ0w29XkDw6Da1JiD/view?usp=drive_link</t>
  </si>
  <si>
    <r>
      <rPr>
        <rFont val="Exo"/>
        <color rgb="FF1155CC"/>
        <sz val="10.0"/>
        <u/>
      </rPr>
      <t>https://www.youtube.com/watch?v=ZLlfFcJQwsc</t>
    </r>
  </si>
  <si>
    <t>Cardano IPFS chronicles</t>
  </si>
  <si>
    <t>https://drive.google.com/file/d/1uxyhjiZcBipIvxQtTWSRtyYy2FTxapqP/view?usp=drive_link</t>
  </si>
  <si>
    <t>https://www.youtube.com/watch?v=n32nCh5TpGM</t>
  </si>
  <si>
    <t>Localize Yoroi for Czech market</t>
  </si>
  <si>
    <t>Localize Yoroi for Slovak market</t>
  </si>
  <si>
    <t>Metadata oracle endpoint in Yoroi</t>
  </si>
  <si>
    <t>Websocket link for Blockfrost API</t>
  </si>
  <si>
    <t>https://www.youtube.com/watch?v=n32nCh5TpGM&amp;t=235s</t>
  </si>
  <si>
    <t>CA Academy Certification</t>
  </si>
  <si>
    <t>https://drive.google.com/file/d/1lIuTZa_ZXNXT_hObJ6aoIEf3_yYsvLjk/view?usp=drive_link</t>
  </si>
  <si>
    <t>https://vimeo.com/1069361836?share=copy</t>
  </si>
  <si>
    <t>Cardano for Good - a dApp Fundraising Platform for Social Good Projects</t>
  </si>
  <si>
    <t>https://drive.google.com/file/d/1KEYQ23T-_5m42XL--7vqz_KiMnTgwoLi/view?usp=drive_link</t>
  </si>
  <si>
    <t>https://www.youtube.com/watch?v=SMNtVMbGEbo</t>
  </si>
  <si>
    <t>Orcfax Explorer: Improving "Trust But Verify"</t>
  </si>
  <si>
    <t>christian</t>
  </si>
  <si>
    <t>https://drive.google.com/file/d/1w9K4o_SG-pAFKUDmyYp_77Y30-vxE4Iq/view</t>
  </si>
  <si>
    <t>https://www.youtube.com/watch?v=28O01VGtMAk</t>
  </si>
  <si>
    <t>dRepWatch - A transparency web platform for dReps</t>
  </si>
  <si>
    <t>https://docs.google.com/document/d/18CXYfH_Z1s6u52eCf0ab65Vaju1oOn-sGbvLz3UB4Fw/edit?tab=t.0</t>
  </si>
  <si>
    <t>https://www.youtube.com/watch?v=P0BLwISXYEU</t>
  </si>
  <si>
    <t>Anastasia Labs X Maestro - Plug â€_x0098_n Play 2.0</t>
  </si>
  <si>
    <t>https://drive.google.com/file/d/1m9P0-LTgXQ8H-nMXEWbJ6gANRypfSBdH/view?usp=drive_link</t>
  </si>
  <si>
    <r>
      <rPr>
        <rFont val="Exo"/>
        <color rgb="FF1155CC"/>
        <sz val="10.0"/>
        <u/>
      </rPr>
      <t>https://www.youtube.com/watch?v=_lMovZI_BJ8</t>
    </r>
  </si>
  <si>
    <t>Kaizen Crypto | Cardano Dubai Hub - Ecosystem Onboarding and Education</t>
  </si>
  <si>
    <t>https://docs.google.com/document/d/1FEQKotoymzg_hQqYXxAtG6Wrf9F-Jg7EQJlz5OTG59s/edit?usp=drive_link</t>
  </si>
  <si>
    <r>
      <rPr>
        <rFont val="Exo"/>
        <color rgb="FF1155CC"/>
        <sz val="10.0"/>
        <u/>
      </rPr>
      <t>https://youtu.be/rsxfIlIlv34</t>
    </r>
  </si>
  <si>
    <t>Onboarding non-Cardano devs: a developer tools and resources hub</t>
  </si>
  <si>
    <t>Ben G</t>
  </si>
  <si>
    <t>https://docs.google.com/document/d/1bNHrD-79obMn6FwXd6dXJjFB-zfu7dKX/edit</t>
  </si>
  <si>
    <r>
      <rPr>
        <rFont val="Exo"/>
        <color rgb="FF1155CC"/>
        <sz val="10.0"/>
        <u/>
      </rPr>
      <t>https://youtu.be/l8gUmskz4I8</t>
    </r>
  </si>
  <si>
    <t>Open source PRISM Node</t>
  </si>
  <si>
    <t>https://docs.google.com/document/d/1--a9JVhzgNuNWrfOK3w1eQD9KyAdVwju8V41rIWcFXg/edit?tab=t.0#heading=h.gbypj6ki15ei</t>
  </si>
  <si>
    <r>
      <rPr>
        <rFont val="Exo"/>
        <color rgb="FF1155CC"/>
        <sz val="10.0"/>
        <u/>
      </rPr>
      <t>https://www.youtube.com/watch?v=eZYwckec1hs</t>
    </r>
  </si>
  <si>
    <t>ZKFold: Zero-Knowledge Prover Backend</t>
  </si>
  <si>
    <t>https://drive.google.com/file/d/1mawVGV0U7lolBAf09B0Y7_ZNeevjat6m/view?usp=drive_link</t>
  </si>
  <si>
    <t>https://www.youtube.com/watch?v=Fa3zXcFA1ro</t>
  </si>
  <si>
    <t>Open source dynamic assets (Token/NFT) generator (CIP68)</t>
  </si>
  <si>
    <t>https://docs.google.com/document/d/1RaY-R2YJaPYIobWKk8EZ0yM2X7Z0VxOI3pQ4GbG5sfU/edit?tab=t.0#heading=h.8xnre5dcwi4b</t>
  </si>
  <si>
    <t>https://www.youtube.com/watch?v=v6QyOaXKy1A</t>
  </si>
  <si>
    <r>
      <rPr>
        <rFont val="Exo"/>
        <color rgb="FFFFFFFF"/>
        <sz val="11.0"/>
        <u/>
      </rPr>
      <t>Production grade code education: Aiken, Plutarch &amp; PlutusTx</t>
    </r>
  </si>
  <si>
    <t>https://drive.google.com/file/d/1uRN1kZQLPs7NFrun7w1MxsGHLiTYF0dd/view?usp=drive_link</t>
  </si>
  <si>
    <r>
      <rPr>
        <rFont val="Exo"/>
        <color rgb="FF1155CC"/>
        <sz val="10.0"/>
        <u/>
      </rPr>
      <t>https://www.youtube.com/watch?v=Lm82tvDaZBc</t>
    </r>
  </si>
  <si>
    <t>BLOCKTRUST Credential workflow platform</t>
  </si>
  <si>
    <t>https://docs.google.com/document/d/1ioG6d5g-fvk6MhnZ6kyR7bHtKbiGRx0uKWdm1-zH6pg/edit?tab=t.0#heading=h.91reisg4kbbv</t>
  </si>
  <si>
    <t>https://www.youtube.com/watch?v=KPOugkS0fw4</t>
  </si>
  <si>
    <t>CheCha - With ADA Wallets</t>
  </si>
  <si>
    <t>Anthony Jackson</t>
  </si>
  <si>
    <t>https://drive.google.com/file/d/1wD7fwNsx_kYZjEjWPejcpSIIdJu0qr3W/view?usp=drive_link</t>
  </si>
  <si>
    <t>https://www.youtube.com/watch?v=NSPhdj1POmA</t>
  </si>
  <si>
    <t>Microlending Partnership Models</t>
  </si>
  <si>
    <t>Jon Saginaw</t>
  </si>
  <si>
    <t>TheCatalystSchool - Focusing Africa</t>
  </si>
  <si>
    <t>Wutano Token - Africa Health System</t>
  </si>
  <si>
    <t>Sacha Robinson</t>
  </si>
  <si>
    <t>Crypto magazine published by Japanese polular Publisher "Futaba-Sha"</t>
  </si>
  <si>
    <t>https://drive.google.com/file/d/1P9S0GX14uZtuTUgdd9lK6Fj2BLEBhpo-/view?usp=drive_link</t>
  </si>
  <si>
    <t>https://www.youtube.com/watch?v=-3WUp1bOVRw</t>
  </si>
  <si>
    <t>Ikigai + MLabs - Hydra app SDK and auction service</t>
  </si>
  <si>
    <t>https://drive.google.com/file/d/1ValsKwiL3zhM5zZBitDxMkHsPxoVZWH7/view?usp=drive_link</t>
  </si>
  <si>
    <t>https://www.youtube.com/watch?v=oy8ymu9UTZQ</t>
  </si>
  <si>
    <t>Buy or Sell ADA On WhatsApp &amp; Telegram by AI ChatBot / On-Ramp &amp; Off-Ramp Crypto BRL Fiat/ADA</t>
  </si>
  <si>
    <t>https://drive.google.com/file/d/1ZpRZyr8xC0qBTWExBDVeWt4x2B8d0Rm_/view?usp=drive_link</t>
  </si>
  <si>
    <r>
      <rPr>
        <rFont val="Exo"/>
        <color rgb="FF1155CC"/>
        <sz val="10.0"/>
        <u/>
      </rPr>
      <t>https://youtu.be/c0CxxmitXFM</t>
    </r>
  </si>
  <si>
    <t>Cardano Ecosystem : Smart Contract Languages LIve Support(Oxygen), Documentation and Adoption</t>
  </si>
  <si>
    <t>https://drive.google.com/file/d/11PzhXZbTKZil9KrzQ-eJRVKSjJsyCpth/view</t>
  </si>
  <si>
    <t>https://youtu.be/EPfgkFm82hI</t>
  </si>
  <si>
    <t>Cardano Summit 2025. Welcome to Africa :)</t>
  </si>
  <si>
    <t>https://drive.google.com/file/d/1YRLW0RrZxYTz34WDgXkcULteNnufU28i/view?usp=drive_link</t>
  </si>
  <si>
    <t>https://www.youtube.com/watch?v=TuEWjEn2gQg</t>
  </si>
  <si>
    <t>Regulated and Permissioned DeFi with Sundae and Kora Labs</t>
  </si>
  <si>
    <t>https://drive.google.com/file/d/19XWNTR0FaHHq8Ky5VHWriAILUMr4Qhnk/view?usp=drive_link</t>
  </si>
  <si>
    <t>https://www.youtube.com/watch?v=aTPdOUfCDC8</t>
  </si>
  <si>
    <t>Gasless Tx Library: Empowering Cardano dApps &amp; DAOs to Sponsor Gas Fees to Increase User Base and Adoption - Open-source</t>
  </si>
  <si>
    <t>https://docs.google.com/document/d/1Ct_mrE6JEJNCj3i2GavUEB1wol9-Gi1JnZRvnr96UvQ/edit?tab=t.0</t>
  </si>
  <si>
    <t>https://youtu.be/qZMapuCFnGE?si=x18w4nnIvfqNi3VZ</t>
  </si>
  <si>
    <t>Genius Yield | Atlas 2.0: PAB improvements and advanced UTxO features</t>
  </si>
  <si>
    <t>https://drive.google.com/file/d/1UehRspWWDWD5fp4sR3yt2bc5abS8K9Ry/view?usp=drive_link</t>
  </si>
  <si>
    <t>https://youtu.be/fkoTp0mzSnQ</t>
  </si>
  <si>
    <t>MLabs - Efficient Contract Upgrades with Yielding Tx Pattern</t>
  </si>
  <si>
    <t>https://drive.google.com/file/d/1xvGkSWE22UPIvc4LuwBf8bTu5Nb6Rfif/view?usp=drive_link</t>
  </si>
  <si>
    <t>https://www.youtube.com/watch?v=ekpltuosC6g</t>
  </si>
  <si>
    <t>Nio - Cardano DeFi Investment Tracker</t>
  </si>
  <si>
    <t>sido tobe</t>
  </si>
  <si>
    <t>https://drive.google.com/file/d/1s5L6J5tjWV9LEg0WdY2tKWyDuqqoex_4/view?usp=drive_link</t>
  </si>
  <si>
    <t>https://www.youtube.com/watch?v=LWKqCIFPngU</t>
  </si>
  <si>
    <t>Tackling Slipagge on Cardano: MAYZ Trustless OTC Smart Contract</t>
  </si>
  <si>
    <t>MAYZ Protocol</t>
  </si>
  <si>
    <t>https://docs.google.com/document/d/1ZBKIY2GYnBKig_B3pv-h97ZgRQk8C-AiDkhkeT9HuEw/edit?tab=t.0#heading=h.em92gmq23d74</t>
  </si>
  <si>
    <t>https://youtu.be/nWqTrBFGd-4</t>
  </si>
  <si>
    <t>Work Courses: Onboarding The $142B EdTech Industry &amp; The 70M Students Using Digital Learning To Cardano</t>
  </si>
  <si>
    <t>Work Courses</t>
  </si>
  <si>
    <t>https://drive.google.com/file/d/1zmAEBoYOlKSngZkl_uGf8XDUXYQiXZEA/view?usp=drive_link</t>
  </si>
  <si>
    <t>https://www.youtube.com/watch?v=M3O-gzGhPU4</t>
  </si>
  <si>
    <t>zkFold x zkPass: Bring zkPass to Cardano</t>
  </si>
  <si>
    <t>https://drive.google.com/file/d/1Eg_QIcDzMLsLhQ3aR6U5EIJ_7Eht-a7X/view?usp=drive_link</t>
  </si>
  <si>
    <t>https://www.youtube.com/watch?v=LDsLXax1hp0</t>
  </si>
  <si>
    <r>
      <rPr>
        <rFont val="Exo"/>
        <color rgb="FFFFFFFF"/>
        <sz val="11.0"/>
        <u/>
      </rPr>
      <t>Cryptofluency: Increasing Liquidity with Cardano DeFi Courses</t>
    </r>
  </si>
  <si>
    <t>https://drive.google.com/file/d/1RurUviV_QIuqHAjooUecQEDu652Hppnp/view?usp=drive_link</t>
  </si>
  <si>
    <t>https://www.youtube.com/watch?v=3o7UdhRvDus</t>
  </si>
  <si>
    <t>Mesh New Features to Improve Developer experience and Cardano Adoption</t>
  </si>
  <si>
    <t>https://drive.google.com/file/d/1Kwp-cQbg7jVOKl2tehDrRPXtgBItjMX2/view?usp=drive_link</t>
  </si>
  <si>
    <t xml:space="preserve">https://youtu.be/vFGedpmm3Gw?si=mijBhnA5ee0qizjt </t>
  </si>
  <si>
    <t>Catalyst Fund Operations by IOG Catalyst Team</t>
  </si>
  <si>
    <t>Catalyst Fund Operations</t>
  </si>
  <si>
    <t>https://drive.google.com/file/d/1Dp2QC10qwZri9ovs2_7Z0JIhh6BO6l5d/view?usp=drive_link</t>
  </si>
  <si>
    <t>https://www.youtube.com/watch?v=bSXbTjhCLAc</t>
  </si>
  <si>
    <t>Soulbound Tokens</t>
  </si>
  <si>
    <t>https://drive.google.com/file/d/1i98_-BTlTUTKbL7-cpuQOdZU8kdshE1N/view?usp=drive_link</t>
  </si>
  <si>
    <t>https://youtu.be/b1z4VLTpuiU</t>
  </si>
  <si>
    <t>[CASIA] Cardano Asia TikTok Channel (expand Korean, maintain Japanese/Vietnamese/English) + NEW Youtube Channel</t>
  </si>
  <si>
    <t>https://drive.google.com/file/d/1YeghgxS5GBgt2P8YRt3dfj_fsYlq1OdR/view?usp=drive_link</t>
  </si>
  <si>
    <t>https://youtu.be/mF8gLM0VFrw</t>
  </si>
  <si>
    <t>[FIMI] Podcast Cardano on Telegram for Vietnamese</t>
  </si>
  <si>
    <t>https://docs.google.com/document/d/1DOMX0JsITwLgfUmLqNPbOiOaUB-o7YTcOKhnVTzIfQE/edit?tab=t.0#heading=h.o0mp3jwq6skn</t>
  </si>
  <si>
    <t>https://www.youtube.com/watch?v=lYPudMTK6YQ</t>
  </si>
  <si>
    <t>CardanoChain Poultry Trace dApp: Transparent Supply for Safe, Quality Products</t>
  </si>
  <si>
    <t>Senay Fenta</t>
  </si>
  <si>
    <t>https://docs.google.com/document/d/1FiHgMZ6YJ5SEwqS5TI-ykX8ag5ulS-HKyWwMkohBuj8/edit?tab=t.0#heading=h.4yhrsw18p7cs</t>
  </si>
  <si>
    <t>https://youtu.be/bm5CI7QsGWo</t>
  </si>
  <si>
    <t>LATAM Cardano 2024: Driving Crypto Adoption in Mexico</t>
  </si>
  <si>
    <t>https://drive.google.com/file/d/1wXapjifM9fcqusMqa-hDqmVm7jniQaOl/view?usp=drive_link</t>
  </si>
  <si>
    <t>https://drive.google.com/file/d/1HL5ohrfUyht2J5iEJKksnrZfU0HJR5K2/view?usp=sharing</t>
  </si>
  <si>
    <t>Maternal Mortality Crisis Solution - DoulaID: an identity app</t>
  </si>
  <si>
    <t>https://drive.google.com/file/d/1nGuNzCEodWA7edNZKzDwH29GN1rblCYA/view?usp=drive_link</t>
  </si>
  <si>
    <t>https://youtu.be/1dUHeoL911Q?si=4fQ-W4ivvGoTOGhw</t>
  </si>
  <si>
    <r>
      <rPr>
        <rFont val="Exo"/>
        <color rgb="FFFFFFFF"/>
        <sz val="11.0"/>
        <u/>
      </rPr>
      <t>Cardano Builder Fest Asia by Mesh, Socious, SIDAN, Vietnam Cardano</t>
    </r>
  </si>
  <si>
    <t>https://drive.google.com/file/d/14gdF49wvqRSzeWXsPTH4PGB7sCXGYJSZ/view?usp=drive_link</t>
  </si>
  <si>
    <t>https://youtu.be/TWIB-QIJioI</t>
  </si>
  <si>
    <t>Zero-Knowledge Proof of innocence on Cardano - Encoins + Módulo P + Eryx</t>
  </si>
  <si>
    <t>https://drive.google.com/file/d/1KrKj-VisUVIlObdjxCJ63-uN9jIEHGHG/view?usp=drive_link</t>
  </si>
  <si>
    <t>https://www.youtube.com/watch?v=o-M_uS5EONk</t>
  </si>
  <si>
    <t>TapTools: Cardano Ecosystem Articles</t>
  </si>
  <si>
    <t>https://drive.google.com/file/d/1bLdnERpAcxWm77hMJiTZdjq0lU1cQY-A/view?usp=drive_link</t>
  </si>
  <si>
    <t>https://vimeo.com/1089846886?share=copy</t>
  </si>
  <si>
    <r>
      <rPr>
        <rFont val="Exo"/>
        <color rgb="FFFFFFFF"/>
        <sz val="11.0"/>
        <u/>
      </rPr>
      <t>B4Good 2.0 Summit: where Cardano meets int. development ($$)</t>
    </r>
  </si>
  <si>
    <t>https://docs.google.com/document/d/1-xFYPvaBggGauHg7orHrI5wOOOQhuAlU6WIhaKrRiCY/edit?tab=t.0</t>
  </si>
  <si>
    <t>https://vimeo.com/1091115039</t>
  </si>
  <si>
    <t>Xerberus: Scam Investigation Registry Engine (SIREN) in cooperation with Iagon</t>
  </si>
  <si>
    <t>Xerberus</t>
  </si>
  <si>
    <t>https://drive.google.com/file/d/1EUwWbP1ZNwf2q4TwxYJKVbIlHV-OQy8_/view?usp=drive_link</t>
  </si>
  <si>
    <t>https://www.youtube.com/watch?v=xGjmtODKjbc</t>
  </si>
  <si>
    <t>Logosphere - dApp Hackathons</t>
  </si>
  <si>
    <t>https://drive.google.com/file/d/1tiWkuPYUe2f-ukuuba0EoAFXYWkcKGpe/view?usp=drive_link</t>
  </si>
  <si>
    <r>
      <rPr>
        <rFont val="Exo"/>
        <color rgb="FF1155CC"/>
        <sz val="10.0"/>
        <u/>
      </rPr>
      <t>https://www.youtube.com/watch?v=Zc8PGEhqwxc</t>
    </r>
  </si>
  <si>
    <t>Profile NFTs - Incentivizing Social/Blockchain Engagement w/ Achievements &amp; connecting Discord to Cardano</t>
  </si>
  <si>
    <t>https://drive.google.com/file/d/10NK5kYirS9UtJhgdOH9Y7r9AqkKF1AWS/view?usp=drive_link</t>
  </si>
  <si>
    <t>https://youtu.be/80AmklrzOb4</t>
  </si>
  <si>
    <t>Sports Crowdfunding system attached to Funclub application based on Cardano chain</t>
  </si>
  <si>
    <t>https://drive.google.com/file/d/1DSP-p25cMj231AOaKj0iG5Vm8DC63mkl/view?usp=drive_link</t>
  </si>
  <si>
    <t>https://www.youtube.com/watch?v=nL5l1rsX7EA</t>
  </si>
  <si>
    <t>MLabs - Congested Testnet</t>
  </si>
  <si>
    <t>https://drive.google.com/file/d/1raG2_UNq_JNJlFjPIramRKctY3NV2ul1/view?usp=drive_link</t>
  </si>
  <si>
    <t>https://www.youtube.com/watch?v=H7nFScDYJKU</t>
  </si>
  <si>
    <t>Bringing East Asian Investors to Cardano</t>
  </si>
  <si>
    <t>https://drive.google.com/file/d/1qwgGssdcusfRYblaj47YgxGFrhaVrlhx/view?usp=drive_link</t>
  </si>
  <si>
    <t>https://www.youtube.com/watch?v=CQ0sWVDDTqg</t>
  </si>
  <si>
    <t>https://docs.google.com/document/d/1Si7cHvvAGAYRx4rTB_YtLXRkFz1xaD2B8IBXJPS8Q_I/edit?tab=t.0</t>
  </si>
  <si>
    <t>https://www.youtube.com/watch?v=q9TGuM0kHA4</t>
  </si>
  <si>
    <t>P2P-DeFi Protocols: Continued Development</t>
  </si>
  <si>
    <t>zhekson</t>
  </si>
  <si>
    <t>https://drive.google.com/file/d/1JnRrb7L-DJfpLBanqhcpSushCTYrP2q2/view</t>
  </si>
  <si>
    <t xml:space="preserve"> https://youtu.be/hOFtwCz9Aak</t>
  </si>
  <si>
    <t>Gimbalabs - Flagship Course for Aiken</t>
  </si>
  <si>
    <t>https://docs.google.com/document/d/1KP1yi9qvt0gpMhOcO_H0zcDqHBDPttNw0hr2ELS9-WU/edit?tab=t.0#heading=h.ixhaypwt61bv</t>
  </si>
  <si>
    <t>https://youtu.be/gda4wvcT-v8</t>
  </si>
  <si>
    <t>Nucast: Introducing Un-Collateralized Loans, Sybil Resistance and trust-based environment using Decentralized Reputation Protocol and SBTs for Cardano Wallets</t>
  </si>
  <si>
    <t>https://drive.google.com/file/d/1XT1Hi1pPVTKhZP7krwzog9D__ZmfgtNu/view?usp=drive_link</t>
  </si>
  <si>
    <t>https://youtu.be/aTlo_kK2dC8</t>
  </si>
  <si>
    <t>Open Database of 1000+ Aiken Coding Problems &amp; Monthly Hackathons</t>
  </si>
  <si>
    <t>Tim Nguyen</t>
  </si>
  <si>
    <t>https://drive.google.com/file/d/1HvDZQyGDG6ttz89twZ-3YtqaN1LO1ire/view?usp=drive_link</t>
  </si>
  <si>
    <t>https://youtu.be/pPJUOHdMspA</t>
  </si>
  <si>
    <t>SIDAN | MeshJS - Advance Cardano SDK in Rust</t>
  </si>
  <si>
    <t>https://docs.google.com/document/d/1Z2eo9Jv1UACIRscpO2KuSoIqoQmvxntXqI6NSMpr50U/edit?tab=t.0#heading=h.ixhaypwt61bv</t>
  </si>
  <si>
    <t>https://youtu.be/dk4KoLnksRY</t>
  </si>
  <si>
    <r>
      <rPr>
        <rFont val="Exo"/>
        <color rgb="FFFFFFFF"/>
        <sz val="11.0"/>
        <u/>
      </rPr>
      <t>Draper University x Cardano Founder Residency (Silicon Valley)</t>
    </r>
  </si>
  <si>
    <t>Cardano Partners: Growth &amp; Acceleration</t>
  </si>
  <si>
    <t>https://drive.google.com/file/d/1jUOIldowKd0siEPxa1nHxswzAo1uBoFs/view?usp=drive_link</t>
  </si>
  <si>
    <t>https://www.youtube.com/watch?v=arFpC94luGc</t>
  </si>
  <si>
    <r>
      <rPr>
        <rFont val="Exo"/>
        <color rgb="FFFFFFFF"/>
        <sz val="11.0"/>
        <u/>
      </rPr>
      <t>Digital Assets - Legislators Global Forum (DALG Forum)</t>
    </r>
  </si>
  <si>
    <t>https://drive.google.com/file/d/1XiwueRQwnelhapvfyAhRnoMztpakhBJN/view?usp=drive_link</t>
  </si>
  <si>
    <t>https://www.youtube.com/watch?v=m4XIY42ndow</t>
  </si>
  <si>
    <r>
      <rPr>
        <rFont val="Exo"/>
        <color rgb="FFFFFFFF"/>
        <sz val="11.0"/>
        <u/>
      </rPr>
      <t>Art Beyond Borders - Global Youth Art Competition &amp; Marketplace</t>
    </r>
  </si>
  <si>
    <t>https://drive.google.com/file/d/1ljAMZ1soBfQuJ8GZFytRdBKtW640o_Co/view?usp=drive_link</t>
  </si>
  <si>
    <t>https://www.youtube.com/watch?v=xwo5gtNHDxs</t>
  </si>
  <si>
    <r>
      <rPr>
        <rFont val="Exo"/>
        <color rgb="FFFFFFFF"/>
        <sz val="11.0"/>
        <u/>
      </rPr>
      <t>MLabs: Advancing Plutarch and CTL: CIP Integration, API Enhancements, and Improved Infrastructure</t>
    </r>
  </si>
  <si>
    <t>https://docs.google.com/document/d/1fxgCMyZLwB4UBwjIV_icoREr9STPogEFO8oNSe2Be4Y/edit?tab=t.0#heading=h.140yk2eknkv4</t>
  </si>
  <si>
    <t>https://www.youtube.com/watch?v=ogcrSwrsgrg</t>
  </si>
  <si>
    <r>
      <rPr>
        <rFont val="Exo"/>
        <color rgb="FFFFFFFF"/>
        <sz val="11.0"/>
        <u/>
      </rPr>
      <t>SIDAN | KnightSafe - Self-custodial Vault for DeFi Trading</t>
    </r>
  </si>
  <si>
    <t>https://drive.google.com/file/d/1xrdI3ohrVdv2IuPzbjjekj-QBM8uMKLq/view?usp=drive_link</t>
  </si>
  <si>
    <t>https://vimeo.com/1094284378/0a3632730b</t>
  </si>
  <si>
    <t>Cardano India Developers Community Hub</t>
  </si>
  <si>
    <t>https://drive.google.com/file/d/14Isg7k3vK1p8szhUitCPBbkO7hbnm3qo/view?usp=drive_link</t>
  </si>
  <si>
    <t>https://www.youtube.com/watch?v=OUvD0piVxco</t>
  </si>
  <si>
    <r>
      <rPr>
        <rFont val="Exo"/>
        <color rgb="FFFFFFFF"/>
        <sz val="11.0"/>
        <u/>
      </rPr>
      <t>Breeze - Trading Bot Framework</t>
    </r>
  </si>
  <si>
    <t>https://docs.google.com/document/d/1TmPty68A8xQQj42pO1X0p-bp-OeoX_glj-8m8d1WR_E/edit?tab=t.0</t>
  </si>
  <si>
    <r>
      <rPr>
        <rFont val="Exo"/>
        <color rgb="FF1155CC"/>
        <sz val="10.0"/>
        <u/>
      </rPr>
      <t>https://www.youtube.com/watch?v=GBgsVDTfNVY</t>
    </r>
  </si>
  <si>
    <t>AI Assistant for Governance: Empowering Team-Based dReps</t>
  </si>
  <si>
    <t>https://docs.google.com/document/d/1IjY3pvE1FfME0WK85IoGUU1gyeqClTmfGjXpU-rxdBI/edit?tab=t.0#heading=h.nyz80wvngfy1</t>
  </si>
  <si>
    <t>https://www.youtube.com/watch?v=FBQe4Sl-Xg0</t>
  </si>
  <si>
    <t>Request for Ideas: Product Discovery for Cardano</t>
  </si>
  <si>
    <t>https://drive.google.com/file/d/1JErYRq8mVeefW4WewEjm1CfVfI0DhHYN/view?usp=drive_link</t>
  </si>
  <si>
    <t>https://www.youtube.com/watch?v=VnSAUVaP9NY</t>
  </si>
  <si>
    <t>Innovatio Crowdfunding Launchpad</t>
  </si>
  <si>
    <t>https://docs.google.com/document/d/1QgcK7noFzGLu35_Gx6gckIbCDX-t-YHv-dotv2GJClg/edit?tab=t.0</t>
  </si>
  <si>
    <t>https://www.youtube.com/watch?v=4efWOiqAiW8</t>
  </si>
  <si>
    <t>Decentralized AI Drug Development</t>
  </si>
  <si>
    <t>Justin</t>
  </si>
  <si>
    <t>https://drive.google.com/file/d/11_Q1WU0qOVxbeFfVwFmWmJqb5qVTa7cI/view</t>
  </si>
  <si>
    <t>https://www.youtube.com/watch?v=sr-c55vjIpg</t>
  </si>
  <si>
    <t>Mtidano: NFTrees 4 Erosion Control</t>
  </si>
  <si>
    <t>GOMA CARDANO HUB</t>
  </si>
  <si>
    <t>https://drive.google.com/file/d/10LNFESXcH_ymsOJnbSANai4FnCz141QR/view</t>
  </si>
  <si>
    <t>https://www.youtube.com/watch?v=816oP98Viuc</t>
  </si>
  <si>
    <t>CardanoShield: Protecting Cardano Wallet Users</t>
  </si>
  <si>
    <t>Shawn Roller</t>
  </si>
  <si>
    <t>https://docs.google.com/document/d/1-ZAA7I7V4jt9enY2spSKJqvboyjQsVpzQ8KCr_2M2Sw/edit?tab=t.0#heading=h.c22vprsidxbv</t>
  </si>
  <si>
    <t>https://www.youtube.com/watch?v=sCLtZzg6fHY</t>
  </si>
  <si>
    <t>Multiplatform Plutus Script Cost &amp; Evaluation Library (JS/JVM/LLVM)</t>
  </si>
  <si>
    <t>Alexander Nemish</t>
  </si>
  <si>
    <t>https://docs.google.com/document/d/10JrNvK8RTodhmrCVx-WKb8T3HgKUcH66_FurV-9cp0Q/edit?tab=t.0#heading=h.3jtfoe2chtbo</t>
  </si>
  <si>
    <t>https://www.youtube.com/watch?v=Yho7KoqjlVU</t>
  </si>
  <si>
    <r>
      <rPr>
        <rFont val="Exo"/>
        <color rgb="FFFFFFFF"/>
        <sz val="11.0"/>
        <u/>
      </rPr>
      <t>Cardano in Action: Youth Empowered with Practical Blockchain Education</t>
    </r>
  </si>
  <si>
    <t>https://drive.google.com/file/d/1U-Tb7wGAPb8WMlRuhI-kYcys7ReBZuVT/view?usp=drive_link</t>
  </si>
  <si>
    <t>https://www.youtube.com/watch?v=Gf31MQYrtpQ</t>
  </si>
  <si>
    <t>Study Control System for Universities: Diplomâ‚łDâ‚ł</t>
  </si>
  <si>
    <t>FUNINTEC CARDANO VENEZUELA</t>
  </si>
  <si>
    <t>https://drive.google.com/file/d/1oVVuzmpbqR1cg-RfU6Jsr52lNPlLdBfT/view</t>
  </si>
  <si>
    <t>https://www.youtube.com/watch?v=3-a0HtqvKM0</t>
  </si>
  <si>
    <t>ADA buyers collection</t>
  </si>
  <si>
    <t>Arunaaldoo</t>
  </si>
  <si>
    <t>Almagua DAO</t>
  </si>
  <si>
    <t>sergio.sp</t>
  </si>
  <si>
    <t>Connect discord with cardano</t>
  </si>
  <si>
    <t>Felippo K</t>
  </si>
  <si>
    <t>NTF Gaming</t>
  </si>
  <si>
    <t>bret william caldwell</t>
  </si>
  <si>
    <t>CARDANO SCAMWATCH TASK FORCE</t>
  </si>
  <si>
    <t>Chatting Dapp using Blockchain</t>
  </si>
  <si>
    <t>sambitsargam2003</t>
  </si>
  <si>
    <t>WAL-CLI Issue Credential Protocol</t>
  </si>
  <si>
    <t>Esteban  Garcia</t>
  </si>
  <si>
    <t>https://docs.google.com/document/d/1_sQL2Klj-QhxMxzjmaVebC9PBYE5oLhVmh0qj5miUh8/edit?tab=t.0</t>
  </si>
  <si>
    <t>https://www.youtube.com/watch?v=aFeh_RKYchU</t>
  </si>
  <si>
    <t>Decentralized Physics Simulations</t>
  </si>
  <si>
    <t xml:space="preserve"> Miscellaneous Challenge</t>
  </si>
  <si>
    <t>https://drive.google.com/file/d/10doWL7Apbymc2Fh9Z9b0UcqGtETC5yg1/view?usp=sharing</t>
  </si>
  <si>
    <t>https://youtu.be/Ka8FW8EeVnc</t>
  </si>
  <si>
    <t>Staking Basket Ecosystem - Explorer for multi-delegation portfolios</t>
  </si>
  <si>
    <t>https://drive.google.com/file/d/1z2OqUVIF1blwOoV1WylNyavX1klaSsFo/view?usp=drive_link</t>
  </si>
  <si>
    <t xml:space="preserve">https://youtu.be/-hNYcwO4GX4 </t>
  </si>
  <si>
    <t>Mesh Software as a Service</t>
  </si>
  <si>
    <t>https://drive.google.com/file/d/1xEU1kWa4H5z5fJUek96hLPU_J7nSSKza/view?usp=drive_link</t>
  </si>
  <si>
    <t xml:space="preserve">https://youtu.be/M-vHqBJUzis </t>
  </si>
  <si>
    <r>
      <rPr>
        <rFont val="Exo"/>
        <color rgb="FFFFFFFF"/>
        <sz val="11.0"/>
        <u/>
      </rPr>
      <t>Iagon: Architecture and Security Audit for Enterprise Adoption</t>
    </r>
  </si>
  <si>
    <t>https://drive.google.com/file/d/1C0iXUSPRaZFoCHz9vJ8_Fk0-3-LEQU9d/view?usp=drive_link</t>
  </si>
  <si>
    <t>https://youtu.be/g0BXMO-Jbxg</t>
  </si>
  <si>
    <r>
      <rPr>
        <rFont val="Exo"/>
        <color rgb="FFFFFFFF"/>
        <sz val="11.0"/>
        <u/>
      </rPr>
      <t>CHARLI3: Live API with all Cardano DEX aggregated data</t>
    </r>
  </si>
  <si>
    <t>https://drive.google.com/file/d/1RTMbsYr3H1ELbBVPDhdOZ9x-ZoTKExOx/view?usp=drive_link</t>
  </si>
  <si>
    <t>https://vimeo.com/1099466906/2cee300410?ts=264452&amp;share=copy</t>
  </si>
  <si>
    <r>
      <rPr>
        <rFont val="Exo"/>
        <color rgb="FFFFFFFF"/>
        <sz val="11.0"/>
        <u/>
      </rPr>
      <t>TapTools: Cardano Lending/Borrowing Analytics Hub</t>
    </r>
  </si>
  <si>
    <t>https://vimeo.com/1099742738?share=copy</t>
  </si>
  <si>
    <t>Repository of SPO Testing Resources</t>
  </si>
  <si>
    <t>Jeremy Kiffiak</t>
  </si>
  <si>
    <t xml:space="preserve"> Disaster: When all is at stake</t>
  </si>
  <si>
    <t>https://drive.google.com/file/d/1XJzo8BSdu0Ud0H6M2Rc5Jh49A1idZHT_/view?usp=drive_link</t>
  </si>
  <si>
    <t>DeFi+Catalyst🔥 Retroactive Finance</t>
  </si>
  <si>
    <t>Robert O'Brien</t>
  </si>
  <si>
    <t>Cross-Chain Connector|Search Engine</t>
  </si>
  <si>
    <t>Educational Content in a Single Web</t>
  </si>
  <si>
    <t>https://docs.google.com/document/d/17K87pfzvSOGEo7dBYgfKczpCBFXi5uDX10M3gKxV5N0/edit?tab=t.0</t>
  </si>
  <si>
    <t>https://www.youtube.com/watch?v=-Xd4omAKok4</t>
  </si>
  <si>
    <t>Developer &amp; SPO Tools [CNTools]</t>
  </si>
  <si>
    <t>Ola Ahlman</t>
  </si>
  <si>
    <t>https://drive.google.com/file/d/1en0FO64CsD6iqYlElI_PZmuHnPVuuUu-/view?usp=sharing</t>
  </si>
  <si>
    <t>Defi Credit Union Via Crowd-staking</t>
  </si>
  <si>
    <t>https://drive.google.com/file/d/1c99GWrM0Vdg7s8HKVYdR6q6KZ5O98Wzb/view?usp=drive_link</t>
  </si>
  <si>
    <t>https://youtu.be/yyjqZgIxFsM</t>
  </si>
  <si>
    <t>FluidTokens: Feeless transactions and automatic Smart Contracts</t>
  </si>
  <si>
    <t>Matteo Coppola</t>
  </si>
  <si>
    <t>https://drive.google.com/file/d/1uhDlxAoR9W3Km7J0nFv5Y6SkKDVl6lMm/view?usp=drive_link</t>
  </si>
  <si>
    <t>https://youtu.be/D2wBG9fjcKU</t>
  </si>
  <si>
    <t>MLabs â€“ Cardano Transaction Library Footprint Reduction</t>
  </si>
  <si>
    <t>https://drive.google.com/file/d/1uCOefp1QCq0kZENdxbw_JWXS-glQ_dwB/view?usp=drive_link</t>
  </si>
  <si>
    <t>https://www.youtube.com/watch?v=iuNgN_QtLu8</t>
  </si>
  <si>
    <t>AI Trading Insights</t>
  </si>
  <si>
    <t>ADA Markets</t>
  </si>
  <si>
    <t>https://drive.google.com/file/d/1e5UShKyCvtVEwAv05l0t279l0vfwSZ2p/view</t>
  </si>
  <si>
    <t xml:space="preserve"> https://www.youtube.com/watch?v=jZCvEnBEZo8</t>
  </si>
  <si>
    <t>Plutus Learning Platform: Coding Environment and AI-Enhanced</t>
  </si>
  <si>
    <t>Eyasu Birhanu</t>
  </si>
  <si>
    <t>https://docs.google.com/document/d/10xo9Fis1Fy7H6X7j7382NHQkshzSza2irMPKYSxkLpI/edit?tab=t.0#heading=h.2co494o4g03v</t>
  </si>
  <si>
    <t>https://www.youtube.com/watch?v=1LvcywUohps</t>
  </si>
  <si>
    <r>
      <rPr>
        <rFont val="Exo"/>
        <color rgb="FFFFFFFF"/>
        <sz val="11.0"/>
        <u/>
      </rPr>
      <t>[BUTC] Fueling Growth: Cardano Hackathons to Inspire Startup Success</t>
    </r>
  </si>
  <si>
    <t>https://drive.google.com/file/d/1JmC4VzCe70HzzisVSieVwbUsbX5PJbKE/view?usp=drive_link</t>
  </si>
  <si>
    <t>https://youtu.be/DjEjpcq-KPY</t>
  </si>
  <si>
    <r>
      <rPr>
        <rFont val="Exo"/>
        <color rgb="FFFFFFFF"/>
        <sz val="11.0"/>
        <u/>
      </rPr>
      <t>Cexplorer.io: Advanced DRep &amp; SPO analytics</t>
    </r>
  </si>
  <si>
    <t>waiting correct format</t>
  </si>
  <si>
    <t>https://vimeo.com/1102213273</t>
  </si>
  <si>
    <r>
      <rPr>
        <rFont val="Exo"/>
        <color rgb="FFFFFFFF"/>
        <sz val="11.0"/>
        <u/>
      </rPr>
      <t>Maintain Mesh and Build Developer Community</t>
    </r>
  </si>
  <si>
    <t>https://drive.google.com/file/d/1g2ZxU7czMyJ7vylGnfCeFNrsibVBdeTn/view?usp=drive_link</t>
  </si>
  <si>
    <t xml:space="preserve">https://youtu.be/ErNmljGFqGI </t>
  </si>
  <si>
    <r>
      <rPr>
        <rFont val="Exo"/>
        <color rgb="FFFFFFFF"/>
        <sz val="11.0"/>
        <u/>
      </rPr>
      <t>TapTools: All-in-One Cardano News Aggregator</t>
    </r>
  </si>
  <si>
    <t>https://drive.google.com/file/d/1wf-Jz1Bvlq6Sh1HjOcTQQVCSW6j0HuYe/view?usp=drive_link</t>
  </si>
  <si>
    <t>https://vimeo.com/1099753307?share=copy#t=0</t>
  </si>
  <si>
    <t>NuNet: Decentralized SPO Computing</t>
  </si>
  <si>
    <t>Dagim Sisay</t>
  </si>
  <si>
    <t>https://drive.google.com/file/d/1rZk0TSNRhsGOliASaIXwNwNwiVBFuhxi/view</t>
  </si>
  <si>
    <t>https://youtu.be/ppYMsC20Dh4</t>
  </si>
  <si>
    <t>Build a customised LLM for Aiken Smart Contract code analysis and release on Hugging Face</t>
  </si>
  <si>
    <t>Ami Bening</t>
  </si>
  <si>
    <t xml:space="preserve">Cardano Open: Developers </t>
  </si>
  <si>
    <t>https://drive.google.com/file/d/1kZ9rPTtjlQidndRN-z3ZrQo0GobODKdm/view?usp=drive_link</t>
  </si>
  <si>
    <t>https://www.youtube.com/watch?v=vRzmwMZEgSk</t>
  </si>
  <si>
    <t>Griffin: A Substrate node that supports Plutus by TxPipe</t>
  </si>
  <si>
    <t>https://drive.google.com/file/d/1VYw1nHAfZZRH65o51-I8vFxB4AC58KOQ/view?usp=sharing</t>
  </si>
  <si>
    <t>https://youtu.be/4oSjXauObZU</t>
  </si>
  <si>
    <t>zkFold: Smart Contract Wallet Backend</t>
  </si>
  <si>
    <t>https://drive.google.com/file/d/1vIWnNgVQw5riAfKRP2pWOMVvoYHhN1nL/view?usp=drive_link</t>
  </si>
  <si>
    <t>https://youtu.be/xZxmiRPWdIE</t>
  </si>
  <si>
    <r>
      <rPr>
        <rFont val="Exo"/>
        <color rgb="FFFFFFFF"/>
        <sz val="11.0"/>
        <u/>
      </rPr>
      <t>[C2VN]: Promoting education through the development of Blockchain lecturer teams at universities in Vietnam (Phase 2: Advanced course on on-chain and off-chain programming on the Cardano Blockchain)</t>
    </r>
  </si>
  <si>
    <t>https://drive.google.com/file/d/1SX7f9eAzUNyYaMb0z3Wh5i0yUkQlBbfE/view?usp=drive_link</t>
  </si>
  <si>
    <t>https://youtu.be/ldE2ZivTS4g</t>
  </si>
  <si>
    <r>
      <rPr>
        <rFont val="Exo"/>
        <color rgb="FFFFFFFF"/>
        <sz val="11.0"/>
        <u/>
      </rPr>
      <t>Cardano Hackathon in Berlin Second Edition organized by NMKR</t>
    </r>
  </si>
  <si>
    <t>https://docs.google.com/document/d/1WgeZ0ctlh1f8toJOwb5gyDAV7cVuvUNDvrOnaTECIBk/edit?tab=t.0#heading=h.ov13q3plffrb</t>
  </si>
  <si>
    <t>https://www.youtube.com/watch?v=aTYjwb-nDg4</t>
  </si>
  <si>
    <t>Governance, Mentorship and Educational Outreach in 5 South America Countries</t>
  </si>
  <si>
    <t>Jose Velazquez</t>
  </si>
  <si>
    <t>https://drive.google.com/file/d/1iJsG4QdYPzztaEHd6sf-Wqj7-gVRrdyt/view?usp=drive_link</t>
  </si>
  <si>
    <t>https://www.youtube.com/shorts/CseI2dXyuQE</t>
  </si>
  <si>
    <t>Lovelace Academy - Free video course "Plutus Experience" - Transcription and subtitling to Portuguese</t>
  </si>
  <si>
    <t>Lucas Ribeiro</t>
  </si>
  <si>
    <t>https://docs.google.com/document/d/1njNOWDb1k6cFlA6scDiQsr7l3qix-roZ4VTtrnAlPwA/edit?tab=t.0</t>
  </si>
  <si>
    <t>https://www.youtube.com/watch?v=SqBGkXxm1Cc</t>
  </si>
  <si>
    <t>Cardano eCommerce Application</t>
  </si>
  <si>
    <t>James Anokye</t>
  </si>
  <si>
    <t>https://drive.google.com/file/d/1M3tkmA9guBRBxYUb9dpvUNBrtMPCXqUJ/view?usp=drive_link</t>
  </si>
  <si>
    <t>https://youtu.be/GyD01C27RR8</t>
  </si>
  <si>
    <t>Green Lion (GL) lending in Ghana</t>
  </si>
  <si>
    <t>https://docs.google.com/document/d/1sflqzcaEIXDy_4lI5kroyJ8p5wLKLZwF/edit</t>
  </si>
  <si>
    <t>https://www.youtube.com/watch?v=RbQ9720zedI&amp;feature=youtu.be</t>
  </si>
  <si>
    <t>A portal to audit and release funds</t>
  </si>
  <si>
    <t>Ministry of good ideas</t>
  </si>
  <si>
    <t>Cardano Podcast Interviews w/Teams</t>
  </si>
  <si>
    <t>Ryan Morrison</t>
  </si>
  <si>
    <t>Cardax - DEX on Cardano</t>
  </si>
  <si>
    <t>Cardax - DEX on Cardano phase 2,3,4</t>
  </si>
  <si>
    <t>Maladex: Algorithmic Swaps Protocol</t>
  </si>
  <si>
    <t>Mallabs</t>
  </si>
  <si>
    <t>Maladex: Cardano Index Funds</t>
  </si>
  <si>
    <t>On-Chain Data Analytics</t>
  </si>
  <si>
    <t>Maladex</t>
  </si>
  <si>
    <t>Cardano in Gujarati</t>
  </si>
  <si>
    <t>Dimitri Fernando</t>
  </si>
  <si>
    <t>Cardano in Hindi</t>
  </si>
  <si>
    <t>Cardano in Thai</t>
  </si>
  <si>
    <t>500+ â‚łCommunity Sent to Conferences</t>
  </si>
  <si>
    <t>Ninh Tran</t>
  </si>
  <si>
    <t>ATALA Prism zKP + Hyperledger Aries</t>
  </si>
  <si>
    <t>OpenSource MetaMask&lt;=&gt;â‚ł Integration</t>
  </si>
  <si>
    <t>Plural Voting and Identity for DAOs</t>
  </si>
  <si>
    <t>PanDAO: Focus on interoperability</t>
  </si>
  <si>
    <t>https://drive.google.com/file/d/1MsNWMBzTvVRIYShNLAYPduHg94nOzRwA/view?usp=drive_link</t>
  </si>
  <si>
    <t>https://youtu.be/CRM0vBQeT8Q</t>
  </si>
  <si>
    <r>
      <rPr>
        <rFont val="Exo"/>
        <color rgb="FFFFFFFF"/>
        <sz val="11.0"/>
        <u/>
      </rPr>
      <t>[BBO] Virtual Assistant GovernCardanoBot = AI + Telegram - A tool to help you better understand Cardano Governance</t>
    </r>
  </si>
  <si>
    <t xml:space="preserve">Fund13 </t>
  </si>
  <si>
    <t>https://docs.google.com/document/d/1noObSDcnm9yLCUJFeqEfZXfOKgXcUL1PFzTM4IZnzeY/edit?tab=t.0</t>
  </si>
  <si>
    <r>
      <rPr>
        <rFont val="Exo"/>
        <color rgb="FF1155CC"/>
        <sz val="10.0"/>
        <u/>
      </rPr>
      <t>https://www.youtube.com/watch?v=7sqWE9HXOlA&amp;t=1</t>
    </r>
  </si>
  <si>
    <t>Pairfy: A P2P e-commerce protocol based on trust rating and blind mediators</t>
  </si>
  <si>
    <t>juan rey</t>
  </si>
  <si>
    <t>https://docs.google.com/document/d/1Da0OtcMrvKZ5IMuJ5eJ4XHt5MWUgTwbr/edit</t>
  </si>
  <si>
    <t>https://www.youtube.com/watch?v=f1lCRxHEJlY</t>
  </si>
  <si>
    <t>The Basket DApp - 売買カート</t>
  </si>
  <si>
    <t>Pat P</t>
  </si>
  <si>
    <t>Satellite Agriculture dApps with DigiFarm &amp; NMKR</t>
  </si>
  <si>
    <t>https://drive.google.com/file/d/1I5MryL-932hi8QXLBkrll9Conu7kiMnf/view?usp=drive_link</t>
  </si>
  <si>
    <t>https://www.youtube.com/watch?v=SRUBY_MMM6g</t>
  </si>
  <si>
    <r>
      <rPr>
        <rFont val="Exo"/>
        <color rgb="FFFFFFFF"/>
        <sz val="11.0"/>
        <u/>
      </rPr>
      <t>PyCardano Evolution: Embracing the Chang Hardfork</t>
    </r>
  </si>
  <si>
    <t>https://docs.google.com/document/d/1AGgsH7K7xzY4vCgCR051itft35j2miPy1jVNeGHXKw4/edit?tab=t.0</t>
  </si>
  <si>
    <t>https://www.youtube.com/watch?v=hlyuUBtdyps</t>
  </si>
  <si>
    <t>Profile NFTs - Customizable NFT Webpage w/ user data on-chain in datums</t>
  </si>
  <si>
    <t>https://drive.google.com/file/d/1EUDYG2OE1ECKHqN5Xqc7D56q4EwSmUnV/view?usp=drive_link</t>
  </si>
  <si>
    <t>https://www.youtube.com/watch?v=y2B-nCWBX8I</t>
  </si>
  <si>
    <t>CHARLI3 - Off-Chain &amp; CNT Price Feeds (Community feed expansion)</t>
  </si>
  <si>
    <t>https://docs.google.com/document/d/1FLLrJPcCfDu5i6Cr_wlrKktSnLTRmqKK/edit?usp=drive_link&amp;ouid=116297887899789336301&amp;rtpof=true&amp;sd=true</t>
  </si>
  <si>
    <r>
      <rPr>
        <rFont val="Exo"/>
        <color rgb="FF1155CC"/>
        <sz val="10.0"/>
        <u/>
      </rPr>
      <t>https://vimeo.com/1107246321/aaf98e19a5?ts=484992&amp;share=copy</t>
    </r>
  </si>
  <si>
    <t>Cardano for Mobile Developers</t>
  </si>
  <si>
    <t>Daniel Leping</t>
  </si>
  <si>
    <t>Pet Registry and ADA Api</t>
  </si>
  <si>
    <t>Franco</t>
  </si>
  <si>
    <t>Dapp for business contracts</t>
  </si>
  <si>
    <t>Ronald Span</t>
  </si>
  <si>
    <t>Digital Asset Inheritance</t>
  </si>
  <si>
    <t>Jeronimo Backes</t>
  </si>
  <si>
    <t>Food traceability solution - Africa</t>
  </si>
  <si>
    <t>Gwendal Le Divechen</t>
  </si>
  <si>
    <t>Python module</t>
  </si>
  <si>
    <t>Michał Sałaban</t>
  </si>
  <si>
    <t>Free Online Course about Catalyst</t>
  </si>
  <si>
    <t>ADA Visual Scripting VSCode Ext.</t>
  </si>
  <si>
    <t>Travis Cook</t>
  </si>
  <si>
    <t>Cardano Mobile App</t>
  </si>
  <si>
    <t>Chris Patten-Walker</t>
  </si>
  <si>
    <t>Education/Developer center - Sweden</t>
  </si>
  <si>
    <t>Johan Wahlqvist</t>
  </si>
  <si>
    <t>Live Coding Mentor Marketplace</t>
  </si>
  <si>
    <t>Meta-Memory (Fmrly Fed. Debate)</t>
  </si>
  <si>
    <t>Callie Bolton</t>
  </si>
  <si>
    <t>pruf.io: Media-rich NFTs on Cardano</t>
  </si>
  <si>
    <t>Clifford Smyth</t>
  </si>
  <si>
    <t>Real Estate Investment Platform</t>
  </si>
  <si>
    <t>Donatas Varnas</t>
  </si>
  <si>
    <t>ADA news in African languages</t>
  </si>
  <si>
    <t>Rik Deman</t>
  </si>
  <si>
    <t>Africa Opensource Pharma &amp; Medicine</t>
  </si>
  <si>
    <t>Andre Chagwedera</t>
  </si>
  <si>
    <t>Arnot - iOS SDK</t>
  </si>
  <si>
    <t>Katsimpas Fragkiskos</t>
  </si>
  <si>
    <t>Dandelion: Cardano API market</t>
  </si>
  <si>
    <t>Roberto Carlos Morano</t>
  </si>
  <si>
    <t>DaPassword - a password manager</t>
  </si>
  <si>
    <t>Elixir SDK</t>
  </si>
  <si>
    <t>Richard Nystrom</t>
  </si>
  <si>
    <t>Free Commerce payment gateway</t>
  </si>
  <si>
    <t>Inner-View with KEWW Video Series</t>
  </si>
  <si>
    <t>Ken Adams</t>
  </si>
  <si>
    <t>NFT Guaranteed Storage</t>
  </si>
  <si>
    <t>Kiriakos Krastillis</t>
  </si>
  <si>
    <t>NFT Key</t>
  </si>
  <si>
    <t>Dan Cardano</t>
  </si>
  <si>
    <t>A Passive Interface Pair (DID)</t>
  </si>
  <si>
    <t>N+Fold</t>
  </si>
  <si>
    <t>BLOCKCHAINTRANSLATION.IO</t>
  </si>
  <si>
    <t>Rik</t>
  </si>
  <si>
    <t>Cardano Hub Buenos Aires</t>
  </si>
  <si>
    <t>Bitcoin Bay</t>
  </si>
  <si>
    <t>Cardano-Heartbeat (CEM) 💞</t>
  </si>
  <si>
    <t>CardanoWall, new levels of PoE</t>
  </si>
  <si>
    <t>Dionysus - For Theatre: Phase 1</t>
  </si>
  <si>
    <t>Nixon Ng</t>
  </si>
  <si>
    <t>Ensuro: A Decentralized Insurance</t>
  </si>
  <si>
    <t>Marco Mirabella</t>
  </si>
  <si>
    <t>Payment with ADA in Ethiopia</t>
  </si>
  <si>
    <t>Bezawit Shewarega</t>
  </si>
  <si>
    <t>Translator Collaboration Platform</t>
  </si>
  <si>
    <t>Jonny Mai</t>
  </si>
  <si>
    <t>Visual Blockchain Designer/Explorer</t>
  </si>
  <si>
    <t>Kristin Newman</t>
  </si>
  <si>
    <t>Zero-interest-penalty CD Token</t>
  </si>
  <si>
    <t>Noah Jones</t>
  </si>
  <si>
    <t>@chain-lib Cardano API Plugins</t>
  </si>
  <si>
    <t>wValthar</t>
  </si>
  <si>
    <t>@chain-lib Documentation Website</t>
  </si>
  <si>
    <t>Ada Donation Widget</t>
  </si>
  <si>
    <t>Ada payment link generator</t>
  </si>
  <si>
    <t>ADAPlus - Pool Boost</t>
  </si>
  <si>
    <t>AI Resolution of Smart Contracts</t>
  </si>
  <si>
    <t>Ryan Sweeney</t>
  </si>
  <si>
    <t>Build out 14 Digital Language Hubs</t>
  </si>
  <si>
    <t>Cardano Interop NOW</t>
  </si>
  <si>
    <t>Chris Raczkowski</t>
  </si>
  <si>
    <t>Children write African stories</t>
  </si>
  <si>
    <t>shirogat</t>
  </si>
  <si>
    <t>DAO-NET: Auditor DAO</t>
  </si>
  <si>
    <t>Dwayne Collard</t>
  </si>
  <si>
    <t>DAO-NET: DAO Deployment Platform</t>
  </si>
  <si>
    <t>DAO-NET: Legal Defense DAO</t>
  </si>
  <si>
    <t>DAO-NET: Multilingual Translation</t>
  </si>
  <si>
    <t>Cardano Side Event at Token 2049 Singapore (18-19 Sept. 2024)</t>
  </si>
  <si>
    <t>Linkage Finance</t>
  </si>
  <si>
    <t>https://docs.google.com/document/d/1fyvdQXFzYbqyUTN_JNMHcEV22BdcAcHS-4VgwDu6xJQ/edit?tab=t.0</t>
  </si>
  <si>
    <t>https://youtu.be/Y-_D6NMqV7E</t>
  </si>
  <si>
    <t>PlayerMint: Token System for Gamers</t>
  </si>
  <si>
    <t>Aidan Rankin-Williams</t>
  </si>
  <si>
    <t>https://drive.google.com/file/d/1AAnYLWOGDMU4zUMQprf_x6-g-omkEvEn/view</t>
  </si>
  <si>
    <t>https://vimeo.com/1103326072?share=copy</t>
  </si>
  <si>
    <t>PlayerMint: Community Access NFTs</t>
  </si>
  <si>
    <t>PlayerMint Play-to-Earn Marketplace</t>
  </si>
  <si>
    <t>Aidan</t>
  </si>
  <si>
    <r>
      <rPr>
        <rFont val="Exo"/>
        <color rgb="FFFFFFFF"/>
        <sz val="11.0"/>
        <u/>
      </rPr>
      <t>Cardano Hub Indonesia: Marketing Initiatives</t>
    </r>
  </si>
  <si>
    <t>https://docs.google.com/document/d/1q7-teaWDtXdI51tLsYjiyHJWNkSZDCw-Uc6Cb2_m9lY/edit?tab=t.0#heading=h.vde8rdflvazt</t>
  </si>
  <si>
    <t>https://www.youtube.com/watch?v=fiG0SFE4pKo&amp;list=PL-wFndcY7YfoOQ4mWoN5fsMKPrZmDQVwD&amp;index=8</t>
  </si>
  <si>
    <t>New d-EdTech Platform for LatAm</t>
  </si>
  <si>
    <t>Jaime Martinez</t>
  </si>
  <si>
    <t>https://drive.google.com/file/d/1yqewqh_wk6TraWAWpCcVx7aMNUS0S8aG/view</t>
  </si>
  <si>
    <t>https://vimeo.com/1103356005</t>
  </si>
  <si>
    <t>Gluon Stablecoin Protocol - Research Paper and Formal Verification</t>
  </si>
  <si>
    <t>Joachim Zahnentferner</t>
  </si>
  <si>
    <t>https://drive.google.com/file/d/10EqfGKmvB4ORFGf0bNBRUYoIXL16BCRA/view?usp=drive_link</t>
  </si>
  <si>
    <t>https://youtu.be/vjoWkeaJfFs</t>
  </si>
  <si>
    <t>CIP-1694 and Cardano Governance workshop - Bengaluru, India</t>
  </si>
  <si>
    <t>https://drive.google.com/file/d/1_fnd4AujpZZAy8jqOlHVdj1-aXWOy8Cf/view?usp=drive_link</t>
  </si>
  <si>
    <t>https://youtu.be/x4RyNfybn44</t>
  </si>
  <si>
    <t>Catalyst Community Tools</t>
  </si>
  <si>
    <t>https://drive.google.com/file/d/1v4ctpEpVdM7VOj9bHvxbVaROIM84TX1u/view</t>
  </si>
  <si>
    <t>https://www.youtube.com/watch?v=_wNSS-RWGY4</t>
  </si>
  <si>
    <r>
      <rPr>
        <rFont val="Exo"/>
        <color rgb="FFFFFFFF"/>
        <sz val="11.0"/>
        <u/>
      </rPr>
      <t>Sustain and Maintain Gimbalabs</t>
    </r>
  </si>
  <si>
    <t>https://drive.google.com/file/d/1PRgXAS8vPbZKzfuBUgxbrPv_beGlg3EN/view?usp=drive_link</t>
  </si>
  <si>
    <t>https://www.youtube.com/watch?v=ZO4zOI4duzw</t>
  </si>
  <si>
    <r>
      <rPr>
        <rFont val="Exo"/>
        <color rgb="FFFFFFFF"/>
        <sz val="11.0"/>
        <u/>
      </rPr>
      <t>Community CIP Editor Robert Phair: 8 month budget</t>
    </r>
  </si>
  <si>
    <t>https://drive.google.com/file/d/1Y6iBBAfOgAFUdJM3qZUAPBcAKUpHAeld/view?usp=drive_link</t>
  </si>
  <si>
    <t>https://www.youtube.com/watch?v=cfCDXuQ6BEo</t>
  </si>
  <si>
    <r>
      <rPr>
        <rFont val="Exo"/>
        <color rgb="FFFFFFFF"/>
        <sz val="11.0"/>
        <u/>
      </rPr>
      <t>Empowering Community Hub Cardano in Brazil</t>
    </r>
  </si>
  <si>
    <t>https://drive.google.com/file/d/1WrT4lrf-OLoC5MyiFGGFIUj6-Zf6quBM/view?usp=drive_link</t>
  </si>
  <si>
    <t>https://youtu.be/BG8S26sBAhY</t>
  </si>
  <si>
    <r>
      <rPr>
        <rFont val="Exo"/>
        <color rgb="FFFFFFFF"/>
        <sz val="11.0"/>
        <u/>
      </rPr>
      <t>Empowering Ghanaian Youths through Cardano Blockchain: AIESEC Collaboration for Awareness and Adoption</t>
    </r>
  </si>
  <si>
    <t>https://docs.google.com/presentation/d/1xs9bxO6h5dmYtGlKWfy3Pe6PUms3Evue4ok4egzvrEo/edit?slide=id.gc6fa3c898_0_0#slide=id.gc6fa3c898_0_0</t>
  </si>
  <si>
    <t>https://youtu.be/VY7w_ryaaJ0</t>
  </si>
  <si>
    <t>Plutus Bench - Test, Measure, Inspect Smart Contracts</t>
  </si>
  <si>
    <t>https://drive.google.com/file/d/1RZJq3Xat2l2zVIRMfUt_dKw1kKNYviB_/view?usp=sharing</t>
  </si>
  <si>
    <t>https://youtu.be/akj1O-blbw4</t>
  </si>
  <si>
    <t>Enhance Automated Self Reporting</t>
  </si>
  <si>
    <t>SecretDecks</t>
  </si>
  <si>
    <t>Gamify LacedWhales Twitter bot</t>
  </si>
  <si>
    <t>Identify patterns on Transaction</t>
  </si>
  <si>
    <t>Infinity Financial Operating System</t>
  </si>
  <si>
    <t>Antony</t>
  </si>
  <si>
    <t>Introductory Blockchain MOOC PT-BR</t>
  </si>
  <si>
    <t>Liquidity Aggregator for Cardano</t>
  </si>
  <si>
    <t>rajat lonare</t>
  </si>
  <si>
    <t>Mobile App: NFT/Token Gallery</t>
  </si>
  <si>
    <t>travisyatsko</t>
  </si>
  <si>
    <t>NFT Game Assets API - [Revelar]</t>
  </si>
  <si>
    <t>NOETH: Cardano for science in LATAM</t>
  </si>
  <si>
    <t>The Noether Protocol</t>
  </si>
  <si>
    <t>Open Source Guide: Off-Grid Pi Node</t>
  </si>
  <si>
    <t>Seed Liquidity Pools for NFT DeFi</t>
  </si>
  <si>
    <t>SOIL: BITs</t>
  </si>
  <si>
    <t>Martin Vavrovic</t>
  </si>
  <si>
    <t>jeffg</t>
  </si>
  <si>
    <t>Vietnamese Cardano Community's Hub</t>
  </si>
  <si>
    <t>TranCuong_CardanoAmbassador</t>
  </si>
  <si>
    <t>$272Bn Carbon Credits on Cardano</t>
  </si>
  <si>
    <t>Nik Karagiorgos</t>
  </si>
  <si>
    <t>Aedou - Realm of Languages</t>
  </si>
  <si>
    <t>Educhainment</t>
  </si>
  <si>
    <t>Aedou DIDs prototype</t>
  </si>
  <si>
    <t>Arizona for Cardano Lobby</t>
  </si>
  <si>
    <t>jondepinet</t>
  </si>
  <si>
    <t>Australian University Cardano Talks</t>
  </si>
  <si>
    <t>Emerson</t>
  </si>
  <si>
    <t>Avatarada</t>
  </si>
  <si>
    <t>Cardano coffee - Regional languages</t>
  </si>
  <si>
    <t>Sarod Sasidharan</t>
  </si>
  <si>
    <t>CardanoOutreach - India Focus</t>
  </si>
  <si>
    <r>
      <rPr>
        <rFont val="Exo"/>
        <color rgb="FFFFFFFF"/>
        <sz val="11.0"/>
        <u/>
      </rPr>
      <t>Wada Hub Hackathon: A Local Community Catalyst</t>
    </r>
  </si>
  <si>
    <t>https://docs.google.com/document/d/1cyYw7QAlqeOh5v8EiaPAzjvM4tpeu9IqBH1RSaPxjlA/edit?tab=t.0</t>
  </si>
  <si>
    <t>https://youtu.be/_mNMS114Kss</t>
  </si>
  <si>
    <r>
      <rPr>
        <rFont val="Exo"/>
        <color rgb="FFFFFFFF"/>
        <sz val="11.0"/>
        <u/>
      </rPr>
      <t>Elixir implementation of Ouroboros networking</t>
    </r>
  </si>
  <si>
    <t>https://docs.google.com/document/d/1vGHzQjDUhO7v9quSxt4cfE7VMXn26DJZQyUwMO5cbmw/edit?tab=t.0#heading=h.263r0ieqgj38</t>
  </si>
  <si>
    <t>https://youtu.be/6OHyHKFSV0s</t>
  </si>
  <si>
    <r>
      <rPr>
        <rFont val="Exo"/>
        <color rgb="FFFFFFFF"/>
        <sz val="11.0"/>
        <u/>
      </rPr>
      <t>Decentralized Belt System for Brazilian Jiu-Jitsu (BJJ).</t>
    </r>
  </si>
  <si>
    <t>https://drive.google.com/file/d/1Uy_89Kp-zlM8u1Jd5NpXATGkHy5B16yf/view?usp=sharing</t>
  </si>
  <si>
    <t>https://youtu.be/nSHbb-m6ews</t>
  </si>
  <si>
    <t>Storytelling using Mighty Cardano</t>
  </si>
  <si>
    <t>Pinky</t>
  </si>
  <si>
    <t>https://docs.google.com/document/d/1O7AwDXEL9PakIEk6TqOJC56-NpygVX-MYwCBYuinTnE/edit?tab=t.0#heading=h.h8afbm9152m3</t>
  </si>
  <si>
    <t>https://youtu.be/35Vku09Sabw</t>
  </si>
  <si>
    <t>Colombian Congress Cardano</t>
  </si>
  <si>
    <t>cargofe2</t>
  </si>
  <si>
    <t>DAO-NET &amp; A2T Sidechain Design</t>
  </si>
  <si>
    <t>DAO Coders</t>
  </si>
  <si>
    <t>DAO-NET: DAO Token Market</t>
  </si>
  <si>
    <t>Dapp: Water Quality Platform</t>
  </si>
  <si>
    <t>Nick</t>
  </si>
  <si>
    <t>dTeach - building a donor pool</t>
  </si>
  <si>
    <t>badin</t>
  </si>
  <si>
    <t>https://youtu.be/rzxTshLVox4?feature=shared</t>
  </si>
  <si>
    <t>Duo - (Alpha) - Web App</t>
  </si>
  <si>
    <t>Finish the Filecoin Bridge!</t>
  </si>
  <si>
    <t>Kiriakos [SPEC]</t>
  </si>
  <si>
    <t>Immigration Documents On Chain</t>
  </si>
  <si>
    <t>Steven Sevic</t>
  </si>
  <si>
    <t>Incremental CA assessments</t>
  </si>
  <si>
    <t>JB</t>
  </si>
  <si>
    <t>Indian SPO Support and Education</t>
  </si>
  <si>
    <t>knowcardaknow, a marketplace</t>
  </si>
  <si>
    <t>Lester M</t>
  </si>
  <si>
    <t>Learn 2 Earn, CA Can Be a Good Job!</t>
  </si>
  <si>
    <t>Low Cost Node Hardware - Revelar</t>
  </si>
  <si>
    <t>Mentor-mentee Bounties &amp; eLearning</t>
  </si>
  <si>
    <t>Merchandise Store pricing in ADA</t>
  </si>
  <si>
    <t>Migrate nano-credits to Cardano</t>
  </si>
  <si>
    <t>Chris Robilliard</t>
  </si>
  <si>
    <t>NFT marketplace builder platform</t>
  </si>
  <si>
    <t>tam.ly</t>
  </si>
  <si>
    <t>No-code NFT minting - Revelar</t>
  </si>
  <si>
    <t>Open Certification and Traceability</t>
  </si>
  <si>
    <t>Open Source Fungify</t>
  </si>
  <si>
    <t xml:space="preserve"> Open Standards &amp; Interoperability</t>
  </si>
  <si>
    <t>Open Standards &amp; Design Patterns</t>
  </si>
  <si>
    <t>OpenSource Quadratic Voting Funding</t>
  </si>
  <si>
    <t>Procedural 3D assets generator</t>
  </si>
  <si>
    <t>hungryproton</t>
  </si>
  <si>
    <t>Science Hub in Argentina</t>
  </si>
  <si>
    <t>StreamCardano: serverless infra</t>
  </si>
  <si>
    <t>Migamake.com</t>
  </si>
  <si>
    <t>TADATek Insights</t>
  </si>
  <si>
    <t>TADATek</t>
  </si>
  <si>
    <t>Trustworthy News</t>
  </si>
  <si>
    <t>submarine7</t>
  </si>
  <si>
    <t>DAO-NET: Small Developer Funding</t>
  </si>
  <si>
    <t>đź’§ Democracy Means Everyone is dRep</t>
  </si>
  <si>
    <t>JO8N</t>
  </si>
  <si>
    <t>Game Play and Earn from EVM Network</t>
  </si>
  <si>
    <t>DareNFT</t>
  </si>
  <si>
    <t>Global Compliance 200+ Jurisdiction</t>
  </si>
  <si>
    <t>Q</t>
  </si>
  <si>
    <t>JPG DAO: Legal Review</t>
  </si>
  <si>
    <t>jpg.store</t>
  </si>
  <si>
    <t>Legal &amp; Financial Consulting Hub</t>
  </si>
  <si>
    <t>NFT Game Marketplace Cross-Chain</t>
  </si>
  <si>
    <t>NFT Job Board</t>
  </si>
  <si>
    <t>Oneiron: Cardano Sidechain SDK</t>
  </si>
  <si>
    <t>Ivan Mikushin</t>
  </si>
  <si>
    <t>Outreach, Education &amp; Collaboration</t>
  </si>
  <si>
    <t>JamesArthur</t>
  </si>
  <si>
    <t>Quality Assurance of Organic Foods</t>
  </si>
  <si>
    <t>平山典彦</t>
  </si>
  <si>
    <t>Spectrum.Network | Layer 2 for DeFi</t>
  </si>
  <si>
    <t>Yasha Black</t>
  </si>
  <si>
    <t>Unreal Engine Integration</t>
  </si>
  <si>
    <t>Ryan</t>
  </si>
  <si>
    <t>Beyond ISOs: SPO-driven Funding</t>
  </si>
  <si>
    <t>gargiulo.gianni</t>
  </si>
  <si>
    <t>Defending Cardano Staking Ecosystem</t>
  </si>
  <si>
    <t>Stakeboard: Social Staking Platform</t>
  </si>
  <si>
    <t>Northeast Argentinian Community</t>
  </si>
  <si>
    <t>Pablo Arancibia</t>
  </si>
  <si>
    <t>Professional Accounting/Tax Advice</t>
  </si>
  <si>
    <t>Joe David</t>
  </si>
  <si>
    <t>Progress and KPI reporting tool</t>
  </si>
  <si>
    <t>Bringing Cardano to Cambridge</t>
  </si>
  <si>
    <t>Poolpeek Stake Pool Pledge Tracker</t>
  </si>
  <si>
    <t>shamrockstakepool</t>
  </si>
  <si>
    <t>Cardano Smart Voting</t>
  </si>
  <si>
    <t>cargocultprogramming</t>
  </si>
  <si>
    <t>https://drive.google.com/file/d/1gm2fHiEJZZt34-MdHFjip2LwqPNLzWGB/view?usp=drive_link</t>
  </si>
  <si>
    <t>Sustainable Coffee to Earn đźŚŤâ_x0098_•ď¸ŹâśŤď¸Ź</t>
  </si>
  <si>
    <t>toshimasa.yagi</t>
  </si>
  <si>
    <t>Wanchain - Cardano From Metamask: Buy CNTs from Ethereum!</t>
  </si>
  <si>
    <t>https://drive.google.com/file/d/1C1JmMC9s5s98uA8e59XKBtz_txErutpa/view</t>
  </si>
  <si>
    <t>https://vimeo.com/1101169208</t>
  </si>
  <si>
    <t>Cardano Node API: a Cardano Node companion written in Go</t>
  </si>
  <si>
    <t>https://docs.google.com/document/d/1WhZ7u6Bv9yzxIEjqGwkku_EMOdbR9gnjAo_V_L_lwtM/edit?tab=t.0</t>
  </si>
  <si>
    <t>https://www.youtube.com/watch?v=L0xywGabhac&amp;feature=youtu.be</t>
  </si>
  <si>
    <r>
      <rPr>
        <rFont val="Exo"/>
        <color rgb="FFFFFFFF"/>
        <sz val="11.0"/>
        <u/>
      </rPr>
      <t>d-FCT (Decentralized Fact-Checking Toolkit): A Cardano-Based Ecosystem for Transparent, Community-Driven Fact Verification</t>
    </r>
  </si>
  <si>
    <t>https://drive.google.com/file/d/13y_iwJmTrdYSkGM4j3QpRw6y4PduzfnY/view?usp=drive_link</t>
  </si>
  <si>
    <t>https://www.youtube.com/watch?v=jdnXWIeVVYQ</t>
  </si>
  <si>
    <t>Alternative Catalyst voting schemes with new crypto protocols by IOG Research, Photrek, and the Catalyst Team</t>
  </si>
  <si>
    <t>https://docs.google.com/document/d/1TGgomTRf_Ch6AYmvb6D4m9cwD5MWuYK31aLY8AO3WFc/edit?tab=t.0</t>
  </si>
  <si>
    <t>https://www.youtube.com/watch?v=VLopL1qEbhI</t>
  </si>
  <si>
    <t>Grass Roots: Positioning Cardano as the Swiss L1 of Choice</t>
  </si>
  <si>
    <t>https://drive.google.com/file/d/1Fd8HwUZnevRaC1mEnhWa8AbpFIogZF9u/view?usp=drive_link</t>
  </si>
  <si>
    <t>https://www.youtube.com/watch?v=SEqIc2PZ5x8</t>
  </si>
  <si>
    <r>
      <rPr>
        <rFont val="Exo"/>
        <color rgb="FFFFFFFF"/>
        <sz val="11.0"/>
        <u/>
      </rPr>
      <t>Open-Source Rapid DEX: Batcher-less, instant, with transaction chaining</t>
    </r>
  </si>
  <si>
    <t>https://drive.google.com/file/d/16hkMx0lr1NHxtt4wTMjDKx0GDZcbFTts/view</t>
  </si>
  <si>
    <t>https://www.youtube.com/watch?v=C_fO5Ws9wn8</t>
  </si>
  <si>
    <t>Sundae Labs Hydra Transaction Stream Plugin</t>
  </si>
  <si>
    <t>https://drive.google.com/file/d/1m3j3DyDRyNOKzuFmkFcG1iM34Y3M7673/view</t>
  </si>
  <si>
    <t>https://www.youtube.com/watch?v=bmxWvTdE6q8</t>
  </si>
  <si>
    <r>
      <rPr>
        <rFont val="Exo"/>
        <color rgb="FFFFFFFF"/>
        <sz val="11.0"/>
        <u/>
      </rPr>
      <t>Extended Quadratic Funding: Fair, decentralized, and inclusive funding for underrepresented open-source projects</t>
    </r>
  </si>
  <si>
    <t>https://drive.google.com/file/d/1gcNwbn0CFkXmIbGasvIbne4qLyBtRcPD/view?usp=drive_link</t>
  </si>
  <si>
    <t>https://www.youtube.com/watch?v=uKjJQrCzDhQ</t>
  </si>
  <si>
    <t>Catalyst Explorer 2.5: Accessible Catalyst Data &amp; Tools</t>
  </si>
  <si>
    <t>https://docs.google.com/document/d/1Qn0oyYIU0qSdrY5K-UmsnU5kwDEw-pppFmxirJ8w-Yw/edit?tab=t.0</t>
  </si>
  <si>
    <t>https://www.youtube.com/watch?v=ejTvIWrXZp4</t>
  </si>
  <si>
    <r>
      <rPr>
        <rFont val="Exo"/>
        <color rgb="FFFFFFFF"/>
        <sz val="11.0"/>
        <u/>
      </rPr>
      <t>Cardano Ecosystem Adoption Campaign through content creators (Amplification)</t>
    </r>
  </si>
  <si>
    <t>https://drive.google.com/file/d/1mxXZkJEMRYjyyzwgObsbA_k6kmDvvMpC/view?usp=drive_link</t>
  </si>
  <si>
    <t>https://www.youtube.com/watch?v=DBtobTlOdXk</t>
  </si>
  <si>
    <r>
      <rPr>
        <rFont val="Exo"/>
        <color rgb="FFFFFFFF"/>
        <sz val="11.0"/>
        <u/>
      </rPr>
      <t>Cardano x African Blockchain Championship</t>
    </r>
  </si>
  <si>
    <t>https://docs.google.com/document/d/1tTlIzxDGs0-l42ZdBhnD3QU1GnQjk3OqjHxwStxEpco/edit?tab=t.0#heading=h.ur98zi6zg3dn</t>
  </si>
  <si>
    <t>https://www.youtube.com/watch?v=9cP8y_PMzxk</t>
  </si>
  <si>
    <t>Business Lead Generation on Cardano</t>
  </si>
  <si>
    <t>https://drive.google.com/file/d/1aUk2TGoZndYKz9-5tUaNcoDePSYwuw7Z/view?usp=drive_link</t>
  </si>
  <si>
    <t>https://www.youtube.com/watch?v=vrbxDKI_PZM</t>
  </si>
  <si>
    <r>
      <rPr>
        <rFont val="Exo"/>
        <color rgb="FFFFFFFF"/>
        <sz val="11.0"/>
        <u/>
      </rPr>
      <t>The first Plastic Credit ReFi Protocol with USDM</t>
    </r>
  </si>
  <si>
    <t>https://drive.google.com/file/d/1iio5TWMChxQzJSWYvBC6ozBO7GA6nSal/view?usp=drive_link</t>
  </si>
  <si>
    <t>https://www.youtube.com/watch?v=7LW5PyHbK_M</t>
  </si>
  <si>
    <t>Hollow by TxPipe: Headless dApp Framework, a friendly SDK for off-chain development</t>
  </si>
  <si>
    <t>https://drive.google.com/file/d/1m88UBmmMfBnAnC1IdYtEZmoollxC0ZP7/view?usp=drive_link</t>
  </si>
  <si>
    <t>https://www.youtube.com/watch?v=Zl5FD-rLLPs</t>
  </si>
  <si>
    <t>CHARLI3: Partner-chain Oracle use-case implementation</t>
  </si>
  <si>
    <t>https://drive.google.com/file/d/1zd4KduKArANbnv06cP3slATBkQjodNap/view</t>
  </si>
  <si>
    <t>https://vimeo.com/1111124696/0552e8cf27?ts=475774&amp;share=copy</t>
  </si>
  <si>
    <t>zkFold: UPLC Converter</t>
  </si>
  <si>
    <t>https://drive.google.com/file/d/1xbZUVllprwRa2D5ONYtmwCR6qpzTjlRu/view</t>
  </si>
  <si>
    <t>https://www.youtube.com/watch?v=i1RMyyepKb0</t>
  </si>
  <si>
    <t>Do you want a Go Cardano node? Because this is how you get a Go Cardano node!</t>
  </si>
  <si>
    <t>https://docs.google.com/document/d/1C5Lmh4xVWhDG26-N6ZYMwpWT9TuLZO6iNaBDgRjiDtc/edit?tab=t.0</t>
  </si>
  <si>
    <t>https://www.youtube.com/watch?v=vw6lhmToc0E</t>
  </si>
  <si>
    <t>Sky Protocol: Data Availability for Cardano Layer 2 Solutions</t>
  </si>
  <si>
    <t>François-René Rideau</t>
  </si>
  <si>
    <t>https://drive.google.com/file/d/1NBbylAbXaoUKCmO44kx6_VwIaaqLFPcK/view</t>
  </si>
  <si>
    <t>https://www.youtube.com/watch?v=AJAMuSXPz9c</t>
  </si>
  <si>
    <t>Cardano spanish training programs</t>
  </si>
  <si>
    <t>Tomas Garro</t>
  </si>
  <si>
    <t>https://docs.google.com/document/d/1jk7J8oNg2QTMh-qT_WICSLgahyoP2O1P/edit#heading=h.ucvk0bkeiqcn</t>
  </si>
  <si>
    <r>
      <rPr>
        <rFont val="Exo"/>
        <color rgb="FFFFFFFF"/>
        <sz val="11.0"/>
        <u/>
      </rPr>
      <t>Andamio SDK &amp; UTxO-RPC client</t>
    </r>
  </si>
  <si>
    <t>https://docs.google.com/document/d/1bgpBt14I9sgBH9yCVDyw01dJBJfadr8ojiRJ3RGhJ_U/edit?tab=t.0#heading=h.6pmlmodggpd8</t>
  </si>
  <si>
    <t>https://youtu.be/aiIf-P-mtoU</t>
  </si>
  <si>
    <t>Give Users security and confidence</t>
  </si>
  <si>
    <t>Retroactive Project Funding SDK</t>
  </si>
  <si>
    <t>DAO Treasury Building Blocks</t>
  </si>
  <si>
    <t>Retroactive Financing Experiment</t>
  </si>
  <si>
    <t>Impact Finance Regulatory Sandbox</t>
  </si>
  <si>
    <t>Nation-ready scalability research</t>
  </si>
  <si>
    <t>DeFi hackathon</t>
  </si>
  <si>
    <t>Milkomeda Hackathon</t>
  </si>
  <si>
    <t>Accelerator batch #3</t>
  </si>
  <si>
    <t>B2B Food Recipes NFT Marketplace</t>
  </si>
  <si>
    <t>Karim Sahyoun</t>
  </si>
  <si>
    <t>Visual Studio Code Market Plugin</t>
  </si>
  <si>
    <t>Open Source Impact Measurement System for Catalyst Proposals, NGOs, &amp; Cardano Native Tokens</t>
  </si>
  <si>
    <t>Impact Web3</t>
  </si>
  <si>
    <t>https://drive.google.com/file/d/1DZsms7plecBnWzd2S0KfIzXKb4BMlOtx/view?usp=drive_link</t>
  </si>
  <si>
    <t>https://youtu.be/QyqUznxecOI</t>
  </si>
  <si>
    <t>ADA Payments in the Credit Card Machine integrated in Merchants &amp; withdraw $ADA &lt;&gt; Fiat BRL on bank ATMs</t>
  </si>
  <si>
    <t>https://drive.google.com/file/d/1lALliJGbdAdrp9Vzc1phnffOxf3Ik2E6/view?usp=drive_link</t>
  </si>
  <si>
    <t>https://youtu.be/3907KD_aV5o</t>
  </si>
  <si>
    <t>Indian National Rupee-backed Stablecoin, Onboarding 35M Indian Web3 Users on Cardano</t>
  </si>
  <si>
    <t>Anuj Chaudhary</t>
  </si>
  <si>
    <t>https://drive.google.com/file/d/1weoKFEkTnN4H5GtrgV0SRyWadD_erPSJ/view</t>
  </si>
  <si>
    <t>https://youtu.be/YId2hOTB-gw</t>
  </si>
  <si>
    <t>Developing a Self Sovereign On-chain Identity (SSOI)</t>
  </si>
  <si>
    <t>https://drive.google.com/file/d/1_SZwSU8sl_ZSv75tYn8WX6K8Ivd5bVbZ/view</t>
  </si>
  <si>
    <t>https://youtu.be/WdDvZiRZSHc</t>
  </si>
  <si>
    <r>
      <rPr>
        <rFont val="Exo"/>
        <color rgb="FFFFFFFF"/>
        <sz val="11.0"/>
        <u/>
      </rPr>
      <t>Indonesia CAR-dano: An Immutable History Record System for Pre-Owned Automotive Transactions in Indonesia [PHASE 1: DEVELOPMENT]</t>
    </r>
  </si>
  <si>
    <t>https://docs.google.com/document/d/1poPEVXIoiA-5YlX4aA6Qh_7-ElbbiUq4vkzgYJ5RjnA/edit?tab=t.0#heading=h.pr5rrukgdauk</t>
  </si>
  <si>
    <t>https://youtu.be/-a_33g5DJJY?si=JsPQ-jZU7s_o2mZK</t>
  </si>
  <si>
    <t>Eternl - Accessible Multi-sig - F10</t>
  </si>
  <si>
    <t>https://drive.google.com/file/d/1NuTt4jK8zy6NfV0NiTBwO59p884jezXY/view</t>
  </si>
  <si>
    <t>https://www.youtube.com/watch?v=MR4LR5zdlu0</t>
  </si>
  <si>
    <t>Health DAO</t>
  </si>
  <si>
    <t>https://docs.google.com/document/d/1GmEl0_hdqclLm-zDuoEFRj8EkdLJNv059KyUjAb9wy4/edit?tab=t.0</t>
  </si>
  <si>
    <t>https://www.youtube.com/watch?v=tgqKb6jt9lc</t>
  </si>
  <si>
    <t>Connecting Tabletop Games &amp; Cardano</t>
  </si>
  <si>
    <t>GAIA Stake Pool</t>
  </si>
  <si>
    <t>Catalyst Explorer dRep module: Directory, Community, Draft Ballots</t>
  </si>
  <si>
    <t>https://drive.google.com/file/d/12So25R8Z6YBAPipSTDLNfArsTk525kD_/view</t>
  </si>
  <si>
    <t>https://www.youtube.com/watch?v=K1gdZt2bjSw</t>
  </si>
  <si>
    <t>Favorable legislation in Argentina</t>
  </si>
  <si>
    <t>h.baca.amenabar</t>
  </si>
  <si>
    <t>https://drive.google.com/file/d/1Vo5epfEyVxsii8-x663cvqKFPuKkg1jB/view</t>
  </si>
  <si>
    <t>https://www.youtube.com/watch?v=rWcN5MlduAI</t>
  </si>
  <si>
    <t>Account NFT Smart-contract - Mint Verifiably Unique User Accounts that store data on-chain</t>
  </si>
  <si>
    <t>https://drive.google.com/file/d/1z3ufoyCCZ4W-V29JsscjtTkRlB_3oAhp/view?usp=drive_link</t>
  </si>
  <si>
    <t xml:space="preserve">https://youtu.be/vUjtIVlCkHA </t>
  </si>
  <si>
    <t>Loyalty Tokens for Businesses</t>
  </si>
  <si>
    <t>https://drive.google.com/file/d/1AXgFQvIw7nRZZf3nrvN2LtJNnlfj593-/view</t>
  </si>
  <si>
    <t>https://www.youtube.com/watch?v=_fMaafw9Qqg</t>
  </si>
  <si>
    <t>Win-Win Prism DID Integration</t>
  </si>
  <si>
    <t>https://drive.google.com/file/d/1fhi1QT5bNlyzTgIvzOG4u6M8Io_PuYJ7/view</t>
  </si>
  <si>
    <t>https://www.youtube.com/watch?v=efTd-o_CwlU</t>
  </si>
  <si>
    <t>Adatar.me for ATOM</t>
  </si>
  <si>
    <t>https://drive.google.com/file/d/1XeeXZ-ug3BwakfUwGJC1DcOzvaBWbck6/view</t>
  </si>
  <si>
    <t>https://www.youtube.com/watch?v=dF8Nyx3xiA4</t>
  </si>
  <si>
    <t>Adatar.me for BTC</t>
  </si>
  <si>
    <t>Adatar.me for XRP</t>
  </si>
  <si>
    <t>https://drive.google.com/file/d/1hi-8RoZtYXTQc3B09dyrOFaDar3FHlqW/view</t>
  </si>
  <si>
    <t>Simple Node Sharing on Cardano</t>
  </si>
  <si>
    <t>https://drive.google.com/file/d/1Q94tKd2bz9cHF1JFYcn8NZbXJyNMzLeL/view</t>
  </si>
  <si>
    <t>https://www.youtube.com/watch?v=ZsGhgRx_2IQ</t>
  </si>
  <si>
    <t>Open Source Python Tool for Linkage Finance Smart Contract Interaction</t>
  </si>
  <si>
    <t>https://drive.google.com/file/d/1pgVYuzLuboXPPZBn7aNak6z73DRifv4C/view</t>
  </si>
  <si>
    <t>https://www.youtube.com/watch?v=NIpKqCDV4iw</t>
  </si>
  <si>
    <r>
      <rPr>
        <rFont val="Exo"/>
        <color rgb="FFFFFFFF"/>
        <sz val="11.0"/>
        <u/>
      </rPr>
      <t>Open-Source Datum Explorer: Decode, Understand, Build</t>
    </r>
  </si>
  <si>
    <t>https://drive.google.com/file/d/1ynyCfZazZVG2eUgYkfTBk4ofCqu6nOXn/view?usp=drive_link</t>
  </si>
  <si>
    <t>https://www.youtube.com/watch?v=p57vM1FDOxw</t>
  </si>
  <si>
    <r>
      <rPr>
        <rFont val="Exo"/>
        <color rgb="FFFFFFFF"/>
        <sz val="11.0"/>
        <u/>
      </rPr>
      <t>ADA Wallet for Salesforce</t>
    </r>
  </si>
  <si>
    <t>https://drive.google.com/file/d/1T8zBrY5qqvOQcoz3gl52vMRvhdgJPlB5/view</t>
  </si>
  <si>
    <t>https://www.youtube.com/watch?v=8B_QyOPcZsU</t>
  </si>
  <si>
    <t>Dapp for recycling value chain</t>
  </si>
  <si>
    <t>Elias</t>
  </si>
  <si>
    <t>https://drive.google.com/file/d/1gtgtsDGpV30rg2Ar12agLlaUG9XTyYGO/view</t>
  </si>
  <si>
    <r>
      <rPr>
        <rFont val="Exo"/>
        <color rgb="FFFFFFFF"/>
        <sz val="11.0"/>
        <u/>
      </rPr>
      <t>Cexplorer 2.0: Newer, Faster, More Powerful</t>
    </r>
  </si>
  <si>
    <t>https://docs.google.com/document/d/14_HzQwSy27WxdXr3lJzKt-CaAEZbJ1xO5dcQzFhxnck/edit?tab=t.0#heading=h.qwvmji5e01xw</t>
  </si>
  <si>
    <t>https://vimeo.com/1117468439</t>
  </si>
  <si>
    <t>Anvil x Nuvola: Collateralization Hub</t>
  </si>
  <si>
    <t>https://docs.google.com/document/d/1sRgXTzPkCOcfTiFdCvImcmMnaNiW0fTlBNFnLGboARw/edit?tab=t.0#heading=h.qq4lmvwwa55</t>
  </si>
  <si>
    <t>https://www.youtube.com/watch?v=C1iwCQxEaNA</t>
  </si>
  <si>
    <t>Cardano Information Center in Japan with a restaurant.</t>
  </si>
  <si>
    <t>貴俊 大畑</t>
  </si>
  <si>
    <t>https://drive.google.com/file/d/19fC7uGmjJYMp58A44V10OdBrZ2_lqQ83/view?usp=drive_link</t>
  </si>
  <si>
    <t>https://www.youtube.com/watch?v=2AluDbfzjio</t>
  </si>
  <si>
    <t>Staking Basket Multi-Delegation Contract Open-Source</t>
  </si>
  <si>
    <t>https://drive.google.com/file/d/1FfsbnyxI0FDhIpJioS_S-8owhc2X4cOi/view?usp=sharing</t>
  </si>
  <si>
    <t>https://www.youtube.com/watch?v=AViuH1_0LC8</t>
  </si>
  <si>
    <t>Asteria by TxPipe: A bot challenge to showcase the capabilities of the UTxO model</t>
  </si>
  <si>
    <t>https://drive.google.com/file/d/1R1J8OYKBcJ7zFjsBfJVJUpcfdwX0nF8B/view?usp=drive_link</t>
  </si>
  <si>
    <t>https://www.youtube.com/watch?v=5z3OSggGUvU</t>
  </si>
  <si>
    <t>[nftcdn.io] Open Source JavaScript NFT Media Viewer/Player (music, video, 3D, etc.)</t>
  </si>
  <si>
    <t>Smaug</t>
  </si>
  <si>
    <t>https://drive.google.com/file/d/1sU5pmAPZEOTF3tQRPxKMgQL_hs_ds9Rf/view</t>
  </si>
  <si>
    <t>https://www.youtube.com/watch?v=q-iKmz3zFjc</t>
  </si>
  <si>
    <t>Liquidity Efficient DEX Models for Cardano</t>
  </si>
  <si>
    <t>https://drive.google.com/file/d/1BshQxafsfvcbYpRERf1c76-hdaAbxITQ/view</t>
  </si>
  <si>
    <t>https://www.youtube.com/watch?v=dbrVLQH2gkc</t>
  </si>
  <si>
    <t>Staking Basket Bot Open-source</t>
  </si>
  <si>
    <t>https://drive.google.com/file/d/12cjs6M8g7Fmf_IwI8AKOPPelQGc1886m/view</t>
  </si>
  <si>
    <t>https://www.youtube.com/watch?v=MHbnw0-VcXU</t>
  </si>
  <si>
    <t>Reinventing Voting with Digital Identity, Trust and Anonymity</t>
  </si>
  <si>
    <t>https://drive.google.com/file/d/1UgxUJ_3KpN4205ABP-YT_heSE5_hSfhu/view</t>
  </si>
  <si>
    <t>https://www.youtube.com/watch?v=OM2kzRo4hHQ</t>
  </si>
  <si>
    <t>Kaizen Crypto | Cardano Calendar Web 3 Integrations &amp; Feature Development</t>
  </si>
  <si>
    <t>https://drive.google.com/file/d/185YV9SfhMujKApZAc556LV6Q0hn9tj96/view</t>
  </si>
  <si>
    <t>https://www.youtube.com/watch?v=CP13GdL3ZO8</t>
  </si>
  <si>
    <t>Accra Resource Center: Igniting African Youth in Cardano &amp; Decentralised Web Innovation.</t>
  </si>
  <si>
    <t>https://drive.google.com/file/d/1zMXLRVzXg1hCQA6Jx-WC58P0O0SOnDZO/view</t>
  </si>
  <si>
    <t>https://www.youtube.com/watch?v=uwuG_PIQGXc&amp;feature=youtu.be</t>
  </si>
  <si>
    <t>INDIGO, AFRICA &amp; FUTURE FASHION</t>
  </si>
  <si>
    <t>Tatz Miki</t>
  </si>
  <si>
    <t>https://drive.google.com/file/d/1gtBUGX3MovqmUiLWfzXV6GXhD9_Q_llA/view</t>
  </si>
  <si>
    <t>https://www.youtube.com/watch?v=GNXBAUg1KoU</t>
  </si>
  <si>
    <t>Daedalus Turbo - 10x Quicker Sync</t>
  </si>
  <si>
    <t>CardanoJ - Build dApps in Java</t>
  </si>
  <si>
    <t>https://drive.google.com/file/d/15kx0YRRzQM4RfXfxLS5oWJsf7GE7wqsq/view</t>
  </si>
  <si>
    <t>https://www.youtube.com/watch?v=oDyRgiBZyBY</t>
  </si>
  <si>
    <t>OpShin Audit</t>
  </si>
  <si>
    <t>opshinlanguage Lang</t>
  </si>
  <si>
    <t>https://drive.google.com/file/d/19-OdNFtZxgrUgNJzRAr0jSLliOEykWyf/view</t>
  </si>
  <si>
    <t>https://www.youtube.com/watch?v=dQzK5gSLOxU</t>
  </si>
  <si>
    <t>SIDAN | MeshJS - Cardano Service Layer Framework for DApps</t>
  </si>
  <si>
    <t>https://drive.google.com/file/d/1iAcSL9fPTGFLPb3hwJnFYpCPsbZzrM8X/view</t>
  </si>
  <si>
    <t>https://www.youtube.com/watch?v=um4T4_7Mihk</t>
  </si>
  <si>
    <t>Standardized Smart Contract Libraries for Cardano</t>
  </si>
  <si>
    <t>Henok Gebere</t>
  </si>
  <si>
    <t>https://drive.google.com/file/d/166DhEhnivBZZuQqqZoidmcTb5ZNPTbMa/view</t>
  </si>
  <si>
    <t>https://www.youtube.com/watch?v=USEJSeDmVso</t>
  </si>
  <si>
    <r>
      <rPr>
        <rFont val="Exo"/>
        <color rgb="FFFFFFFF"/>
        <sz val="11.0"/>
        <u/>
      </rPr>
      <t>Full-feature open-source NFT Web Forge</t>
    </r>
  </si>
  <si>
    <t>https://drive.google.com/file/d/1ADDRBVP1zjDPAbKDuVHIkpFBXZ-rBDDu/view</t>
  </si>
  <si>
    <t>https://www.youtube.com/watch?v=oJGddJe5R5s</t>
  </si>
  <si>
    <t>Oxford University student hub 'CardanOx' events and student onboarding</t>
  </si>
  <si>
    <t>Nishen</t>
  </si>
  <si>
    <t>https://drive.google.com/file/d/1jurmyCN7xGRJXCAruWCgeoQJOX_djxcq/view</t>
  </si>
  <si>
    <t>youtube.com/watch?v=d6f2KLuWxRQ&amp;feature=youtu.be</t>
  </si>
  <si>
    <t>Market Making and High Frequency Trading on Cardano</t>
  </si>
  <si>
    <t>https://www.youtube.com/watch?v=d6f2KLuWxRQ&amp;feature=youtu.be</t>
  </si>
  <si>
    <r>
      <rPr>
        <rFont val="Exo"/>
        <color rgb="FFFFFFFF"/>
        <sz val="11.0"/>
        <u/>
      </rPr>
      <t>Cardano in Spanish 2</t>
    </r>
  </si>
  <si>
    <t>https://drive.google.com/file/d/1EH4pu2FdI2mcLERLwZM22NkKg-aryOWU/view</t>
  </si>
  <si>
    <t>https://www.youtube.com/watch?v=GJkKfHWs-zE</t>
  </si>
  <si>
    <r>
      <rPr>
        <rFont val="Exo"/>
        <color rgb="FFFFFFFF"/>
        <sz val="11.0"/>
        <u/>
      </rPr>
      <t>Cardano Use Cases &amp; Success Stories PR Campaign</t>
    </r>
  </si>
  <si>
    <t>https://drive.google.com/file/d/19p_XTH2BRi7iT7OyVwgOK181i3dr_Vyb/view?usp=drive_link</t>
  </si>
  <si>
    <t>youtube.com/watch?v=bXXasUJLpvI&amp;feature=youtu.be</t>
  </si>
  <si>
    <r>
      <rPr>
        <rFont val="Exo"/>
        <color rgb="FFFFFFFF"/>
        <sz val="11.0"/>
        <u/>
      </rPr>
      <t>Empowering DeSci with Marlowe: A Free Course on Real-World Blockchain Applications</t>
    </r>
  </si>
  <si>
    <t>https://drive.google.com/file/d/1V9nVpUoy0eC6nRvw-srsp0GZsNbHFUb3/view?usp=drive_link</t>
  </si>
  <si>
    <t>youtube.com/watch?v=Kit1Mx4W6YY&amp;feature=youtu.be</t>
  </si>
  <si>
    <r>
      <rPr>
        <rFont val="Exo"/>
        <color rgb="FFFFFFFF"/>
        <sz val="11.0"/>
        <u/>
      </rPr>
      <t>Minting NFTs from historical agricultural field boundary crop performance</t>
    </r>
  </si>
  <si>
    <t>https://docs.google.com/presentation/u/0/d/1mFYY7nL3nUp0WFD3n40zmAC-gMlyFXvD-0SaDm87eJM/edit?fromCopy=true&amp;ct=2&amp;cct=2</t>
  </si>
  <si>
    <t>youtube.com/watch?v=pgG7gOctw98&amp;feature=youtu.be</t>
  </si>
  <si>
    <t>Decentralized Machine Learning Model Hosting on Cardano - Interface</t>
  </si>
  <si>
    <t>aigen space</t>
  </si>
  <si>
    <t>https://drive.google.com/file/d/14C2CI-_hAhjTz3xdZLGpP26YZvPAqTMK/view</t>
  </si>
  <si>
    <t>https://www.youtube.com/watch?v=5BKntkg8Z8M</t>
  </si>
  <si>
    <r>
      <rPr>
        <rFont val="Exo"/>
        <color rgb="FFFFFFFF"/>
        <sz val="11.0"/>
        <u/>
      </rPr>
      <t>[PKL] Cardano Governance Explorer Visualized with Graphs</t>
    </r>
  </si>
  <si>
    <t>https://drive.google.com/file/d/1VelCAs12wQgGXl3WxUCPBFYkHlcDfHGk/view</t>
  </si>
  <si>
    <t>youtube.com/watch?v=g711I0KcqUU&amp;feature=youtu.be</t>
  </si>
  <si>
    <t>dcSpark (the company iteslf)</t>
  </si>
  <si>
    <t>https://drive.google.com/file/d/1sURsxkHOSh1DS4FbhxnaskTsqhYYQgbt/view</t>
  </si>
  <si>
    <t>https://vimeo.com/1125748020</t>
  </si>
  <si>
    <t>Cardano Swift - SDK for Apple Development (Cardano Serialization Library x Rust)</t>
  </si>
  <si>
    <t>Simon Canil</t>
  </si>
  <si>
    <t>https://drive.google.com/file/d/1yOaNMGqZprGiXsW93xmPSnO0v3sOQkxu/view</t>
  </si>
  <si>
    <t>https://www.youtube.com/watch?v=BN5Y8uVuKxQ</t>
  </si>
  <si>
    <r>
      <rPr>
        <rFont val="Exo"/>
        <color rgb="FFFFFFFF"/>
        <sz val="11.0"/>
        <u/>
      </rPr>
      <t>Designing an API for ZK-Snark proof verification in Aiken - Eryx</t>
    </r>
  </si>
  <si>
    <t>https://drive.google.com/file/d/11kK_vHpRT9jmyc_-Z3GNK_ZeZh87TN5y/view</t>
  </si>
  <si>
    <t>youtube.com/watch?v=smll90J6PJE&amp;feature=youtu.be</t>
  </si>
  <si>
    <r>
      <rPr>
        <rFont val="Exo"/>
        <color rgb="FFFFFFFF"/>
        <sz val="11.0"/>
        <u/>
      </rPr>
      <t>Mesh: Hydra Tools for administrating &amp; interacting with Hydra Heads</t>
    </r>
  </si>
  <si>
    <t>https://drive.google.com/file/d/1EdUHozQaVU-c9NklEA8P5qLBgnEhx-oU/view</t>
  </si>
  <si>
    <t>https://www.youtube.com/watch?v=9t1AaHwqZPI&amp;feature=youtu.be</t>
  </si>
  <si>
    <t>KWARXS + MLabs - "Fracturizing: Revolutionize, Evolve"</t>
  </si>
  <si>
    <t>https://drive.google.com/file/d/1cEYdaHl6Ya7wgHmm-a5I6SkQ65wwmjGr/view</t>
  </si>
  <si>
    <t>https://www.youtube.com/watch?v=toBBfEQ6BKM</t>
  </si>
  <si>
    <r>
      <rPr>
        <rFont val="Exo"/>
        <color rgb="FFFFFFFF"/>
        <sz val="11.0"/>
        <u/>
      </rPr>
      <t>MLabs: Pisa-Fees: Enabling Decentralized Fee Trading on Cardano</t>
    </r>
  </si>
  <si>
    <t>https://drive.google.com/file/d/1X7BtAdaGZXtx9mz11SawkCuaOJLIlhVP/view?usp=drive_link</t>
  </si>
  <si>
    <t>https://www.youtube.com/watch?v=3AxwQEgxct0</t>
  </si>
  <si>
    <t>Tangopay (Merchant Payments)</t>
  </si>
  <si>
    <t>CHARLI3 Oracles - Verified discount/coupon codes for Adobe Commerce &amp; Magento 2 Open Source eCommerce platforms</t>
  </si>
  <si>
    <t>https://docs.google.com/document/d/1xyEi9PJgH0W95ItdWe9VMJbVYnxYUdpvVI6kHjygYBc/edit?tab=t.0</t>
  </si>
  <si>
    <t>https://vimeo.com/1129034707/c84470d51d</t>
  </si>
  <si>
    <t>Cardano Native Token Extension: Programmable Tokens</t>
  </si>
  <si>
    <t>https://drive.google.com/file/d/11gy_zrGsIqcKh5POrm5-ShH5bhgTicTw/view</t>
  </si>
  <si>
    <t>https://www.youtube.com/watch?v=yQqF2p-jZXA&amp;feature=youtu.be</t>
  </si>
  <si>
    <t>Lending &amp; Borrowing Aggregator</t>
  </si>
  <si>
    <t>https://drive.google.com/file/d/1sgtMxmYlAI9achIMcFCibsDbLusZU3sv/view?usp=drive_link</t>
  </si>
  <si>
    <t>https://www.youtube.com/watch?v=hKOvSr7LJ-g&amp;feature=youtu.be</t>
  </si>
  <si>
    <t>Scalus â€“ multiplatform Scala implementation of Cardano Plutus</t>
  </si>
  <si>
    <t>https://drive.google.com/file/d/1W7TF7owJntx9PYZt7t4isArQAp8HxyTK/view?usp=drive_link</t>
  </si>
  <si>
    <t>https://www.youtube.com/watch?v=AlzYO5OLwBU</t>
  </si>
  <si>
    <t>DeltaDeFi - Open Source Libraries for High Frequency Trading</t>
  </si>
  <si>
    <t>DeltaDeFi</t>
  </si>
  <si>
    <t>https://drive.google.com/file/d/1KiXiPbjWvP_5qdFKqqYkPY6ukWq734WZ/view</t>
  </si>
  <si>
    <t>youtube.com/watch?v=4_cssVdBd2w&amp;feature=youtu.be</t>
  </si>
  <si>
    <r>
      <rPr>
        <rFont val="Exo"/>
        <color rgb="FFFFFFFF"/>
        <sz val="11.0"/>
        <u/>
      </rPr>
      <t>MLabs: Tooling upgrade for Conway compatibility.</t>
    </r>
  </si>
  <si>
    <t>https://drive.google.com/file/d/14oxEAUE0AO8UuEAGnUVUc7eJNScQ7mM0/view</t>
  </si>
  <si>
    <t>https://www.youtube.com/watch?v=L7gmvhWlL40&amp;feature=youtu.be</t>
  </si>
  <si>
    <t>CardanoGPT and Plugin: The Cardano developer Co-Pilot tool for effective development and efficient debugging</t>
  </si>
  <si>
    <t>https://docs.google.com/document/d/1GKbD9rPUk7HnOkjIBYkUUM-7b6cTM0JEQba3A4GtLig/edit?tab=t.0</t>
  </si>
  <si>
    <t>https://www.youtube.com/watch?v=CXzwSKqwKqI&amp;feature=youtu.be</t>
  </si>
  <si>
    <t>Cardano-Midnight ZKBridge: Port Assets between Midnight and Cardano</t>
  </si>
  <si>
    <t>https://drive.google.com/file/d/1WVzx42YyLTT0TwFjEVPeU8CnPLCKc-x0/view?usp=drive_link</t>
  </si>
  <si>
    <t xml:space="preserve"> https://youtu.be/Cnqvu6pHGoc</t>
  </si>
  <si>
    <t>Cardano DAO Governance Dashboard: Voting &amp; Treasury</t>
  </si>
  <si>
    <t>https://drive.google.com/file/d/1MJBn8Ef5X7Cx0xCaem0FJKZh8ao8Becl/view?usp=drive_link</t>
  </si>
  <si>
    <t>https://youtu.be/v4Pg33Q_FFQ</t>
  </si>
  <si>
    <t>LATAM: The Land of the Builders</t>
  </si>
  <si>
    <t>Maximiliano Rios</t>
  </si>
  <si>
    <t>https://drive.google.com/file/d/1zU1kCplXffTBNIC02BQ5Qu1TrNyQFhWL/view?usp=drive_link</t>
  </si>
  <si>
    <t>https://youtu.be/Nuoo-DoaRvg</t>
  </si>
  <si>
    <r>
      <rPr>
        <rFont val="Exo"/>
        <color rgb="FFFFFFFF"/>
        <sz val="11.0"/>
        <u/>
      </rPr>
      <t>cPoker Hydra Case Study: Implement Interactive dApp</t>
    </r>
  </si>
  <si>
    <t>https://drive.google.com/file/d/1nr_1H_rCsQizVunX3lxAl-RUaEqm22Zz/view?usp=drive_link</t>
  </si>
  <si>
    <t>https://youtu.be/GLbdjFRHsLE?si=zjYJ0AN5OFV74Td6</t>
  </si>
  <si>
    <t>Put cNFTs into public circulation as admission tickets. ă‚«ă_x0083_«ă_x0083_€ă_x0083_ŽNFTă‚’ĺ…Ąĺ ´ă_x0083__x0081_ă‚±ă_x0083__x0083_ă_x0083__x0088_ă_x0081_¨ă_x0081_—ă_x0081_¦ćµ_x0081_é€šă_x0081_•ă_x0081_›ă‚‹ă€‚</t>
  </si>
  <si>
    <t>https://drive.google.com/file/d/1ceFOPuWnKgkqxeDXiBWLHH8GM_3yjH75/view?usp=drive_link</t>
  </si>
  <si>
    <t>https://youtu.be/8fRc7odCw6A</t>
  </si>
  <si>
    <r>
      <rPr>
        <rFont val="Exo"/>
        <color rgb="FFFFFFFF"/>
        <sz val="11.0"/>
      </rPr>
      <t>Cardano DeFi Adoption: DEX, Staking, and Lending PR Campaign</t>
    </r>
  </si>
  <si>
    <t>https://drive.google.com/file/d/1l2NSINoQ7hpk67YRqh1j1qXMinqekLnp/view?usp=drive_link</t>
  </si>
  <si>
    <r>
      <rPr>
        <rFont val="Exo"/>
        <color rgb="FF1155CC"/>
        <sz val="10.0"/>
        <u/>
      </rPr>
      <t>https://youtu.be/PBi_ZXh8K3s</t>
    </r>
  </si>
  <si>
    <t>Real Estate Rental Marketplace</t>
  </si>
  <si>
    <t>mbarros4321</t>
  </si>
  <si>
    <t>USDM: Fiat-Backed STABLECOIN - by Mehen: Cardano's Premiere Fiat-backed Stablecoin</t>
  </si>
  <si>
    <t>Matthew Plomin</t>
  </si>
  <si>
    <t>https://drive.google.com/file/d/18joN_JNv8J0sX9mLeOGZrRBf24B-mYIA/view</t>
  </si>
  <si>
    <t>https://www.youtube.com/watch?v=3Y3Rd03x3O8&amp;feature=youtu.be</t>
  </si>
  <si>
    <t>HLabs: typescript cardano-node / ledger - cardano-ledger-ts and cbor multi ledger support</t>
  </si>
  <si>
    <t>https://drive.google.com/file/d/1_1d4GvfumtsVcWv_LmzXK5PIcLFodhWx/view</t>
  </si>
  <si>
    <t>youtube.com/watch?v=a8xTyZzghw4&amp;feature=youtu.be</t>
  </si>
  <si>
    <t>DeltaDeFi: Pioneering High-Frequency Trading on Cardano</t>
  </si>
  <si>
    <t>https://docs.google.com/document/d/1A6bOlD2_uTf03PI0HntqmnVL_Fwr7n-e9NArov6bCZQ/edit?tab=t.0</t>
  </si>
  <si>
    <t>https://www.youtube.com/watch?v=MwuIBi9HsLs</t>
  </si>
  <si>
    <t>Message signing for Trezor and Ledger (CIP-8, CIP30)</t>
  </si>
  <si>
    <t>Martin Simonovic</t>
  </si>
  <si>
    <t>https://drive.google.com/file/d/1NzFemLWS-GKm9a1iQClk59eNiJOpTe2r/view?usp=sharing</t>
  </si>
  <si>
    <t>https://www.youtube.com/watch?v=5RiD-SaofIQ</t>
  </si>
  <si>
    <t>catalystexplorer.com for Project Catalyst research, acceleration, &amp; analytics platform</t>
  </si>
  <si>
    <t>https://docs.google.com/document/d/17QnH3bWrYNuqxeu4ETMTHjluxsYtzdx_LQR6VLfgWkI/edit?tab=t.gc1ksexc8dvt#heading=h.t7e5nkj370o</t>
  </si>
  <si>
    <t>youtube.com/watch?v=Az4BKv_OpnY&amp;feature=youtu.be</t>
  </si>
  <si>
    <r>
      <rPr>
        <rFont val="Exo"/>
        <color rgb="FFFFFFFF"/>
        <sz val="11.0"/>
        <u/>
      </rPr>
      <t>Mesh: Cquisitor - Transaction Investigation Tool</t>
    </r>
  </si>
  <si>
    <t>https://drive.google.com/file/d/137Q5kZeQWupIPGgEeef359jKzBdk7xe8/view?usp=sharing</t>
  </si>
  <si>
    <t>https://www.youtube.com/watch?v=Fgwv1CtBelg&amp;feature=youtu.be</t>
  </si>
  <si>
    <t>Optim Finance Vaults - DeFi Building Blocks for Cardano</t>
  </si>
  <si>
    <t>Ethan | Optim</t>
  </si>
  <si>
    <t>https://drive.google.com/file/d/1dd5EL8f85SFnOQq-neiadwquOcl8Wzy7/view?usp=sharing</t>
  </si>
  <si>
    <t>https://www.youtube.com/watch?v=uRsqmktxRnE</t>
  </si>
  <si>
    <t>Midnight-enabled Medical Records data platform/app</t>
  </si>
  <si>
    <t>c.tudorcotruta</t>
  </si>
  <si>
    <t>https://drive.google.com/file/d/1BCVlr9FELdMENzP_6tJ2nlP1xpfLHllH/view?usp=drive_link</t>
  </si>
  <si>
    <t>https://youtu.be/jQ51UYAkhWU</t>
  </si>
  <si>
    <t>BlockMargin - Interest Rate Futures on Cardano</t>
  </si>
  <si>
    <t>https://drive.google.com/file/d/1Pioj5AOUfA_buTPqp2edJJGw7rlWRbXc/view?usp=drive_link</t>
  </si>
  <si>
    <t>https://youtu.be/hjBPcXapVOY</t>
  </si>
  <si>
    <t>Open-Source Smart Contracts for AI: Facilitating Model Inference Payments on Cardano</t>
  </si>
  <si>
    <t>https://drive.google.com/file/d/1mAnz_lcIcBBsMSn_guNnMbMhnbYEXEIn/view?usp=drive_link</t>
  </si>
  <si>
    <t>https://www.youtube.com/watch?v=QSToq0Ahovc&amp;feature=youtu.be</t>
  </si>
  <si>
    <t>SJG TOOLS V2 - Stake Pool Setup &amp; Operation TUI Tool in Japanese</t>
  </si>
  <si>
    <t>https://drive.google.com/file/d/1GYDJCctx-WtyGDYd5K2K471Crtkie783/view</t>
  </si>
  <si>
    <t>youtube.com/watch?v=7verTtGHuME&amp;feature=youtu.be</t>
  </si>
  <si>
    <t>Redesign of Catalyst's proposal review system and methodology [by TrustLevel, Photrek &amp; Lidonation]</t>
  </si>
  <si>
    <t>https://drive.google.com/file/d/136MbdZI104ope0D0pB-d326Tc8QdWv3k/view</t>
  </si>
  <si>
    <t>https://vimeo.com/1134645065?share=copy&amp;fl=sv&amp;fe=ci</t>
  </si>
  <si>
    <t>Open Source Integration of Hummingbot with Cardano for Enhanced DeFi Liquidity</t>
  </si>
  <si>
    <t>Shay Gamer</t>
  </si>
  <si>
    <t>https://drive.google.com/file/d/1ZwyAVo0Kxe3DCCetxtQP_t71CGmjNLQD/view</t>
  </si>
  <si>
    <t>https://www.youtube.com/watch?v=s0dxa4lbIE8</t>
  </si>
  <si>
    <t>Cardano Impact Tracking Hub</t>
  </si>
  <si>
    <t>Asare Emmanuel</t>
  </si>
  <si>
    <t>https://docs.google.com/document/d/14P9t0dE3QmVnpxD59yS_fd33mpHslBQB3xXw8zj-mb8/edit?tab=t.0</t>
  </si>
  <si>
    <t>https://youtu.be/UnZk33zS-sE</t>
  </si>
  <si>
    <t>Security Oracles - a new approach to active Smart Contracts security</t>
  </si>
  <si>
    <t>https://drive.google.com/file/d/1ViMPTaXBnDiLugFW73_S1VNWWjuWA7If/view?usp=drive_link</t>
  </si>
  <si>
    <t>https://www.youtube.com/watch?v=vst_jORWnGc</t>
  </si>
  <si>
    <t>Expanding Cardano's Reach in Africa: New Hubs Outreach &amp; Onboarding</t>
  </si>
  <si>
    <t>https://drive.google.com/file/d/1e4JlMamOvHt_i9WjmhlZOwWLwA1KGHoY/view?usp=drive_link</t>
  </si>
  <si>
    <t>youtube.com/watch?v=aSYiuGSAIlc&amp;feature=youtu.be</t>
  </si>
  <si>
    <r>
      <rPr>
        <rFont val="Exo"/>
        <color rgb="FFFFFFFF"/>
        <sz val="11.0"/>
        <u/>
      </rPr>
      <t>Latam Cardano Community Operations</t>
    </r>
  </si>
  <si>
    <t>https://drive.google.com/file/d/1IOkF_lXxnn60RO6UP6sTBlg9_pG5JkuG/view?usp=drive_link</t>
  </si>
  <si>
    <t>https://www.youtube.com/watch?v=Z3zQmmmHj54&amp;feature=youtu.be</t>
  </si>
  <si>
    <t>Mobile Learning Platform &amp; Interactive Courses &amp; Hackathons for Aiken &amp; Python Development</t>
  </si>
  <si>
    <t>https://drive.google.com/file/d/1wflmJnzg_TK5kaI___APVp7lQY3oFA4W/view?usp=drive_link</t>
  </si>
  <si>
    <t>https://youtu.be/VhhDH02DW68</t>
  </si>
  <si>
    <t>Cardano Education Platform Expansion</t>
  </si>
  <si>
    <t>https://drive.google.com/file/d/13DjIIISAai2Apfoy1Pz19rR9mUvAJOWh/view?usp=drive_link</t>
  </si>
  <si>
    <t>https://youtu.be/V9IcGeor1ek</t>
  </si>
  <si>
    <t>DAO Controlled Staking Baskets - Multi-delegation Smart-contract governed by DAO holders</t>
  </si>
  <si>
    <t>https://drive.google.com/file/d/14HqDm59WpFfg2W98XtxacOLpDE2bu99R/view?usp=drive_link</t>
  </si>
  <si>
    <t>https://www.youtube.com/watch?v=R5IyrCEBooY&amp;feature=youtu.be</t>
  </si>
  <si>
    <t>Help NMKR to continue operations &amp; develop NFT Infrastructure</t>
  </si>
  <si>
    <t>Phil Isenmann</t>
  </si>
  <si>
    <t>https://drive.google.com/file/d/1xRwTG18YzFgXIeZJsnO_QNZ47zHY2keK/view</t>
  </si>
  <si>
    <t>https://www.youtube.com/watch?v=WUBDXkYVp34</t>
  </si>
  <si>
    <t>Cardano Based Web3 Blockchain Center in Tokushima-Yoshinogawa Japan</t>
  </si>
  <si>
    <t>https://drive.google.com/file/d/1IHsUfxdOam9x7nmk3UNplc70wv8inMps/view?usp=drive_link</t>
  </si>
  <si>
    <t>https://www.youtube.com/watch?si=auXJqQo8C1gkVoJf&amp;v=jgIt1TFLIP4&amp;feature=youtu.be</t>
  </si>
  <si>
    <t>Cardano Laboratory: A Development and Testing Environment for Cardano</t>
  </si>
  <si>
    <t>https://drive.google.com/file/d/1DyQ_F4Y7DwzPlbByl-xhRPalFbaBWlyV/view?usp=drive_link</t>
  </si>
  <si>
    <t>https://www.youtube.com/watch?v=63VwmHImJ4o&amp;feature=youtu.be</t>
  </si>
  <si>
    <t>Plutus and Haskell Extension Integrated within Visual Studio Code IDE</t>
  </si>
  <si>
    <t>https://drive.google.com/file/d/1MQRjR_-S4XCOhOfzAyUnHgkXfOLgqknF/view</t>
  </si>
  <si>
    <t>youtube.com/watch?v=101HTrP8f4Y&amp;feature=youtu.be</t>
  </si>
  <si>
    <t>Python IDE PyCharm Integrated with Cardano Development Support</t>
  </si>
  <si>
    <t>https://drive.google.com/file/d/1tjHJEEd19cFV2gVVU9bV9BH1HeMccuAt/view?usp=drive_link</t>
  </si>
  <si>
    <t>https://www.youtube.com/watch?v=c_BifEG8nvE&amp;feature=youtu.be</t>
  </si>
  <si>
    <r>
      <rPr>
        <rFont val="Exo"/>
        <color rgb="FFFFFFFF"/>
        <sz val="11.0"/>
        <u/>
      </rPr>
      <t>Masumi: Secure, Compliant AI Agents for companies like BMW, Generali &amp; more – by Serviceplan Group &amp; NMKR</t>
    </r>
  </si>
  <si>
    <t>Cardano Partners: Enterprise R&amp;D</t>
  </si>
  <si>
    <t>https://drive.google.com/file/d/15KQf0NjMzVb9IbsvOHu2I-IGErYa6A_2/view?usp=sharing</t>
  </si>
  <si>
    <t>https://www.youtube.com/watch?v=ETlvXFNGd8M</t>
  </si>
  <si>
    <t>TribalDAOs = Indigenous Economic Sovereignty</t>
  </si>
  <si>
    <t>Digital Aotearoa Collective</t>
  </si>
  <si>
    <t>https://drive.google.com/file/d/1TB-Ah2PVEXNO_JVMS_k9R9To6J2HXFFH/view?usp=drive_link</t>
  </si>
  <si>
    <t>https://youtu.be/NckWPK9sKEs?si=YmFXwn30g9J5EFK_</t>
  </si>
  <si>
    <t>GateKeeper: Reports, Multi-Event Support, &amp; UX/UI Refinement</t>
  </si>
  <si>
    <t>https://drive.google.com/file/d/1yY2_e_30jN88EVSlzKJSplPztQ_DcJXw/view?usp=drive_link</t>
  </si>
  <si>
    <t>https://youtu.be/Iu3AOgAuUnE</t>
  </si>
  <si>
    <t>UTXO Alliance Content Manager</t>
  </si>
  <si>
    <t>https://drive.google.com/file/d/18aFLu6df12Xqh4ENqK98bdl9oVKYPQPz/view?usp=drive_link</t>
  </si>
  <si>
    <t>https://x.com/EuCardano/status/1985432887676547502</t>
  </si>
  <si>
    <r>
      <rPr>
        <rFont val="Exo"/>
        <color rgb="FFFFFFFF"/>
        <sz val="11.0"/>
        <u/>
      </rPr>
      <t>Janus Wallet: Simplified Cardano Onboarding with ZK Proof</t>
    </r>
  </si>
  <si>
    <t>https://docs.google.com/document/d/1CeDEebgky1A7vkNIti_KNrmab3KnLJClhAuRvpEtVw8/edit?tab=t.0</t>
  </si>
  <si>
    <t>https://www.youtube.com/watch?v=sUqTIeuMycA</t>
  </si>
  <si>
    <t>Hydra-Enabled On-Chain Subscriptions &amp; Pay-As-You-Go Micropayments: Open-Source Library for Cardano</t>
  </si>
  <si>
    <t>https://docs.google.com/document/d/1xmueVQNG737zXPVbfb0Pql0FPxZSdioy6Am7cnYNmYg/edit?tab=t.0#heading=h.p632qu7kcopl</t>
  </si>
  <si>
    <t>https://youtu.be/znSW_pUaZfM</t>
  </si>
  <si>
    <r>
      <rPr>
        <rFont val="Exo"/>
        <color rgb="FFFFFFFF"/>
        <sz val="11.0"/>
        <u/>
      </rPr>
      <t>Ledger Live Cardano Integration Maintenance</t>
    </r>
  </si>
  <si>
    <t>https://drive.google.com/file/d/1dBbPE3tQiJUYWVMjRA51-MYqhupLjzzs/view?usp=drive_link</t>
  </si>
  <si>
    <t>https://youtu.be/kMWtzR6LIXs</t>
  </si>
  <si>
    <t>Cardano Explorer Upgrade: Advanced Analytics &amp; Visualization</t>
  </si>
  <si>
    <t>https://docs.google.com/document/d/1TVQxWI7-rDjd28DhrjtAs5jPzPIwGU5jmpXamfBwVV8/edit?tab=t.0#heading=h.ltnkdl1rgn6j</t>
  </si>
  <si>
    <t>https://www.youtube.com/watch?v=wKwJYGdsYKM</t>
  </si>
  <si>
    <r>
      <rPr>
        <rFont val="Exo"/>
        <color rgb="FFFFFFFF"/>
        <sz val="11.0"/>
        <u/>
      </rPr>
      <t>IndiaCodeX - Nationwide Developers Hackathon Event with a Footfall of 3000 Students, Developers &amp; Tech Professionals</t>
    </r>
  </si>
  <si>
    <t>https://docs.google.com/document/d/1sgOSkwq-31evbPgYaY3xwz6k62NYGv8Tdw74G8m60N8/edit?tab=t.0#heading=h.3zi2qxwuqyab</t>
  </si>
  <si>
    <t>https://youtu.be/Q6rarsUld2E</t>
  </si>
  <si>
    <r>
      <rPr>
        <rFont val="Exo"/>
        <color rgb="FFFFFFFF"/>
        <sz val="11.0"/>
        <u/>
      </rPr>
      <t>Unified Cardano Student Club Nigeria SANDBOX: Where Startups and devs Collaborate to make an explosion</t>
    </r>
  </si>
  <si>
    <t>https://docs.google.com/document/d/1Trarafas-B1j8ns5L1xMPY2x39QnPp7vi30nNd-ih_s/edit?tab=t.0#heading=h.dcudg7dvu9n1</t>
  </si>
  <si>
    <t>https://youtu.be/heE3bw0o0Jw</t>
  </si>
  <si>
    <t>European Cardano Community Town Hall - Operation and Country Hubs</t>
  </si>
  <si>
    <t>https://drive.google.com/file/d/18aFLu6df12Xqh4ENqK98bdl9oVKYPQPz/view</t>
  </si>
  <si>
    <t>P2P-DeFi Protocols: Cardano-Loans</t>
  </si>
  <si>
    <t>https://drive.google.com/file/d/1Y9HoTd3ALe8ErrG0_XMWgRZvrTEHGLAh/view?usp=sharing</t>
  </si>
  <si>
    <t>https://www.youtube.com/watch?v=YFlm7Nn1Vo0</t>
  </si>
  <si>
    <r>
      <rPr>
        <rFont val="Exo"/>
        <color rgb="FFFFFFFF"/>
        <sz val="11.0"/>
        <u/>
      </rPr>
      <t>Dandelion-lite: Decentralized nodes for dummies for GameChanger, Gimbalabs, Roundtable and devs</t>
    </r>
  </si>
  <si>
    <t>https://drive.google.com/file/d/1c0dEJQAw45AjHy6Hesr2tiEyb0Gh-LZY/view?usp=sharing</t>
  </si>
  <si>
    <t>https://www.youtube.com/watch?v=X6T2c03SrI4</t>
  </si>
  <si>
    <t>DripDropz - Mainstreet Suite Licensing</t>
  </si>
  <si>
    <t>https://drive.google.com/file/d/1qPKdSuEsOSd0XvkIhQrTIyV14Znp-Qcx/view?usp=sharing</t>
  </si>
  <si>
    <t>https://www.youtube.com/watch?v=1NqO1fAWcsY</t>
  </si>
  <si>
    <t>Hotel Guest Identity Verification and Check-in</t>
  </si>
  <si>
    <t>https://drive.google.com/file/d/1-qAYzYUGISmZR80nWik-sYI4OswBQfoB/view?usp=drive_link</t>
  </si>
  <si>
    <t>https://youtu.be/6MavIlOseEY</t>
  </si>
  <si>
    <t>Cardano Blockchain Vietnam Meetup: Strengthening Cooperation and Connecting Cardano with the Community</t>
  </si>
  <si>
    <t>https://drive.google.com/file/d/1eSmDVfNsIgFkbcSqbIm_VhPmw0HGy0fA/view?usp=sharing</t>
  </si>
  <si>
    <t>https://youtu.be/78K_0lOX0B0</t>
  </si>
  <si>
    <t>Cardano Use Case Study: Bridging DeFi and TradFi</t>
  </si>
  <si>
    <t>https://drive.google.com/file/d/1XWYxFPB8R93qxzTmayI-yOHZf2KE1Pve/view?usp=drive_link</t>
  </si>
  <si>
    <t>https://www.youtube.com/watch?v=GT2bHSeeO1M</t>
  </si>
  <si>
    <t>DeFi Best Practices: Research and Guide for User-Friendly DApps</t>
  </si>
  <si>
    <t>https://drive.google.com/file/d/12-s3uY9efOWOTNnCq-6G5QPFEfBJZabp/view?usp=drive_link</t>
  </si>
  <si>
    <t>https://youtu.be/kVc6vFlH7HM</t>
  </si>
  <si>
    <r>
      <rPr>
        <rFont val="Exo"/>
        <color rgb="FFFFFFFF"/>
        <sz val="11.0"/>
        <u/>
      </rPr>
      <t>CardanoFlow: Transparent Supply Chain &amp; Environmental Impact Management</t>
    </r>
  </si>
  <si>
    <t>https://drive.google.com/file/d/1hVFXgfv9IlW3KV52TkQD4XF9dPhJdrfl/view?usp=drive_link</t>
  </si>
  <si>
    <t>https://youtu.be/HTolApfhVPA</t>
  </si>
  <si>
    <r>
      <rPr>
        <rFont val="Exo"/>
        <color rgb="FFFFFFFF"/>
        <sz val="11.0"/>
        <u/>
      </rPr>
      <t>Solving the problem of traditional academic publishing: a decentralized, Cardano-based alternative</t>
    </r>
  </si>
  <si>
    <t>https://drive.google.com/file/d/1nqETX8iT_W9ejKnpxpblZ0euov-KAhwD/view?usp=drive_link</t>
  </si>
  <si>
    <t>https://vimeo.com/1139565149</t>
  </si>
  <si>
    <t>Supply Chain Tracking &amp; Storage Monitoring System</t>
  </si>
  <si>
    <t>https://docs.google.com/document/d/1kIGYD6vgAj0qYO8Z-pNr1w3A6FGcIsgQ3uIRxZb9Jn8/edit?tab=t.0#heading=h.r322cejvhjud</t>
  </si>
  <si>
    <t>youtube.com/watch?v=AA81vHxVPM8&amp;feature=youtu.be</t>
  </si>
  <si>
    <t>Open-Source Library for DeFi Smart Contracts in Aiken</t>
  </si>
  <si>
    <t>https://docs.google.com/document/d/1sguE3Ur5QXkHeldPGtFRQHgSqBVQWi4tvjX7z915pbo/edit?tab=t.0</t>
  </si>
  <si>
    <t>https://vimeo.com/1135313432?share=copy&amp;fl=sv&amp;fe=ci</t>
  </si>
  <si>
    <t>UNDP x Cardano: Blockchain initiative for city and industry networks</t>
  </si>
  <si>
    <t>Robin Hellmann</t>
  </si>
  <si>
    <t>https://docs.google.com/document/d/13tbcJn0IYnTx3GkIM_gZ8olWtm3cidUfG4rBl3Sczk0/edit?tab=t.dmfgv2fflgqs</t>
  </si>
  <si>
    <t>https://www.youtube.com/watch?v=cwP1pk-oeMk</t>
  </si>
  <si>
    <t>dRep Community Governance and Explorer</t>
  </si>
  <si>
    <t>https://docs.google.com/document/d/1PpL03zfa7zOqmZj2Wyn6z8CM3nMSdKAKVNppUetW8Ig/edit?tab=t.0</t>
  </si>
  <si>
    <t>https://youtu.be/ffdHkttG3Lw</t>
  </si>
  <si>
    <t>Legal Support for Fund 12 Projects</t>
  </si>
  <si>
    <t>https://drive.google.com/file/d/1GQn3dwKHdpFcGm4TW82tyAB_WvVVz064/view</t>
  </si>
  <si>
    <t>https://youtu.be/ttnwnmwf-i4</t>
  </si>
  <si>
    <t>DE-UPLC: Visual Studio Code Extension for Debugging and Visualizing Plutus Bytecode</t>
  </si>
  <si>
    <t>Evgenii Lisitskii</t>
  </si>
  <si>
    <t>https://docs.google.com/document/d/13mbFLg-SSxjXv8yxk-SKfonFYfzlcayy6H5kddYK7JY/edit?tab=t.0</t>
  </si>
  <si>
    <t>https://youtu.be/GKgt79-W3Dg</t>
  </si>
  <si>
    <t>Anti Research Fraud dApp: Qualtrics-Cardano Integration</t>
  </si>
  <si>
    <t>Frankenwallet: DIY boot drive for privacy, security &amp; SPO</t>
  </si>
  <si>
    <t>https://drive.google.com/file/d/1t03L4us2dzyTzvdIrMTqHJsPPg37wVTc/view?usp=drive_link</t>
  </si>
  <si>
    <t>https://youtu.be/IjpItwTUg04?vq=hd1080</t>
  </si>
  <si>
    <r>
      <rPr>
        <rFont val="Exo"/>
        <color rgb="FFFFFFFF"/>
        <sz val="11.0"/>
        <u/>
      </rPr>
      <t>"Together Learning Haskell/Plutus in native language" Club (Phase 2)</t>
    </r>
  </si>
  <si>
    <t>https://docs.google.com/document/d/1is86IHYzzv0DJrrFmq9fSrA6KUVJFOdaHA5cqFykVb8/edit?tab=t.0#heading=h.8xnre5dcwi4b</t>
  </si>
  <si>
    <t>https://www.youtube.com/watch?v=7PmEDBg1f7o</t>
  </si>
  <si>
    <r>
      <rPr>
        <rFont val="Exo"/>
        <color rgb="FFFFFFFF"/>
        <sz val="11.0"/>
        <u/>
      </rPr>
      <t>NEWM: Music Video Festival</t>
    </r>
  </si>
  <si>
    <t>https://docs.google.com/document/d/1Na07U1jZNzpbZubWJOt_FW-pSICVlSEHrrtgLaxy8jU/edit?tab=t.0#heading=h.8l4lltxc1ueu</t>
  </si>
  <si>
    <t>https://youtu.be/qG2zHWYkyHY?si=nB9JDcSNxw2Ckuc1</t>
  </si>
  <si>
    <r>
      <rPr>
        <rFont val="Exo"/>
        <color rgb="FFFFFFFF"/>
        <sz val="11.0"/>
        <u/>
      </rPr>
      <t>Track Cardano Asset Stats, Price Movements, Wallet Alerts, and More via Telegram</t>
    </r>
  </si>
  <si>
    <t>https://drive.google.com/file/d/19BDG21-GWXIk5cK9eoHeRoQM-_QAZL9Q/view</t>
  </si>
  <si>
    <t>https://youtu.be/aIm03BjC9yk</t>
  </si>
  <si>
    <t>Catalyst Africa Town Hall Operations</t>
  </si>
  <si>
    <t>https://drive.google.com/file/d/1ovfQhZgm4MpZBdZz3yZoN7nVgarauJxY/view?usp=drive_link</t>
  </si>
  <si>
    <t>https://www.youtube.com/watch?v=lFwCVxjpoqo</t>
  </si>
  <si>
    <t>Minswap Cardano DeFi Onboarding: Marketing Program</t>
  </si>
  <si>
    <t>Jastej Singh</t>
  </si>
  <si>
    <t>https://drive.google.com/file/d/1O6rgmkPO2UxJttyVALCvesto_iWJGLwI/view?usp=drive_link</t>
  </si>
  <si>
    <t>https://youtu.be/TsOjp_XZFtA</t>
  </si>
  <si>
    <t>ENCOINS x Anastasia Labs: Zero-Knowledge Proof Trustless P2P Fiat-to-Crypto On-Ramp for Cardano</t>
  </si>
  <si>
    <t>https://drive.google.com/file/d/1T9O6KpZquBUCJpkpumvxZ-tMCvBofbbb/view?usp=drive_link</t>
  </si>
  <si>
    <t>https://www.youtube.com/watch?v=402gWg1CVp4&amp;feature=youtu.be</t>
  </si>
  <si>
    <r>
      <rPr>
        <rFont val="Exo"/>
        <color rgb="FFFFFFFF"/>
        <sz val="11.0"/>
        <u/>
      </rPr>
      <t>Bright Future @ Ethio Japan High School | エチオジャパンハイスクールで輝く未来</t>
    </r>
  </si>
  <si>
    <t>Kalkidan Desalegn</t>
  </si>
  <si>
    <t>Fund14</t>
  </si>
  <si>
    <r>
      <rPr>
        <rFont val="Exo"/>
        <color rgb="FFFFFFFF"/>
        <sz val="11.0"/>
        <u/>
      </rPr>
      <t>Tech for Impact Summit 2025: Asia's Premier Cardano Event</t>
    </r>
  </si>
  <si>
    <t>https://drive.google.com/file/d/1cCyuqUDRTjJicrOk3X5G7mpZWRb-PJMF/view?usp=drive_link</t>
  </si>
  <si>
    <t>https://youtu.be/xomiOLNA6O4</t>
  </si>
  <si>
    <t>For the Enterprise Domain, Decentralized Identity Solution Implementation</t>
  </si>
  <si>
    <t>https://drive.google.com/file/d/1NxW6SU_ZYk155uCDXi7974Th6DgQgbV3/view?usp=sharing</t>
  </si>
  <si>
    <t>https://youtu.be/AECf0yO8_QM</t>
  </si>
  <si>
    <t>Let's Exhibit Cardano at the Largest Blockchain Expos Trade Shows in LATAM (BR)</t>
  </si>
  <si>
    <t>https://drive.google.com/file/d/1RbTBF858zx4lRnhkVzPDCVWd7poOvt6s/view?usp=drive_link</t>
  </si>
  <si>
    <t>https://youtu.be/Xcj6DvT2TWo</t>
  </si>
  <si>
    <t>Cardano.Sync | A .NET/C# Indexing Framework for Cardano</t>
  </si>
  <si>
    <t>Clark Alesna</t>
  </si>
  <si>
    <t>https://drive.google.com/file/d/1gf2NH5YGZ5DSB5z6oNDgA2J3AETQARyo/view?usp=drive_link</t>
  </si>
  <si>
    <t>https://youtu.be/eNeOHbbfpM4</t>
  </si>
  <si>
    <r>
      <rPr>
        <rFont val="Exo"/>
        <color rgb="FFFFFFFF"/>
        <sz val="11.0"/>
        <u/>
      </rPr>
      <t>Cardano Analytics Platform powered by LLM</t>
    </r>
  </si>
  <si>
    <t>Fund 13</t>
  </si>
  <si>
    <t>https://drive.google.com/file/d/1YKvbTzbpSDjcor2UTEom_9vNXE9Ysl08/view?usp=drive_link</t>
  </si>
  <si>
    <t>https://www.youtube.com/watch?v=nRsa_qiGhN0</t>
  </si>
  <si>
    <t>Securing Forensic Chain of Custody for Indian State Govt (1million+ cases per year) Using Cardano and Zero-Knowledge Proofs</t>
  </si>
  <si>
    <t>Fund 12</t>
  </si>
  <si>
    <t>Cardano Partners and Real World Integrations</t>
  </si>
  <si>
    <t>https://drive.google.com/file/d/1wDl0XxiPfDPx784aALhWR6Oezm-72f0x/view?usp=sharing</t>
  </si>
  <si>
    <t>https://youtu.be/qNJwabkHdF8?si=IkXsg1PmuEIqH-bC</t>
  </si>
  <si>
    <r>
      <rPr>
        <rFont val="Exo"/>
        <color rgb="FFFFFFFF"/>
        <sz val="11.0"/>
        <u/>
      </rPr>
      <t>[LANTR] Scalus: Multiplatform Tx Builder – same code for front&amp;backend</t>
    </r>
  </si>
  <si>
    <t>https://drive.google.com/file/d/1WfOuadBNSHG7WkS2cyTsz9-IBafSN2mi/view?usp=sharing</t>
  </si>
  <si>
    <t>https://www.youtube.com/watch?v=yoLFbIcs3oU</t>
  </si>
  <si>
    <r>
      <rPr>
        <rFont val="Exo"/>
        <color rgb="FFFFFFFF"/>
        <sz val="11.0"/>
        <u/>
      </rPr>
      <t>Cardano Ambassador Workshop - Europe</t>
    </r>
  </si>
  <si>
    <t>https://drive.google.com/file/d/1_G6UUJr1MW_gn4zozmIxidsJQArguTz6/view?usp=sharing</t>
  </si>
  <si>
    <t>https://vimeo.com/1152467726?share=copy&amp;fl=sv&amp;fe=ci#t=0</t>
  </si>
  <si>
    <r>
      <rPr>
        <rFont val="Exo"/>
        <color rgb="FFFFFFFF"/>
        <sz val="11.0"/>
        <u/>
      </rPr>
      <t>Cardano Partnerchain SuperNode by TxPipe</t>
    </r>
  </si>
  <si>
    <t xml:space="preserve">Fund 13 </t>
  </si>
  <si>
    <t>https://drive.google.com/file/d/1pwLzf2RgQNnZyCbDsIdtzO7P-rL02A8c/view?usp=drive_link</t>
  </si>
  <si>
    <t>https://www.youtube.com/watch?v=u3cBA9bEoJc</t>
  </si>
  <si>
    <t>Cosmexâ€“ Level 2 âšˇ-speed Cardano Order Book Exchange</t>
  </si>
  <si>
    <t>Fund 11</t>
  </si>
  <si>
    <t>https://drive.google.com/file/d/1AbhRTzDVwq6pT40E0O6me15RA3tb-UvN/view?usp=sharing</t>
  </si>
  <si>
    <t>https://www.youtube.com/watch?v=sBm4BxZp5P4</t>
  </si>
  <si>
    <r>
      <rPr>
        <rFont val="Exo"/>
        <color rgb="FFFFFFFF"/>
        <sz val="11.0"/>
        <u/>
      </rPr>
      <t>CShell by TxPipe: A Cardano wallet in your terminal</t>
    </r>
  </si>
  <si>
    <t>https://drive.google.com/file/d/1GiHDa8WSeGOaQCczD9PEwpuWfOGkFrDI/view?usp=drive_link</t>
  </si>
  <si>
    <t>https://www.youtube.com/watch?v=FviKbBLPF1A</t>
  </si>
  <si>
    <r>
      <rPr>
        <rFont val="Exo"/>
        <color rgb="FFFFFFFF"/>
        <sz val="11.0"/>
        <u/>
      </rPr>
      <t>Ephemeral Cardano DevNets by TxPipe</t>
    </r>
  </si>
  <si>
    <t>https://drive.google.com/file/d/1O4BOAICm6zccfTCf2fs6HVSmil-9qDUP/view?usp=drive_link</t>
  </si>
  <si>
    <t>https://www.youtube.com/watch?v=tebtVktFXpY</t>
  </si>
  <si>
    <r>
      <rPr>
        <rFont val="Exo"/>
        <color rgb="FFFFFFFF"/>
        <sz val="11.0"/>
        <u/>
      </rPr>
      <t>Hydra SDK – Fast, Modular, WASM Cardano Toolkit</t>
    </r>
  </si>
  <si>
    <t>Nguyen Viet Thanh</t>
  </si>
  <si>
    <t>Fund 14</t>
  </si>
  <si>
    <t>https://drive.google.com/file/d/1o2g0S0t-tv67kKE2fdlMtqyJJ4vgCVCa/view?usp=sharing</t>
  </si>
  <si>
    <t>https://www.youtube.com/watch?v=eQ-G-2dtjCk</t>
  </si>
  <si>
    <t>Binocular â€“ Trustless Bitcoin Transaction Oracle</t>
  </si>
  <si>
    <t>https://drive.google.com/file/d/1e481G9PPDBEGL79B7m3aRHwxAVa_sn1b/view?usp=drive_link</t>
  </si>
  <si>
    <t>https://www.youtube.com/watch?v=ezGDQzug59A</t>
  </si>
  <si>
    <r>
      <rPr>
        <rFont val="Exo"/>
        <color rgb="FFFFFFFF"/>
        <sz val="11.0"/>
        <u/>
      </rPr>
      <t>Cardano Builder Asia - Building a Connected Cardano Builder Network in Asia</t>
    </r>
  </si>
  <si>
    <t>https://drive.google.com/file/d/1tumb4u05y68WHCM0UMFM0X48Io1Oztzt/view?usp=drive_link</t>
  </si>
  <si>
    <t>https://youtu.be/4axSO9xBHdk</t>
  </si>
  <si>
    <t>CIP-88 Refinements &amp; Tooling</t>
  </si>
  <si>
    <t>https://drive.google.com/file/d/1GIuNHPLfjPp--VFfK6SC5Pn6MZxPq7QT/view?usp=drive_link</t>
  </si>
  <si>
    <t>https://youtu.be/laBNM7RSFbs</t>
  </si>
  <si>
    <r>
      <rPr>
        <rFont val="Exo"/>
        <color rgb="FFFFFFFF"/>
        <sz val="11.0"/>
        <u/>
      </rPr>
      <t>cPoker DRED development</t>
    </r>
  </si>
  <si>
    <t>https://drive.google.com/file/d/1gFFWiEyZdIQx8ccEWNE06wgztJQMldHZ/view?usp=drive_link</t>
  </si>
  <si>
    <t>https://youtu.be/2eatTPXZG5A</t>
  </si>
  <si>
    <r>
      <rPr>
        <rFont val="Exo"/>
        <color rgb="FFFFFFFF"/>
        <sz val="11.0"/>
        <u/>
      </rPr>
      <t>Community CIP Editor Robert Phair: 6 month budget</t>
    </r>
  </si>
  <si>
    <t>https://drive.google.com/file/d/12XeQk9MJTNST6p3zF8BDcEg8XPRU9A5l/view?usp=drive_link</t>
  </si>
  <si>
    <t>https://www.youtube.com/watch?v=vkcSOSJ9vJs</t>
  </si>
  <si>
    <t>Minswap Cardano DeFi Onboarding: Education Program</t>
  </si>
  <si>
    <t>https://drive.google.com/file/d/1g20tZ-b1nENB7v3mOS_UlxG9Ndn9YezA/view?usp=drive_link</t>
  </si>
  <si>
    <t>https://www.youtube.com/watch?v=mpWqRyuTxSg</t>
  </si>
  <si>
    <t>Support DRep to connect Delegators (CIP-1694)</t>
  </si>
  <si>
    <t>thuchin Tran</t>
  </si>
  <si>
    <t>https://drive.google.com/file/d/18U1QxBGc7pkybadSBOIGlMaTzngmbf8R/view?usp=drive_link</t>
  </si>
  <si>
    <t>https://www.youtube.com/watch?v=VYpP9DgnNKo</t>
  </si>
  <si>
    <t>Decentralised Batcher Framework with DAO governance</t>
  </si>
  <si>
    <t>https://drive.google.com/file/d/1tgHgKvGD8K8_S_1j3F1M_i6uBJ72IsPT/view?usp=drive_link</t>
  </si>
  <si>
    <t>https://www.youtube.com/watch?v=Z32f2E_XKfM&amp;feature=youtu.be</t>
  </si>
  <si>
    <t>Orcfax staking: rewarding good behaviour</t>
  </si>
  <si>
    <t>https://drive.google.com/file/d/1Ia_oecIE6QkdBJcHu-JC7zh-7AowqrSV/view?usp=drive_link</t>
  </si>
  <si>
    <t>https://www.youtube.com/watch?v=BySPYmizia8</t>
  </si>
  <si>
    <t>DevX Wallet - The Cardano Developer Wallet</t>
  </si>
  <si>
    <t>https://drive.google.com/file/d/1Jom3TAk8od8ql18_GwDXiznqwqpspI0q/view?usp=drive_link</t>
  </si>
  <si>
    <t>https://youtu.be/Ba1Dym1hAgM</t>
  </si>
  <si>
    <r>
      <rPr>
        <rFont val="Exo"/>
        <color rgb="FFFFFFFF"/>
        <sz val="11.0"/>
        <u/>
      </rPr>
      <t>Minswap Cardano DeFi Onboarding: Educational Content on How to DeFi on Cardano</t>
    </r>
  </si>
  <si>
    <t>Linda Roland</t>
  </si>
  <si>
    <t>https://drive.google.com/file/d/1_oLbZbvXWO9YF_ZnDN5UZF0HJcwMg4g5/view?usp=drive_link</t>
  </si>
  <si>
    <t>https://www.youtube.com/watch?v=_LZtOrxVCvI</t>
  </si>
  <si>
    <r>
      <rPr>
        <rFont val="Exo"/>
        <color rgb="FFFFFFFF"/>
        <sz val="11.0"/>
        <u/>
      </rPr>
      <t>[DLC] Cardano Ecosystem Growth - Marketing DeFi Products</t>
    </r>
  </si>
  <si>
    <t>https://drive.google.com/file/d/1sJAriG6VWJbPlTiUvECJ--jmNtZmRqct/view?usp=drive_link</t>
  </si>
  <si>
    <t>https://youtu.be/5hAJJEAj-Hw</t>
  </si>
  <si>
    <r>
      <rPr>
        <rFont val="Exo"/>
        <color rgb="FFFFFFFF"/>
        <sz val="11.0"/>
        <u/>
      </rPr>
      <t>[DLC] Cardano Ecosystem Growth - Short Form Video Marketing</t>
    </r>
  </si>
  <si>
    <t>https://drive.google.com/file/d/1gX2T9xOFERJbutGOUVClrmE_JzNu5Fi1/view?usp=drive_link</t>
  </si>
  <si>
    <t>https://youtu.be/svnPZ728y5Q</t>
  </si>
  <si>
    <r>
      <rPr>
        <rFont val="Exo"/>
        <color rgb="FFFFFFFF"/>
        <sz val="11.0"/>
        <u/>
      </rPr>
      <t>LuxeChain: Decentralized Luxury Watches &amp; Accessories Authentication</t>
    </r>
  </si>
  <si>
    <t>Boaz Unger</t>
  </si>
  <si>
    <t>https://drive.google.com/file/d/1BUMhw4oCZyDVPHjbZYF7wMTJ2f-WEflI/view?usp=drive_link</t>
  </si>
  <si>
    <t>https://www.youtube.com/watch?v=zZ1kTzkZyDk</t>
  </si>
  <si>
    <t>Integrating AI and Blockchain: Developing AI Standards for Cardano</t>
  </si>
  <si>
    <t>UnboundedMarket Team</t>
  </si>
  <si>
    <t>https://drive.google.com/file/d/1jmSZKyIM8eHoNUqjrXEmUrgozhvt3dzt/view?usp=drive_link</t>
  </si>
  <si>
    <t>https://www.youtube.com/watch?v=ufjS-IC3JI8</t>
  </si>
  <si>
    <t>dRep TV Hub - Connect 100 dReps with thousands of Voters (Japanese, Vietnamese, English) [TIKTOK\_CA]</t>
  </si>
  <si>
    <t>https://docs.google.com/document/d/1UYmqwQlKBZl43Ls7prWcASI9kSrorO_w-3JfPKezPqA/edit?usp=sharing</t>
  </si>
  <si>
    <t>https://youtu.be/eHj9gGhegBI</t>
  </si>
  <si>
    <t>CareBlock: Empowering secure healthcare transactions by Cardano</t>
  </si>
  <si>
    <t>https://drive.google.com/file/d/1ZgAyoJeZjVsGhzsr1ZYxLu1PqzoVQJMm/view?usp=drive_link</t>
  </si>
  <si>
    <t>https://www.youtube.com/watch?v=OXEnO_ciKVA</t>
  </si>
  <si>
    <t>Cardanoscan API SDK - Python</t>
  </si>
  <si>
    <t>Cardano Open : Developers</t>
  </si>
  <si>
    <t>https://drive.google.com/file/d/1tRJal-efIhWZrkhC1yv_W3sjWmGbVPn7/view?usp=drive_link</t>
  </si>
  <si>
    <t>https://www.youtube.com/watch?v=F6SWDSRHV_w</t>
  </si>
  <si>
    <t>Powers of Tau: Cardano Zero-Knowledge Setup Ceremony event | Encoins &lt;&gt; Modulo-p</t>
  </si>
  <si>
    <t>https://drive.google.com/file/d/1gO4Fy_cJ08yaB1wS7Q5oWeXZt6BUE_Qd/view?usp=drive_link</t>
  </si>
  <si>
    <t>Academic Research at UBA, one of the most prestigious Universities in LATAM, with focus on Decentralized Governance Research.</t>
  </si>
  <si>
    <t>Latam Cardano Community</t>
  </si>
  <si>
    <t>https://drive.google.com/file/d/1XUPfCwSuE2R0kky7_H61yOKDfFaYVByn/view?usp=drive_link</t>
  </si>
  <si>
    <t>https://youtu.be/ZViuoU_-Is0</t>
  </si>
  <si>
    <t>Reputation Scores for Catalyst Proposers &amp; Reviewers [by Lidonation &amp; TrustLevel]</t>
  </si>
  <si>
    <t>https://drive.google.com/file/d/1kfOR9TWEGMrdRbdYksxdk91pyGmjR7zr/view?usp=drive_link</t>
  </si>
  <si>
    <t>https://vimeo.com/1138930923?share=copy&amp;fl=sv&amp;fe=ci</t>
  </si>
  <si>
    <t>Paideia - Building Blocks for DAO Management</t>
  </si>
  <si>
    <t>theta decay</t>
  </si>
  <si>
    <t>https://drive.google.com/file/d/1s_W08PimkkFJCKk7GsY9fFSaqkVHnRbn/view?usp=drive_link</t>
  </si>
  <si>
    <t>https://www.youtube.com/watch?v=azO9lFTHmbc</t>
  </si>
  <si>
    <t>Cattle Daddy Round Ups: Create, Educate and Amplify Cardano at Crypto Events</t>
  </si>
  <si>
    <t>Lily Brodi</t>
  </si>
  <si>
    <t>https://drive.google.com/file/d/1hWJFWbYoICbidRhoAv3AVykoGDuy4v8v/view?usp=drive_link</t>
  </si>
  <si>
    <t>https://youtu.be/6NWuqY47jAM?utm_source=chatgpt.com</t>
  </si>
  <si>
    <t>Minswap Cardano DeFi Onboarding: Incentive Program</t>
  </si>
  <si>
    <t>Paolo Pezzarossa</t>
  </si>
  <si>
    <t>https://drive.google.com/file/d/10GcvRKQ-dVYGLMO4i2HE0_2E23I2BR6s/view?usp=drive_link</t>
  </si>
  <si>
    <t>https://www.youtube.com/watch?v=hFrvVr0wDwY&amp;feature=youtu.be</t>
  </si>
  <si>
    <r>
      <rPr>
        <rFont val="Exo"/>
        <color rgb="FFFFFFFF"/>
        <sz val="11.0"/>
        <u/>
      </rPr>
      <t>Oura by TxPipe: going multi-chain</t>
    </r>
  </si>
  <si>
    <t xml:space="preserve">Cardano: Open Developers </t>
  </si>
  <si>
    <t>https://drive.google.com/file/d/1LgP_XqxJ6YrGdGa8RrsbIL5UJb287OPQ/view?usp=drive_link</t>
  </si>
  <si>
    <t>https://youtu.be/gkOyE7rb2_Q?si=-srR50rIS9v6voEa</t>
  </si>
  <si>
    <t>Djed Alliance Ecosystem Boost</t>
  </si>
  <si>
    <t xml:space="preserve">Open Ecosystem </t>
  </si>
  <si>
    <t>https://drive.google.com/file/d/1r7UtEPw2UVnQINjY1PMdSnNCqRoPcIN6/view?usp=drive_link</t>
  </si>
  <si>
    <t>https://youtu.be/v_9NHSBhWvs</t>
  </si>
  <si>
    <t>Sustainable ADA X Cattle Daddy X Clay Nation = TRIPLE SMASH</t>
  </si>
  <si>
    <t>https://drive.google.com/file/d/1Pof_i3FmtkwokbODcno1sKwNTQqAvp6v/view?usp=drive_link</t>
  </si>
  <si>
    <t>https://www.youtube.com/watch?v=1o7gXDXb5d0</t>
  </si>
  <si>
    <r>
      <rPr>
        <rFont val="Exo"/>
        <color rgb="FFFFFFFF"/>
        <sz val="11.0"/>
        <u/>
      </rPr>
      <t>Indigo Protocol: Typescript Off-chain SDK</t>
    </r>
  </si>
  <si>
    <t>https://drive.google.com/file/d/1JGq7u0f4VRZdZe-sHC3t-5ZZR8joh1r1/view?usp=drive_link</t>
  </si>
  <si>
    <t>https://youtu.be/n6EOtvkRZ_k</t>
  </si>
  <si>
    <r>
      <rPr>
        <rFont val="Exo"/>
        <color rgb="FFFFFFFF"/>
        <sz val="11.0"/>
        <u/>
      </rPr>
      <t>Activate non-English speakers to build on Cardano</t>
    </r>
  </si>
  <si>
    <t>Francisco Ribeiro</t>
  </si>
  <si>
    <t>https://drive.google.com/file/d/1wXJdC83ZR4fg9GR16UdrI1mTPr_qBEtB/view?usp=drive_link</t>
  </si>
  <si>
    <t>https://youtu.be/170jVyRXfDg?si=EzWBqUOfyNOz--Pj</t>
  </si>
  <si>
    <t>Wine Supply Chain Tracking and Reporting System</t>
  </si>
  <si>
    <t>https://drive.google.com/file/d/1IRbLZbZ4lxMS_Cqy_PPgVuRetWmrQa45/view?usp=drive_link</t>
  </si>
  <si>
    <t>https://www.youtube.com/watch?v=D4c5KUg3x38</t>
  </si>
  <si>
    <t>Plutus V3 for OpShin</t>
  </si>
  <si>
    <t>Niels Mündler</t>
  </si>
  <si>
    <t>https://drive.google.com/file/d/1OUtzZgnNFd-vfWviQ1N6-M1E5Idgnqbx/view?usp=drive_link</t>
  </si>
  <si>
    <t>https://youtu.be/QLyWN2j-2z8</t>
  </si>
  <si>
    <t>HLabs: typescript cardano-node / consensus (node prototype) - NodeJS target runtime relay node</t>
  </si>
  <si>
    <t>https://drive.google.com/file/d/19Z9yHdSObADdHLd-GAiAUFMf_flF-SVo/view?usp=drive_link</t>
  </si>
  <si>
    <t>https://youtu.be/tGVThP6r95Q</t>
  </si>
  <si>
    <r>
      <rPr>
        <rFont val="Exo"/>
        <color rgb="FFFFFFFF"/>
        <sz val="11.0"/>
        <u/>
      </rPr>
      <t>MLabs + Clear Contracts -Agora dRep Effect Validator</t>
    </r>
  </si>
  <si>
    <t>https://drive.google.com/file/d/1UGrxWpguHY2zYFQBgw7nyrS2ShygL49M/view?usp=drive_link</t>
  </si>
  <si>
    <t>https://www.youtube.com/watch?v=2RtffHLBsZ8</t>
  </si>
  <si>
    <t>Kima: Interoperability Layer for Cardano Ecosystem</t>
  </si>
  <si>
    <t>Kima</t>
  </si>
  <si>
    <t>NODO: Cardano’s AI Liquidity Layer for USDA, USDM &amp; RWAs</t>
  </si>
  <si>
    <t>Sowmya Raghavan</t>
  </si>
  <si>
    <t>SAIB: Chrysalis.Plutus.Core - Parser &amp; CEK Engine for .NET</t>
  </si>
  <si>
    <t>Cardano Academy: YouTube Blockchain Education in Amharic</t>
  </si>
  <si>
    <t>NEWM Community - Proof-of-Human (PoH) System - Enhance Security for Smart Contracts</t>
  </si>
  <si>
    <t>NEWM x Sick City - The Record Store Music Collectibles 2.0</t>
  </si>
  <si>
    <t>NEWM - Cross Chain Music Streaming App - Mobile Integration [Part I]</t>
  </si>
  <si>
    <t>NEWM Academy - Learn-to-Earn Education Platform [Part I: Platform Development]</t>
  </si>
  <si>
    <t>Protecting Indonesia's ecosystems - home to 1 % of the Earth's land area and rainforests with 10 % of the world's known plant species, 12 % of mammal species, 17 % of all known bird species.</t>
  </si>
  <si>
    <t>https://docs.google.com/document/d/1hc6JQ1CR8A106zZdhn1TqxciQoZnooi0ANS3NFNOt2s/edit?tab=t.0#heading=h.edijg677m94y</t>
  </si>
  <si>
    <t>https://www.youtube.com/watch?v=l80pf13BD6g&amp;feature=youtu.be</t>
  </si>
  <si>
    <r>
      <rPr>
        <rFont val="Exo"/>
        <color rgb="FFFFFFFF"/>
        <sz val="11.0"/>
        <u/>
      </rPr>
      <t>OgmiosDotnet: Blockchain Queries &amp; Transaction Submission</t>
    </r>
  </si>
  <si>
    <t>ItsDave_ADA</t>
  </si>
  <si>
    <t>https://docs.google.com/document/d/1TOb-trSC-pDoxxe--9JfuD5MqppBRrKr3oPBbXXSahw/edit?tab=t.0</t>
  </si>
  <si>
    <t>youtube.com/watch?v=BRPxhRNRwJc&amp;feature=youtu.be</t>
  </si>
  <si>
    <r>
      <rPr>
        <rFont val="Exo"/>
        <color rgb="FFFFFFFF"/>
        <sz val="11.0"/>
        <u/>
      </rPr>
      <t>PoolTool Sustaining</t>
    </r>
  </si>
  <si>
    <t>https://drive.google.com/file/d/1DfVrCTHkkgb78XUJkKL4qRbVdmV2S__y/view?usp=drive_link</t>
  </si>
  <si>
    <r>
      <rPr>
        <rFont val="Exo"/>
        <color rgb="FF1155CC"/>
        <sz val="10.0"/>
        <u/>
      </rPr>
      <t>https://youtu.be/82OCUXBsLSI</t>
    </r>
  </si>
  <si>
    <r>
      <rPr>
        <rFont val="Exo"/>
        <color rgb="FFFFFFFF"/>
        <sz val="11.0"/>
        <u/>
      </rPr>
      <t>Hydra Hexcore – Tool for Deployment Multi-Hydra Party</t>
    </r>
  </si>
  <si>
    <t>https://drive.google.com/file/d/1Gd7RTuVyTRbH1RHs5PdX6oy6qpJKOlig/view?usp=drive_link</t>
  </si>
  <si>
    <t>https://www.youtube.com/watch?v=VXRY2HokP-4</t>
  </si>
  <si>
    <r>
      <rPr>
        <rFont val="Exo"/>
        <color rgb="FFFFFFFF"/>
        <sz val="11.0"/>
        <u/>
      </rPr>
      <t>Cardano Vietnam Meetup: Connecting Passion, Driving Collaboration</t>
    </r>
  </si>
  <si>
    <t>https://drive.google.com/file/d/12MRZBDJWd2iRRtxBwONaCFdWTTmtoSnJ/view?usp=drive_link</t>
  </si>
  <si>
    <t>https://www.youtube.com/watch?v=YpQa4bOHm8A&amp;feature=youtu.be</t>
  </si>
  <si>
    <t>Trustless and Self-Custodial Crypto Inheritance Dapp - GenWealth</t>
  </si>
  <si>
    <t>Rafael Cardoso</t>
  </si>
  <si>
    <t>https://drive.google.com/file/d/1p0tMxKppyxSpP6z5IC-gSwzc7KKR5b7p/view?usp=drive_link</t>
  </si>
  <si>
    <t>https://www.youtube.com/watch?v=3tOHGRWycsk</t>
  </si>
  <si>
    <t>Fractionalize RWAs into Native Tokens on Cardano (open source, no-code solution)</t>
  </si>
  <si>
    <t>Rob Eberenz</t>
  </si>
  <si>
    <t>https://drive.google.com/file/d/1JtjgJZW9eDI1ZiKW4Of-n1vWJkvtVXuN/view?usp=drive_link</t>
  </si>
  <si>
    <t>https://www.youtube.com/watch?v=xtgUX7o50r0&amp;feature=youtu.be</t>
  </si>
  <si>
    <t>Snek x Max Maher: Marketing Activation to Boost Onboarding to Cardano DeFi</t>
  </si>
  <si>
    <t>https://drive.google.com/file/d/1AYfcANrlrC0SfnWPywxW3pe1gkca453b/view</t>
  </si>
  <si>
    <t>https://www.youtube.com/watch?v=JJZe3jF7Kyg&amp;feature=youtu.be</t>
  </si>
  <si>
    <t>Waffle | SIDAN - Hong Kong Cardano Community</t>
  </si>
  <si>
    <t>Monish Iyer</t>
  </si>
  <si>
    <t>https://drive.google.com/file/d/1atjlNHOYn47i82A4ZsqUGs1Mmq6H4q8z/view?usp=drive_link</t>
  </si>
  <si>
    <t>https://www.youtube.com/watch?v=2ou_LOQr0dA&amp;feature=youtu.be</t>
  </si>
  <si>
    <t>Streamlining Cardano DApp Development with Open-Source Batcher</t>
  </si>
  <si>
    <t>https://drive.google.com/file/d/1aLFpYfShzTMTBvFHKS2YydQcmiCZMPX2/view?usp=drive_link</t>
  </si>
  <si>
    <t>https://www.youtube.com/watch?v=lGgOmRupOHE&amp;feature=youtu.be</t>
  </si>
  <si>
    <t>East Africa: Implementing Real World Asset Tokenization and Verifiable Credentials</t>
  </si>
  <si>
    <t>https://drive.google.com/file/d/1nFL7Dzcx-Ecw5Owxfne4sNLYY9_HuSgz/view?usp=drive_link</t>
  </si>
  <si>
    <t>https://www.youtube.com/watch?v=pFklG7rRTAI</t>
  </si>
  <si>
    <t>Add more and easier levels to Cardano Capture the Flag (CTF)</t>
  </si>
  <si>
    <t>https://drive.google.com/file/d/1AJdMG85_gDSei0Mee4yC9ZImHkUVb_f-/view?usp=drive_link</t>
  </si>
  <si>
    <t>https://www.youtube.com/watch?v=Co88mS-qOaI&amp;feature=youtu.be</t>
  </si>
  <si>
    <t>Bitcoin Runes on Cardano via Rosen Bridge</t>
  </si>
  <si>
    <t>Armeanio</t>
  </si>
  <si>
    <t>https://docs.google.com/document/d/1i3MEH_zYTfWqLKwH7Tea785nBbFOEY7WVCi4Zqz0TUE/edit?tab=t.0</t>
  </si>
  <si>
    <t>https://www.youtube.com/watch?v=7t1xleHGiis&amp;feature=youtu.be</t>
  </si>
  <si>
    <t>Cutting-edge web3 threat detection for the Cardano Network by Check Point Software Security</t>
  </si>
  <si>
    <t>Yair Ziv</t>
  </si>
  <si>
    <t>https://drive.google.com/file/d/1oFH7g8rtXdVnHzEOhPhmEJEXZwY-pWH5/view?usp=drive_link</t>
  </si>
  <si>
    <t>https://vimeo.com/1159707475?share=copy&amp;fl=sv&amp;fe=ci</t>
  </si>
  <si>
    <r>
      <rPr>
        <rFont val="Exo"/>
        <color rgb="FFFFFFFF"/>
        <sz val="11.0"/>
        <u/>
      </rPr>
      <t>Cardano Multisig Platform by Mesh, Clarity DAO &amp; Fluid Tokens</t>
    </r>
  </si>
  <si>
    <t>https://drive.google.com/file/d/1Py42TNX6inBB8wwCJtw6oHMSjBRaLf4V/view?usp=drive_link</t>
  </si>
  <si>
    <t>https://www.youtube.com/watch?v=arOBnyL8qzE</t>
  </si>
  <si>
    <r>
      <rPr>
        <rFont val="Exo"/>
        <color rgb="FFFFFFFF"/>
        <sz val="11.0"/>
        <u/>
      </rPr>
      <t>Cardano Partnerchain Reference Implementation by TxPipe</t>
    </r>
  </si>
  <si>
    <t>https://drive.google.com/file/d/1bjAkyv3XPxH416QoXIsJk1VPmXNO62Am/view?usp=drive_link</t>
  </si>
  <si>
    <t>https://www.youtube.com/watch?si=2iTTU631dROsMgOg&amp;v=1yqOK0GY3MI&amp;feature=youtu.be</t>
  </si>
  <si>
    <t>Distribution #</t>
  </si>
  <si>
    <t>Actual date</t>
  </si>
  <si>
    <t>Telegram Announcement</t>
  </si>
  <si>
    <t>Fund4 (tx id)</t>
  </si>
  <si>
    <t>Fund5 (tx id)</t>
  </si>
  <si>
    <t>Fund6 (tx id)</t>
  </si>
  <si>
    <t>Fund7 (tx id)</t>
  </si>
  <si>
    <t>Fund8 (tx id)</t>
  </si>
  <si>
    <t>Fund9 (tx id)</t>
  </si>
  <si>
    <t>Fund10 (tx id)</t>
  </si>
  <si>
    <t>Fund11 (tx id)</t>
  </si>
  <si>
    <t>Fund12 (tx id)</t>
  </si>
  <si>
    <t>Fund13 (tx id)</t>
  </si>
  <si>
    <t>Fund14 (tx id)</t>
  </si>
  <si>
    <t>October #1</t>
  </si>
  <si>
    <t>https://t.me/c/1522687916/340</t>
  </si>
  <si>
    <t>9198dedcaf2793604a94d9d512c324194a7278315341a2f3ee5432d9ef5ce2a5</t>
  </si>
  <si>
    <t>c2e58a716887d0a558b3d9fc18911293d1685a5014d90f0fdddcbfb283f15f5a</t>
  </si>
  <si>
    <t>234a75d2202bac3c2364d291c0509c03f1a0b2d3f0c2ea58a0caaa13afdce28f</t>
  </si>
  <si>
    <t>ea073131bdaa5cad85d5af0f23c447fc06db1a457eb17d914cfb961bbc4eeb61</t>
  </si>
  <si>
    <t>07e44d0e0dc15747c021b8ef0929f8efaa71275ef234b80aba9a7ac3f16be918</t>
  </si>
  <si>
    <t>October #2</t>
  </si>
  <si>
    <t>https://t.me/c/1522687916/344</t>
  </si>
  <si>
    <t>374aa9c45ec5b379b66b170939e9d70070ec3f4c012bb1ed3bda7cf8edec5cd0</t>
  </si>
  <si>
    <t>October #3</t>
  </si>
  <si>
    <t>https://t.me/c/1522687916/347</t>
  </si>
  <si>
    <t>b3b3fbea76297dd7d6d6c5830afb5fcf3f51cb498c7a4a7884b9a72c9d0742a1</t>
  </si>
  <si>
    <t>October #4</t>
  </si>
  <si>
    <t>https://t.me/c/1522687916/349</t>
  </si>
  <si>
    <t>2af879b5a06c8ace266fe79e0c5394058a24f8accadda2f5ca73ca1a84e2264b</t>
  </si>
  <si>
    <t>212696c539b76d5c9872f6fb9706fc4f6bbd7b2236a3706dae4d3493a2c106f5</t>
  </si>
  <si>
    <t>f5756244a79525c73421e5796779fdda79b00cd24eb25aea4f2413cf6d948ff3</t>
  </si>
  <si>
    <t>44e7dff4601cfe0388a660f486e25fe8d6cf65f2dbc0b3f73dc30ed1bfcfc443</t>
  </si>
  <si>
    <t>November  #1</t>
  </si>
  <si>
    <t>https://t.me/c/1522687916/356</t>
  </si>
  <si>
    <t>022b4faf3c4c7c1d0b3e5c2eec2954e7fc2eb160ab16c12c38397478da3e2850</t>
  </si>
  <si>
    <t>9119a85b164a0a6dde31b045a5f535c7ec9e72d1e7d4bad628d65027121d12f9</t>
  </si>
  <si>
    <t>dc8820a2766ba60f2bf6a752cf8c8efc811fb5b2bcaf40cd99a8b99bcf4d60b6</t>
  </si>
  <si>
    <t>3fd7990db5f25dc63e7abf2d28e74f7bbd76d7930d6eeaae90fd8320b3c4b1e9</t>
  </si>
  <si>
    <t>November #2</t>
  </si>
  <si>
    <t>https://t.me/c/1522687916/361</t>
  </si>
  <si>
    <t>0bbfb15e3ab47bcadc3b391094b14e1fd88870b4206a3f6a7c77dc1a41b98b08</t>
  </si>
  <si>
    <t>d1fbeafdea6d73036b8d08ac4ce66c97b77bb31a6046cd0b85a28cc48a6bc3d9</t>
  </si>
  <si>
    <t>86730efcbe55568fc54cd68842afc91c8170e4738162097e6cc0808ef5ec4a2a</t>
  </si>
  <si>
    <t>56b053a4e36bed56a15fc0ca3eb47c27253b7fe0558e355da15b5121693e0360</t>
  </si>
  <si>
    <t>December #1</t>
  </si>
  <si>
    <t>https://t.me/c/1522687916/369</t>
  </si>
  <si>
    <t>33876bb46b2b2828e6bfa292fdf5b6ceebd44089f1c27e3a83fbbed7c8b0cd84</t>
  </si>
  <si>
    <t>43066fb014884d80d542e7b518d5441feb1c2aaa6db3628eb3f4dbd5967f854c</t>
  </si>
  <si>
    <t>7932529d2af6e4d7c8699211b5f1d74f04556e73d26f7202eb1d7d0b1f7cedb8</t>
  </si>
  <si>
    <t>426ded707d991345c28170c882846d1a310b70fa220aa3cb78ecf1ade9717e9b</t>
  </si>
  <si>
    <t>January #1</t>
  </si>
  <si>
    <t>https://t.me/c/1522687916/372</t>
  </si>
  <si>
    <t>6dd26ae1a945f870238acca678622c5554d59a0cb4ae5c159e0679bfcd6ede19</t>
  </si>
  <si>
    <t>e51833b9d69e71a1964e3fb05fa9d9e811da892d1be36952608daed1a510be1a</t>
  </si>
  <si>
    <t>fe18dd7c36eceb66900c153b0536bd3b84389f3192c230c3a9e9c0367e90566b</t>
  </si>
  <si>
    <t>13a43dd6b384aaf3352f9368ae0c53641569e6402af9ec05808511996c2e188c</t>
  </si>
  <si>
    <t>b603453bb85d24458562cfd5af49bee7bec650a26c8339f2c33a5bef19acc6f5</t>
  </si>
  <si>
    <t>January #2</t>
  </si>
  <si>
    <t>https://t.me/c/1522687916/379</t>
  </si>
  <si>
    <t>c96316cda6b12dede86e5493a4e76724bb70899b91fd769a57d7e7689f8686a9</t>
  </si>
  <si>
    <t>951c9127773d87161479e45dcba1d766a359d6f1008ee958cd6afcf7a1149488</t>
  </si>
  <si>
    <t>487492339725716661c5ba1db552a2ea2493759988253b2edc51624fb28e21df</t>
  </si>
  <si>
    <t>a11ba64cfcf1f36c36a4ade98651cc3ee3d706d21cd8c3adc50db8c3b5f4943b</t>
  </si>
  <si>
    <t>February #1</t>
  </si>
  <si>
    <t>https://t.me/c/1522687916/391</t>
  </si>
  <si>
    <t>9d8378bf3ea12a0b4da57cb20c6323f5263b2d57fea4c02d77c5926fa1f57b46</t>
  </si>
  <si>
    <t>3fb1f992e5414e461b8cd8503700e2a9400c9d74b700577a253931e0b5fbe76d</t>
  </si>
  <si>
    <t>fdff1386e5a2b340e170b91d49ae77a63a47569e3ae017ba8b54ef37dda4c1ca</t>
  </si>
  <si>
    <t>05a56689a4f97951a5a72ec3d7f900f8732e37395b8495a31ba47da5f1d3bc69</t>
  </si>
  <si>
    <t>February #2</t>
  </si>
  <si>
    <t>https://t.me/c/1522687916/401</t>
  </si>
  <si>
    <t>d2d3dd643796deb63c411c6ac46c62bc42850e4a15bc1ad79968e3220ef979cb</t>
  </si>
  <si>
    <t>b4a70d65bc28f5ed796f3b5d95aa380ab292dc499cb2a99e0127596c5cd29e14</t>
  </si>
  <si>
    <t>3ec653057c545f16e259ce6a3da4531a83fb5c3b4d06633d6740dee37e5ac4e4</t>
  </si>
  <si>
    <t>March #1</t>
  </si>
  <si>
    <t>https://t.me/c/1522687916/413</t>
  </si>
  <si>
    <t>c3f4f08770c5525c131d44cef26d0d1423b638aeb4a2b41419945161eae7e623</t>
  </si>
  <si>
    <t>b6e1c9a5630feb934c16a06dd25ed1dab1ff3dfa45aac90877c10b45ce39bbe7</t>
  </si>
  <si>
    <t>March #2</t>
  </si>
  <si>
    <t>https://t.me/c/1522687916/418</t>
  </si>
  <si>
    <t>1e1c32004b864c7cbb495e8ff884a04eda4a6106675a60b6760c2b198da8deb2
97fc940a82a5cd3453f3435d4d0835e69059f33fe0683907e66b72e326a41ba0</t>
  </si>
  <si>
    <t>March #3</t>
  </si>
  <si>
    <t>https://t.me/c/1522687916/424</t>
  </si>
  <si>
    <t>a16bc4ccc60875f2edd7a289fe8880ac533f203f5d43ad299c8651eeae4b8692</t>
  </si>
  <si>
    <t>6ce75cbf4a215d3bdc1ebd64ff270cacd64c14589719dba3cca072e8eebdddc5</t>
  </si>
  <si>
    <t>7410c6d41e25a010a9b171b635324eb7a89d228882e6d14f011b60aadf3fca71</t>
  </si>
  <si>
    <t>7c897c8d903fc58d3a24b69d15382f4a428d84eb63d649f0ac6016056761c749</t>
  </si>
  <si>
    <t>fcc0d894622818d167429c3af4ffdeaab503a79f0a1861dfb7422005820fc856</t>
  </si>
  <si>
    <t>April #1</t>
  </si>
  <si>
    <t>https://t.me/c/1522687916/426</t>
  </si>
  <si>
    <t>78b789cf70a5bb8a81a9745d0d1e5db777229d20bd0d462aca9c982acc2d6721</t>
  </si>
  <si>
    <t>051a29a01b0164ef608a3171d43826d6ee2e0fe3801070b4c3442c8364afd42d</t>
  </si>
  <si>
    <t>42ed9db67ae909f72b1ad7b3cc16ae0dc68147e6b25211f0238d0f1e5f767e8d</t>
  </si>
  <si>
    <t>f39b56ead8a684679aa11f8cd1de1a62bd7b0e465b3cade02768aaf8ed552d6e</t>
  </si>
  <si>
    <t>42a09d20ef9d938d7cf162e85e3e1a11ca2a1ea8aa2167c85c68d43d5aa47b91</t>
  </si>
  <si>
    <t>April #2</t>
  </si>
  <si>
    <t>https://t.me/c/1522687916/437</t>
  </si>
  <si>
    <t>6c07ff12f909f1849847b2b2235a1bd4874d4f0e7bc05214afc5f81bf6885b3b</t>
  </si>
  <si>
    <t>d28ff3e1c561e2c1e3aa4270635e602d1aa1fcf3ef076399a2f5cd7bd3950341</t>
  </si>
  <si>
    <t>04aef83fac4042d16fb1b7a81bbde4d592220df7a042d94492d3730f30796e18</t>
  </si>
  <si>
    <t>May #1</t>
  </si>
  <si>
    <t>https://t.me/c/1522687916/450</t>
  </si>
  <si>
    <t>15f4995c4ff3ab6dad99864b16b4369b54f062d043b32504837a88ec9c956bd4</t>
  </si>
  <si>
    <t>adb1ad59ea19285edcfecb17f9bbd24c1538323326a6dcc3366902191c09ad3f</t>
  </si>
  <si>
    <t>1af5bfd692efb233d86a250b41adb4b7de691e447ef26fafe9cfe5f036446b33</t>
  </si>
  <si>
    <t>2ea020481b5f263ae52c68c44566cc8783884f4b112a7771c9108a3aa136f5b8</t>
  </si>
  <si>
    <t>c1d89a671b58fbba0740cb8aae907afd95fd6cfbd7e460c5ae1198236869b1ce</t>
  </si>
  <si>
    <t>May #2</t>
  </si>
  <si>
    <t>June #1</t>
  </si>
  <si>
    <t>https://t.me/c/1522687916/461</t>
  </si>
  <si>
    <t>330cbb7f86606e473374d497745b06a91a9a5b1d5a2fe3d1540aab579b0c1c3a</t>
  </si>
  <si>
    <t>0babda03734309a3c473630b24fe5d44487f1c50d191130c122c766f29cd8731</t>
  </si>
  <si>
    <t>20be8edce6b70d77523a61062be0f144985a0141e88e2f1b280d4dd1ce26fa13</t>
  </si>
  <si>
    <t>b482f165a2bc82a88618211312f43e6169017407124cb02b094f0092b395eb71</t>
  </si>
  <si>
    <t>8b5f9033c0b3bcd6c8deeabc4ce63d4a34df37f5220af2fb76aeda872d814913</t>
  </si>
  <si>
    <t>June #2</t>
  </si>
  <si>
    <t>July #1</t>
  </si>
  <si>
    <t>https://t.me/c/1522687916/468</t>
  </si>
  <si>
    <t>d3a5623c5484815318fe8cef4708a0f81ebde2a1f02745e810d83f32eb72ae6a</t>
  </si>
  <si>
    <t>f5a4fb9c28d949273fd4ecf5cd0728254346d9445cb0cbacb3e67324d2ea8087</t>
  </si>
  <si>
    <t>da974b0a50e60b57fc150dbbbe0d52e04141c8dda62ecc03ab9de3046d9937c4</t>
  </si>
  <si>
    <t>b9952d05fac2836ec79bbc5df18db0e7fdfc578eec5644bac204885a695f3c89</t>
  </si>
  <si>
    <t>July #2</t>
  </si>
  <si>
    <t>https://t.me/c/1522687916/474</t>
  </si>
  <si>
    <t>94248a1dca33cb8be7aaae6dbf6e0e734f798294c242d252079b2f61daedf6da</t>
  </si>
  <si>
    <t>ee6fbaa9e8f654e6768d3075b12a6fd7deeaa125eb49fc4278ac31fc06327938</t>
  </si>
  <si>
    <t>8101364984cabf655e8c9aaeb17d4ad3c0586feba7032859ebaca99fa502a70f</t>
  </si>
  <si>
    <t>c33d499ca68d73364fea50c0cffeb81a044e9ec8d65e6c71955bb422b5e1b67a</t>
  </si>
  <si>
    <t>bc9caf79e5d29a37671c061c645470acb33990d6b88727e7de162faf6856f9e0</t>
  </si>
  <si>
    <t>August #1</t>
  </si>
  <si>
    <t>https://t.me/c/1522687916/482</t>
  </si>
  <si>
    <t>4cdee8c6a71c2c444aaf0aa1b87b8a589801817b2e3d70a82fc227e48fde8449</t>
  </si>
  <si>
    <t>453bd7afe0aee80f23eaae103a161d213f169052289403114e612b15ee9b80a3</t>
  </si>
  <si>
    <t>699d2005877e0f1b06ebcba7e9a1be4db8d1cb7409eda778b464dd86535980f6</t>
  </si>
  <si>
    <t>556d317bfe8738fa9a833ca9746abf4836e6c1e1a4bf7b883c57ea91908cda05</t>
  </si>
  <si>
    <t>August #2</t>
  </si>
  <si>
    <t>September #1</t>
  </si>
  <si>
    <t>https://t.me/c/1522687916/486</t>
  </si>
  <si>
    <t>d62642e769d842b9e5c9b73281120d8b52018928515e4e16f2f24c6a0abd206f</t>
  </si>
  <si>
    <t>1a0c19ba1ba87852b4e53ad9ac7d921fcf3f067bd893b8a54e31211c76dd4167</t>
  </si>
  <si>
    <t>29edc2cd98460685c0e309595d2c8f7090bf925aead573555abb12458f5c957d</t>
  </si>
  <si>
    <t>September #2</t>
  </si>
  <si>
    <t>https://t.me/c/1522687916/494</t>
  </si>
  <si>
    <t>4937b08eabc2db8bd612ab12edb94eb5e2fa0f9b1bc3656517a5510467223532</t>
  </si>
  <si>
    <t>3f81f78309fd4caa5d2b23b358188d620448a3709ec97628f58035186471701b</t>
  </si>
  <si>
    <t>8887b6018a612fa67ce62f75911538d814bb45ede9f92e570046e00c8cf85621</t>
  </si>
  <si>
    <t>2617b25592527fd1024a0ea15fb994c907ddc2de840efe830d932c9f5568f345</t>
  </si>
  <si>
    <t>https://t.me/c/1522687916/497</t>
  </si>
  <si>
    <t>c52d6ef803929e06c94cd6d8e7ff7e1f7d4975cfb6a9084fe9cb80f9cb958199</t>
  </si>
  <si>
    <t>8a23780e6ec5d5404bbbd1b8b89bcb8eeb38042932d3574ba66a16269ee78ed6</t>
  </si>
  <si>
    <t>d9b7a51e5e08a7bd7622f2bf685f70705f9b3516cdd1d896b2ce3a4d75a71721</t>
  </si>
  <si>
    <t>d78915b139dae29bc025b86c0b6b615bdd2e99ad124d00cd360ab736c11a1c71</t>
  </si>
  <si>
    <t>https://t.me/c/1522687916/500</t>
  </si>
  <si>
    <t>a2747639d73edbf3df226479676ab87672df6272df885c557b20ddfa06b680c0</t>
  </si>
  <si>
    <t>4be342044345e63f2c71304ff6a91975d6a8f1990cc49abab4839e0ab70d211d</t>
  </si>
  <si>
    <t>d9c658fe4d2be8710009dabbf1746535a640c0e8aa0e0c28464bc2284cd35c71</t>
  </si>
  <si>
    <t>https://t.me/c/1522687916/507</t>
  </si>
  <si>
    <t>786db177c39d87da733d4bea8d959c958ed1c66ff6824586bffe33fd3045b79c</t>
  </si>
  <si>
    <t>e07d1e2ef8c0fd09023bad8fd945399c157090ea6aff8fc8c2aaf72ba220093a</t>
  </si>
  <si>
    <t>2f5a6cacc8d6ec1da974a49d7e40e6a3932b1c80fd03f167a67929f9954ac1b6</t>
  </si>
  <si>
    <t>18bcd23c45fd54e393aaa5f48b20979a61ad4abb39005843c6d50b8fb484fae3</t>
  </si>
  <si>
    <t>12d9e020db3cedc21aa936aa9d7642d736e91531110b33a639c927fd9c0dea0f</t>
  </si>
  <si>
    <t>https://t.me/c/1522687916/509</t>
  </si>
  <si>
    <t>4d77e3c52113be9a0b4bf2693820d22e556723f1d1c1c44f0015cf0dd4263542</t>
  </si>
  <si>
    <t>568063bded1f5722b84494c9865cf511907f2789fce451ff320eaff0159e839c</t>
  </si>
  <si>
    <t>3dfbcb687defa153fd33fa21fee78e23e002ff2a43700ec4ac7f7ab326532fc5</t>
  </si>
  <si>
    <t>https://t.me/c/1522687916/514</t>
  </si>
  <si>
    <t>bec6334451e50dbe85a6fe353d76120c320cb78436fbb23a98189e3c55949962</t>
  </si>
  <si>
    <t>fe8020cc8e9ed3c23761548dd6a854c66ef1a93d6abd1e4c5a40e8c62ae78552</t>
  </si>
  <si>
    <t>6ce51a855da8feec8fc36b4b7c3472a7c7d9033352070c67772fc8ec3f44809e</t>
  </si>
  <si>
    <t>d4fe884fadd6865da11ec19b340ea44fcfe691b4fc7735e94307da82be13eab2</t>
  </si>
  <si>
    <t>734eb7388630cbaf8593827ca7f5d2ad309e701a26b0eb4d5524bc0908711877</t>
  </si>
  <si>
    <t>https://t.me/c/1522687916/520</t>
  </si>
  <si>
    <t>d6fbfce98a189e855a078e57df7cf65af25dff72158608de3578af6070a10a9f</t>
  </si>
  <si>
    <t>be259e338d0c9d95b2e5df204c2e6696e37a32ff1078ba8d61ab3006b7faeeba</t>
  </si>
  <si>
    <t>724bbed34482844a276882163f2f379bda67d42b1eee3b0e5b469e72d7cb277e</t>
  </si>
  <si>
    <t>8370b0f959891b944c5c8fbba7689c468a8f05966316b2b445b524372a789169</t>
  </si>
  <si>
    <t>1050398f7ccc301e85979b09541010fcf513deb2dc7ef26dccea4167ce3eecc2</t>
  </si>
  <si>
    <t>23df1e6afe6ef7737c4f443c7a94f1c95fabb3fb0878e43a83f256b5d726d464</t>
  </si>
  <si>
    <t>https://t.me/c/1522687916/527</t>
  </si>
  <si>
    <t>cc8331e4da46e75e91847249c860fdaf243f1bfb574f28ab651f14271271876e</t>
  </si>
  <si>
    <t>cd60a426e4428342591479d94447ecb1327244bff066e791e1467bd5b94f0787</t>
  </si>
  <si>
    <t>dd9c0d029e37851e08f03fe24036784985415d233586f8c85275b94fe6411888</t>
  </si>
  <si>
    <t>7dc5e2b5dbfbd9e7b293bdc0e6881e15ee79c7989ec7c8f0f06074c72ae6f038</t>
  </si>
  <si>
    <t>85a3171d405634aa337c972554c4d557fc6f0ced59255605944252108a1de884</t>
  </si>
  <si>
    <t>https://t.me/c/1522687916/531</t>
  </si>
  <si>
    <t>42559dffa8d36341230375bb34083b3d4e96d39e1ec752c08f6909ef9d56fd5a</t>
  </si>
  <si>
    <t>31101b4710161df50b6b6d69ce9dd0196f3e4b6cc5941163ae248a4c1ea10fd1</t>
  </si>
  <si>
    <t>f748692055487689e4afe3fe2c96797357d7a6afca99c54af033780aac87117d</t>
  </si>
  <si>
    <t>a208179fae7056ba8e768ab2f20f8b79857951a5675a2077de7a8648132783bf</t>
  </si>
  <si>
    <t>9994469fa6f3d5adddb46d2b2ab2ef77c77395a01f8b487005bbe2664427d5ea</t>
  </si>
  <si>
    <t>https://t.me/c/1522687916/533</t>
  </si>
  <si>
    <t>74e6de01a1dcb03b9e4da5787216c37b811d737957a3f0eae9dfdfbd5c3cbc95</t>
  </si>
  <si>
    <t>5a2a570748400d5094f9ac969848e805dcb02526eaffb6a6420bd37b1c0a02c7</t>
  </si>
  <si>
    <t>7d1780e84f6f2f01035bd96631fc3a34608c4f8d0c668aa51116038220761a83</t>
  </si>
  <si>
    <t>138ecc3d485cb4167000a557d1871dc85a58cf4cfe11b7ff96ef5e9db528d2ec</t>
  </si>
  <si>
    <t>26ca288a0865454caf3f5af6c92c98ad627be27189380fa0005e27ed5079ba9f</t>
  </si>
  <si>
    <t>d94bb5660fc55dfe2e08eadf2ce69fc817ec3a8f825dc07fe02c6c3a128fd1a2</t>
  </si>
  <si>
    <t>https://t.me/c/1522687916/535</t>
  </si>
  <si>
    <t>2218df78edf664dc74dd2dfb61448d27d3b1cb92530990eafc3f2d7095994b20</t>
  </si>
  <si>
    <t>6383a4cb036f379aae567702d55a45866f658a45b56681e24aef6618de3e13cb</t>
  </si>
  <si>
    <t>19654d16c2a1ed8975b729796c7d6fc9bb9cb4a6846a74196981946194c921c9</t>
  </si>
  <si>
    <t>9f9d44080c9d98611b2909eecf7c99e784dd8d24dc983fd1e18c1de108500f96</t>
  </si>
  <si>
    <t>052cd36b6fe2e4c050eb5b7c9c7d2ebcacb05380df3146ea8eafc8ed1c4a806f</t>
  </si>
  <si>
    <t>1ac231fb7090528861eb0e7373a2581373c0a8b41fd1cdd217f3a6decb5ce3f2</t>
  </si>
  <si>
    <t>https://t.me/c/1522687916/541</t>
  </si>
  <si>
    <t>f2e8c6c0da38b7ae26d5c3be5e4be733abfeea19c8e669a4491d4eea54e7f877</t>
  </si>
  <si>
    <t>e0fc69a9397bbdbe989e8be3d40a84db1a07d4e659e4de5b11ded3b691d636c7</t>
  </si>
  <si>
    <t>443f75f83355a5adb69c1cb8dfe80350a9eeaf6999fb32d217ddf1ce8cf7d7d3</t>
  </si>
  <si>
    <t>4cf8862e942b50a18b0031ce8bba3c12f9b5dfbf00986f20db28b27363bfe5e3</t>
  </si>
  <si>
    <t>https://t.me/c/1522687916/547</t>
  </si>
  <si>
    <t>c9dee487b0633358e02ab3e4dd1de07c8d93b7189191d99cfd2451435e8730b6</t>
  </si>
  <si>
    <t>8832fbc697338456c04635a916d7881cab71cf1b5a743b665ab9489f389d08a8</t>
  </si>
  <si>
    <t>252e81b010c1186beb45f1b40c7204cdfb12a7c1240493beaefc78d0fa2897a2</t>
  </si>
  <si>
    <t>f475467c9b2f0eb4833dac51a3a5f43fdd7ae92c21cc19cda9b642e06a2372d1</t>
  </si>
  <si>
    <t>da23226af171165a5b137bb055a4e4f51e95b08eeb2f38cba93f82a621cd0ec9</t>
  </si>
  <si>
    <t>https://t.me/c/1522687916/553</t>
  </si>
  <si>
    <t>19a6dd38ba68d20331e54f5927d35d2299c5395f3d11e6f1e9116389dab0d1cf</t>
  </si>
  <si>
    <t>dc0e180d53218316a86e5237dc3efe3226a3d0e97de8bf2ae07cadbfa6a23e09</t>
  </si>
  <si>
    <t>5d6c13043377e2c6cb967a52a1478f855f654e43cafecc0f7a3258b613edcda2</t>
  </si>
  <si>
    <t>14017cf2acfe895be67ec152fc49ec02778e89ec6962e8465a124e9dd8b835b8</t>
  </si>
  <si>
    <t>3fc5734cca297259dde45830990ba20b024a1042d051ff7ae236e90f51b40f32</t>
  </si>
  <si>
    <t>6c4821787c89e4073bda62ebbf486137de73ea5c6390895e939a065f5d82b1e3</t>
  </si>
  <si>
    <t>https://t.me/c/1522687916/555</t>
  </si>
  <si>
    <t>efe251396fc44f1d4c9b4f1058a0c5453c4deff73426cada7e675e7136593527</t>
  </si>
  <si>
    <t>b61a2e18cb979b64415e714b091ebe8abd194f1f6e792c62643b63d1a3d0af0f</t>
  </si>
  <si>
    <t>712955fddfa53a9e66d09c1bf3496d24e6812033040dc6c3c1dcb4d90185696b</t>
  </si>
  <si>
    <t>ef18edfe2ec758e0cb49cd0277ce7d0d02337a46e4c37c5e83185a48040c01b4</t>
  </si>
  <si>
    <t>b20322cc464efa027d7249eecbd4ee7aec3d061c68708926594dbad715e6c999</t>
  </si>
  <si>
    <t>afbca999304c59abf5529b50b88653033237ed107eff72f4e62b6b6df6121b41</t>
  </si>
  <si>
    <t>6be33f6e25c3bc0fee94195d5c87459c1324b14ab9d0dba4f197fa9f3f9499d6</t>
  </si>
  <si>
    <t>2e5781bb56fbb3bd1b778c7bb81fa95bd507b41fb676dfad7c33e18ee431b80d</t>
  </si>
  <si>
    <t>https://t.me/c/1522687916/559</t>
  </si>
  <si>
    <t>d8654d28d4323451f1a54f889bd74016a3feb2728ec9aa0802910ce3d7be6a61</t>
  </si>
  <si>
    <t>7527f0e12a6a981a21ed2f28c6c65607f6610e5ab20d9f6021b605f90f34cdde</t>
  </si>
  <si>
    <t>23c8b1ef3af95ad01781c55160f54b6fb3cc2e689f3e9a8c4ba11b1e9fde67f8</t>
  </si>
  <si>
    <t>376883c0e2e8116cfcab06900c7d5772557f574b023b3a0b90f910cb12f41195</t>
  </si>
  <si>
    <t>9b156b9d53271e720099fe0960872ebd0b66bee339dd847e9d4c856736902a65</t>
  </si>
  <si>
    <t>11b89dc820872418193d2b88be69c983e442afa18a9bb6a5acfa11ae8e4811c0</t>
  </si>
  <si>
    <t>https://t.me/c/1522687916/562</t>
  </si>
  <si>
    <t>361e474e9f5634fc33a9e9beabdf663289cb8cb101697a84a80177de562a45fd</t>
  </si>
  <si>
    <t>eedfc0125165b8c53c0b141578fd4ae46ed496518f68c3bc3e8f49526a8a1bae</t>
  </si>
  <si>
    <t>8e64ff78aea2c356abd3d6423dbad376a81a368ba790d2f4a2677ced9ef9bc64</t>
  </si>
  <si>
    <t>0d5a7c81334e8d8da952501971c750c0a08d9ba8695ca820eb5d5fa7893d8254</t>
  </si>
  <si>
    <t>f4f1d56a7b8906c8491c66ee399e0ae4132ff1ec5f21fbeff31a7a73f32be4a0</t>
  </si>
  <si>
    <t>e605007b5816c74ffa2af95af37608afeed719a8f16148d1c0ffeb0313731681</t>
  </si>
  <si>
    <t>https://t.me/c/1522687916/564</t>
  </si>
  <si>
    <t>9f552a4c84dcb13437cbeb580ea36be21f6290127acb32d01ddf149c11229333</t>
  </si>
  <si>
    <t>26548ddfa4257c656e7c0edc04089e9923e8b082f96d5f63039ea5c7bada0834</t>
  </si>
  <si>
    <t>ddb1a44a789914404f4bedee2768a96b0c6d8126cc96d71f3e95a936fd6dc1b0</t>
  </si>
  <si>
    <t>092568daf259bcbe4dd8aad30a9be81be3947939f5dc140e220d8d32d303bb71</t>
  </si>
  <si>
    <t>https://t.me/c/1522687916/568</t>
  </si>
  <si>
    <t>cf8d3f280bd9b3e857121211308173a42043207fa8d355a7fd0b401978654516</t>
  </si>
  <si>
    <t>14f731abb1100138a4b12c94eca58a10d8f20daafbe863d1abf09ff6e53cef35</t>
  </si>
  <si>
    <t>b3c78826616f201bea501234eba88e8ffbb9ee75706a0c36877a3a1c23ec73a9</t>
  </si>
  <si>
    <t>248d3a3ff24cdda2c0ad13084e205bbdccf20f5525b33bb79aef7576e1122457</t>
  </si>
  <si>
    <t>8cdb0473df15f4306472feb93e8ec9496d1c6724c889171f8b0d41885bf4d05a</t>
  </si>
  <si>
    <t>bd91bfa3c6a531090546f698e57709e68288fe48bca5981b36496c0264deb7c9</t>
  </si>
  <si>
    <t>7f47b0172e78e75f89787556be6d2782f03d1bbd86ad5c9a201f89f445e007a5</t>
  </si>
  <si>
    <t>https://t.me/c/1522687916/571</t>
  </si>
  <si>
    <t>0ac73d8387e6bc4e8f49750c8f23f93af7c57b710f5a6d2aaf8da6d418f8e644</t>
  </si>
  <si>
    <t>705e1e62e988943e4041b2c2414891f24256d90444f9f5f33b9c59cfdbb9db15</t>
  </si>
  <si>
    <t>f9a5c63ab7bcd8300513d9a8868f2b8490a8ec97c79deeb1403268e9101866c9</t>
  </si>
  <si>
    <t>9cd2b820047efdeb7dbc0f42f0382ea24df019bea9659ebe0c4d107122afdf22</t>
  </si>
  <si>
    <t>625995cd0d15ba8447cfa646412210902157dd7f85a27dad6f3004cc81f59bc8</t>
  </si>
  <si>
    <t>https://t.me/c/1522687916/574</t>
  </si>
  <si>
    <t>ebdd425332983f2d1f5e4ecc9a9026d25ca349221250c1bac4ba45b15e473a71</t>
  </si>
  <si>
    <t>1e55713db33be6176bc84fe5dfb3c5508f768f7ff306dfa21f0c77f3502d789b</t>
  </si>
  <si>
    <t>f4d88ddadc103b518488d3d01ad2ec56940be799a032cbf09ae99e016f9beb7a</t>
  </si>
  <si>
    <t>759f0b963425c9a78bc723549dc56089c5d08a4cbf1a4505c9241834e41a59e9</t>
  </si>
  <si>
    <t>305c043ca2680154a10bb01f34118d1d7c6c982bbaf0c570eefd7e2ca74a3013</t>
  </si>
  <si>
    <t>https://t.me/c/1522687916/579</t>
  </si>
  <si>
    <t>15d134a84047818847aadaee47e3a14823157433f4b27925cf8fcf244e6a2505</t>
  </si>
  <si>
    <t>1298bc5d543f53fc332cbdb563fa284de89bffea42ba7baefcad12769cb8662f</t>
  </si>
  <si>
    <t>29b3c1e1a0f95d558296fd780f498b2c2c474f9a9dcf05a07bb70af405e490ca</t>
  </si>
  <si>
    <t>8f2956e9c15f3b4f20cda20ca845ddaf894f50d4ecf094a0cbe15a015b4bd0b5</t>
  </si>
  <si>
    <t>https://t.me/c/1522687916/583</t>
  </si>
  <si>
    <t>4198e9ea4ee049ba407ff1fe28053a4be88c82fe3f52e0186a5100b3ccbbbf02</t>
  </si>
  <si>
    <t>e6ecff4cab613a761d70ac169825a39895552724e620937b17d1c61fba8d3921</t>
  </si>
  <si>
    <t>fc0ec6a499d099c6af38ce4e73d8477bd78ac4000875fe0dcfd93219c15f0d37</t>
  </si>
  <si>
    <t>cc2c40acc28d04180dd38b6d51da475a5171ee791917469719f112bdea768444</t>
  </si>
  <si>
    <t>6528c318678c53ef46847383f64eb4bcc955712719d3f195d3e0f992665a9858</t>
  </si>
  <si>
    <t>https://t.me/c/1522687916/589</t>
  </si>
  <si>
    <t>ea948af5198206095562a19f94fed3aa5c1775a6d154cc568f3e3eff53d3c032</t>
  </si>
  <si>
    <t>c0f31a44935b18bec728e571cf524fcdfc9a0477d80e7c09e79a52d08b14a373</t>
  </si>
  <si>
    <t>c460ea7ebeacba2f14c2bbeef9e91d0b1f1446396dc24eb8516887900a2e8512</t>
  </si>
  <si>
    <t>72b88d78b02141d8ea5922ffb21c3364c86b3a05580447a19902912da2cd4a1f</t>
  </si>
  <si>
    <t>0368374b25259cbf0db136f5105bb4a846b0ba1949caf4210aac6764faa0edce</t>
  </si>
  <si>
    <t>02aeaa29244fb36d949cab6617a1c30eccb649411ebad6ed57cc30bf06689b08</t>
  </si>
  <si>
    <t>https://t.me/c/1522687916/597</t>
  </si>
  <si>
    <t>38c205242c9c7e14d70bbb301ae72cfdc0c04f4c4335261b98dbf8b137f934ef</t>
  </si>
  <si>
    <t>64aeda8f401bac95b5789d17293aa4b9079ab11a0a815bf5b7f10252e0749358</t>
  </si>
  <si>
    <t>aa1561ce5f630e98baf14337bc8dc9ee469c871bea7c342ee70a6208cd5d9ea9</t>
  </si>
  <si>
    <t>05885f7039220a2d315327cb084c0cdce75fefad77a5155f4a4e5d7e90fcc6b3</t>
  </si>
  <si>
    <t>6861e1ac47cb37276dd72421c0f5d93297ab1b53565fa4afc738def28c367f4a</t>
  </si>
  <si>
    <t>c58da6546fef45ec2db7fdf99c12e3247a77e835081098e515968e5f9ebfefd3</t>
  </si>
  <si>
    <t>https://t.me/c/1522687916/602</t>
  </si>
  <si>
    <t>d7c6af5d6c006db3b23a881943d8952bb2fdd8af0fd46d44adf8f4cac35e56ce</t>
  </si>
  <si>
    <t>a9e58d19b74bc6c3f2d4a8f6a840101af70c97e0bed5aa6c44932614a6929e5e</t>
  </si>
  <si>
    <t>0fbb0dd6af6b25dc018d5eb5adc089793e2b64b86f153889b3650d7d18602133</t>
  </si>
  <si>
    <t>ce27f3340d6795d1328858f9c99dae4571c1f245d31d1ac8c4412e38f870f4d3</t>
  </si>
  <si>
    <t>e111246cfb6ee29f9831e7702da51bac2552dddd123f96caeaa8b816a3b86597</t>
  </si>
  <si>
    <t>November #1</t>
  </si>
  <si>
    <t>https://t.me/c/1522687916/605</t>
  </si>
  <si>
    <t>3382ecea29eef125269ab9c1b7995f90e502d07758671d1302c0d72bd41847f4</t>
  </si>
  <si>
    <t>c37b0fe3c7548a3d6bbf207aac1a0a7cef3e8a6d7060679067acbe227612c590</t>
  </si>
  <si>
    <t>dfc6732130167a99dd6dff803366d6bcba2d0ec811198d71908e520b1714c32d</t>
  </si>
  <si>
    <t>481fd62c1c96897f73f1bd55de812e9219d130b2737aac016deb83ecf4233b90</t>
  </si>
  <si>
    <t>102e6a0087e18f1677a10fc352e7e9343ef01d98c9eb781c249eaf4d4e77ada7</t>
  </si>
  <si>
    <t>https://t.me/c/1522687916/614</t>
  </si>
  <si>
    <t>8b3430636aea309a70a6e988aa3fff24b337fe032bb6c8a65eecf05c323f3d31</t>
  </si>
  <si>
    <t>d2b0ca1ae4d6efc6306e8e5742f011c7acd0cead28d90b3a8b7a2c1e513d060b</t>
  </si>
  <si>
    <t>2ed4a0ae8a99a0b9fbc29ac1cd72884c33ba5a4eb2370013d4e9609fccef1b01</t>
  </si>
  <si>
    <t>b8d80713ca6627a729f67f1d06d2f48c33ed6ed8649f3639f60e1a1c21e48f9d</t>
  </si>
  <si>
    <t>1f7de21057be6ecbfba1cf54ac26466941ba51676d9ab4eb2173483bc38e6110</t>
  </si>
  <si>
    <t>https://t.me/c/1522687916/618</t>
  </si>
  <si>
    <t>61c2b7bd268df027b7946b0994ac86eb46a49669d20fc7618565d434d4b07ccf</t>
  </si>
  <si>
    <t>02ed56ae7e52d312d562dbeceb1b1ca56dfb00a0e554950df24b6ab8a315c98d</t>
  </si>
  <si>
    <t>1e7c4dc3325994bf5230d6ff1990c77aad7de0d9a5a82175717e762722c8f690</t>
  </si>
  <si>
    <t>2eb3dee1448cc1f4bd4ff00e5785ee3f759025c392e8b2e77127ce1858720054</t>
  </si>
  <si>
    <t>ef85f5f8703039df2651e64a5a0dbc63363187652d4c2206cc90d0726fcc0b1d</t>
  </si>
  <si>
    <t>d7f0dd84918f6406a59099eeddd084c4978f413b789b8fa1cfa2ca4df6db8abd</t>
  </si>
  <si>
    <t>https://t.me/c/1522687916/623</t>
  </si>
  <si>
    <t>0debbf47b2b08da882a7bc86468ec3fff7b86b31848381af758ec4b3679fc5b3</t>
  </si>
  <si>
    <t>9aed55150ae333159427ef4c9ec58e561bfbedc7ec3902faec05509edaeafd7d</t>
  </si>
  <si>
    <t>5649b3e4a60b227969bff69996df511c520a9d21bb9022274a87b7df7ed764e4</t>
  </si>
  <si>
    <t>cae2eebfdadbdbc74f96846c7c8837e3c7dd0c80fe83fc0135779cb73f3db1a3</t>
  </si>
  <si>
    <t>4c16951c9175a6f4fed97c06fb8cc1cf398c4c8a701a4143a8591e00c69366de</t>
  </si>
  <si>
    <t>https://t.me/c/1522687916/627</t>
  </si>
  <si>
    <t>c0398826140f8d41bf756569321b1a46e0e59d1af184b278f6cc94657fd5c3b8</t>
  </si>
  <si>
    <t>856fe184d49f650fdd5be64f22370963dd2250f11c6e173731a87500a5a97fa6</t>
  </si>
  <si>
    <t>412be0c5e5dbe48d3a7efb485492f5e5f220727c2ae19c9cbdfbda3d738374aa</t>
  </si>
  <si>
    <t>b04a82e87b68c9eb24a2e407c0367fe4f6dcec27bcb6f1a42b36189a704ffc26</t>
  </si>
  <si>
    <t>b8c96ca0418fa89bc67eef547d729e0c2ca259241454e0948c7489041ac3ea99</t>
  </si>
  <si>
    <t>https://t.me/c/1522687916/631</t>
  </si>
  <si>
    <t>c9358546302ca4c7f661a0fde97b031e5fc3bc07aa90efbdfc93d36b2cc1c90c</t>
  </si>
  <si>
    <t>699d14766dabb4092420347a625b998740915d0c1c6630c83bbcc0272d28d3a8</t>
  </si>
  <si>
    <t>1466d95042dda61fd89cdc364fd7f0be6eb7923889ef72bf1661914201c306b1</t>
  </si>
  <si>
    <t>673bca940fc4c4f3333894b268b0e3184e4f7c0d2c549e9e9b1f85b667c0a103</t>
  </si>
  <si>
    <t>1e1d8ccc92eeaffc324ae6b682045818d0e57effbf3e2c3f10c334111967c614</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</si>
  <si>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</si>
  <si>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FUND14</t>
  </si>
  <si>
    <t>Funding (₳)</t>
  </si>
  <si>
    <t>ID</t>
  </si>
  <si>
    <t>Project Name</t>
  </si>
  <si>
    <t>Challenge</t>
  </si>
  <si>
    <r>
      <rPr>
        <rFont val="Exo"/>
        <color rgb="FF1155CC"/>
        <sz val="11.0"/>
        <u/>
      </rPr>
      <t>[Aladin]: Building a Freelancer Community for Cardano</t>
    </r>
  </si>
  <si>
    <t>Thanh Nguyen</t>
  </si>
  <si>
    <r>
      <rPr>
        <rFont val="Exo"/>
        <color rgb="FF1155CC"/>
        <sz val="11.0"/>
        <u/>
      </rPr>
      <t>[C2VN]: Hydra on Cardano – Complete Step-by-Step DApp Guide</t>
    </r>
  </si>
  <si>
    <t>Khanh Duy Nguyen</t>
  </si>
  <si>
    <r>
      <rPr>
        <rFont val="Exo"/>
        <color rgb="FF1155CC"/>
        <sz val="11.0"/>
        <u/>
      </rPr>
      <t>A Token-Incentivized Mental Health Ecosystem Using DID</t>
    </r>
  </si>
  <si>
    <t>Mineko Enomoto</t>
  </si>
  <si>
    <r>
      <rPr>
        <rFont val="Exo"/>
        <color rgb="FF1155CC"/>
        <sz val="11.0"/>
        <u/>
      </rPr>
      <t>Activating IPDC Blockchain through Real Broadcasting Waves</t>
    </r>
  </si>
  <si>
    <t>JUN HAMADA</t>
  </si>
  <si>
    <r>
      <rPr>
        <rFont val="Exo"/>
        <color rgb="FF1155CC"/>
        <sz val="11.0"/>
        <u/>
      </rPr>
      <t>AIRA : Hydra Loyalty &amp; Crypto for Regional Revitalization</t>
    </r>
  </si>
  <si>
    <t>Shigeki Tabira : AIRA Inc, CEO</t>
  </si>
  <si>
    <t>Cardano Use Cases: Partners &amp; Products</t>
  </si>
  <si>
    <r>
      <rPr>
        <rFont val="Exo"/>
        <color rgb="FF1155CC"/>
        <sz val="11.0"/>
        <u/>
      </rPr>
      <t>Amplify Cardano: Community-Led Events by Rare Network</t>
    </r>
  </si>
  <si>
    <r>
      <rPr>
        <rFont val="Exo"/>
        <color rgb="FF1155CC"/>
        <sz val="11.0"/>
        <u/>
      </rPr>
      <t>Amplify Cardano: Community-Led Marketing by Rare Network</t>
    </r>
  </si>
  <si>
    <r>
      <rPr>
        <rFont val="Exo"/>
        <color rgb="FF1155CC"/>
        <sz val="11.0"/>
        <u/>
      </rPr>
      <t>An all-in-one platform for the Korean Cardano community</t>
    </r>
  </si>
  <si>
    <t>KTOP SPO</t>
  </si>
  <si>
    <r>
      <rPr>
        <rFont val="Exo"/>
        <color rgb="FF1155CC"/>
        <sz val="11.0"/>
        <u/>
      </rPr>
      <t>Anastasia Labs - Smart Contract Design Patterns Conway+</t>
    </r>
  </si>
  <si>
    <t>Philip DiSarro</t>
  </si>
  <si>
    <r>
      <rPr>
        <rFont val="Exo"/>
        <color rgb="FF1155CC"/>
        <sz val="11.0"/>
        <u/>
      </rPr>
      <t>Anti-Front-Running ZKPerps on Cardano w/MidnightZK</t>
    </r>
  </si>
  <si>
    <t>Sricharan Ganta</t>
  </si>
  <si>
    <r>
      <rPr>
        <rFont val="Exo"/>
        <color rgb="FF1155CC"/>
        <sz val="11.0"/>
        <u/>
      </rPr>
      <t>Anvil - Semi-Custodial Wallet: Enterprise ready Wallet SDK</t>
    </r>
  </si>
  <si>
    <t>Zachary Soesbee</t>
  </si>
  <si>
    <r>
      <rPr>
        <rFont val="Exo"/>
        <color rgb="FF1155CC"/>
        <sz val="11.0"/>
        <u/>
      </rPr>
      <t>Bifrost: Bitcoin-Cardano bridge secured by Cardano SPOs</t>
    </r>
  </si>
  <si>
    <t>Matteo Coppola (FluidTokens)</t>
  </si>
  <si>
    <r>
      <rPr>
        <rFont val="Exo"/>
        <color rgb="FF1155CC"/>
        <sz val="11.0"/>
        <u/>
      </rPr>
      <t>Bitcoin &lt;&gt; Cardano Atomic Swaps</t>
    </r>
  </si>
  <si>
    <r>
      <rPr>
        <rFont val="Exo"/>
        <color rgb="FF1155CC"/>
        <sz val="11.0"/>
        <u/>
      </rPr>
      <t>Bitcoin Lightning Payments on Cardano using Cardinal</t>
    </r>
  </si>
  <si>
    <t>PolyCrypt</t>
  </si>
  <si>
    <r>
      <rPr>
        <rFont val="Exo"/>
        <color rgb="FFFFFFFF"/>
        <sz val="11.0"/>
        <u/>
      </rPr>
      <t>Bright Future @ Ethio Japan High School | エチオジャパンハイスクールで輝く未来</t>
    </r>
  </si>
  <si>
    <r>
      <rPr>
        <rFont val="Exo"/>
        <color rgb="FF1155CC"/>
        <sz val="11.0"/>
        <u/>
      </rPr>
      <t>Bringing Multi-Chain Users From Ctrl Wallet Into Cardano</t>
    </r>
  </si>
  <si>
    <t>Emile Dubie - CTRL WALLET</t>
  </si>
  <si>
    <r>
      <rPr>
        <rFont val="Exo"/>
        <color rgb="FF1155CC"/>
        <sz val="11.0"/>
        <u/>
      </rPr>
      <t>by TxPipe - API Layer for Cardano protocols using Tx3</t>
    </r>
  </si>
  <si>
    <r>
      <rPr>
        <rFont val="Exo"/>
        <color rgb="FF1155CC"/>
        <sz val="11.0"/>
        <u/>
      </rPr>
      <t>by TxPipe - Cardano Buidler Fest Buenos Aires 2026</t>
    </r>
  </si>
  <si>
    <r>
      <rPr>
        <rFont val="Exo"/>
        <color rgb="FF1155CC"/>
        <sz val="11.0"/>
        <u/>
      </rPr>
      <t>by TxPipe - Early Aiken vulnerability detection using AI</t>
    </r>
  </si>
  <si>
    <r>
      <rPr>
        <rFont val="Exo"/>
        <color rgb="FF1155CC"/>
        <sz val="11.0"/>
        <u/>
      </rPr>
      <t>by TxPipe - Monitoring Dashboards Tailored for your dApp</t>
    </r>
  </si>
  <si>
    <r>
      <rPr>
        <rFont val="Exo"/>
        <color rgb="FF1155CC"/>
        <sz val="11.0"/>
        <u/>
      </rPr>
      <t>by TxPipe - Shipping Oracle to unlock Cardano e-Commerce</t>
    </r>
  </si>
  <si>
    <r>
      <rPr>
        <rFont val="Exo"/>
        <color rgb="FF1155CC"/>
        <sz val="11.0"/>
        <u/>
      </rPr>
      <t>by Txpipe - White-label e-Commerce Platform on Cardano</t>
    </r>
  </si>
  <si>
    <r>
      <rPr>
        <rFont val="Exo"/>
        <color rgb="FF1155CC"/>
        <sz val="11.0"/>
        <u/>
      </rPr>
      <t>Cardano at SusHiTech Tokyo: Japan's Premier Tech Summit</t>
    </r>
  </si>
  <si>
    <t>Socious</t>
  </si>
  <si>
    <r>
      <rPr>
        <rFont val="Exo"/>
        <color rgb="FF1155CC"/>
        <sz val="11.0"/>
        <u/>
      </rPr>
      <t>Cardano Bond Exchange: Trading Zero-Coupon Bond (RWA)</t>
    </r>
  </si>
  <si>
    <t>Do Tran Linh</t>
  </si>
  <si>
    <r>
      <rPr>
        <rFont val="Exo"/>
        <color rgb="FF1155CC"/>
        <sz val="11.0"/>
        <u/>
      </rPr>
      <t>Cardano Corporate PoC Lab - Japan (powered by Antler Ibex)</t>
    </r>
  </si>
  <si>
    <t>Mongi Buckens - Submitting on behalf of Antler IBEX.</t>
  </si>
  <si>
    <r>
      <rPr>
        <rFont val="Exo"/>
        <color rgb="FF1155CC"/>
        <sz val="11.0"/>
        <u/>
      </rPr>
      <t>Cardano DeFi SDK - Dexter &amp; Iris V2</t>
    </r>
  </si>
  <si>
    <t>3rd Eye Labs</t>
  </si>
  <si>
    <r>
      <rPr>
        <rFont val="Exo"/>
        <color rgb="FF1155CC"/>
        <sz val="11.0"/>
        <u/>
      </rPr>
      <t>Cardano Hub NBO - Grassroot Community Building by LidoNation</t>
    </r>
  </si>
  <si>
    <t>Lido Nation Foundation Inc</t>
  </si>
  <si>
    <r>
      <rPr>
        <rFont val="Exo"/>
        <color rgb="FF1155CC"/>
        <sz val="11.0"/>
        <u/>
      </rPr>
      <t>Cardano Japan Hub Restart カルダノ・ジャパン・ハブ再起動</t>
    </r>
  </si>
  <si>
    <t>Pacific Meta Inc.</t>
  </si>
  <si>
    <r>
      <rPr>
        <rFont val="Exo"/>
        <color rgb="FF1155CC"/>
        <sz val="11.0"/>
        <u/>
      </rPr>
      <t>Cardano Music Royalties: Instant, Transparent Payouts</t>
    </r>
  </si>
  <si>
    <t>Fundacion Blockchain Argentina</t>
  </si>
  <si>
    <r>
      <rPr>
        <rFont val="Exo"/>
        <color rgb="FF1155CC"/>
        <sz val="11.0"/>
        <u/>
      </rPr>
      <t>Cardano NFT Ticketing &amp; Conference Goer Platform by Rare Evo</t>
    </r>
  </si>
  <si>
    <r>
      <rPr>
        <rFont val="Exo"/>
        <color rgb="FF1155CC"/>
        <sz val="11.0"/>
        <u/>
      </rPr>
      <t>Cardano SeedSigner: DIY air-gapped Hardware Wallet</t>
    </r>
  </si>
  <si>
    <r>
      <rPr>
        <rFont val="Exo"/>
        <color rgb="FF1155CC"/>
        <sz val="11.0"/>
        <u/>
      </rPr>
      <t>Cardano Treasury Explorer Open Data Source - ADAspending.com</t>
    </r>
  </si>
  <si>
    <t>Otávio Lima</t>
  </si>
  <si>
    <r>
      <rPr>
        <rFont val="Exo"/>
        <color rgb="FF1155CC"/>
        <sz val="11.0"/>
        <u/>
      </rPr>
      <t>Cardano University Tour Argentina</t>
    </r>
  </si>
  <si>
    <r>
      <rPr>
        <rFont val="Exo"/>
        <color rgb="FF1155CC"/>
        <sz val="11.0"/>
        <u/>
      </rPr>
      <t>Cardano Vietnam – National Blockchain Outreach 2026</t>
    </r>
  </si>
  <si>
    <t>Cardano Vietnam</t>
  </si>
  <si>
    <r>
      <rPr>
        <rFont val="Exo"/>
        <color rgb="FF1155CC"/>
        <sz val="11.0"/>
        <u/>
      </rPr>
      <t>Cardano Vietnam Monthly Meetups 2026</t>
    </r>
  </si>
  <si>
    <r>
      <rPr>
        <rFont val="Exo"/>
        <color rgb="FF1155CC"/>
        <sz val="11.0"/>
        <u/>
      </rPr>
      <t>Cardano’s First End-to-End Metal and Minerals RWA Ecosystem</t>
    </r>
  </si>
  <si>
    <t>zenGate Global Ltd</t>
  </si>
  <si>
    <r>
      <rPr>
        <rFont val="Exo"/>
        <color rgb="FFFFFFFF"/>
        <sz val="11.0"/>
        <u/>
      </rPr>
      <t>Cardanoscan API SDK - Python</t>
    </r>
  </si>
  <si>
    <r>
      <rPr>
        <rFont val="Exo"/>
        <color rgb="FF1155CC"/>
        <sz val="11.0"/>
        <u/>
      </rPr>
      <t>Catalyst Funded Cardano Startup Booths at Rare Evo 2026</t>
    </r>
  </si>
  <si>
    <r>
      <rPr>
        <rFont val="Exo"/>
        <color rgb="FF1155CC"/>
        <sz val="11.0"/>
        <u/>
      </rPr>
      <t>Cexplorer: Mini Cardano Explorer for (not only) Local Usage</t>
    </r>
  </si>
  <si>
    <t>Vellum Labs s.r.o.</t>
  </si>
  <si>
    <r>
      <rPr>
        <rFont val="Exo"/>
        <color rgb="FF1155CC"/>
        <sz val="11.0"/>
        <u/>
      </rPr>
      <t>CHARLI3 - Open Source Oracle SDK</t>
    </r>
  </si>
  <si>
    <r>
      <rPr>
        <rFont val="Exo"/>
        <color rgb="FF1155CC"/>
        <sz val="11.0"/>
        <u/>
      </rPr>
      <t>CHARLI3 Dendrite v2: DEX, Lending, P2P DeFi Data Upgrades</t>
    </r>
  </si>
  <si>
    <r>
      <rPr>
        <rFont val="Exo"/>
        <color rgb="FF1155CC"/>
        <sz val="11.0"/>
        <u/>
      </rPr>
      <t>CHARLI3 Discord/Telegram Token Data and Multi-DEX swap bot</t>
    </r>
  </si>
  <si>
    <r>
      <rPr>
        <rFont val="Exo"/>
        <color rgb="FF1155CC"/>
        <sz val="11.0"/>
        <u/>
      </rPr>
      <t>CHARLI3 Open Source Oracle Marketplace and Launchpad</t>
    </r>
  </si>
  <si>
    <r>
      <rPr>
        <rFont val="Exo"/>
        <color rgb="FF1155CC"/>
        <sz val="11.0"/>
        <u/>
      </rPr>
      <t>CHARLI3 Oracles Hackathon</t>
    </r>
  </si>
  <si>
    <r>
      <rPr>
        <rFont val="Exo"/>
        <color rgb="FFFFFFFF"/>
        <sz val="11.0"/>
        <u/>
      </rPr>
      <t>Community CIP Editor Robert Phair: 6 month budget</t>
    </r>
  </si>
  <si>
    <r>
      <rPr>
        <rFont val="Exo"/>
        <color rgb="FF1155CC"/>
        <sz val="11.0"/>
        <u/>
      </rPr>
      <t>Decentralized On-Chain Data Encryption</t>
    </r>
  </si>
  <si>
    <t>Logical Mechanism LLC</t>
  </si>
  <si>
    <r>
      <rPr>
        <rFont val="Exo"/>
        <color rgb="FF1155CC"/>
        <sz val="11.0"/>
        <u/>
      </rPr>
      <t>Discover Cardano with Ctrl Wallet – Short Video Series</t>
    </r>
  </si>
  <si>
    <t>EMILE DUBIE - CTRL WALLET</t>
  </si>
  <si>
    <r>
      <rPr>
        <rFont val="Exo"/>
        <color rgb="FF1155CC"/>
        <sz val="11.0"/>
        <u/>
      </rPr>
      <t>DRep DAO Platform</t>
    </r>
  </si>
  <si>
    <t>CardanoYoda</t>
  </si>
  <si>
    <r>
      <rPr>
        <rFont val="Exo"/>
        <color rgb="FF1155CC"/>
        <sz val="11.0"/>
        <u/>
      </rPr>
      <t>EIP-712 Typed structured data signing for Cardano</t>
    </r>
  </si>
  <si>
    <r>
      <rPr>
        <rFont val="Exo"/>
        <color rgb="FF1155CC"/>
        <sz val="11.0"/>
        <u/>
      </rPr>
      <t>Ekklesia: High-Frequency Voting on Cardano with Hydra</t>
    </r>
  </si>
  <si>
    <r>
      <rPr>
        <rFont val="Exo"/>
        <color rgb="FF1155CC"/>
        <sz val="11.0"/>
        <u/>
      </rPr>
      <t>Empowering Real-World ADA Adoption with Ashiya Pool</t>
    </r>
  </si>
  <si>
    <t>Mallen Chiyari</t>
  </si>
  <si>
    <r>
      <rPr>
        <rFont val="Exo"/>
        <color rgb="FF1155CC"/>
        <sz val="11.0"/>
        <u/>
      </rPr>
      <t>EUDI4Cardano – Interoperability of EUDI Wallets with Cardano</t>
    </r>
  </si>
  <si>
    <r>
      <rPr>
        <rFont val="Exo"/>
        <color rgb="FF1155CC"/>
        <sz val="11.0"/>
        <u/>
      </rPr>
      <t>eUTxO Fundamentals: Plutarch and more [eBook] by elRaulito</t>
    </r>
  </si>
  <si>
    <t>Raul Antonio Rosa Padilla</t>
  </si>
  <si>
    <r>
      <rPr>
        <rFont val="Exo"/>
        <color rgb="FF1155CC"/>
        <sz val="11.0"/>
        <u/>
      </rPr>
      <t>Extend pallas - Adding to Cardano's core components in Rust</t>
    </r>
  </si>
  <si>
    <t>Charles Edward Gagnon</t>
  </si>
  <si>
    <r>
      <rPr>
        <rFont val="Exo"/>
        <color rgb="FF1155CC"/>
        <sz val="11.0"/>
        <u/>
      </rPr>
      <t>Funding Assessment &amp; Impact Framework</t>
    </r>
  </si>
  <si>
    <t>Consensus Consulting, LLC</t>
  </si>
  <si>
    <r>
      <rPr>
        <rFont val="Exo"/>
        <color rgb="FF1155CC"/>
        <sz val="11.0"/>
        <u/>
      </rPr>
      <t>Gimbalabs ｜ VESPR - Cardano Onboarding Workshop Guideline</t>
    </r>
  </si>
  <si>
    <t>Gimbalabs &amp; Vespr</t>
  </si>
  <si>
    <r>
      <rPr>
        <rFont val="Exo"/>
        <color rgb="FF1155CC"/>
        <sz val="11.0"/>
        <u/>
      </rPr>
      <t>GY Options trading</t>
    </r>
  </si>
  <si>
    <t>GENIUS YIELD - GYELD SARL</t>
  </si>
  <si>
    <r>
      <rPr>
        <rFont val="Exo"/>
        <color rgb="FF1155CC"/>
        <sz val="11.0"/>
        <u/>
      </rPr>
      <t>HashiRWA: Bridging Japan’s Agri RWA with AI</t>
    </r>
  </si>
  <si>
    <t>Sapient Predictive Analytics Pte Ltd</t>
  </si>
  <si>
    <r>
      <rPr>
        <rFont val="Exo"/>
        <color rgb="FFFFFFFF"/>
        <sz val="11.0"/>
        <u/>
      </rPr>
      <t>Hydra Hexcore – Tool for Deployment Multi-Hydra Party</t>
    </r>
  </si>
  <si>
    <r>
      <rPr>
        <rFont val="Exo"/>
        <color rgb="FF1155CC"/>
        <sz val="11.0"/>
        <u/>
      </rPr>
      <t>Hydra Hub – SaaS Node Distribution System Phase 1</t>
    </r>
  </si>
  <si>
    <r>
      <rPr>
        <rFont val="Exo"/>
        <color rgb="FF1155CC"/>
        <sz val="11.0"/>
        <u/>
      </rPr>
      <t>Hydra Minecraft</t>
    </r>
  </si>
  <si>
    <t>Adam Valach</t>
  </si>
  <si>
    <r>
      <rPr>
        <rFont val="Exo"/>
        <color rgb="FF1155CC"/>
        <sz val="11.0"/>
        <u/>
      </rPr>
      <t>Hydra Mobile SDK for Android &amp; iOS</t>
    </r>
  </si>
  <si>
    <t>Dextr Labs</t>
  </si>
  <si>
    <r>
      <rPr>
        <rFont val="Exo"/>
        <color rgb="FFFFFFFF"/>
        <sz val="11.0"/>
        <u/>
      </rPr>
      <t>Hydra SDK – Fast, Modular, WASM Cardano Toolkit</t>
    </r>
  </si>
  <si>
    <r>
      <rPr>
        <rFont val="Exo"/>
        <color rgb="FF1155CC"/>
        <sz val="11.0"/>
        <u/>
      </rPr>
      <t>Hydra Wall Street Library: Integrate with Real-World Finance</t>
    </r>
  </si>
  <si>
    <r>
      <rPr>
        <rFont val="Exo"/>
        <color rgb="FF1155CC"/>
        <sz val="11.0"/>
        <u/>
      </rPr>
      <t>Hydra-Point-of-Sale: Accept ADA, CNTs in Retail &amp; Invoicing</t>
    </r>
  </si>
  <si>
    <r>
      <rPr>
        <rFont val="Exo"/>
        <color rgb="FF1155CC"/>
        <sz val="11.0"/>
        <u/>
      </rPr>
      <t>Hydra-Powered Micro-PaaS</t>
    </r>
  </si>
  <si>
    <t>Rohit</t>
  </si>
  <si>
    <r>
      <rPr>
        <rFont val="Exo"/>
        <color rgb="FF1155CC"/>
        <sz val="11.0"/>
        <u/>
      </rPr>
      <t>Hydrozoa L2: New R&amp;D and Cool Features</t>
    </r>
  </si>
  <si>
    <t>George Flerovsky</t>
  </si>
  <si>
    <r>
      <rPr>
        <rFont val="Exo"/>
        <color rgb="FF1155CC"/>
        <sz val="11.0"/>
        <u/>
      </rPr>
      <t>Hydrozoa L2: Pilot-ready Modern Interfaces</t>
    </r>
  </si>
  <si>
    <r>
      <rPr>
        <rFont val="Exo"/>
        <color rgb="FF1155CC"/>
        <sz val="11.0"/>
        <u/>
      </rPr>
      <t>Hydrozoa L2: Pilot-ready Reliability and Performance</t>
    </r>
  </si>
  <si>
    <r>
      <rPr>
        <rFont val="Exo"/>
        <color rgb="FF1155CC"/>
        <sz val="11.0"/>
        <u/>
      </rPr>
      <t>IndiaCodeX ’26: India’s Largest Cardano Hackathon</t>
    </r>
  </si>
  <si>
    <r>
      <rPr>
        <rFont val="Exo"/>
        <color rgb="FF1155CC"/>
        <sz val="11.0"/>
        <u/>
      </rPr>
      <t>IndianChain: Indian Government's 10M+ Settlements on Cardano</t>
    </r>
  </si>
  <si>
    <r>
      <rPr>
        <rFont val="Exo"/>
        <color rgb="FF1155CC"/>
        <sz val="11.0"/>
        <u/>
      </rPr>
      <t>Indigo V3 – CNT-Backed Collateral for Indigo CDPs</t>
    </r>
  </si>
  <si>
    <t>3rd Eye Labs &amp; Indigo Foundation</t>
  </si>
  <si>
    <r>
      <rPr>
        <rFont val="Exo"/>
        <color rgb="FF1155CC"/>
        <sz val="11.0"/>
        <u/>
      </rPr>
      <t>Integration of DIA Price Oracles on Cardano</t>
    </r>
  </si>
  <si>
    <t>Dillon Hanson - DIA Oracles</t>
  </si>
  <si>
    <r>
      <rPr>
        <rFont val="Exo"/>
        <color rgb="FF1155CC"/>
        <sz val="11.0"/>
        <u/>
      </rPr>
      <t>Japanese government funded: AI chat platform with Fujitsu</t>
    </r>
  </si>
  <si>
    <t>Kabushiki Kaisha Anifie Japan</t>
  </si>
  <si>
    <r>
      <rPr>
        <rFont val="Exo"/>
        <color rgb="FF1155CC"/>
        <sz val="11.0"/>
        <u/>
      </rPr>
      <t>Kamino + Cardano: earn yield with your Cardano assets</t>
    </r>
  </si>
  <si>
    <t>Mynth</t>
  </si>
  <si>
    <r>
      <rPr>
        <rFont val="Exo"/>
        <color rgb="FFFFFFFF"/>
        <sz val="11.0"/>
        <u/>
      </rPr>
      <t>Kima: Interoperability Layer for Cardano Ecosystem</t>
    </r>
  </si>
  <si>
    <r>
      <rPr>
        <rFont val="Exo"/>
        <color rgb="FF1155CC"/>
        <sz val="11.0"/>
        <u/>
      </rPr>
      <t>Ledger Live DRep Delegation Support</t>
    </r>
  </si>
  <si>
    <r>
      <rPr>
        <rFont val="Exo"/>
        <color rgb="FF1155CC"/>
        <sz val="11.0"/>
        <u/>
      </rPr>
      <t>Leverage Trading with Market/Limit Orders on Minswap</t>
    </r>
  </si>
  <si>
    <t>Thu Huong Duong</t>
  </si>
  <si>
    <r>
      <rPr>
        <rFont val="Exo"/>
        <color rgb="FF1155CC"/>
        <sz val="11.0"/>
        <u/>
      </rPr>
      <t>Masumi AI Agent Network 2.0 by Serviceplan Group</t>
    </r>
  </si>
  <si>
    <t>Serviceplan Group (Sebastian Kuepers)</t>
  </si>
  <si>
    <r>
      <rPr>
        <rFont val="Exo"/>
        <color rgb="FF1155CC"/>
        <sz val="11.0"/>
        <u/>
      </rPr>
      <t>Mesh: Cross-Chain Production-Ready Wallet SDK</t>
    </r>
  </si>
  <si>
    <t>Mesh</t>
  </si>
  <si>
    <r>
      <rPr>
        <rFont val="Exo"/>
        <color rgb="FF1155CC"/>
        <sz val="11.0"/>
        <u/>
      </rPr>
      <t>MidnightZK Data-Marketplace for Authentic Human Data: Nuauth</t>
    </r>
  </si>
  <si>
    <r>
      <rPr>
        <rFont val="Exo"/>
        <color rgb="FF1155CC"/>
        <sz val="11.0"/>
        <u/>
      </rPr>
      <t>MidnightZK Off-Ramp SDK: ADA↔Web2 Payments (Cash App, Wise)</t>
    </r>
  </si>
  <si>
    <r>
      <rPr>
        <rFont val="Exo"/>
        <color rgb="FF1155CC"/>
        <sz val="11.0"/>
        <u/>
      </rPr>
      <t>MIRAI Memories Bank ーProject Echoes of the Heartー</t>
    </r>
  </si>
  <si>
    <r>
      <rPr>
        <rFont val="Exo"/>
        <color rgb="FF1155CC"/>
        <sz val="11.0"/>
        <u/>
      </rPr>
      <t>MLabs + Cardano Racers Team Up for Hydra Powered Gaming</t>
    </r>
  </si>
  <si>
    <t>Matthew Bollinger</t>
  </si>
  <si>
    <r>
      <rPr>
        <rFont val="Exo"/>
        <color rgb="FF1155CC"/>
        <sz val="11.0"/>
        <u/>
      </rPr>
      <t>No Witness - Hydra Manager</t>
    </r>
  </si>
  <si>
    <t>No Witness Labs</t>
  </si>
  <si>
    <r>
      <rPr>
        <rFont val="Exo"/>
        <color rgb="FFFFFFFF"/>
        <sz val="11.0"/>
        <u/>
      </rPr>
      <t>NODO: Cardano’s AI Liquidity Layer for USDA, USDM &amp; RWAs</t>
    </r>
  </si>
  <si>
    <r>
      <rPr>
        <rFont val="Exo"/>
        <color rgb="FF1155CC"/>
        <sz val="11.0"/>
        <u/>
      </rPr>
      <t>Nucast: Music Video Festival 2026</t>
    </r>
  </si>
  <si>
    <r>
      <rPr>
        <rFont val="Exo"/>
        <color rgb="FF1155CC"/>
        <sz val="11.0"/>
        <u/>
      </rPr>
      <t>NuNet: Cardano supported SSI/DID for DePIN Orchestration</t>
    </r>
  </si>
  <si>
    <t>Ilija Radeljic, COO at NuNet</t>
  </si>
  <si>
    <r>
      <rPr>
        <rFont val="Exo"/>
        <color rgb="FF1155CC"/>
        <sz val="11.0"/>
        <u/>
      </rPr>
      <t>NuNet: Secure framework for Edge AI with on-chain payments</t>
    </r>
  </si>
  <si>
    <r>
      <rPr>
        <rFont val="Exo"/>
        <color rgb="FFFFFFFF"/>
        <sz val="11.0"/>
        <u/>
      </rPr>
      <t>OgmiosDotnet: Blockchain Queries &amp; Transaction Submission</t>
    </r>
  </si>
  <si>
    <r>
      <rPr>
        <rFont val="Exo"/>
        <color rgb="FF1155CC"/>
        <sz val="11.0"/>
        <u/>
      </rPr>
      <t>OgmiosDotnet: Cardano Blockchain Events &amp; Visualisation</t>
    </r>
  </si>
  <si>
    <r>
      <rPr>
        <rFont val="Exo"/>
        <color rgb="FF1155CC"/>
        <sz val="11.0"/>
        <u/>
      </rPr>
      <t>Onboard 50,000 Nigerian Farmers for Compliant Traceability</t>
    </r>
  </si>
  <si>
    <r>
      <rPr>
        <rFont val="Exo"/>
        <color rgb="FF1155CC"/>
        <sz val="11.0"/>
        <u/>
      </rPr>
      <t>Onchain analytics for the Cardano ecosystem</t>
    </r>
  </si>
  <si>
    <t>Token Terminal</t>
  </si>
  <si>
    <r>
      <rPr>
        <rFont val="Exo"/>
        <color rgb="FF1155CC"/>
        <sz val="11.0"/>
        <u/>
      </rPr>
      <t>One Launchpad for All DEXes: Deploy Tokens on Cardano</t>
    </r>
  </si>
  <si>
    <t>WingRiders</t>
  </si>
  <si>
    <r>
      <rPr>
        <rFont val="Exo"/>
        <color rgb="FF1155CC"/>
        <sz val="11.0"/>
        <u/>
      </rPr>
      <t>Open DJED maintenance, development and infrastructure</t>
    </r>
  </si>
  <si>
    <t>Kylix Afonso</t>
  </si>
  <si>
    <r>
      <rPr>
        <rFont val="Exo"/>
        <color rgb="FF1155CC"/>
        <sz val="11.0"/>
        <u/>
      </rPr>
      <t>OpenMM: Cardano’s Universal Market Making Toolkit</t>
    </r>
  </si>
  <si>
    <r>
      <rPr>
        <rFont val="Exo"/>
        <color rgb="FF1155CC"/>
        <sz val="11.0"/>
        <u/>
      </rPr>
      <t>Plutus Cheatsheet Generator</t>
    </r>
  </si>
  <si>
    <r>
      <rPr>
        <rFont val="Exo"/>
        <color rgb="FF1155CC"/>
        <sz val="11.0"/>
        <u/>
      </rPr>
      <t>Plutus Debugger VSCode Plugin</t>
    </r>
  </si>
  <si>
    <r>
      <rPr>
        <rFont val="Exo"/>
        <color rgb="FF1155CC"/>
        <sz val="11.0"/>
        <u/>
      </rPr>
      <t>Pre-IPO Perpetuals: Trade Private Companies on Cardano</t>
    </r>
  </si>
  <si>
    <r>
      <rPr>
        <rFont val="Exo"/>
        <color rgb="FF1155CC"/>
        <sz val="11.0"/>
        <u/>
      </rPr>
      <t>Prisma Argentina Action-Learning Journey</t>
    </r>
  </si>
  <si>
    <t>Prisma</t>
  </si>
  <si>
    <r>
      <rPr>
        <rFont val="Exo"/>
        <color rgb="FF1155CC"/>
        <sz val="11.0"/>
        <u/>
      </rPr>
      <t>Prisma DIDs: Decentralized IDs for Verifiable Contributions</t>
    </r>
  </si>
  <si>
    <r>
      <rPr>
        <rFont val="Exo"/>
        <color rgb="FF1155CC"/>
        <sz val="11.0"/>
        <u/>
      </rPr>
      <t>PyCardano: The Ultimate Course for Python and AI Developers</t>
    </r>
  </si>
  <si>
    <t>Son Nguyen Hong</t>
  </si>
  <si>
    <r>
      <rPr>
        <rFont val="Exo"/>
        <color rgb="FF1155CC"/>
        <sz val="11.0"/>
        <u/>
      </rPr>
      <t>Quex oracles</t>
    </r>
  </si>
  <si>
    <t>Dmitry Meshkov</t>
  </si>
  <si>
    <r>
      <rPr>
        <rFont val="Exo"/>
        <color rgb="FF1155CC"/>
        <sz val="11.0"/>
        <u/>
      </rPr>
      <t>Rapid DEX: Mainnet-Ready, Batcher-Free &amp; Advanced Features</t>
    </r>
  </si>
  <si>
    <r>
      <rPr>
        <rFont val="Exo"/>
        <color rgb="FF1155CC"/>
        <sz val="11.0"/>
        <u/>
      </rPr>
      <t>Real World Adoption: Cardano Payments in Vending Machines</t>
    </r>
  </si>
  <si>
    <r>
      <rPr>
        <rFont val="Exo"/>
        <color rgb="FF1155CC"/>
        <sz val="11.0"/>
        <u/>
      </rPr>
      <t>Real-World Real Estate Pre-Sale with Proof &amp; Release</t>
    </r>
  </si>
  <si>
    <r>
      <rPr>
        <rFont val="Exo"/>
        <color rgb="FF1155CC"/>
        <sz val="11.0"/>
        <u/>
      </rPr>
      <t>Rolling Loans: Continuous Borrowing on Danogo</t>
    </r>
  </si>
  <si>
    <r>
      <rPr>
        <rFont val="Exo"/>
        <color rgb="FFFFFFFF"/>
        <sz val="11.0"/>
        <u/>
      </rPr>
      <t>SAIB: Chrysalis.Plutus.Core - Parser &amp; CEK Engine for .NET</t>
    </r>
  </si>
  <si>
    <r>
      <rPr>
        <rFont val="Exo"/>
        <color rgb="FF1155CC"/>
        <sz val="11.0"/>
        <u/>
      </rPr>
      <t>SAP–Cardano OData V4 API with CAP &amp; SAP-Cardano SDK</t>
    </r>
  </si>
  <si>
    <t>Maximilian Weber</t>
  </si>
  <si>
    <r>
      <rPr>
        <rFont val="Exo"/>
        <color rgb="FF1155CC"/>
        <sz val="11.0"/>
        <u/>
      </rPr>
      <t>SEA Hackathon: Shaping Southest Asia's Next Cardano Builders</t>
    </r>
  </si>
  <si>
    <t>Hien Nguyen (Haris)</t>
  </si>
  <si>
    <r>
      <rPr>
        <rFont val="Exo"/>
        <color rgb="FF1155CC"/>
        <sz val="11.0"/>
        <u/>
      </rPr>
      <t>SeerBOT: The next generation trading platform on Cardano</t>
    </r>
  </si>
  <si>
    <t>Barov</t>
  </si>
  <si>
    <r>
      <rPr>
        <rFont val="Exo"/>
        <color rgb="FF1155CC"/>
        <sz val="11.0"/>
        <u/>
      </rPr>
      <t>SickCity: Artist onboarding Drive</t>
    </r>
  </si>
  <si>
    <t>Jimmy Londo</t>
  </si>
  <si>
    <r>
      <rPr>
        <rFont val="Exo"/>
        <color rgb="FF1155CC"/>
        <sz val="11.0"/>
        <u/>
      </rPr>
      <t>SIDAN - Delegator Feedback System for DRep Voting</t>
    </r>
  </si>
  <si>
    <r>
      <rPr>
        <rFont val="Exo"/>
        <color rgb="FF1155CC"/>
        <sz val="11.0"/>
        <u/>
      </rPr>
      <t>SIDAN - Whisky V2 - Cardano Rust SDK with Pallas</t>
    </r>
  </si>
  <si>
    <r>
      <rPr>
        <rFont val="Exo"/>
        <color rgb="FF1155CC"/>
        <sz val="11.0"/>
        <u/>
      </rPr>
      <t>SIDAN | Waffle - Hong Kong Cardano Community</t>
    </r>
  </si>
  <si>
    <t>SIDAN Lab &amp; Waffle Capital</t>
  </si>
  <si>
    <r>
      <rPr>
        <rFont val="Exo"/>
        <color rgb="FF1155CC"/>
        <sz val="11.0"/>
        <u/>
      </rPr>
      <t>Smart Content + Grassroots growth for a Stronger Cardano</t>
    </r>
  </si>
  <si>
    <t>Lido Nation Foundation Inc.</t>
  </si>
  <si>
    <r>
      <rPr>
        <rFont val="Exo"/>
        <color rgb="FF1155CC"/>
        <sz val="11.0"/>
        <u/>
      </rPr>
      <t>SNEKbot + SundaeLabs: Non-custodial Trading using Strategies</t>
    </r>
  </si>
  <si>
    <t>Snek Foundation</t>
  </si>
  <si>
    <r>
      <rPr>
        <rFont val="Exo"/>
        <color rgb="FF1155CC"/>
        <sz val="11.0"/>
        <u/>
      </rPr>
      <t>Stable + Cardano: fast and feeless USDT interopability</t>
    </r>
  </si>
  <si>
    <r>
      <rPr>
        <rFont val="Exo"/>
        <color rgb="FF1155CC"/>
        <sz val="11.0"/>
        <u/>
      </rPr>
      <t>Sustain and Maintain Gimbalabs</t>
    </r>
  </si>
  <si>
    <t>Gimbalabs Inc.</t>
  </si>
  <si>
    <r>
      <rPr>
        <rFont val="Exo"/>
        <color rgb="FF1155CC"/>
        <sz val="11.0"/>
        <u/>
      </rPr>
      <t>Trace It: Driving Mass Adoption via Universal Traceability</t>
    </r>
  </si>
  <si>
    <r>
      <rPr>
        <rFont val="Exo"/>
        <color rgb="FF1155CC"/>
        <sz val="11.0"/>
        <u/>
      </rPr>
      <t>University Forum in Argentina - Powered by Cardano</t>
    </r>
  </si>
  <si>
    <r>
      <rPr>
        <rFont val="Exo"/>
        <color rgb="FF1155CC"/>
        <sz val="11.0"/>
        <u/>
      </rPr>
      <t>VeriScript - On-chain source code verification</t>
    </r>
  </si>
  <si>
    <r>
      <rPr>
        <rFont val="Exo"/>
        <color rgb="FF1155CC"/>
        <sz val="11.0"/>
        <u/>
      </rPr>
      <t>VESPR: AI Bridge to Cardano 🤖 | For Claude, GPT &amp; AI Agents</t>
    </r>
  </si>
  <si>
    <t>VESPR Wallet</t>
  </si>
  <si>
    <r>
      <rPr>
        <rFont val="Exo"/>
        <color rgb="FF1155CC"/>
        <sz val="11.0"/>
        <u/>
      </rPr>
      <t>VESPR: WalletConnect Cardano Flutter SDK &amp; VESPR Integration</t>
    </r>
  </si>
  <si>
    <r>
      <rPr>
        <rFont val="Exo"/>
        <color rgb="FF1155CC"/>
        <sz val="11.0"/>
        <u/>
      </rPr>
      <t>Vietnam Unitour: Cardano Growth in Uni &amp; Student Onboarding</t>
    </r>
  </si>
  <si>
    <r>
      <rPr>
        <rFont val="Exo"/>
        <color rgb="FF1155CC"/>
        <sz val="11.0"/>
        <u/>
      </rPr>
      <t>Vietnam University Cardano Workshop &amp; Onboarding Series</t>
    </r>
  </si>
  <si>
    <t>Blockchain Pioneer Student Club</t>
  </si>
  <si>
    <r>
      <rPr>
        <rFont val="Exo"/>
        <color rgb="FF1155CC"/>
        <sz val="11.0"/>
        <u/>
      </rPr>
      <t>Vietnamese Aiken Onboarding Resource for Developers</t>
    </r>
  </si>
  <si>
    <t>Phan Hoang Vinh Hien</t>
  </si>
  <si>
    <r>
      <rPr>
        <rFont val="Exo"/>
        <color rgb="FF1155CC"/>
        <sz val="11.0"/>
        <u/>
      </rPr>
      <t>Yubikey Cardano Wallet</t>
    </r>
  </si>
  <si>
    <t>Arkadiusz Konior</t>
  </si>
  <si>
    <r>
      <rPr>
        <rFont val="Exo"/>
        <color rgb="FF1155CC"/>
        <sz val="11.0"/>
        <u/>
      </rPr>
      <t>ZK from zero on Cardano [ebook] by elRaulito</t>
    </r>
  </si>
  <si>
    <r>
      <rPr>
        <rFont val="Exo"/>
        <color rgb="FF1155CC"/>
        <sz val="11.0"/>
        <u/>
      </rPr>
      <t>ZK Login in Cardano - Eryx</t>
    </r>
  </si>
  <si>
    <t>Julian Arnesino</t>
  </si>
  <si>
    <r>
      <rPr>
        <rFont val="Exo"/>
        <color rgb="FF1155CC"/>
        <sz val="11.0"/>
        <u/>
      </rPr>
      <t>ZK-Stables: USDC/USDT Non Custodial Bridge</t>
    </r>
  </si>
  <si>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</si>
  <si>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FUND13</t>
  </si>
  <si>
    <r>
      <rPr>
        <rFont val="Exo"/>
        <color rgb="FF1155CC"/>
        <sz val="11.0"/>
        <u/>
      </rPr>
      <t>“Cardano Unleashed: Hybrid Events to Inspire Innovation”</t>
    </r>
  </si>
  <si>
    <r>
      <rPr>
        <rFont val="Exo"/>
        <color rgb="FFFFFFFF"/>
        <sz val="11.0"/>
        <u/>
      </rPr>
      <t>"Together Learning Haskell/Plutus in native language" Club (Phase 2)</t>
    </r>
  </si>
  <si>
    <r>
      <rPr>
        <rFont val="Exo"/>
        <color rgb="FFFFFFFF"/>
        <sz val="11.0"/>
        <u/>
      </rPr>
      <t>[BBO] Virtual Assistant GovernCardanoBot = AI + Telegram - A tool to help you better understand Cardano Governance</t>
    </r>
  </si>
  <si>
    <r>
      <rPr>
        <rFont val="Exo"/>
        <color rgb="FFFFFFFF"/>
        <sz val="11.0"/>
        <u/>
      </rPr>
      <t>[BUTC] Fueling Growth: Cardano Hackathons to Inspire Startup Success</t>
    </r>
  </si>
  <si>
    <r>
      <rPr>
        <rFont val="Exo"/>
        <color rgb="FFFFFFFF"/>
        <sz val="11.0"/>
        <u/>
      </rPr>
      <t>[C2VN]: Promoting education through the development of Blockchain lecturer teams at universities in Vietnam (Phase 2: Advanced course on on-chain and off-chain programming on the Cardano Blockchain)</t>
    </r>
  </si>
  <si>
    <r>
      <rPr>
        <rFont val="Exo"/>
        <color rgb="FFFFFFFF"/>
        <sz val="11.0"/>
        <u/>
      </rPr>
      <t>[DLC] Cardano Ecosystem Growth - Marketing DeFi Products</t>
    </r>
  </si>
  <si>
    <r>
      <rPr>
        <rFont val="Exo"/>
        <color rgb="FFFFFFFF"/>
        <sz val="11.0"/>
        <u/>
      </rPr>
      <t>[DLC] Cardano Ecosystem Growth - Short Form Video Marketing</t>
    </r>
  </si>
  <si>
    <r>
      <rPr>
        <rFont val="Exo"/>
        <color rgb="FF1155CC"/>
        <sz val="11.0"/>
        <u/>
      </rPr>
      <t>[HTLABS] 5 Project templates combining blockchain and internet of things</t>
    </r>
  </si>
  <si>
    <r>
      <rPr>
        <rFont val="Exo"/>
        <color rgb="FFFFFFFF"/>
        <sz val="11.0"/>
        <u/>
      </rPr>
      <t>[LANTR] Scalus: Multiplatform Tx Builder – same code for front&amp;backend</t>
    </r>
  </si>
  <si>
    <r>
      <rPr>
        <rFont val="Exo"/>
        <color rgb="FFFFFFFF"/>
        <sz val="11.0"/>
        <u/>
      </rPr>
      <t>[PKL] Cardano Governance Explorer Visualized with Graphs</t>
    </r>
  </si>
  <si>
    <r>
      <rPr>
        <rFont val="Exo"/>
        <color rgb="FF1155CC"/>
        <sz val="11.0"/>
        <u/>
      </rPr>
      <t>[Tempo] Multi-party alliance</t>
    </r>
  </si>
  <si>
    <r>
      <rPr>
        <rFont val="Exo"/>
        <color rgb="FF1155CC"/>
        <sz val="11.0"/>
        <u/>
      </rPr>
      <t>🇻🇳 Cardano App Development Course: A Step-by-Step Guide for Beginners - From basic Web development to use Cardano Libraries and interacting with Smart Contracts</t>
    </r>
  </si>
  <si>
    <r>
      <rPr>
        <rFont val="Exo"/>
        <color rgb="FF1155CC"/>
        <sz val="11.0"/>
        <u/>
      </rPr>
      <t>0XAuth (Project David)</t>
    </r>
  </si>
  <si>
    <r>
      <rPr>
        <rFont val="Exo"/>
        <color rgb="FF1155CC"/>
        <sz val="11.0"/>
        <u/>
      </rPr>
      <t>45B: Cardano Design center to supporting Projects</t>
    </r>
  </si>
  <si>
    <r>
      <rPr>
        <rFont val="Exo"/>
        <color rgb="FFFFFFFF"/>
        <sz val="11.0"/>
        <u/>
      </rPr>
      <t>Activate non-English speakers to build on Cardano</t>
    </r>
  </si>
  <si>
    <r>
      <rPr>
        <rFont val="Exo"/>
        <color rgb="FFFFFFFF"/>
        <sz val="11.0"/>
        <u/>
      </rPr>
      <t>ADA Wallet for Salesforce</t>
    </r>
  </si>
  <si>
    <r>
      <rPr>
        <rFont val="Exo"/>
        <color rgb="FF1155CC"/>
        <sz val="11.0"/>
        <u/>
      </rPr>
      <t>Africa Townhall: Empowering Blockchain Education and Growth Across Africa</t>
    </r>
  </si>
  <si>
    <r>
      <rPr>
        <rFont val="Exo"/>
        <color rgb="FF1155CC"/>
        <sz val="11.0"/>
        <u/>
      </rPr>
      <t>Amnesty International DAO and Human Rights token Proof of Concept - 10 Million Global Membership Community</t>
    </r>
  </si>
  <si>
    <r>
      <rPr>
        <rFont val="Exo"/>
        <color rgb="FF1155CC"/>
        <sz val="11.0"/>
        <u/>
      </rPr>
      <t>Amplifi</t>
    </r>
  </si>
  <si>
    <r>
      <rPr>
        <rFont val="Exo"/>
        <color rgb="FFFFFFFF"/>
        <sz val="11.0"/>
        <u/>
      </rPr>
      <t>Andamio SDK &amp; UTxO-RPC client</t>
    </r>
  </si>
  <si>
    <r>
      <rPr>
        <rFont val="Exo"/>
        <color rgb="FF1155CC"/>
        <sz val="11.0"/>
        <u/>
      </rPr>
      <t>Anti-Counterfeiting System Integrating with Cardano Blockchain</t>
    </r>
  </si>
  <si>
    <r>
      <rPr>
        <rFont val="Exo"/>
        <color rgb="FF1155CC"/>
        <sz val="11.0"/>
        <u/>
      </rPr>
      <t>Anvil x Nuvola: 'C-Hub' - Bringing Collateralization to the Global Stage</t>
    </r>
  </si>
  <si>
    <r>
      <rPr>
        <rFont val="Exo"/>
        <color rgb="FFFFFFFF"/>
        <sz val="11.0"/>
        <u/>
      </rPr>
      <t>Art Beyond Borders - Global Youth Art Competition &amp; Marketplace</t>
    </r>
  </si>
  <si>
    <r>
      <rPr>
        <rFont val="Exo"/>
        <color rgb="FFFFFFFF"/>
        <sz val="11.0"/>
        <u/>
      </rPr>
      <t>B4Good 2.0 Summit: where Cardano meets int. development ($$)</t>
    </r>
  </si>
  <si>
    <r>
      <rPr>
        <rFont val="Exo"/>
        <color rgb="FF1155CC"/>
        <sz val="11.0"/>
        <u/>
      </rPr>
      <t>BANGK: Merging Traditional Finance with DeFi Solutions</t>
    </r>
  </si>
  <si>
    <r>
      <rPr>
        <rFont val="Exo"/>
        <color rgb="FF1155CC"/>
        <sz val="11.0"/>
        <u/>
      </rPr>
      <t>Book.io - Bringing Top Book Publisher to Cardano</t>
    </r>
  </si>
  <si>
    <r>
      <rPr>
        <rFont val="Exo"/>
        <color rgb="FFFFFFFF"/>
        <sz val="11.0"/>
        <u/>
      </rPr>
      <t>Breeze - Trading Bot Framework</t>
    </r>
  </si>
  <si>
    <r>
      <rPr>
        <rFont val="Exo"/>
        <color rgb="FF1155CC"/>
        <sz val="11.0"/>
        <u/>
      </rPr>
      <t>Bridging Web2 to Web3 with Swisscom: Onboarding SMEs to Cardano with Digital Signing</t>
    </r>
  </si>
  <si>
    <r>
      <rPr>
        <rFont val="Exo"/>
        <color rgb="FF1155CC"/>
        <sz val="11.0"/>
        <u/>
      </rPr>
      <t>Building with Aiken: Project-Based Learning Course for Non-Native English Devs</t>
    </r>
  </si>
  <si>
    <r>
      <rPr>
        <rFont val="Exo"/>
        <color rgb="FFFFFFFF"/>
        <sz val="11.0"/>
        <u/>
      </rPr>
      <t>Cardano Academy: YouTube Blockchain Education in Amharic</t>
    </r>
  </si>
  <si>
    <r>
      <rPr>
        <rFont val="Exo"/>
        <color rgb="FF1155CC"/>
        <sz val="11.0"/>
        <u/>
      </rPr>
      <t>Cardano Accelerator by CV Labs</t>
    </r>
  </si>
  <si>
    <r>
      <rPr>
        <rFont val="Exo"/>
        <color rgb="FF1155CC"/>
        <sz val="11.0"/>
        <u/>
      </rPr>
      <t>Cardano Ambassador Tools</t>
    </r>
  </si>
  <si>
    <r>
      <rPr>
        <rFont val="Exo"/>
        <color rgb="FFFFFFFF"/>
        <sz val="11.0"/>
        <u/>
      </rPr>
      <t>Cardano Ambassador Workshop - Europe</t>
    </r>
  </si>
  <si>
    <r>
      <rPr>
        <rFont val="Exo"/>
        <color rgb="FFFFFFFF"/>
        <sz val="11.0"/>
        <u/>
      </rPr>
      <t>Cardano Analytics Platform powered by LLM</t>
    </r>
  </si>
  <si>
    <r>
      <rPr>
        <rFont val="Exo"/>
        <color rgb="FFFFFFFF"/>
        <sz val="11.0"/>
        <u/>
      </rPr>
      <t>Cardano Builder Asia - Building a Connected Cardano Builder Network in Asia</t>
    </r>
  </si>
  <si>
    <r>
      <rPr>
        <rFont val="Exo"/>
        <color rgb="FFFFFFFF"/>
        <sz val="11.0"/>
        <u/>
      </rPr>
      <t>Cardano Builder Fest Asia by Mesh, Socious, SIDAN, Vietnam Cardano</t>
    </r>
  </si>
  <si>
    <r>
      <rPr>
        <rFont val="Exo"/>
        <color rgb="FF1155CC"/>
        <sz val="11.0"/>
        <u/>
      </rPr>
      <t>Cardano Contract Suite: Essential Templates for Innovators</t>
    </r>
  </si>
  <si>
    <r>
      <rPr>
        <rFont val="Exo"/>
        <color rgb="FFFFFFFF"/>
        <sz val="11.0"/>
      </rPr>
      <t>Cardano DeFi Adoption: DEX, Staking, and Lending PR Campaign</t>
    </r>
  </si>
  <si>
    <r>
      <rPr>
        <rFont val="Exo"/>
        <color rgb="FFFFFFFF"/>
        <sz val="11.0"/>
        <u/>
      </rPr>
      <t>Cardano DEFI Workshop 2025: Learning Levvy or Fluid and Other DEFI Platform in Collaboration with MCU</t>
    </r>
  </si>
  <si>
    <r>
      <rPr>
        <rFont val="Exo"/>
        <color rgb="FFFFFFFF"/>
        <sz val="11.0"/>
        <u/>
      </rPr>
      <t>Cardano EasyDev VS Tool</t>
    </r>
  </si>
  <si>
    <r>
      <rPr>
        <rFont val="Exo"/>
        <color rgb="FFFFFFFF"/>
        <sz val="11.0"/>
        <u/>
      </rPr>
      <t>Cardano Ecosystem Adoption Campaign through content creators (Amplification)</t>
    </r>
  </si>
  <si>
    <r>
      <rPr>
        <rFont val="Exo"/>
        <color rgb="FF1155CC"/>
        <sz val="11.0"/>
        <u/>
      </rPr>
      <t>Cardano for Business &amp; Web2 Devs: Multilingual Video Tutorials by Edda Labs</t>
    </r>
  </si>
  <si>
    <r>
      <rPr>
        <rFont val="Exo"/>
        <color rgb="FFFFFFFF"/>
        <sz val="11.0"/>
        <u/>
      </rPr>
      <t>Cardano Ghana: Onboarding Tech Hubs &amp; Developers.</t>
    </r>
  </si>
  <si>
    <r>
      <rPr>
        <rFont val="Exo"/>
        <color rgb="FFFFFFFF"/>
        <sz val="11.0"/>
        <u/>
      </rPr>
      <t>Cardano Hackathon in Berlin Second Edition organized by NMKR</t>
    </r>
  </si>
  <si>
    <r>
      <rPr>
        <rFont val="Exo"/>
        <color rgb="FFFFFFFF"/>
        <sz val="11.0"/>
        <u/>
      </rPr>
      <t>Cardano Hub Indonesia: Marketing Initiatives</t>
    </r>
  </si>
  <si>
    <r>
      <rPr>
        <rFont val="Exo"/>
        <color rgb="FFFFFFFF"/>
        <sz val="11.0"/>
        <u/>
      </rPr>
      <t>Cardano in Action: Youth Empowered with Practical Blockchain Education</t>
    </r>
  </si>
  <si>
    <r>
      <rPr>
        <rFont val="Exo"/>
        <color rgb="FFFFFFFF"/>
        <sz val="11.0"/>
        <u/>
      </rPr>
      <t>Cardano in Spanish 2</t>
    </r>
  </si>
  <si>
    <r>
      <rPr>
        <rFont val="Exo"/>
        <color rgb="FF1155CC"/>
        <sz val="11.0"/>
        <u/>
      </rPr>
      <t>Cardano India Developers Community Hub</t>
    </r>
  </si>
  <si>
    <r>
      <rPr>
        <rFont val="Exo"/>
        <color rgb="FF1155CC"/>
        <sz val="11.0"/>
        <u/>
      </rPr>
      <t>Cardano Mercury for MedusaJS</t>
    </r>
  </si>
  <si>
    <r>
      <rPr>
        <rFont val="Exo"/>
        <color rgb="FFFFFFFF"/>
        <sz val="11.0"/>
        <u/>
      </rPr>
      <t>Cardano Multisig Platform by Mesh, Clarity DAO &amp; Fluid Tokens</t>
    </r>
  </si>
  <si>
    <r>
      <rPr>
        <rFont val="Exo"/>
        <color rgb="FFFFFFFF"/>
        <sz val="11.0"/>
        <u/>
      </rPr>
      <t>Cardano Partnerchain Reference Implementation by TxPipe</t>
    </r>
  </si>
  <si>
    <r>
      <rPr>
        <rFont val="Exo"/>
        <color rgb="FFFFFFFF"/>
        <sz val="11.0"/>
      </rPr>
      <t>Cardano Partnerchain SuperNode by TxPipe</t>
    </r>
  </si>
  <si>
    <r>
      <rPr>
        <rFont val="Exo"/>
        <color rgb="FF1155CC"/>
        <sz val="11.0"/>
        <u/>
      </rPr>
      <t>Cardano Summit on Bolivia's Bicentennial</t>
    </r>
  </si>
  <si>
    <r>
      <rPr>
        <rFont val="Exo"/>
        <color rgb="FF1155CC"/>
        <sz val="11.0"/>
        <u/>
      </rPr>
      <t>Cardano Tech Week Argentina</t>
    </r>
  </si>
  <si>
    <r>
      <rPr>
        <rFont val="Exo"/>
        <color rgb="FFFFFFFF"/>
        <sz val="11.0"/>
        <u/>
      </rPr>
      <t>Cardano Use Cases &amp; Success Stories PR Campaign</t>
    </r>
  </si>
  <si>
    <r>
      <rPr>
        <rFont val="Exo"/>
        <color rgb="FFFFFFFF"/>
        <sz val="11.0"/>
        <u/>
      </rPr>
      <t>Cardano Vietnam Meetup: Connecting Passion, Driving Collaboration</t>
    </r>
  </si>
  <si>
    <r>
      <rPr>
        <rFont val="Exo"/>
        <color rgb="FFFFFFFF"/>
        <sz val="11.0"/>
        <u/>
      </rPr>
      <t>Cardano x African Blockchain Championship</t>
    </r>
  </si>
  <si>
    <r>
      <rPr>
        <rFont val="Exo"/>
        <color rgb="FF1155CC"/>
        <sz val="11.0"/>
        <u/>
      </rPr>
      <t>Cardano's NFC Solution to Counterfeit-Proof Commerce using Asymmetric Encryption</t>
    </r>
  </si>
  <si>
    <r>
      <rPr>
        <rFont val="Exo"/>
        <color rgb="FFFFFFFF"/>
        <sz val="11.0"/>
        <u/>
      </rPr>
      <t>CardanoFlow: Transparent Supply Chain &amp; Environmental Impact Management</t>
    </r>
  </si>
  <si>
    <r>
      <rPr>
        <rFont val="Exo"/>
        <color rgb="FFFFFFFF"/>
        <sz val="11.0"/>
        <u/>
      </rPr>
      <t>CardanoTicker (DIY assembly instructions and 3Dprinted case)</t>
    </r>
  </si>
  <si>
    <r>
      <rPr>
        <rFont val="Exo"/>
        <color rgb="FF1155CC"/>
        <sz val="11.0"/>
        <u/>
      </rPr>
      <t>CASIA x Cardano4Good - a dApp Fundraising Platform for Social Good Projects (Tokenization Pilot - phase 2)</t>
    </r>
  </si>
  <si>
    <r>
      <rPr>
        <rFont val="Exo"/>
        <color rgb="FF1155CC"/>
        <sz val="11.0"/>
        <u/>
      </rPr>
      <t>CatalystExplorer 2.0: AI-powered Exploration, Proposal Tinder, &amp; Funding Transparency at your fingertips [by Lido Nation]</t>
    </r>
  </si>
  <si>
    <r>
      <rPr>
        <rFont val="Exo"/>
        <color rgb="FFFFFFFF"/>
        <sz val="11.0"/>
        <u/>
      </rPr>
      <t>Cexplorer 2.0: Newer, Faster, More Powerful</t>
    </r>
  </si>
  <si>
    <r>
      <rPr>
        <rFont val="Exo"/>
        <color rgb="FFFFFFFF"/>
        <sz val="11.0"/>
        <u/>
      </rPr>
      <t>Cexplorer.io: Advanced DRep &amp; SPO analytics</t>
    </r>
  </si>
  <si>
    <r>
      <rPr>
        <rFont val="Exo"/>
        <color rgb="FF1155CC"/>
        <sz val="11.0"/>
        <u/>
      </rPr>
      <t>Chaincrib | Tokenizing RWA Real Estate Properties On Cardano</t>
    </r>
  </si>
  <si>
    <r>
      <rPr>
        <rFont val="Exo"/>
        <color rgb="FFFFFFFF"/>
        <sz val="11.0"/>
        <u/>
      </rPr>
      <t>CHARLI3: Live API with all Cardano DEX aggregated data</t>
    </r>
  </si>
  <si>
    <r>
      <rPr>
        <rFont val="Exo"/>
        <color rgb="FF1155CC"/>
        <sz val="11.0"/>
        <u/>
      </rPr>
      <t>Chicago Cubs and Cardano: Transforming team operations with innovative technology to enhance performance and fan engagement in sports.</t>
    </r>
  </si>
  <si>
    <r>
      <rPr>
        <rFont val="Exo"/>
        <color rgb="FF1155CC"/>
        <sz val="11.0"/>
        <u/>
      </rPr>
      <t>Cloud Native Blockchain Archive Node by Blink Labs</t>
    </r>
  </si>
  <si>
    <r>
      <rPr>
        <rFont val="Exo"/>
        <color rgb="FFFFFFFF"/>
        <sz val="11.0"/>
        <u/>
      </rPr>
      <t>Community CIP Editor Robert Phair: 8 month budget</t>
    </r>
  </si>
  <si>
    <r>
      <rPr>
        <rFont val="Exo"/>
        <color rgb="FF1155CC"/>
        <sz val="11.0"/>
        <u/>
      </rPr>
      <t>CoSponsor by Sundae Labs: A Community Crowdfunding Tool for Proposal Submission</t>
    </r>
  </si>
  <si>
    <r>
      <rPr>
        <rFont val="Exo"/>
        <color rgb="FFFFFFFF"/>
        <sz val="11.0"/>
        <u/>
      </rPr>
      <t>cPoker DRED development</t>
    </r>
  </si>
  <si>
    <r>
      <rPr>
        <rFont val="Exo"/>
        <color rgb="FFFFFFFF"/>
        <sz val="11.0"/>
        <u/>
      </rPr>
      <t>cPoker Hydra Case Study: Implement Interactive dApp</t>
    </r>
  </si>
  <si>
    <r>
      <rPr>
        <rFont val="Exo"/>
        <color rgb="FFFFFFFF"/>
        <sz val="11.0"/>
        <u/>
      </rPr>
      <t>Cryptofluency: Increasing Liquidity with Cardano DeFi Courses</t>
    </r>
  </si>
  <si>
    <r>
      <rPr>
        <rFont val="Exo"/>
        <color rgb="FFFFFFFF"/>
        <sz val="11.0"/>
        <u/>
      </rPr>
      <t>CShell by TxPipe: A Cardano wallet in your terminal</t>
    </r>
  </si>
  <si>
    <r>
      <rPr>
        <rFont val="Exo"/>
        <color rgb="FF1155CC"/>
        <sz val="11.0"/>
        <u/>
      </rPr>
      <t>CSWAP: Real World Asset Expansion - Real Value for Cardano</t>
    </r>
  </si>
  <si>
    <r>
      <rPr>
        <rFont val="Exo"/>
        <color rgb="FFFFFFFF"/>
        <sz val="11.0"/>
        <u/>
      </rPr>
      <t>d-FCT (Decentralized Fact-Checking Toolkit): A Cardano-Based Ecosystem for Transparent, Community-Driven Fact Verification</t>
    </r>
  </si>
  <si>
    <r>
      <rPr>
        <rFont val="Exo"/>
        <color rgb="FF1155CC"/>
        <sz val="11.0"/>
        <u/>
      </rPr>
      <t>Dallas Mavericks (NBA) - Innovating Beyond the Court - A Cardano Driven Tech Transformation</t>
    </r>
  </si>
  <si>
    <r>
      <rPr>
        <rFont val="Exo"/>
        <color rgb="FFFFFFFF"/>
        <sz val="11.0"/>
        <u/>
      </rPr>
      <t>Dandelion-lite: Decentralized nodes for dummies for GameChanger, Gimbalabs, Roundtable and devs</t>
    </r>
  </si>
  <si>
    <r>
      <rPr>
        <rFont val="Exo"/>
        <color rgb="FF1155CC"/>
        <sz val="11.0"/>
        <u/>
      </rPr>
      <t>DAO Codex: Open Governance for Cardano Innovators</t>
    </r>
  </si>
  <si>
    <t>DataWell</t>
  </si>
  <si>
    <r>
      <rPr>
        <rFont val="Exo"/>
        <color rgb="FFFFFFFF"/>
        <sz val="11.0"/>
        <u/>
      </rPr>
      <t>Decentralized Belt System for Brazilian Jiu-Jitsu (BJJ).</t>
    </r>
  </si>
  <si>
    <r>
      <rPr>
        <rFont val="Exo"/>
        <color rgb="FF1155CC"/>
        <sz val="11.0"/>
        <u/>
      </rPr>
      <t>Decentralized Domain Name System (DNS) Marketplace powered by Cardano and Handshake blockchains</t>
    </r>
  </si>
  <si>
    <r>
      <rPr>
        <rFont val="Exo"/>
        <color rgb="FF1155CC"/>
        <sz val="11.0"/>
        <u/>
      </rPr>
      <t>Decoding Legal Webinar: Legal Essentials for Cardano Founders</t>
    </r>
  </si>
  <si>
    <r>
      <rPr>
        <rFont val="Exo"/>
        <color rgb="FFFFFFFF"/>
        <sz val="11.0"/>
        <u/>
      </rPr>
      <t>Designing an API for ZK-Snark proof verification in Aiken - Eryx</t>
    </r>
  </si>
  <si>
    <r>
      <rPr>
        <rFont val="Exo"/>
        <color rgb="FFFFFFFF"/>
        <sz val="11.0"/>
        <u/>
      </rPr>
      <t>Digital Assets - Legislators Global Forum (DALG Forum)</t>
    </r>
  </si>
  <si>
    <r>
      <rPr>
        <rFont val="Exo"/>
        <color rgb="FFFFFFFF"/>
        <sz val="11.0"/>
        <u/>
      </rPr>
      <t>Draper University x Cardano Founder Residency (Silicon Valley)</t>
    </r>
  </si>
  <si>
    <r>
      <rPr>
        <rFont val="Exo"/>
        <color rgb="FF1155CC"/>
        <sz val="11.0"/>
        <u/>
      </rPr>
      <t>Driving Effective Governance in Voltaire: Cardano Parameters Explorer [by Lido Nation]</t>
    </r>
  </si>
  <si>
    <r>
      <rPr>
        <rFont val="Exo"/>
        <color rgb="FF1155CC"/>
        <sz val="11.0"/>
        <u/>
      </rPr>
      <t>Educating young university student entrepreneurs: Creating awareness of the Cardano platform and project catalyst to boost entrepreneurship skills and industrialization.</t>
    </r>
  </si>
  <si>
    <r>
      <rPr>
        <rFont val="Exo"/>
        <color rgb="FF1155CC"/>
        <sz val="11.0"/>
        <u/>
      </rPr>
      <t>Eintracht Frankfurt (Bundesliga) - Leading The Sports Tech Revolution By Showcasing The Impact Of Cardano Integration</t>
    </r>
  </si>
  <si>
    <r>
      <rPr>
        <rFont val="Exo"/>
        <color rgb="FF1155CC"/>
        <sz val="11.0"/>
        <u/>
      </rPr>
      <t>ElectionGuard + Cardano: provably fair traditional elections</t>
    </r>
  </si>
  <si>
    <r>
      <rPr>
        <rFont val="Exo"/>
        <color rgb="FFFFFFFF"/>
        <sz val="11.0"/>
        <u/>
      </rPr>
      <t>Elixir implementation of Ouroboros networking</t>
    </r>
  </si>
  <si>
    <r>
      <rPr>
        <rFont val="Exo"/>
        <color rgb="FF1155CC"/>
        <sz val="11.0"/>
        <u/>
      </rPr>
      <t>Embrace MiCA Webinar: Navigating Europe's New Crypto Regulation &amp; Future-Proofing Cardano Projects</t>
    </r>
  </si>
  <si>
    <r>
      <rPr>
        <rFont val="Exo"/>
        <color rgb="FFFFFFFF"/>
        <sz val="11.0"/>
        <u/>
      </rPr>
      <t>Empowering Community Hub Cardano in Brazil</t>
    </r>
  </si>
  <si>
    <r>
      <rPr>
        <rFont val="Exo"/>
        <color rgb="FFFFFFFF"/>
        <sz val="11.0"/>
        <u/>
      </rPr>
      <t>Empowering DeSci with Marlowe: A Free Course on Real-World Blockchain Applications</t>
    </r>
  </si>
  <si>
    <r>
      <rPr>
        <rFont val="Exo"/>
        <color rgb="FFFFFFFF"/>
        <sz val="11.0"/>
        <u/>
      </rPr>
      <t>Empowering Ghanaian Youths through Cardano Blockchain: AIESEC Collaboration for Awareness and Adoption</t>
    </r>
  </si>
  <si>
    <r>
      <rPr>
        <rFont val="Exo"/>
        <color rgb="FF1155CC"/>
        <sz val="11.0"/>
        <u/>
      </rPr>
      <t>EMURGO LM x UNDP Accelerator: Piloting UNDP’s project pipeline through the Cardano blockchain</t>
    </r>
  </si>
  <si>
    <r>
      <rPr>
        <rFont val="Exo"/>
        <color rgb="FFFFFFFF"/>
        <sz val="11.0"/>
        <u/>
      </rPr>
      <t>Ephemeral Cardano DevNets by TxPipe</t>
    </r>
  </si>
  <si>
    <r>
      <rPr>
        <rFont val="Exo"/>
        <color rgb="FF1155CC"/>
        <sz val="11.0"/>
        <u/>
      </rPr>
      <t>EUTxO-L2 interoperability: Connect Hydra and other L2s</t>
    </r>
  </si>
  <si>
    <r>
      <rPr>
        <rFont val="Exo"/>
        <color rgb="FF1155CC"/>
        <sz val="11.0"/>
        <u/>
      </rPr>
      <t>Extend Open-Source Yoroi wallet to support seamless mobile Cardano dApp integration</t>
    </r>
  </si>
  <si>
    <r>
      <rPr>
        <rFont val="Exo"/>
        <color rgb="FFFFFFFF"/>
        <sz val="11.0"/>
        <u/>
      </rPr>
      <t>Extended Quadratic Funding: Fair, decentralized, and inclusive funding for underrepresented open-source projects</t>
    </r>
  </si>
  <si>
    <r>
      <rPr>
        <rFont val="Exo"/>
        <color rgb="FF1155CC"/>
        <sz val="11.0"/>
        <u/>
      </rPr>
      <t>FC Barcelona - Fan engagement infrastructure Cardano</t>
    </r>
  </si>
  <si>
    <r>
      <rPr>
        <rFont val="Exo"/>
        <color rgb="FF1155CC"/>
        <sz val="11.0"/>
        <u/>
      </rPr>
      <t>Fluid swaps - Trade CNTs against BTC, ETH or MATIC</t>
    </r>
  </si>
  <si>
    <r>
      <rPr>
        <rFont val="Exo"/>
        <color rgb="FF1155CC"/>
        <sz val="11.0"/>
        <u/>
      </rPr>
      <t>Foreon Network | People Powered Prediction Market On Cardano</t>
    </r>
  </si>
  <si>
    <r>
      <rPr>
        <rFont val="Exo"/>
        <color rgb="FF1155CC"/>
        <sz val="11.0"/>
        <u/>
      </rPr>
      <t>Freyr - Proof of Concept Pilot With Iagon Private Distributed Cloud Service and a Fortune 500 company</t>
    </r>
  </si>
  <si>
    <r>
      <rPr>
        <rFont val="Exo"/>
        <color rgb="FFFFFFFF"/>
        <sz val="11.0"/>
        <u/>
      </rPr>
      <t>Full-feature open-source NFT Web Forge</t>
    </r>
  </si>
  <si>
    <r>
      <rPr>
        <rFont val="Exo"/>
        <color rgb="FF1155CC"/>
        <sz val="11.0"/>
        <u/>
      </rPr>
      <t>GeroWallet - Bank API and Wallet Integration</t>
    </r>
  </si>
  <si>
    <r>
      <rPr>
        <rFont val="Exo"/>
        <color rgb="FF1155CC"/>
        <sz val="11.0"/>
        <u/>
      </rPr>
      <t>GeroWallet - Open Sourcing GeroWallet</t>
    </r>
  </si>
  <si>
    <r>
      <rPr>
        <rFont val="Exo"/>
        <color rgb="FF1155CC"/>
        <sz val="11.0"/>
        <u/>
      </rPr>
      <t>Handshake decentralized DNS blockchain integration with cDNSd by Blink Labs</t>
    </r>
  </si>
  <si>
    <r>
      <rPr>
        <rFont val="Exo"/>
        <color rgb="FF1155CC"/>
        <sz val="11.0"/>
        <u/>
      </rPr>
      <t>HLabs: unembed plu-ts - the next aiken</t>
    </r>
  </si>
  <si>
    <r>
      <rPr>
        <rFont val="Exo"/>
        <color rgb="FF1155CC"/>
        <sz val="11.0"/>
        <u/>
      </rPr>
      <t>Iagon &amp; Würth: Platform for Secure 3D Printing and Intellectual Property Management</t>
    </r>
  </si>
  <si>
    <r>
      <rPr>
        <rFont val="Exo"/>
        <color rgb="FFFFFFFF"/>
        <sz val="11.0"/>
        <u/>
      </rPr>
      <t>Iagon: Architecture and Security Audit for Enterprise Adoption</t>
    </r>
  </si>
  <si>
    <r>
      <rPr>
        <rFont val="Exo"/>
        <color rgb="FF1155CC"/>
        <sz val="11.0"/>
        <u/>
      </rPr>
      <t>ID-LATAM: Empowering Decentralized Digital Identity</t>
    </r>
  </si>
  <si>
    <r>
      <rPr>
        <rFont val="Exo"/>
        <color rgb="FFFFFFFF"/>
        <sz val="11.0"/>
        <u/>
      </rPr>
      <t>IndiaCodeX - Nationwide Developers Hackathon Event with a Footfall of 3000 Students, Developers &amp; Tech Professionals</t>
    </r>
  </si>
  <si>
    <r>
      <rPr>
        <rFont val="Exo"/>
        <color rgb="FFFFFFFF"/>
        <sz val="11.0"/>
        <u/>
      </rPr>
      <t>Indigo Protocol: Typescript Off-chain SDK</t>
    </r>
  </si>
  <si>
    <r>
      <rPr>
        <rFont val="Exo"/>
        <color rgb="FF1155CC"/>
        <sz val="11.0"/>
        <u/>
      </rPr>
      <t>Indigo x Minswap - Peg Stabilizing Liquidity Pools</t>
    </r>
  </si>
  <si>
    <r>
      <rPr>
        <rFont val="Exo"/>
        <color rgb="FFFFFFFF"/>
        <sz val="11.0"/>
        <u/>
      </rPr>
      <t>Indonesia CAR-dano: An Immutable History Record System for Pre-Owned Automotive Transactions in Indonesia [PHASE 1: DEVELOPMENT]</t>
    </r>
  </si>
  <si>
    <r>
      <rPr>
        <rFont val="Exo"/>
        <color rgb="FF1155CC"/>
        <sz val="11.0"/>
        <u/>
      </rPr>
      <t>Institutional-Grade Layer-2 for Bitcoin DeFi on Cardano, in collaboration with BitcoinOS, Tesseract and More</t>
    </r>
  </si>
  <si>
    <r>
      <rPr>
        <rFont val="Exo"/>
        <color rgb="FF1155CC"/>
        <sz val="11.0"/>
        <u/>
      </rPr>
      <t>Integrating Hydra Scaling into Cardano Kuber Library</t>
    </r>
  </si>
  <si>
    <r>
      <rPr>
        <rFont val="Exo"/>
        <color rgb="FFFFFFFF"/>
        <sz val="11.0"/>
        <u/>
      </rPr>
      <t>Janus Wallet: Simplified Cardano Onboarding with ZK Proof</t>
    </r>
  </si>
  <si>
    <r>
      <rPr>
        <rFont val="Exo"/>
        <color rgb="FF1155CC"/>
        <sz val="11.0"/>
        <u/>
      </rPr>
      <t>Juventus FC (Serie A) - Transforming Fan Engagement with Cardano Solutions</t>
    </r>
  </si>
  <si>
    <r>
      <rPr>
        <rFont val="Exo"/>
        <color rgb="FFFFFFFF"/>
        <sz val="11.0"/>
        <u/>
      </rPr>
      <t>Koios Rust Client Library</t>
    </r>
  </si>
  <si>
    <r>
      <rPr>
        <rFont val="Exo"/>
        <color rgb="FFFFFFFF"/>
        <sz val="11.0"/>
        <u/>
      </rPr>
      <t>Latam Cardano Community Operations</t>
    </r>
  </si>
  <si>
    <r>
      <rPr>
        <rFont val="Exo"/>
        <color rgb="FFFFFFFF"/>
        <sz val="11.0"/>
        <u/>
      </rPr>
      <t>Ledger Live Cardano Integration Maintenance</t>
    </r>
  </si>
  <si>
    <r>
      <rPr>
        <rFont val="Exo"/>
        <color rgb="FF1155CC"/>
        <sz val="11.0"/>
        <u/>
      </rPr>
      <t>Lock'n': Cardano L1 &amp; Hydra L2 support for bypp IoT smart hardware products (e.g. GachaGacha)</t>
    </r>
  </si>
  <si>
    <r>
      <rPr>
        <rFont val="Exo"/>
        <color rgb="FF1155CC"/>
        <sz val="11.0"/>
        <u/>
      </rPr>
      <t>Lucid Evolution 2.0 - Blueprint &amp; Enhanced Plutus Schema</t>
    </r>
  </si>
  <si>
    <r>
      <rPr>
        <rFont val="Exo"/>
        <color rgb="FF1155CC"/>
        <sz val="11.0"/>
        <u/>
      </rPr>
      <t>Lucid Evolution 2.0 - Maintenance &amp; Development Strategy</t>
    </r>
  </si>
  <si>
    <r>
      <rPr>
        <rFont val="Exo"/>
        <color rgb="FF1155CC"/>
        <sz val="11.0"/>
        <u/>
      </rPr>
      <t>Lucid Evolution 2.0 - Private Testnet SDK &amp; L2 Provider Integration</t>
    </r>
  </si>
  <si>
    <r>
      <rPr>
        <rFont val="Exo"/>
        <color rgb="FFFFFFFF"/>
        <sz val="11.0"/>
        <u/>
      </rPr>
      <t>LuxeChain: Decentralized Luxury Watches &amp; Accessories Authentication</t>
    </r>
  </si>
  <si>
    <r>
      <rPr>
        <rFont val="Exo"/>
        <color rgb="FFFFFFFF"/>
        <sz val="11.0"/>
        <u/>
      </rPr>
      <t>Maintain Mesh and Build Developer Community</t>
    </r>
  </si>
  <si>
    <r>
      <rPr>
        <rFont val="Exo"/>
        <color rgb="FF1155CC"/>
        <sz val="11.0"/>
        <u/>
      </rPr>
      <t>Marlowe 2025: Oracle Protocol, Design and Implementation</t>
    </r>
  </si>
  <si>
    <r>
      <rPr>
        <rFont val="Exo"/>
        <color rgb="FFFFFFFF"/>
        <sz val="11.0"/>
        <u/>
      </rPr>
      <t>Masumi: Secure, Compliant AI Agents for companies like BMW, Generali &amp; more – by Serviceplan Group &amp; NMKR</t>
    </r>
  </si>
  <si>
    <r>
      <rPr>
        <rFont val="Exo"/>
        <color rgb="FF1155CC"/>
        <sz val="11.0"/>
        <u/>
      </rPr>
      <t>Mercury: Tokenomics Statements</t>
    </r>
  </si>
  <si>
    <r>
      <rPr>
        <rFont val="Exo"/>
        <color rgb="FFFFFFFF"/>
        <sz val="11.0"/>
        <u/>
      </rPr>
      <t>Mesh: Cquisitor - Transaction Investigation Tool</t>
    </r>
  </si>
  <si>
    <r>
      <rPr>
        <rFont val="Exo"/>
        <color rgb="FFFFFFFF"/>
        <sz val="11.0"/>
        <u/>
      </rPr>
      <t>Mesh: Hydra Tools for administrating &amp; interacting with Hydra Heads</t>
    </r>
  </si>
  <si>
    <r>
      <rPr>
        <rFont val="Exo"/>
        <color rgb="FF1155CC"/>
        <sz val="11.0"/>
        <u/>
      </rPr>
      <t>MineFreeUkraine: Cardano-based DeFi Platform for Large-Scale Humanitarian Demining and Socio-Economic Recovery of Ukraine</t>
    </r>
  </si>
  <si>
    <r>
      <rPr>
        <rFont val="Exo"/>
        <color rgb="FFFFFFFF"/>
        <sz val="11.0"/>
        <u/>
      </rPr>
      <t>Minswap Cardano DeFi Onboarding: Educational Content on How to DeFi on Cardano</t>
    </r>
  </si>
  <si>
    <r>
      <rPr>
        <rFont val="Exo"/>
        <color rgb="FF1155CC"/>
        <sz val="11.0"/>
        <u/>
      </rPr>
      <t>Minswap Lending Market – Long/Short</t>
    </r>
  </si>
  <si>
    <r>
      <rPr>
        <rFont val="Exo"/>
        <color rgb="FFFFFFFF"/>
        <sz val="11.0"/>
        <u/>
      </rPr>
      <t>Minting NFTs from historical agricultural field boundary crop performance</t>
    </r>
  </si>
  <si>
    <r>
      <rPr>
        <rFont val="Exo"/>
        <color rgb="FFFFFFFF"/>
        <sz val="11.0"/>
        <u/>
      </rPr>
      <t>MLabs + Clear Contracts -Agora dRep Effect Validator</t>
    </r>
  </si>
  <si>
    <r>
      <rPr>
        <rFont val="Exo"/>
        <color rgb="FFFFFFFF"/>
        <sz val="11.0"/>
        <u/>
      </rPr>
      <t>MLabs: Advancing Plutarch and CTL: CIP Integration, API Enhancements, and Improved Infrastructure</t>
    </r>
  </si>
  <si>
    <r>
      <rPr>
        <rFont val="Exo"/>
        <color rgb="FFFFFFFF"/>
        <sz val="11.0"/>
        <u/>
      </rPr>
      <t>MLabs: Pisa-Fees: Enabling Decentralized Fee Trading on Cardano</t>
    </r>
  </si>
  <si>
    <r>
      <rPr>
        <rFont val="Exo"/>
        <color rgb="FF1155CC"/>
        <sz val="11.0"/>
        <u/>
      </rPr>
      <t>MLabs: Static analysis with Covenant</t>
    </r>
  </si>
  <si>
    <r>
      <rPr>
        <rFont val="Exo"/>
        <color rgb="FFFFFFFF"/>
        <sz val="11.0"/>
        <u/>
      </rPr>
      <t>MLabs: Tooling upgrade for Conway compatibility.</t>
    </r>
  </si>
  <si>
    <r>
      <rPr>
        <rFont val="Exo"/>
        <color rgb="FFFFFFFF"/>
        <sz val="11.0"/>
        <u/>
      </rPr>
      <t>NEWM: Music Video Festival</t>
    </r>
  </si>
  <si>
    <r>
      <rPr>
        <rFont val="Exo"/>
        <color rgb="FF1155CC"/>
        <sz val="11.0"/>
        <u/>
      </rPr>
      <t>Next-Gen DAOs: On-Chain Delegation, Hierarchies &amp; Reputation</t>
    </r>
  </si>
  <si>
    <r>
      <rPr>
        <rFont val="Exo"/>
        <color rgb="FF1155CC"/>
        <sz val="11.0"/>
        <u/>
      </rPr>
      <t>Offchain Impact analysis of Project Catalyst Fund Distribution and Performance from Fund 9 to Fund 12</t>
    </r>
  </si>
  <si>
    <r>
      <rPr>
        <rFont val="Exo"/>
        <color rgb="FF1155CC"/>
        <sz val="11.0"/>
        <u/>
      </rPr>
      <t>Onboard Tertiary IT Students targeting 16 universities Globally</t>
    </r>
  </si>
  <si>
    <r>
      <rPr>
        <rFont val="Exo"/>
        <color rgb="FF1155CC"/>
        <sz val="11.0"/>
        <u/>
      </rPr>
      <t>Onboarding Toolkit for New dReps</t>
    </r>
  </si>
  <si>
    <r>
      <rPr>
        <rFont val="Exo"/>
        <color rgb="FF1155CC"/>
        <sz val="11.0"/>
        <u/>
      </rPr>
      <t>Onchain Impact analysis of Project Catalyst Fund Distribution and Performance from Fund 9 to Fund 12</t>
    </r>
  </si>
  <si>
    <r>
      <rPr>
        <rFont val="Exo"/>
        <color rgb="FFFFFFFF"/>
        <sz val="11.0"/>
        <u/>
      </rPr>
      <t>Open-Source Datum Explorer: Decode, Understand, Build</t>
    </r>
  </si>
  <si>
    <t>Open-source Plutus v3 DAO Smart-contract</t>
  </si>
  <si>
    <r>
      <rPr>
        <rFont val="Exo"/>
        <color rgb="FFFFFFFF"/>
        <sz val="11.0"/>
        <u/>
      </rPr>
      <t>Open-Source Rapid DEX: Batcher-less, instant, with transaction chaining</t>
    </r>
  </si>
  <si>
    <r>
      <rPr>
        <rFont val="Exo"/>
        <color rgb="FF1155CC"/>
        <sz val="11.0"/>
        <u/>
      </rPr>
      <t>Open-Source Smart Contract Library for Midnight: Catalyzing Midnight's Developer Ecosystem with Ready-to-Use Smart Contracts</t>
    </r>
  </si>
  <si>
    <r>
      <rPr>
        <rFont val="Exo"/>
        <color rgb="FF1155CC"/>
        <sz val="11.0"/>
        <u/>
      </rPr>
      <t>Optim OADA OPEN: Local, Open Source OADA Frontend for Developers</t>
    </r>
  </si>
  <si>
    <r>
      <rPr>
        <rFont val="Exo"/>
        <color rgb="FFFFFFFF"/>
        <sz val="11.0"/>
        <u/>
      </rPr>
      <t>Oura by TxPipe: going multi-chain</t>
    </r>
  </si>
  <si>
    <r>
      <rPr>
        <rFont val="Exo"/>
        <color rgb="FF1155CC"/>
        <sz val="11.0"/>
        <u/>
      </rPr>
      <t>Plastiks and CSA powering plastic waste recovery for Danone and other leading brands with CARDANO built plastic credit marketplace</t>
    </r>
  </si>
  <si>
    <r>
      <rPr>
        <rFont val="Exo"/>
        <color rgb="FFFFFFFF"/>
        <sz val="11.0"/>
        <u/>
      </rPr>
      <t>PoolTool Sustaining</t>
    </r>
  </si>
  <si>
    <r>
      <rPr>
        <rFont val="Exo"/>
        <color rgb="FFFFFFFF"/>
        <sz val="11.0"/>
        <u/>
      </rPr>
      <t>Powers of Tau: Cardano Zero-Knowledge Setup Ceremony event | Encoins &lt;&gt; Modulo-p</t>
    </r>
  </si>
  <si>
    <r>
      <rPr>
        <rFont val="Exo"/>
        <color rgb="FFFFFFFF"/>
        <sz val="11.0"/>
        <u/>
      </rPr>
      <t>Production grade code education: Aiken, Plutarch &amp; PlutusTx</t>
    </r>
  </si>
  <si>
    <r>
      <rPr>
        <rFont val="Exo"/>
        <color rgb="FF1155CC"/>
        <sz val="11.0"/>
        <u/>
      </rPr>
      <t>Proof of Onboarding with Onboard.Ninja</t>
    </r>
  </si>
  <si>
    <r>
      <rPr>
        <rFont val="Exo"/>
        <color rgb="FF1155CC"/>
        <sz val="11.0"/>
        <u/>
      </rPr>
      <t>Proportionality in Stake-based Voting</t>
    </r>
  </si>
  <si>
    <r>
      <rPr>
        <rFont val="Exo"/>
        <color rgb="FF1155CC"/>
        <sz val="11.0"/>
        <u/>
      </rPr>
      <t>Protocol Risk Simulation Engine built by Xerberus</t>
    </r>
  </si>
  <si>
    <r>
      <rPr>
        <rFont val="Exo"/>
        <color rgb="FFFFFFFF"/>
        <sz val="11.0"/>
        <u/>
      </rPr>
      <t>PyCardano Evolution: Embracing the Chang Hardfork</t>
    </r>
  </si>
  <si>
    <r>
      <rPr>
        <rFont val="Exo"/>
        <color rgb="FF1155CC"/>
        <sz val="11.0"/>
        <u/>
      </rPr>
      <t>RideChain: Decentralized Carpooling for a Sustainable Future on Cardano</t>
    </r>
  </si>
  <si>
    <r>
      <rPr>
        <rFont val="Exo"/>
        <color rgb="FF1155CC"/>
        <sz val="11.0"/>
        <u/>
      </rPr>
      <t>Rural Blockchain Revolution: 5,000 Students Learning on the Cardano Network</t>
    </r>
  </si>
  <si>
    <r>
      <rPr>
        <rFont val="Exo"/>
        <color rgb="FF1155CC"/>
        <sz val="11.0"/>
        <u/>
      </rPr>
      <t>SAIB: Buriza.Browser - A Dedicated Built-in Browser for the Buriza Wallet</t>
    </r>
  </si>
  <si>
    <r>
      <rPr>
        <rFont val="Exo"/>
        <color rgb="FF1155CC"/>
        <sz val="11.0"/>
        <u/>
      </rPr>
      <t>SAIB: Buriza.Desktop - A Secure, Dedicated Desktop App for Buriza Wallet</t>
    </r>
  </si>
  <si>
    <r>
      <rPr>
        <rFont val="Exo"/>
        <color rgb="FF1155CC"/>
        <sz val="11.0"/>
        <u/>
      </rPr>
      <t>SAIB: Buriza.Mobile - A Secure, On-the-Go Mobile Cardano Wallet</t>
    </r>
  </si>
  <si>
    <r>
      <rPr>
        <rFont val="Exo"/>
        <color rgb="FFFFFFFF"/>
        <sz val="11.0"/>
        <u/>
      </rPr>
      <t>SIDAN | KnightSafe - Self-custodial Vault for DeFi Trading</t>
    </r>
  </si>
  <si>
    <r>
      <rPr>
        <rFont val="Exo"/>
        <color rgb="FFFFFFFF"/>
        <sz val="11.0"/>
        <u/>
      </rPr>
      <t>Solving the problem of traditional academic publishing: a decentralized, Cardano-based alternative</t>
    </r>
  </si>
  <si>
    <r>
      <rPr>
        <rFont val="Exo"/>
        <color rgb="FF1155CC"/>
        <sz val="11.0"/>
        <u/>
      </rPr>
      <t>SPO JAPAN GUILD - Continued of the Japan SPO community</t>
    </r>
  </si>
  <si>
    <r>
      <rPr>
        <rFont val="Exo"/>
        <color rgb="FF1155CC"/>
        <sz val="11.0"/>
        <u/>
      </rPr>
      <t>Subbit.xyz : Cardano's featherweight L2 | With Real World Application | Kompact.io x Orcfax Collab</t>
    </r>
  </si>
  <si>
    <r>
      <rPr>
        <rFont val="Exo"/>
        <color rgb="FF1155CC"/>
        <sz val="11.0"/>
        <u/>
      </rPr>
      <t>Sundae Labs: Amaru Node Development Support - Rust Developer Contract</t>
    </r>
  </si>
  <si>
    <r>
      <rPr>
        <rFont val="Exo"/>
        <color rgb="FFFFFFFF"/>
        <sz val="11.0"/>
        <u/>
      </rPr>
      <t>Sustain and Maintain Gimbalabs</t>
    </r>
  </si>
  <si>
    <r>
      <rPr>
        <rFont val="Exo"/>
        <color rgb="FF1155CC"/>
        <sz val="11.0"/>
        <u/>
      </rPr>
      <t>Switzerland for UNHCR (United Nations Refugee Agency) + Optim Finance - Innovative Donation Platform For Digital Assets -</t>
    </r>
  </si>
  <si>
    <r>
      <rPr>
        <rFont val="Exo"/>
        <color rgb="FF1155CC"/>
        <sz val="11.0"/>
        <u/>
      </rPr>
      <t>Syngenta Agricultural Insight and Earth Observation Data uplifts subsistence farmers into profitability</t>
    </r>
  </si>
  <si>
    <r>
      <rPr>
        <rFont val="Exo"/>
        <color rgb="FFFFFFFF"/>
        <sz val="11.0"/>
        <u/>
      </rPr>
      <t>TapTools: All-in-One Cardano News Aggregator</t>
    </r>
  </si>
  <si>
    <r>
      <rPr>
        <rFont val="Exo"/>
        <color rgb="FFFFFFFF"/>
        <sz val="11.0"/>
        <u/>
      </rPr>
      <t>TapTools: Cardano Lending/Borrowing Analytics Hub</t>
    </r>
  </si>
  <si>
    <r>
      <rPr>
        <rFont val="Exo"/>
        <color rgb="FFFFFFFF"/>
        <sz val="11.0"/>
        <u/>
      </rPr>
      <t>Tech for Impact Summit 2025: Asia's Premier Cardano Event</t>
    </r>
  </si>
  <si>
    <r>
      <rPr>
        <rFont val="Exo"/>
        <color rgb="FF1155CC"/>
        <sz val="11.0"/>
        <u/>
      </rPr>
      <t>Techstars will help Cardano Builders grow their businesses to drive Cardano's Adoption</t>
    </r>
  </si>
  <si>
    <r>
      <rPr>
        <rFont val="Exo"/>
        <color rgb="FFFFFFFF"/>
        <sz val="11.0"/>
        <u/>
      </rPr>
      <t>The first Plastic Credit ReFi Protocol with USDM</t>
    </r>
  </si>
  <si>
    <r>
      <rPr>
        <rFont val="Exo"/>
        <color rgb="FF1155CC"/>
        <sz val="11.0"/>
        <u/>
      </rPr>
      <t>Tokeo x Mastercard powered by Mercuryo: Cardano's gateway to the $550 billion credit card industry</t>
    </r>
  </si>
  <si>
    <r>
      <rPr>
        <rFont val="Exo"/>
        <color rgb="FFFFFFFF"/>
        <sz val="11.0"/>
        <u/>
      </rPr>
      <t>Track Cardano Asset Stats, Price Movements, Wallet Alerts, and More via Telegram</t>
    </r>
  </si>
  <si>
    <r>
      <rPr>
        <rFont val="Exo"/>
        <color rgb="FFFFFFFF"/>
        <sz val="11.0"/>
        <u/>
      </rPr>
      <t>Unified Cardano Student Club Nigeria SANDBOX: Where Startups and devs Collaborate to make an explosion</t>
    </r>
  </si>
  <si>
    <r>
      <rPr>
        <rFont val="Exo"/>
        <color rgb="FF1155CC"/>
        <sz val="11.0"/>
        <u/>
      </rPr>
      <t>Unlock Apollo’s Potential: Join &amp; Build Cardano’s Golang Library</t>
    </r>
  </si>
  <si>
    <r>
      <rPr>
        <rFont val="Exo"/>
        <color rgb="FF1155CC"/>
        <sz val="11.0"/>
        <u/>
      </rPr>
      <t>USDM and BTC payments support in Hydra Contactless Micropayments app</t>
    </r>
  </si>
  <si>
    <r>
      <rPr>
        <rFont val="Exo"/>
        <color rgb="FF1155CC"/>
        <sz val="11.0"/>
        <u/>
      </rPr>
      <t>Verifiable Data Registry for Identus in Cardano</t>
    </r>
  </si>
  <si>
    <r>
      <rPr>
        <rFont val="Exo"/>
        <color rgb="FFFFFFFF"/>
        <sz val="11.0"/>
        <u/>
      </rPr>
      <t>Wada Hub Hackathon: A Local Community Catalyst</t>
    </r>
  </si>
  <si>
    <r>
      <rPr>
        <rFont val="Exo"/>
        <color rgb="FF1155CC"/>
        <sz val="11.0"/>
        <u/>
      </rPr>
      <t>Waffle Capital - Monthly “State of Cardano” Reports</t>
    </r>
  </si>
  <si>
    <r>
      <rPr>
        <rFont val="Exo"/>
        <color rgb="FF1155CC"/>
        <sz val="11.0"/>
        <u/>
      </rPr>
      <t>West Africa Undergraduate &amp; Early Developer Hackathon: Cultivating the Next Generation of Cardano Innovators</t>
    </r>
  </si>
  <si>
    <r>
      <rPr>
        <rFont val="Exo"/>
        <color rgb="FF1155CC"/>
        <sz val="11.0"/>
        <u/>
      </rPr>
      <t>Work Courses: Accelerating Ecosystem Growth With Cardano MastersClass &amp; Proof-Of-Knowledge</t>
    </r>
  </si>
  <si>
    <r>
      <rPr>
        <rFont val="Exo"/>
        <color rgb="FF1155CC"/>
        <sz val="11.0"/>
        <u/>
      </rPr>
      <t>Workshop events "Let's talk Future of Cardano".</t>
    </r>
  </si>
  <si>
    <r>
      <rPr>
        <rFont val="Exo"/>
        <color rgb="FF1155CC"/>
        <sz val="11.0"/>
        <u/>
      </rPr>
      <t>WP NMKR Connect 🔌 - WordPress Plugin to Display &amp; Manage Cardano/Solana NFTs</t>
    </r>
  </si>
  <si>
    <r>
      <rPr>
        <rFont val="Exo"/>
        <color rgb="FF1155CC"/>
        <sz val="11.0"/>
        <u/>
      </rPr>
      <t>Zero-Knowledge Privacy Protocol for DeFi Lending and Borrowing on Cardano (open source)</t>
    </r>
  </si>
  <si>
    <r>
      <rPr>
        <rFont val="Exo"/>
        <color rgb="FF1155CC"/>
        <sz val="11.0"/>
        <u/>
      </rPr>
      <t>zkFetch: Integrating zkTLS-Powered Oracle Solution for Cardano</t>
    </r>
  </si>
  <si>
    <r>
      <rPr>
        <rFont val="Exo"/>
        <color rgb="FF1155CC"/>
        <sz val="11.0"/>
        <u/>
      </rPr>
      <t>zkFold x Asterizm - Interoperability Solution</t>
    </r>
  </si>
  <si>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</si>
  <si>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FUND12</t>
  </si>
  <si>
    <t>AdaLink: Cardano Ads</t>
  </si>
  <si>
    <t>AdaLink: Frenchies' Marketing Bounty Challenges</t>
  </si>
  <si>
    <t>Adding Leverage to DexHunter</t>
  </si>
  <si>
    <t>AgroTradeNet: Empowering Global Agriculture Through Cardano's Decentralized Infrastructure</t>
  </si>
  <si>
    <t>Jonathan Ikpe</t>
  </si>
  <si>
    <t>Aiken Online IDE to Develop, Build, Run, Test, Deploy smart contracts</t>
  </si>
  <si>
    <t>Thuc Nguyen</t>
  </si>
  <si>
    <t>AIKEN ZKP standards library for Cardano</t>
  </si>
  <si>
    <t>Agrow Labs</t>
  </si>
  <si>
    <t>Amaru: P2P networking component by TxPipe</t>
  </si>
  <si>
    <t>An all-in-one crypto accounting system compatible with tax regulations, including those of Japan, and also supporting staking and DeFi transactions.</t>
  </si>
  <si>
    <t>Kenta Takase</t>
  </si>
  <si>
    <t>Anastasia Labs - Midgard: Cardano Layer 2</t>
  </si>
  <si>
    <t>Anastasia Labs - Smart Contract Formal Verification Framework</t>
  </si>
  <si>
    <t>Anastasia Labs - ZK Accelerate : A User-Friendly Smart Contract Library for ZK contracts</t>
  </si>
  <si>
    <t>Anastasia Labs X MoneyKit - Transaction Manifests &amp; FinTech Platform Integration for Cardano</t>
  </si>
  <si>
    <t>AnetaBTC - Decentralized and Scalable Wrapping Protocol</t>
  </si>
  <si>
    <t>anetaBTC</t>
  </si>
  <si>
    <t>Automation Testing Framework for Smart Contract with Courses &amp; Hackathons</t>
  </si>
  <si>
    <t>Begin Wallet Version 2 by Francis, Fluid and IAMX for Voting, Biometric Seedphrase, Payment Module shopify, Wallet can handle Bitcoin</t>
  </si>
  <si>
    <t>Tim from IAMX</t>
  </si>
  <si>
    <t>Blaze: Fully Featured Ledger Emulator, Transaction Builder for the Chang Hard Fork and PlutusV3</t>
  </si>
  <si>
    <t>Jay Taylor</t>
  </si>
  <si>
    <t>Blaze: Maintenance, Security Improvements, Testing &amp; Assurances for the Blaze SDK</t>
  </si>
  <si>
    <t>Blaze: Tools for Handling and Managing Script Deployments</t>
  </si>
  <si>
    <t>Bringing Partisia Confidential Compute to Cardano Through Aiken Data Subscription Smart Contracts</t>
  </si>
  <si>
    <t>Shawn Jensen</t>
  </si>
  <si>
    <t>BTC/ETH smart accounts on Cardano</t>
  </si>
  <si>
    <t>Cardano Game Development SDK for Unity</t>
  </si>
  <si>
    <t>John Moreland</t>
  </si>
  <si>
    <t>Cardano GPT + PlutusTutor: A personalised AI Assistant for learning Plutus</t>
  </si>
  <si>
    <t>Cardano Layer 2: Hydrozoa protocol for lightweight and flexible Hydra Heads for Cardano</t>
  </si>
  <si>
    <t>george.flerovsky</t>
  </si>
  <si>
    <t>Cardano Lightning Network (Phase 1) - Payment Gateways</t>
  </si>
  <si>
    <t>Tomasz Rybarczyk</t>
  </si>
  <si>
    <t>Cardano SPT (Special Promo Taskforce)</t>
  </si>
  <si>
    <t>Toshitaka Ueda</t>
  </si>
  <si>
    <t>Cattle Daddy Media's Marketing &amp; Content Creation Launch</t>
  </si>
  <si>
    <t>lily brodi</t>
  </si>
  <si>
    <t>Component 1/4: Web3 Legal Ease: Streamlining Legal Barriers for Business Growth</t>
  </si>
  <si>
    <t>joan Impact Plus deRB</t>
  </si>
  <si>
    <t>Component 4/4: Cardano for a Responsible Revolution: Bridging Blockchain with Global Sustainability</t>
  </si>
  <si>
    <t>Raquel Suarez</t>
  </si>
  <si>
    <t>Crafting Blockchain Policy Framework for India</t>
  </si>
  <si>
    <t>Utpal Nath</t>
  </si>
  <si>
    <t>Creating social implementation use-cases of Cardano in the Shikoku region, Japan.</t>
  </si>
  <si>
    <t>Naoki Sakata</t>
  </si>
  <si>
    <t>Crypto Inheritance for Non-Tech Savvy Beneficiaries - Gen Wealth</t>
  </si>
  <si>
    <t>Decentralized Farming Contracts</t>
  </si>
  <si>
    <t>DeFi &amp; TradFi - Building Bridges</t>
  </si>
  <si>
    <t>DePIN Protocol For Scientific Data</t>
  </si>
  <si>
    <t>Bharat H</t>
  </si>
  <si>
    <t>Development of AI Translation Catalyst Japanese Web Portal</t>
  </si>
  <si>
    <t>Digital voter ID using Atala prism</t>
  </si>
  <si>
    <t>David Tacuri</t>
  </si>
  <si>
    <t>Enhancing the L-Earning Bazaar Platform and Onboarding New Personas</t>
  </si>
  <si>
    <t>YURI KURIYAMA</t>
  </si>
  <si>
    <t>finest Investments Tokenization Launchpad V.2 by NMKR, Fluid and IAMX: BaFin-compliant Compartment for Access to Capital Markets for Cardano projects</t>
  </si>
  <si>
    <t>From Vacancy to Vitality: Cardano DAO and RWAs Transforming 424,000 Homes into $33 Billion Economic Hubs</t>
  </si>
  <si>
    <t>Chris Dai</t>
  </si>
  <si>
    <t>Genius Yield | Regulatory-compliant RWA swaps</t>
  </si>
  <si>
    <t>Grow Cardano DeFi with transparent on-chain Fund Management platform</t>
  </si>
  <si>
    <t>Hlabs: a radically different approach for AMM swaps, trustless and deterministic (1 tx)</t>
  </si>
  <si>
    <t>Hlabs: CIP-113 - Finalize the standard for assets with programmability over transfers</t>
  </si>
  <si>
    <t>Hotel Guest Loyalty Reward System Open Source API</t>
  </si>
  <si>
    <t>Hotel Room Booking and Payments on Cardano - A Real World Use Case</t>
  </si>
  <si>
    <t>Hydra-Enabled Accounting and Micropayments System</t>
  </si>
  <si>
    <t>Iagon Network Explorer V1</t>
  </si>
  <si>
    <t>Iagon Team</t>
  </si>
  <si>
    <t>Iagon: Statur - Reputation Model for Cardano Ecosystem that encourages positive behavior</t>
  </si>
  <si>
    <t>Implementing the Cardano Foundation Identity Wallet in Landano</t>
  </si>
  <si>
    <t>Initiation to Cardano for International students.</t>
  </si>
  <si>
    <t>Anna Ben Zvi</t>
  </si>
  <si>
    <t>Unbounded Market</t>
  </si>
  <si>
    <t>Japanese LLC DAO where 1 million people can join and contribute using Cardano's Dapps (From Japan to the World DAO)</t>
  </si>
  <si>
    <t>Kotaro Motoshima</t>
  </si>
  <si>
    <t>Kaa by Snek: Your Friendly AI Companion for Onboarding Masses and Enhancing Community Engagement</t>
  </si>
  <si>
    <t>Legally enforceable contracts in ADA, in compliance with Argentine laws</t>
  </si>
  <si>
    <t>Mauro Andreoli</t>
  </si>
  <si>
    <t>Leveraging National ID system in Ethiopia for more scalable adoption of Cardano in identity solutions</t>
  </si>
  <si>
    <t>Marlowe PBL 2025</t>
  </si>
  <si>
    <t>Mercury: Financials &amp; TB Export</t>
  </si>
  <si>
    <t>Bhanu Pratap Jangid</t>
  </si>
  <si>
    <t>Minswap + Fluid Tokens: a “smart token” DEX on Cardano</t>
  </si>
  <si>
    <t>Minswap iOS app (open-source)</t>
  </si>
  <si>
    <t>Nuluna - a European event illuminating the intersection of art, music, gaming with technology.</t>
  </si>
  <si>
    <t>Isobel Robson</t>
  </si>
  <si>
    <t>Onboarding via physicals: Bringing first-timers to Cardano - Danketsu</t>
  </si>
  <si>
    <t>Zushan Hashmi</t>
  </si>
  <si>
    <t>Open Platform to code, run, test, learn &amp; teach Python OpShin Smart Contract</t>
  </si>
  <si>
    <t>Open-source for Hydra Wallet integrated into Telegram</t>
  </si>
  <si>
    <t>PK Labs</t>
  </si>
  <si>
    <t>Open-Source Review and Reputation System - with a Use Case for Hotels</t>
  </si>
  <si>
    <t>Open-Source Vulnerability Scanner for Cardano Smart Contracts</t>
  </si>
  <si>
    <t>Optim DAO Stack -- Next-Gen DAO Software -- Open Source, Modular, Plutus V2/3 + Aiken.</t>
  </si>
  <si>
    <t>Orcfax architecture audit</t>
  </si>
  <si>
    <t>Orcfax validators: reaching L2 consensus</t>
  </si>
  <si>
    <t>Organising events that keep Cardano in the news in Japan</t>
  </si>
  <si>
    <t>Hiroto Harada</t>
  </si>
  <si>
    <t>OTOKEN System - Yield Bearing Token System for Cardano DeFi</t>
  </si>
  <si>
    <t>OUSD - Yield-Bearing, Well-Pegged, Scalable Cardano Stablecoin</t>
  </si>
  <si>
    <t>Personal Cardano - Empowering Local Blockchain Development</t>
  </si>
  <si>
    <t>Proposal for the development of Community Health Management Software(CHMS)</t>
  </si>
  <si>
    <t>Addison Duodu</t>
  </si>
  <si>
    <t>Revuto - MASTERCARD integration &gt;&gt;&gt; to bring Cardano Native Tokens to Debit Cards supporting crypto &lt;&lt;&lt; and remove friction between crypto liquidity and real-world economic activities -&gt; Subscription Payments!</t>
  </si>
  <si>
    <t>Vedran (Vex) Vukman</t>
  </si>
  <si>
    <t>Scaling Cardano Adoption in Latam: A University &amp; Incubator Outreach Program</t>
  </si>
  <si>
    <t>Snek x Frigid: Cardano's First Bot Service for Customized Social Platform Token Integrations</t>
  </si>
  <si>
    <t>Snek x Splash: Create and Curate Fair Token Launches with DegenFactory</t>
  </si>
  <si>
    <t>SNEKbot: A Telegram Trading Bot to Onboard 900M Monthly Active Users to Cardano</t>
  </si>
  <si>
    <t>Sneks-on-Chain Media: The First Media Focused Production Incubator for Accelerating Cardano Content Creators</t>
  </si>
  <si>
    <t>Sneks Onchain</t>
  </si>
  <si>
    <t>SPO Online Business Academy</t>
  </si>
  <si>
    <t>FLUID7</t>
  </si>
  <si>
    <t>StableGain: LP-Backed Stablecoin Yield Fund</t>
  </si>
  <si>
    <t>StablePay: Crypto Payment Widget to Allow Decentralized Stablecoins to be Used for Payments in Merchant Websites</t>
  </si>
  <si>
    <t>TapTools: Develop Mobile App for Android and iOS</t>
  </si>
  <si>
    <t>The social platform that realizes blockchain authentication even in environments without the internet</t>
  </si>
  <si>
    <t>Jun Hamada</t>
  </si>
  <si>
    <t>Token use case with Multi Address wallet based on eUTXO model for social welfare system</t>
  </si>
  <si>
    <t>mineko Enomoto</t>
  </si>
  <si>
    <t>Tokenization of Real World Assets (RWA) - Nairobi Securities Exchange / Empowa</t>
  </si>
  <si>
    <t>Glen Jordan</t>
  </si>
  <si>
    <t>Tokenized Gold on Cardano with the APEX Group</t>
  </si>
  <si>
    <t>Florian Volery</t>
  </si>
  <si>
    <t>Transparency Impact Grants Platform for United Nations and agencies (porting over from Algorand) - untapped multi-billion development market</t>
  </si>
  <si>
    <t>Alex Macbeth</t>
  </si>
  <si>
    <t>Xerberus Platform Front-end Upgrade</t>
  </si>
  <si>
    <t>XSY - High-performance on-chain standard library for Plutarch and Aiken</t>
  </si>
  <si>
    <t>info xsy</t>
  </si>
  <si>
    <t>XSY - On-chain DApp Certifications</t>
  </si>
  <si>
    <t>Yaad Labs + AdaLink/Frenchies Club + Cardano Curation: Cardano the Animated Movie</t>
  </si>
  <si>
    <t>Zero-Knowledge (zkSNARK) Voting Protocol on Cardano for DAO Governance [open source]</t>
  </si>
  <si>
    <t>zkFold x Anastasia Labs: ZK Bridge using Mithril</t>
  </si>
  <si>
    <t>zkFold x Defy: Cross-border payment infra using ZK tech</t>
  </si>
  <si>
    <t>Sebastien Defy</t>
  </si>
  <si>
    <t>µgraph: Instant, Untraceable Payments in Cardano</t>
  </si>
  <si>
    <t>Cainã Costa</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</si>
  <si>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</si>
  <si>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FUND11</t>
  </si>
  <si>
    <t>Reporting %</t>
  </si>
  <si>
    <t>(Dead-man-switch) Permission based Wallet</t>
  </si>
  <si>
    <t>Sandro Schaier</t>
  </si>
  <si>
    <t>10 Marlowe contract templates - the real life use cases</t>
  </si>
  <si>
    <t>Jimmy Lee</t>
  </si>
  <si>
    <t>45B - Marlowe workshops for Business professionals</t>
  </si>
  <si>
    <t>45B - Cardano Enablement</t>
  </si>
  <si>
    <t>Dickson Mwendia</t>
  </si>
  <si>
    <t>AdaStat Cardano Explorer - Open Source Improved Reboot towards a first-class community blockchain explorer</t>
  </si>
  <si>
    <t>Afrocharts | Web3 Artist Portal (Awen)</t>
  </si>
  <si>
    <t>AgroTechnology Cardano</t>
  </si>
  <si>
    <t>Ciro Gelvez</t>
  </si>
  <si>
    <t>AI-Driven Interactive Platform for Cardano Smart Contracts</t>
  </si>
  <si>
    <t>Argentina: An Unprecedented Opportunity for Government Adoption</t>
  </si>
  <si>
    <t>Atala PRISM Modular KYC Solution by IAMX</t>
  </si>
  <si>
    <t>Julia Froenicke</t>
  </si>
  <si>
    <t>BaFin Audited Cardano Smart Contract for compliant Real World Asset Tokenization by NMKR, FluidTokens &amp; IAMX</t>
  </si>
  <si>
    <t>Tim B - IAMX</t>
  </si>
  <si>
    <t>Beginner to Advance Plutus Mastery in collab with Gadjah Mada University (UGM) utilizing Gimbalabs PPBL, MeshJS and Aiken</t>
  </si>
  <si>
    <t>Blockchain voting system</t>
  </si>
  <si>
    <t>Bug Bounty Platform - Cardano Community-Led Security</t>
  </si>
  <si>
    <t>Peter Hucik</t>
  </si>
  <si>
    <t>Cardano and the real world: A Blockchain-meets-the-Internet-of-Things-Starterkit</t>
  </si>
  <si>
    <t>Dirk M. Kraft</t>
  </si>
  <si>
    <t>Cardano Dev Online Business Accelerator - The Scale Up!</t>
  </si>
  <si>
    <t>Cardano Real World Asset Launch Pad</t>
  </si>
  <si>
    <t>Cardano Smart: A.I. assistant for documentation and on-chain/off-chain development</t>
  </si>
  <si>
    <t>Sebastian Pereira Gutierrez</t>
  </si>
  <si>
    <t>Cardano Standardized Supply Chains Library</t>
  </si>
  <si>
    <t>Cardano Token Engineering Lab - Understanding and leveraging token design to grow Cardano</t>
  </si>
  <si>
    <t>Miguel Saldana</t>
  </si>
  <si>
    <t>Catalyst "competitor" study: discover other DAOs and voting mechanisms with the focus on improvements</t>
  </si>
  <si>
    <t>CBIA - Add Developer Tool Compatibility Matrix to Cardano Developers Portal</t>
  </si>
  <si>
    <t>CBIA - Cardano Blockchain Infrastructure Alliance</t>
  </si>
  <si>
    <t>CIP 102 v2 - New Royalty Functionality</t>
  </si>
  <si>
    <t>sdelaney</t>
  </si>
  <si>
    <t>Crypto wallets for signup, login, and 2FA</t>
  </si>
  <si>
    <t>Development of Cardano Index API</t>
  </si>
  <si>
    <t>Easy Speak - a Language Learning App With Payments in ADA</t>
  </si>
  <si>
    <t>Ekival: Pioneering Decentralized P2P Crypto-Fiat Exchange</t>
  </si>
  <si>
    <t>Ekival Labs</t>
  </si>
  <si>
    <t>ENCOINS v2</t>
  </si>
  <si>
    <t>Enhancing Marketplaces: Aiken Language Optimization and Potential Novel Uses</t>
  </si>
  <si>
    <t>Plutus Art</t>
  </si>
  <si>
    <t>Entrepreneurship Series for the Cardano Community</t>
  </si>
  <si>
    <t>Expanding Cardano's Reach: Equipping the Community for Cross-Chain &amp; Mainstream User Onboarding via Proof Of Onboarding (P.O.O.)</t>
  </si>
  <si>
    <t>HOSKY Team</t>
  </si>
  <si>
    <t>Food Traceabiliy by Cardano</t>
  </si>
  <si>
    <t>Growing Atala Prism 100X faster with self-issued credentials</t>
  </si>
  <si>
    <t>Subhash Karri</t>
  </si>
  <si>
    <t>HandleChat by ADA Handle | $handle</t>
  </si>
  <si>
    <t>Hardware-Secured Hot Wallets for Live Services (Dexes, Bridges, Side-Chains &amp; Dapps)</t>
  </si>
  <si>
    <t>HaskLedger, An EDSL for Scalable Cardano Sidechains</t>
  </si>
  <si>
    <t>Helios debugger plugin for VSCode</t>
  </si>
  <si>
    <t>cschmitz398</t>
  </si>
  <si>
    <t>Interoperability and Cross-chain communication for Cardano: VISTA (Verified Interchain Secure Transfer Architecture)</t>
  </si>
  <si>
    <t>Jambhala Suite: Haskell Dev Nirvana</t>
  </si>
  <si>
    <t>Ian Burzynski</t>
  </si>
  <si>
    <t>Japanese Traditional Craft "Masu" Photo Project: Cardano Community Expands through Art</t>
  </si>
  <si>
    <t>kei Masu</t>
  </si>
  <si>
    <t>Kaizen Crypto | Cardano 101 Course Video Lessons Translated To Popular Languages</t>
  </si>
  <si>
    <t>Kaizen Crypto | Cardano Calendar Mobile App For iOS &amp; Android</t>
  </si>
  <si>
    <t>Legendary HumanityďĽšA Platform for reserving on physical fashion collections to the future</t>
  </si>
  <si>
    <t>LENDEX Cardano &lt;-&gt; EVM Token Lending Protocol</t>
  </si>
  <si>
    <t>Margin Pool: Enhanced Liquidity for Margin Trading on SundaeSwap</t>
  </si>
  <si>
    <t>MarloweHub: Unifying Platform for Marlowe Smart Contracts - Phase 1 - Smart Contracts</t>
  </si>
  <si>
    <t>Mastering Open Enterprise Agent (Atala PRISM): A Developer Handbook for Decentralized Identity Solutions</t>
  </si>
  <si>
    <t>jonbauer</t>
  </si>
  <si>
    <t>Maya Protocol - Supercharge Cardano with decentralized native cross-chain swaps</t>
  </si>
  <si>
    <t>Maestro Team</t>
  </si>
  <si>
    <t>Maya Protocol &lt;&gt; Cardano: Unleash native cross-chain swaps between ADA, BTC, ETH, USDC,...</t>
  </si>
  <si>
    <t>Mercury: Invoice</t>
  </si>
  <si>
    <t>Latheesan</t>
  </si>
  <si>
    <t>Okapi Aiken - Open Source Library For Smart Contracts</t>
  </si>
  <si>
    <t>Onboarding 316 Million Gamers to Cardano</t>
  </si>
  <si>
    <t>One Vote</t>
  </si>
  <si>
    <t>Mike Chandler</t>
  </si>
  <si>
    <t>Optim Finance OUSD - US Dollar Synthetic Stablecoin</t>
  </si>
  <si>
    <t>Optim-Account: Cardano L2. Virtual ledger layer for account-model-based txs</t>
  </si>
  <si>
    <t>Optim-Account: Unleashing dApp innovation with a composable account-based virtual ledger layer</t>
  </si>
  <si>
    <t>Lucia Briois</t>
  </si>
  <si>
    <t>Optimized Smart Contracts and Infrastructure for interoperable protocols on Cardano: VISTA</t>
  </si>
  <si>
    <t>Plutus Wallet Connector (CIP-30 expansion)</t>
  </si>
  <si>
    <t>leantrosh</t>
  </si>
  <si>
    <t>POAP in Cardano</t>
  </si>
  <si>
    <t>Preparing for the bull run: The foundation for fast, cheap and composable DeFi</t>
  </si>
  <si>
    <t>Spectrum Labs</t>
  </si>
  <si>
    <t>Promotion of Japanese Cardano Products</t>
  </si>
  <si>
    <t>Real World Asset Tokenization Minting Capabilities in NMKR Studio</t>
  </si>
  <si>
    <t>Researching Zero-Knowledge Proofs in Blockchain Ecosystems for Enhanced Voting Transparency in Catalyst Voting Process: A Potential Application</t>
  </si>
  <si>
    <t>Edet Ekpenyong</t>
  </si>
  <si>
    <t>Revolutionising Decentralized Governance: Empowering Communities Through the Catalyst Council System Praxis of Social Sciences,</t>
  </si>
  <si>
    <t>Sun Yat-Sen</t>
  </si>
  <si>
    <t>Serpentine: A dApp Friendly Alternative To Hydra</t>
  </si>
  <si>
    <t>Dominic Chambers</t>
  </si>
  <si>
    <t>Shrine Stamp NFT with sustainable system in Tokushima Japan</t>
  </si>
  <si>
    <t>bentenyama12345 Yamashita</t>
  </si>
  <si>
    <t>Stargazer: DeFi Yield Optimizer for Cardano</t>
  </si>
  <si>
    <t>Christoph Waffer</t>
  </si>
  <si>
    <t>Sundae Labs Comprehensive Specification Development for Gummiworm Protocol on Cardano</t>
  </si>
  <si>
    <t>Sync.Land | Metaverse &amp; Video Game Music Licensing (Awen)</t>
  </si>
  <si>
    <t>Threshold Signatures for Cardano Wallets</t>
  </si>
  <si>
    <t>Universal Liquidity Composition and MEV resistance framework for DeFi</t>
  </si>
  <si>
    <t>Urban Farmer - Grow to Launch</t>
  </si>
  <si>
    <t>Xerberus Nodes: A Decentralized Risk Rating Agency on Cardano for the World</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</si>
  <si>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</si>
  <si>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FUND10</t>
  </si>
  <si>
    <t>Progress Report</t>
  </si>
  <si>
    <t>November '23</t>
  </si>
  <si>
    <t>December '23</t>
  </si>
  <si>
    <t>F10: Startups &amp; Onboarding for Students</t>
  </si>
  <si>
    <t>F10: Catalyst Open</t>
  </si>
  <si>
    <t>F10: Development &amp; Infrastructure</t>
  </si>
  <si>
    <t>F10: DAOs ❤ Cardano</t>
  </si>
  <si>
    <t>Agora Suite Expansion: NFT Standards and Novel Token Structures Integration</t>
  </si>
  <si>
    <t>john Valdez</t>
  </si>
  <si>
    <t>Allow using NFTs from Cardano and other ecosystem in onchain games hosted in the Cardano ecosystem</t>
  </si>
  <si>
    <t>F10: Developer Ecosystem - The Evolution</t>
  </si>
  <si>
    <t>F10: OSDE: Open Source Dev Ecosystem</t>
  </si>
  <si>
    <t>F10: Products &amp; Integrations</t>
  </si>
  <si>
    <t>F10: SPO Tools &amp; Community Projects</t>
  </si>
  <si>
    <t>Cardano Blockchain Learning Clubs in DRCongo</t>
  </si>
  <si>
    <t>Cardano DEX Protocol with DIDs Layer</t>
  </si>
  <si>
    <t>F10: Atala PRISM: Launch Ecosystem</t>
  </si>
  <si>
    <t>F10: Building on NMKR</t>
  </si>
  <si>
    <t>F10: dRep improvement and onboarding</t>
  </si>
  <si>
    <t>F10: Catalyst Fund Operations</t>
  </si>
  <si>
    <t>Catalyst School : Chapter Indonesia in collab with Gadjah Mada University (UGM)</t>
  </si>
  <si>
    <t>CIP 68 Royalty Standard &amp; Developer Resources</t>
  </si>
  <si>
    <t>Core integrations to support the fast-growing onchain games and autonomous world segment</t>
  </si>
  <si>
    <t>DAO Governance x Atala PRISM - By MuesliSwap</t>
  </si>
  <si>
    <t>DripDropz Open Source Voting Gated Polling</t>
  </si>
  <si>
    <t>DripDropz Open Source Voting Petition Management</t>
  </si>
  <si>
    <t>Empowering Koios: Cultivating a Self-Sustaining Infrastructure Through Strategic Incentives</t>
  </si>
  <si>
    <t>Enable apps and games built in the Cardano ecosystem to leverage ZK cryptography for privacy and scalability</t>
  </si>
  <si>
    <t>Enable apps and games that require large amounts of data to function cheaply while still maximizing availability and safety</t>
  </si>
  <si>
    <t>Enable use-cases that require frequent message signing by introducing a safe standard for message signing without wallet prompts</t>
  </si>
  <si>
    <t>Extend NFT sale &amp; drop tools to support dropping more complex assets as required for onchain games</t>
  </si>
  <si>
    <t>For the community, by the community: Optimizing the ROI of Catalyst through listening to builders, expert analysis and assessment of Cardano's Community Grants Fund. Brought to you by Catalyst and Intersect MBO Architects.</t>
  </si>
  <si>
    <t>Dor Garbash</t>
  </si>
  <si>
    <t>F10: Catalyst Systems improvements</t>
  </si>
  <si>
    <t>Framework for Authenticity Verification of Tokenized Real-World Assets based on Atala Prism</t>
  </si>
  <si>
    <t>IOG Catalyst Team : Catalyst Ecosystem Accelerator (Hermes Core architecture development)</t>
  </si>
  <si>
    <t>IOG Catalyst Team : Ideascale replacement and web-browser based Voting Centre with liquid democracy aka "Catalyst Voices"</t>
  </si>
  <si>
    <t>Koios SPO Tools development (CNTools, gLiveView, topologyUpdater)</t>
  </si>
  <si>
    <t>Multisig Wallet Connector (CIP-30 expansion)</t>
  </si>
  <si>
    <t>NMKR Unity SDK</t>
  </si>
  <si>
    <t>Future Fest</t>
  </si>
  <si>
    <t>Onboard Japanese Big IP holders onto Cardano space and Build an IP Certification system on the Cardano blockchain</t>
  </si>
  <si>
    <t>Open standard for cross-game achievement system to gamify onchain participation</t>
  </si>
  <si>
    <t>OpShin Education - Free Educational Videos about Python Smart Contracts</t>
  </si>
  <si>
    <t>Paima onchain game integration of Frontend Game Engines &amp; Novel Technology</t>
  </si>
  <si>
    <t>Paper Wallet Change Receipts - ( We have minimum viable products! )</t>
  </si>
  <si>
    <t>Patrick Serafin</t>
  </si>
  <si>
    <t>plu-ts - 0 to full Cardano dApp tutorial/documentation</t>
  </si>
  <si>
    <t>Pool Monitoring Statistics Portal</t>
  </si>
  <si>
    <t>Holger Hartstock</t>
  </si>
  <si>
    <t>Pool.pm Visual Explorer - Open Source Improved Reboot towards a sustainable community innovation platform</t>
  </si>
  <si>
    <t>Powering onchain game functionality using Cardano stakepools</t>
  </si>
  <si>
    <t>Provide multiple templates on how to write apps and games for the Cardano ecosystem using Paima</t>
  </si>
  <si>
    <t>Smart Places: Real-World Utility for Businesses with Location-Based NFT Incentives</t>
  </si>
  <si>
    <t>Smart Places</t>
  </si>
  <si>
    <t>Spectrum Network | Cross-chain Messaging Protocol</t>
  </si>
  <si>
    <t>Spectrum Network | Security Audit</t>
  </si>
  <si>
    <t>Spectrum Network | Testing Protocol at Scale</t>
  </si>
  <si>
    <t>Stakepool Metadata Hosting Service</t>
  </si>
  <si>
    <t>TripHut: DAO Open Source Code Audit &amp; Bug Bounty</t>
  </si>
  <si>
    <t>Winter Protocol: Open-Source Traceability &amp; Real World Asset Tokenization</t>
  </si>
  <si>
    <t>Xerberus: Risk Ratings for all Fungible Assets on Cardano</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</si>
  <si>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</si>
  <si>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FUND9</t>
  </si>
  <si>
    <t>November '22</t>
  </si>
  <si>
    <t>December '22</t>
  </si>
  <si>
    <t>January '23</t>
  </si>
  <si>
    <t>February '23</t>
  </si>
  <si>
    <t>March '23</t>
  </si>
  <si>
    <t>April '23</t>
  </si>
  <si>
    <t>May '23</t>
  </si>
  <si>
    <t>June '23</t>
  </si>
  <si>
    <t>July '23</t>
  </si>
  <si>
    <t>August '23</t>
  </si>
  <si>
    <t>September '23</t>
  </si>
  <si>
    <t>October '23</t>
  </si>
  <si>
    <t>F9: Dapps, Products &amp; Integrations</t>
  </si>
  <si>
    <t>F9: The Great Migration (from Ethereum)</t>
  </si>
  <si>
    <t>F9: Legal &amp; Financial Implementations</t>
  </si>
  <si>
    <t>F9: DAOs &lt;3 Cardano</t>
  </si>
  <si>
    <t>F9: Developer Ecosystem</t>
  </si>
  <si>
    <t>Algae Token a Sustainable Future</t>
  </si>
  <si>
    <t>AlgaeToken</t>
  </si>
  <si>
    <t>F9: Catalyst Natives X Cardashift: Demonstrating and monetizing impact</t>
  </si>
  <si>
    <t>F9: Challenge &amp; Scouted for Students🎓</t>
  </si>
  <si>
    <t>F9: Cross-Chain Collaboration</t>
  </si>
  <si>
    <t>F9: Grow Africa, Grow Cardano</t>
  </si>
  <si>
    <t>F9: Grow East Asia, Grow Cardano</t>
  </si>
  <si>
    <t>Cardano Start Guide</t>
  </si>
  <si>
    <t>F9: Building (on) Blockfrost</t>
  </si>
  <si>
    <t>F9: dRep improvement and onboarding</t>
  </si>
  <si>
    <t>Education impact and monetization</t>
  </si>
  <si>
    <t>e-Learning DAO,Revenue share policy</t>
  </si>
  <si>
    <t>Harvesting AirWater for Agriculture</t>
  </si>
  <si>
    <t>orgonairwater</t>
  </si>
  <si>
    <t>Impact Measurement For Businesses</t>
  </si>
  <si>
    <t>Sustainable ADA</t>
  </si>
  <si>
    <t>Impact monetization 4 entrepreneurs</t>
  </si>
  <si>
    <t>silvia ecclesia</t>
  </si>
  <si>
    <t>STUDENTS TAKING THE PLUTUS PLB</t>
  </si>
  <si>
    <t>Wada Web3 Education DAO Valuation</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</si>
  <si>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</si>
  <si>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FUND8</t>
  </si>
  <si>
    <t>May '22</t>
  </si>
  <si>
    <t>June '22</t>
  </si>
  <si>
    <t>July '22</t>
  </si>
  <si>
    <t>August '22</t>
  </si>
  <si>
    <t>September '22</t>
  </si>
  <si>
    <t>October '22</t>
  </si>
  <si>
    <t>F8: Nation Building Dapps</t>
  </si>
  <si>
    <t>F8: Business Solutions (B2B &amp; B2C)</t>
  </si>
  <si>
    <t>F8: Cardano scaling solutions</t>
  </si>
  <si>
    <t>F8: Miscellaneous Challenge</t>
  </si>
  <si>
    <t>F8: DApps and Integrations</t>
  </si>
  <si>
    <t>F8: Cross-Chain Collaboration</t>
  </si>
  <si>
    <t>F8: Gamers On - Chained</t>
  </si>
  <si>
    <t>F8: Accelerate Decentralized Identity</t>
  </si>
  <si>
    <t>Africa Anti-counterfeit Marketplace</t>
  </si>
  <si>
    <t>Andrew Chege</t>
  </si>
  <si>
    <t>F8: New Member Onboarding</t>
  </si>
  <si>
    <t>F8: Developer Ecosystem</t>
  </si>
  <si>
    <t>F8: Lobbying for favorable legislation</t>
  </si>
  <si>
    <t>F8: Improve and Grow Auditability</t>
  </si>
  <si>
    <t>F8: Scale-UP Cardano's Community Hubs</t>
  </si>
  <si>
    <t>F8: Open Standards &amp; Interoperability</t>
  </si>
  <si>
    <t>F8: Grow East Asia, Grow Cardano</t>
  </si>
  <si>
    <t>F8: Film + Media (FAM) creatives unite!</t>
  </si>
  <si>
    <t>F8: The Great Migration (from Ethereum)</t>
  </si>
  <si>
    <t>F8: Community Advisor Improvements</t>
  </si>
  <si>
    <t>F8: Grow Africa, Grow Cardano</t>
  </si>
  <si>
    <t>F8: Grow India, Grow Cardano</t>
  </si>
  <si>
    <t>F8: Self-Sovereign Identity</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</si>
  <si>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</si>
  <si>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FUND7</t>
  </si>
  <si>
    <t>fast</t>
  </si>
  <si>
    <t>March '22</t>
  </si>
  <si>
    <t>April '22</t>
  </si>
  <si>
    <t>F7: Open Source Developer Ecosystem</t>
  </si>
  <si>
    <t>F7: DAOs ❤ Cardano</t>
  </si>
  <si>
    <t>F7: Mini/Low-Budget Dapps &amp; Integrations</t>
  </si>
  <si>
    <t>F7: Improve and Grow Auditability</t>
  </si>
  <si>
    <t>F7: Nation Building Dapps</t>
  </si>
  <si>
    <t>F7: Catalyst Natives COTI: Pay with ADA Plug-in</t>
  </si>
  <si>
    <t>F7: Global Sustainable Indep. SPO's</t>
  </si>
  <si>
    <t>F7: Community Events</t>
  </si>
  <si>
    <t>F7: A.I. &amp; SingularityNet a $5T market</t>
  </si>
  <si>
    <t>F7: Grow Latin America, Grow Cardano</t>
  </si>
  <si>
    <t>F7: Accelerate Decentralized Identity</t>
  </si>
  <si>
    <t>F7: Seeding Cardano's Grassroots DeFi</t>
  </si>
  <si>
    <t>F7: New SPO Business Opportunities</t>
  </si>
  <si>
    <t>F7: Scale-UP Cardano's Community Hubs</t>
  </si>
  <si>
    <t>F7: Boosting Cardano's DeFi</t>
  </si>
  <si>
    <t>F7: Gamers On-Chained</t>
  </si>
  <si>
    <t>F7: Miscellaneous Challenge</t>
  </si>
  <si>
    <t>F7: Multilingual resources</t>
  </si>
  <si>
    <t>F7: Connecting Japan/日本 Community</t>
  </si>
  <si>
    <t>F7: Disarm cyber disinformation attacks</t>
  </si>
  <si>
    <t>Case Study: Yomi.ai &amp; Ada Pay</t>
  </si>
  <si>
    <t>F7: Catalyst - Rapid Funding Mechanisms</t>
  </si>
  <si>
    <t>André Diamond</t>
  </si>
  <si>
    <t>F7: Lobbying for favorable legislation</t>
  </si>
  <si>
    <t>Factpage: Cardano fact check site</t>
  </si>
  <si>
    <t>Shopify Plugin: Accept Ada in Store</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</si>
  <si>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</si>
  <si>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FUND6</t>
  </si>
  <si>
    <t>KPI Report</t>
  </si>
  <si>
    <t xml:space="preserve">Progress Report </t>
  </si>
  <si>
    <t>November</t>
  </si>
  <si>
    <t>November '21</t>
  </si>
  <si>
    <t>December '21</t>
  </si>
  <si>
    <t>January '22</t>
  </si>
  <si>
    <t>February '22</t>
  </si>
  <si>
    <t>February</t>
  </si>
  <si>
    <t>F6: Distributed decision making</t>
  </si>
  <si>
    <t>F6: Atala PRISM DID Mass-Scale Adoption</t>
  </si>
  <si>
    <t>F6: Proposer outreach</t>
  </si>
  <si>
    <t>F6: DApps &amp; Integrations</t>
  </si>
  <si>
    <t>Huth S0lo</t>
  </si>
  <si>
    <t>F6: Scale-UP Cardano's Community Hubs</t>
  </si>
  <si>
    <t>F6: Partnerships for Global Adoption</t>
  </si>
  <si>
    <t>F6: Scale-UP Cardano's DeFi Ecosystem</t>
  </si>
  <si>
    <t>F6: Metadata challenge</t>
  </si>
  <si>
    <t>F6: Developer ecosystem</t>
  </si>
  <si>
    <t>F6: Multilingual resources</t>
  </si>
  <si>
    <t>F6: NFT Business models</t>
  </si>
  <si>
    <t>F6: Disaster: When all is at stake</t>
  </si>
  <si>
    <t>F6: Catalyst value onboarding</t>
  </si>
  <si>
    <t>F6: DeFi and Microlending for Africa</t>
  </si>
  <si>
    <t>o</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</si>
  <si>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</si>
  <si>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FF</t>
  </si>
  <si>
    <t>FUND5</t>
  </si>
  <si>
    <t>ONBOARDING</t>
  </si>
  <si>
    <t xml:space="preserve">Bi-weekly reporting												</t>
  </si>
  <si>
    <t>Week 32</t>
  </si>
  <si>
    <t>Week 34</t>
  </si>
  <si>
    <t>Week 36</t>
  </si>
  <si>
    <t>Week 38</t>
  </si>
  <si>
    <t>Reporting Structure Iteration</t>
  </si>
  <si>
    <t>October '21</t>
  </si>
  <si>
    <t>December ;21</t>
  </si>
  <si>
    <t>REACTIVATED</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</si>
  <si>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</si>
  <si>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FUND4</t>
  </si>
  <si>
    <t>Week 30</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</si>
  <si>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</si>
  <si>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FUND3</t>
  </si>
  <si>
    <t>Bi-weekly reporting</t>
  </si>
  <si>
    <t xml:space="preserve">Distributed to date </t>
  </si>
  <si>
    <t>Week 16</t>
  </si>
  <si>
    <t>Week 18</t>
  </si>
  <si>
    <t>Week 20</t>
  </si>
  <si>
    <t>Week 22</t>
  </si>
  <si>
    <t>Week 24</t>
  </si>
  <si>
    <t>Week 26</t>
  </si>
  <si>
    <t>Week 28</t>
  </si>
  <si>
    <t>Confirming Proposal Scope Completion</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</si>
  <si>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</si>
  <si>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FUND2</t>
  </si>
  <si>
    <t>Bi-weekly Reporting</t>
  </si>
  <si>
    <t>Week 04</t>
  </si>
  <si>
    <t>Week 06</t>
  </si>
  <si>
    <t>Week 08</t>
  </si>
  <si>
    <t>Week 10</t>
  </si>
  <si>
    <t>Week 12</t>
  </si>
  <si>
    <t>Week 14</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</si>
  <si>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</si>
  <si>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FUNDS</t>
  </si>
  <si>
    <t>Fund Name</t>
  </si>
  <si>
    <t># Proposals</t>
  </si>
  <si>
    <t># Completed proposals</t>
  </si>
  <si>
    <t># Did not finish proposals</t>
  </si>
  <si>
    <t># Challenges</t>
  </si>
  <si>
    <r>
      <rPr>
        <rFont val="Exo"/>
        <color rgb="FFFFFFFF"/>
        <sz val="13.0"/>
      </rPr>
      <t xml:space="preserve">THIS DOCUMENT WILL BE DEPRECATED BY THE END OF APRIL 2025
If you need support please </t>
    </r>
    <r>
      <rPr>
        <rFont val="Exo"/>
        <color rgb="FFFFFFFF"/>
        <sz val="13.0"/>
        <u/>
      </rPr>
      <t>submit a ticket via zendesk</t>
    </r>
    <r>
      <rPr>
        <rFont val="Exo"/>
        <color rgb="FFFFFFFF"/>
        <sz val="13.0"/>
      </rPr>
      <t>.</t>
    </r>
  </si>
  <si>
    <t>All the projects under Fund2, Fund3, Fund4 and Fund5 were not originally required to present a project close out report and video. Therefore a short paragraph and a link to evidence are considered sufficient in order to close the project. The goal is to demonstrate all the great work projects have accomplished and communicate that effectively to the wider community for greater transparency and accountability. If this evidence cannot demonstrate beyond reasonable doubt of delivery, projects will remain under a ‘fully distributed’ tab but not as ‘completed’.</t>
  </si>
  <si>
    <t>Updated: Mar 20, 2023</t>
  </si>
  <si>
    <r>
      <rPr>
        <rFont val="Exo"/>
        <b/>
        <color theme="1"/>
        <sz val="14.0"/>
      </rPr>
      <t xml:space="preserve">Project Name 
</t>
    </r>
    <r>
      <rPr>
        <rFont val="Exo"/>
        <b/>
        <color theme="1"/>
        <sz val="10.0"/>
      </rPr>
      <t>(original proposal hyperlink)</t>
    </r>
  </si>
  <si>
    <t>Status reported by Proposer</t>
  </si>
  <si>
    <t>Latest Information 
provided by the FP</t>
  </si>
  <si>
    <t>Date completion is expected</t>
  </si>
  <si>
    <t>FULLY DISTRIBUTED</t>
  </si>
  <si>
    <t>Completed</t>
  </si>
  <si>
    <r>
      <rPr>
        <rFont val="Exo"/>
      </rPr>
      <t xml:space="preserve">The library is complete and currently we provide the maintenance only.
</t>
    </r>
    <r>
      <rPr>
        <rFont val="Exo"/>
        <color rgb="FF1155CC"/>
        <u/>
      </rPr>
      <t>https://github.com/tesseract-one/Cardano.swift</t>
    </r>
  </si>
  <si>
    <t xml:space="preserve">Launched in September 2021 as communicated to Catalyst Team via email.
Pet Registry project live at:
https://petregistry.io
Cardano Wallet API Wrapper for ColdFusion apps:
https://github.com/fangio10/cf_cardanowallet
ColdFusion Wallet API
https://github.com/fangio10/ColdFusion-API-wrapper-for-Cardano-Wallet
There is also a twitter account for the pet registry at:
https://twitter.com/adaPetRegistry
</t>
  </si>
  <si>
    <t>Not available</t>
  </si>
  <si>
    <t>https://github.com/cardano-community/guild-operators/tree/master</t>
  </si>
  <si>
    <t>Blocked</t>
  </si>
  <si>
    <t>Unable to get smart contracts going to properly handle what the app has to do.</t>
  </si>
  <si>
    <t>Unable to get support and team to develop the initiative. Funds have been used in the initiation phase. Several identical initiatives have been conducted within the ecosystem and have been preferred to ours by IOG and Emurgo.</t>
  </si>
  <si>
    <t>https://github.com/emesik/cardano-python/</t>
  </si>
  <si>
    <t>Q3 2021</t>
  </si>
  <si>
    <t>In Progress</t>
  </si>
  <si>
    <t>31 March 22 if all goes to plan. Will depend on Apple and Google store on the final date.</t>
  </si>
  <si>
    <r>
      <rPr>
        <rFont val="Exo"/>
      </rPr>
      <t xml:space="preserve">The interviews with teams building on Cardano were done and published. The website was also built and published. You can find evidence of completion here: CardanoPodcast </t>
    </r>
    <r>
      <rPr>
        <rFont val="Exo"/>
        <color rgb="FF1155CC"/>
        <u/>
      </rPr>
      <t>https://cardano-podcast.squarespace.com/</t>
    </r>
  </si>
  <si>
    <r>
      <rPr/>
      <t xml:space="preserve">The publicly available website has been in operation since fund 4 and initially was a vital resource for the early development of the project and the community. Since this time new resources both from IOG and the community have been made public. The site provides direction to the community on where to find resources. It is now in need of some updates but in relation to the fund 4 proposal it can be considered complete.
The site can be found here: </t>
    </r>
    <r>
      <rPr>
        <color rgb="FF1155CC"/>
        <u/>
      </rPr>
      <t>https://cardanocataly.st/</t>
    </r>
  </si>
  <si>
    <t>Q1</t>
  </si>
  <si>
    <t>Q3 (depending on partners)</t>
  </si>
  <si>
    <t>Q 2 2022</t>
  </si>
  <si>
    <t xml:space="preserve">All the code can be found here https://github.com/arnot-project
This code is native swift code and covers everything is needed for:
Bip39 for cardano 
Key derivation for cardano
Adresses for cardano 
Cbor that is needed for transactions.
It goes as far as needed to do transactions without the values we needed from the Node.
</t>
  </si>
  <si>
    <t>They sent a project change request to complete their project 31.03.23</t>
  </si>
  <si>
    <t>Q2 2022</t>
  </si>
  <si>
    <t>Q1 2022</t>
  </si>
  <si>
    <t>Q2Q3</t>
  </si>
  <si>
    <t>End of February</t>
  </si>
  <si>
    <t>April 30, 2022.</t>
  </si>
  <si>
    <t>Q2</t>
  </si>
  <si>
    <t>Q3</t>
  </si>
  <si>
    <t>Q3 2022</t>
  </si>
  <si>
    <t>End of Fund 9</t>
  </si>
  <si>
    <r>
      <rPr>
        <rFont val="Exo"/>
        <color rgb="FFFFFFFF"/>
        <sz val="13.0"/>
      </rPr>
      <t xml:space="preserve">THIS DOCUMENT WILL BE DEPRECATED SOON
If you need support please </t>
    </r>
    <r>
      <rPr>
        <rFont val="Exo"/>
        <color rgb="FFFFFFFF"/>
        <sz val="13.0"/>
        <u/>
      </rPr>
      <t>submit a ticket via zendesk</t>
    </r>
    <r>
      <rPr>
        <rFont val="Exo"/>
        <color rgb="FFFFFFFF"/>
        <sz val="13.0"/>
      </rPr>
      <t>.</t>
    </r>
  </si>
  <si>
    <t>Fully distributed projects</t>
  </si>
  <si>
    <t xml:space="preserve">Project status </t>
  </si>
  <si>
    <t xml:space="preserve">Project ID </t>
  </si>
  <si>
    <t>Project title</t>
  </si>
  <si>
    <t>Requested funding</t>
  </si>
  <si>
    <t xml:space="preserve">Funding distributed to date </t>
  </si>
  <si>
    <t xml:space="preserve"> Returned funding</t>
  </si>
  <si>
    <t>Project cancelation statement (if applicable)</t>
  </si>
  <si>
    <t>Date</t>
  </si>
  <si>
    <t>Cardano Treasury Tracker</t>
  </si>
  <si>
    <t>https://docs.google.com/spreadsheets/d/1xny1W7HhHANLNeQcnbr8El5rakJ80VIM7fgDwJ-uqys/edit#gid=0</t>
  </si>
  <si>
    <t>Catalyst Auditing Pilot</t>
  </si>
  <si>
    <t>https://catalyst-swarm.gitbook.io/catalyst-auditing/admin/meetings#13th-january-2022-catalyst-auditing-working-group</t>
  </si>
  <si>
    <t>Catalyst Circle Oversight</t>
  </si>
  <si>
    <t>https://catalyst-swarm.gitbook.io/catalyst-circle/</t>
  </si>
  <si>
    <t>Catalyst Mailing List</t>
  </si>
  <si>
    <t>https://bit.ly/3dSZJvx</t>
  </si>
  <si>
    <t>Catalyst School</t>
  </si>
  <si>
    <t>https://www.youtube.com/channel/UCIPvRvMoxhmHLUuPPcsMmmg/videos</t>
  </si>
  <si>
    <t>https://www.youtube.com/channel/UCuXdR8JMH0QriU0uOTVpg3w/videos</t>
  </si>
  <si>
    <t>Catalyst Weekly</t>
  </si>
  <si>
    <t>https://www.reddit.com/user/danny_cryptofay/posts/</t>
  </si>
  <si>
    <t>Community Advisors</t>
  </si>
  <si>
    <t>https://t.me/CatalystCommunityAdvisors</t>
  </si>
  <si>
    <t>Project Catalyst Town Halls</t>
  </si>
  <si>
    <t>https://www.youtube.com/playlist?list=PLnPTB0CuBOByRhpTUdALq4J89m_h7QqLk</t>
  </si>
  <si>
    <t>Submit/Browse Projects</t>
  </si>
  <si>
    <t>cardano.ideascale.com</t>
  </si>
  <si>
    <t>Telegram - Announcements</t>
  </si>
  <si>
    <t>https://t.me/cardanocatalyst</t>
  </si>
  <si>
    <t>Telegram - Main Chat</t>
  </si>
  <si>
    <t>https://t.me/ProjectCatalystChat</t>
  </si>
  <si>
    <t>Telegram - Proposers</t>
  </si>
  <si>
    <t>https://t.me/catalystproposers</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</si>
</sst>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
    <numFmt numFmtId="165" formatCode="mmm d, yyyy"/>
    <numFmt numFmtId="166" formatCode="₳#,##0"/>
    <numFmt numFmtId="167" formatCode="mmm yyyy"/>
    <numFmt numFmtId="168" formatCode="[$₳]#,##0"/>
    <numFmt numFmtId="169" formatCode="mmmmyyyy"/>
    <numFmt numFmtId="170" formatCode="m/d/yyyy"/>
    <numFmt numFmtId="171" formatCode="mm/dd/yyyy"/>
    <numFmt numFmtId="172" formatCode="mmmm d, yyyy"/>
    <numFmt numFmtId="173" formatCode="d mmm"/>
    <numFmt numFmtId="174" formatCode="mmmm d yyyy"/>
  </numFmts>
  <fonts count="225">
    <font>
      <sz val="10.0"/>
      <color rgb="FF000000"/>
      <name val="Arial"/>
      <scheme val="minor"/>
    </font>
    <font>
      <u/>
      <sz val="13.0"/>
      <color rgb="FFFFFFFF"/>
      <name val="Exo"/>
    </font>
    <font/>
    <font>
      <color theme="1"/>
      <name val="Exo"/>
    </font>
    <font>
      <b/>
      <color theme="1"/>
      <name val="Exo"/>
    </font>
    <font>
      <b/>
      <sz val="15.0"/>
      <color theme="1"/>
      <name val="Exo"/>
    </font>
    <font>
      <u/>
      <sz val="15.0"/>
      <color rgb="FF0000FF"/>
      <name val="Exo"/>
    </font>
    <font>
      <sz val="20.0"/>
      <color theme="1"/>
      <name val="Exo"/>
    </font>
    <font>
      <sz val="10.0"/>
      <color theme="1"/>
      <name val="Exo"/>
    </font>
    <font>
      <u/>
      <sz val="10.0"/>
      <color rgb="FF1155CC"/>
      <name val="Exo"/>
    </font>
    <font>
      <u/>
      <sz val="10.0"/>
      <color rgb="FF0000FF"/>
      <name val="Exo"/>
    </font>
    <font>
      <u/>
      <sz val="10.0"/>
      <color rgb="FF1155CC"/>
      <name val="Exo"/>
    </font>
    <font>
      <u/>
      <sz val="10.0"/>
      <color rgb="FF0000FF"/>
      <name val="Exo"/>
    </font>
    <font>
      <u/>
      <sz val="10.0"/>
      <color rgb="FF1155CC"/>
      <name val="Exo"/>
    </font>
    <font>
      <u/>
      <sz val="10.0"/>
      <color rgb="FF1155CC"/>
      <name val="Exo"/>
    </font>
    <font>
      <u/>
      <sz val="10.0"/>
      <color rgb="FF1155CC"/>
      <name val="Exo"/>
    </font>
    <font>
      <u/>
      <sz val="10.0"/>
      <color rgb="FF1155CC"/>
      <name val="Exo"/>
    </font>
    <font>
      <u/>
      <sz val="10.0"/>
      <color rgb="FF1155CC"/>
      <name val="Exo"/>
    </font>
    <font>
      <u/>
      <sz val="10.0"/>
      <color rgb="FF0000FF"/>
      <name val="Exo"/>
    </font>
    <font>
      <u/>
      <sz val="10.0"/>
      <color rgb="FF0000FF"/>
      <name val="Exo"/>
    </font>
    <font>
      <u/>
      <sz val="10.0"/>
      <color rgb="FF0000FF"/>
      <name val="Exo"/>
    </font>
    <font>
      <sz val="20.0"/>
      <color theme="0"/>
      <name val="Exo"/>
    </font>
    <font>
      <sz val="10.0"/>
      <color theme="0"/>
      <name val="Exo"/>
    </font>
    <font>
      <u/>
      <sz val="10.0"/>
      <color theme="0"/>
      <name val="Exo"/>
    </font>
    <font>
      <color theme="1"/>
      <name val="Arial"/>
      <scheme val="minor"/>
    </font>
    <font>
      <i/>
      <sz val="10.0"/>
      <color rgb="FF000000"/>
      <name val="Montserrat"/>
    </font>
    <font>
      <b/>
      <sz val="10.0"/>
      <color rgb="FF000000"/>
      <name val="Montserrat"/>
    </font>
    <font>
      <b/>
      <sz val="11.0"/>
      <color rgb="FF000000"/>
      <name val="Montserrat"/>
    </font>
    <font>
      <u/>
      <sz val="11.0"/>
      <color rgb="FF0000FF"/>
      <name val="Montserrat"/>
    </font>
    <font>
      <u/>
      <color rgb="FF1155CC"/>
      <name val="Exo"/>
    </font>
    <font>
      <u/>
      <color rgb="FF1155CC"/>
      <name val="Exo"/>
    </font>
    <font>
      <u/>
      <sz val="11.0"/>
      <color rgb="FF1155CC"/>
      <name val="Exo"/>
    </font>
    <font>
      <sz val="10.0"/>
      <color rgb="FF000000"/>
      <name val="Montserrat"/>
    </font>
    <font>
      <u/>
      <sz val="35.0"/>
      <color rgb="FF0000FF"/>
      <name val="Exo"/>
    </font>
    <font>
      <u/>
      <sz val="10.0"/>
      <color rgb="FF0000FF"/>
      <name val="Montserrat"/>
    </font>
    <font>
      <u/>
      <sz val="35.0"/>
      <color rgb="FF1155CC"/>
      <name val="Exo"/>
    </font>
    <font>
      <u/>
      <color rgb="FF0000FF"/>
      <name val="Exo"/>
    </font>
    <font>
      <color theme="1"/>
      <name val="Verdana"/>
    </font>
    <font>
      <b/>
      <i/>
      <color theme="1"/>
      <name val="Exo"/>
    </font>
    <font>
      <b/>
      <color theme="0"/>
      <name val="Exo"/>
    </font>
    <font>
      <sz val="6.0"/>
      <color theme="1"/>
      <name val="Exo"/>
    </font>
    <font>
      <b/>
      <sz val="20.0"/>
      <color theme="1"/>
      <name val="Exo"/>
    </font>
    <font>
      <b/>
      <sz val="10.0"/>
      <color theme="1"/>
      <name val="Exo"/>
    </font>
    <font>
      <b/>
      <sz val="20.0"/>
      <color theme="0"/>
      <name val="Exo"/>
    </font>
    <font>
      <b/>
      <sz val="8.0"/>
      <color theme="1"/>
      <name val="Exo"/>
    </font>
    <font>
      <b/>
      <sz val="13.0"/>
      <color rgb="FFFFFFFF"/>
      <name val="Exo"/>
    </font>
    <font>
      <b/>
      <sz val="14.0"/>
      <color theme="1"/>
      <name val="Exo"/>
    </font>
    <font>
      <sz val="11.0"/>
      <color theme="1"/>
      <name val="Exo"/>
    </font>
    <font>
      <b/>
      <sz val="14.0"/>
      <color theme="0"/>
      <name val="Exo"/>
    </font>
    <font>
      <b/>
      <sz val="14.0"/>
      <color rgb="FFFFFFFF"/>
      <name val="Exo"/>
    </font>
    <font>
      <u/>
      <sz val="11.0"/>
      <color rgb="FFFFFFFF"/>
      <name val="Exo"/>
    </font>
    <font>
      <u/>
      <sz val="10.0"/>
      <color rgb="FF1155CC"/>
      <name val="Exo"/>
    </font>
    <font>
      <u/>
      <sz val="10.0"/>
      <color rgb="FF1155CC"/>
      <name val="Exo"/>
    </font>
    <font>
      <sz val="10.0"/>
      <color rgb="FF000000"/>
      <name val="Exo"/>
    </font>
    <font>
      <u/>
      <sz val="11.0"/>
      <color theme="0"/>
      <name val="Exo"/>
    </font>
    <font>
      <u/>
      <sz val="10.0"/>
      <color rgb="FF0000FF"/>
      <name val="Exo"/>
    </font>
    <font>
      <u/>
      <sz val="10.0"/>
      <color rgb="FF1155CC"/>
      <name val="Exo"/>
    </font>
    <font>
      <u/>
      <sz val="11.0"/>
      <color theme="0"/>
      <name val="Exo"/>
    </font>
    <font>
      <u/>
      <sz val="10.0"/>
      <color rgb="FF1155CC"/>
      <name val="Exo"/>
    </font>
    <font>
      <u/>
      <sz val="10.0"/>
      <color rgb="FF1155CC"/>
      <name val="Exo"/>
    </font>
    <font>
      <u/>
      <sz val="11.0"/>
      <color theme="0"/>
      <name val="Exo"/>
    </font>
    <font>
      <sz val="10.0"/>
      <color rgb="FFFFFFFF"/>
      <name val="Exo"/>
    </font>
    <font>
      <u/>
      <sz val="11.0"/>
      <color theme="0"/>
      <name val="Exo"/>
    </font>
    <font>
      <u/>
      <sz val="11.0"/>
      <color theme="0"/>
      <name val="Exo"/>
    </font>
    <font>
      <u/>
      <sz val="10.0"/>
      <color rgb="FF1155CC"/>
      <name val="Exo"/>
    </font>
    <font>
      <u/>
      <sz val="10.0"/>
      <color rgb="FF0000FF"/>
      <name val="Exo"/>
    </font>
    <font>
      <u/>
      <sz val="10.0"/>
      <color rgb="FF1155CC"/>
      <name val="Exo"/>
    </font>
    <font>
      <u/>
      <sz val="11.0"/>
      <color theme="0"/>
      <name val="Exo"/>
    </font>
    <font>
      <sz val="11.0"/>
      <color rgb="FF000000"/>
      <name val="Exo"/>
    </font>
    <font>
      <u/>
      <sz val="11.0"/>
      <color rgb="FFFFFFFF"/>
      <name val="Exo"/>
    </font>
    <font>
      <u/>
      <sz val="11.0"/>
      <color rgb="FFFFFFFF"/>
      <name val="Exo"/>
    </font>
    <font>
      <u/>
      <sz val="10.0"/>
      <color rgb="FF1A73E8"/>
      <name val="Exo"/>
    </font>
    <font>
      <u/>
      <sz val="11.0"/>
      <color theme="0"/>
      <name val="Exo"/>
    </font>
    <font>
      <u/>
      <sz val="11.0"/>
      <color theme="0"/>
      <name val="Exo"/>
    </font>
    <font>
      <u/>
      <sz val="10.0"/>
      <color rgb="FF0000FF"/>
      <name val="Exo"/>
    </font>
    <font>
      <u/>
      <sz val="11.0"/>
      <color theme="0"/>
      <name val="Exo"/>
    </font>
    <font>
      <u/>
      <sz val="10.0"/>
      <color rgb="FF1155CC"/>
      <name val="Exo"/>
    </font>
    <font>
      <u/>
      <sz val="11.0"/>
      <color theme="0"/>
      <name val="Exo"/>
    </font>
    <font>
      <u/>
      <sz val="11.0"/>
      <color rgb="FFFFFFFF"/>
      <name val="Exo"/>
    </font>
    <font>
      <u/>
      <sz val="10.0"/>
      <color rgb="FF1155CC"/>
      <name val="Exo"/>
    </font>
    <font>
      <u/>
      <sz val="11.0"/>
      <color theme="0"/>
      <name val="Exo"/>
    </font>
    <font>
      <u/>
      <sz val="11.0"/>
      <color theme="0"/>
      <name val="Exo"/>
    </font>
    <font>
      <u/>
      <sz val="10.0"/>
      <color rgb="FF0000FF"/>
      <name val="Exo"/>
    </font>
    <font>
      <u/>
      <sz val="11.0"/>
      <color theme="0"/>
      <name val="Exo"/>
    </font>
    <font>
      <u/>
      <sz val="11.0"/>
      <color theme="0"/>
      <name val="Exo"/>
    </font>
    <font>
      <u/>
      <sz val="11.0"/>
      <color theme="0"/>
      <name val="Exo"/>
    </font>
    <font>
      <u/>
      <sz val="11.0"/>
      <color rgb="FFFFFFFF"/>
      <name val="Exo"/>
    </font>
    <font>
      <u/>
      <sz val="11.0"/>
      <color rgb="FFFFFFFF"/>
      <name val="Exo"/>
    </font>
    <font>
      <u/>
      <sz val="11.0"/>
      <color rgb="FFFFFFFF"/>
      <name val="Exo"/>
    </font>
    <font>
      <u/>
      <sz val="11.0"/>
      <color rgb="FFFFFFFF"/>
      <name val="Exo"/>
    </font>
    <font>
      <b/>
      <sz val="10.0"/>
      <color rgb="FFFFFFFF"/>
      <name val="Exo"/>
    </font>
    <font>
      <u/>
      <sz val="10.0"/>
      <color rgb="FF0563C1"/>
      <name val="Exo"/>
    </font>
    <font>
      <u/>
      <sz val="10.0"/>
      <color rgb="FF000000"/>
      <name val="Exo"/>
    </font>
    <font>
      <u/>
      <sz val="10.0"/>
      <color rgb="FF1155CC"/>
      <name val="Exo"/>
    </font>
    <font>
      <u/>
      <sz val="10.0"/>
      <color rgb="FF222222"/>
      <name val="Exo"/>
    </font>
    <font>
      <u/>
      <sz val="11.0"/>
      <color rgb="FFFFFFFF"/>
      <name val="Exo"/>
    </font>
    <font>
      <u/>
      <sz val="11.0"/>
      <color rgb="FF000000"/>
      <name val="Exo"/>
    </font>
    <font>
      <u/>
      <sz val="10.0"/>
      <color rgb="FF0000FF"/>
      <name val="Exo"/>
    </font>
    <font>
      <u/>
      <sz val="10.0"/>
      <color rgb="FF0563C1"/>
      <name val="Exo"/>
    </font>
    <font>
      <u/>
      <sz val="10.0"/>
      <color rgb="FF202124"/>
      <name val="Exo"/>
    </font>
    <font>
      <u/>
      <sz val="10.0"/>
      <color rgb="FF1A73E8"/>
      <name val="Exo"/>
    </font>
    <font>
      <u/>
      <sz val="10.0"/>
      <color rgb="FF0000FF"/>
      <name val="Exo"/>
    </font>
    <font>
      <u/>
      <sz val="10.0"/>
      <color rgb="FF000000"/>
      <name val="Exo"/>
    </font>
    <font>
      <u/>
      <sz val="10.0"/>
      <color rgb="FF000000"/>
      <name val="Exo"/>
    </font>
    <font>
      <sz val="11.0"/>
      <color rgb="FFFFFFFF"/>
      <name val="Exo"/>
    </font>
    <font>
      <u/>
      <sz val="11.0"/>
      <color rgb="FFFFFFFF"/>
      <name val="Exo"/>
    </font>
    <font>
      <sz val="10.0"/>
      <color rgb="FF1155CC"/>
      <name val="Exo"/>
    </font>
    <font>
      <u/>
      <sz val="10.0"/>
      <color rgb="FF222222"/>
      <name val="Exo"/>
    </font>
    <font>
      <u/>
      <sz val="10.0"/>
      <color rgb="FF0000FF"/>
      <name val="Exo"/>
    </font>
    <font>
      <u/>
      <sz val="11.0"/>
      <color rgb="FFFFFFFF"/>
      <name val="Exo"/>
    </font>
    <font>
      <u/>
      <sz val="11.0"/>
      <color rgb="FFFFFFFF"/>
      <name val="Exo"/>
    </font>
    <font>
      <u/>
      <sz val="10.0"/>
      <color rgb="FF363636"/>
      <name val="Exo"/>
    </font>
    <font>
      <u/>
      <sz val="10.0"/>
      <color rgb="FF6272F9"/>
      <name val="Exo"/>
    </font>
    <font>
      <u/>
      <sz val="10.0"/>
      <color rgb="FF6272F9"/>
      <name val="Exo"/>
    </font>
    <font>
      <u/>
      <sz val="10.0"/>
      <color rgb="FF133FF0"/>
      <name val="Exo"/>
    </font>
    <font>
      <u/>
      <sz val="11.0"/>
      <color rgb="FFFFFFFF"/>
      <name val="Exo"/>
    </font>
    <font>
      <u/>
      <sz val="10.0"/>
      <color rgb="FF0000FF"/>
      <name val="Exo"/>
    </font>
    <font>
      <u/>
      <sz val="11.0"/>
      <color rgb="FF000000"/>
      <name val="Exo"/>
    </font>
    <font>
      <u/>
      <sz val="10.0"/>
      <color rgb="FF000000"/>
      <name val="Exo"/>
    </font>
    <font>
      <u/>
      <sz val="10.0"/>
      <color rgb="FF1155CC"/>
      <name val="Exo"/>
    </font>
    <font>
      <u/>
      <sz val="11.0"/>
      <color rgb="FFFFFFFF"/>
      <name val="Exo"/>
    </font>
    <font>
      <u/>
      <sz val="11.0"/>
      <color rgb="FFFFFFFF"/>
      <name val="Exo"/>
    </font>
    <font>
      <u/>
      <sz val="11.0"/>
      <color rgb="FFFFFFFF"/>
      <name val="Exo"/>
    </font>
    <font>
      <color rgb="FFFFFFFF"/>
      <name val="Exo"/>
    </font>
    <font>
      <u/>
      <sz val="11.0"/>
      <color rgb="FFFFFFFF"/>
      <name val="Exo"/>
    </font>
    <font>
      <u/>
      <color rgb="FF1155CC"/>
      <name val="Arial"/>
    </font>
    <font>
      <color theme="1"/>
      <name val="Arial"/>
    </font>
    <font>
      <u/>
      <color rgb="FF0000FF"/>
    </font>
    <font>
      <u/>
      <sz val="11.0"/>
      <color rgb="FF0000FF"/>
      <name val="Exo"/>
    </font>
    <font>
      <u/>
      <sz val="11.0"/>
      <color rgb="FF0000FF"/>
      <name val="Exo"/>
    </font>
    <font>
      <u/>
      <color rgb="FF1155CC"/>
      <name val="Arial"/>
    </font>
    <font>
      <u/>
      <color rgb="FF0000FF"/>
      <name val="Exo"/>
    </font>
    <font>
      <b/>
      <u/>
      <sz val="14.0"/>
      <color rgb="FFFFFFFF"/>
      <name val="Exo"/>
    </font>
    <font>
      <u/>
      <sz val="10.0"/>
      <color rgb="FFFFFFFF"/>
      <name val="Exo"/>
    </font>
    <font>
      <u/>
      <sz val="11.0"/>
      <color rgb="FFFFFFFF"/>
      <name val="Exo"/>
    </font>
    <font>
      <u/>
      <sz val="11.0"/>
      <color rgb="FFFFFFFF"/>
      <name val="Exo"/>
    </font>
    <font>
      <sz val="10.0"/>
      <color theme="1"/>
      <name val="Arial"/>
    </font>
    <font>
      <b/>
      <sz val="10.0"/>
      <color theme="1"/>
      <name val="Arial"/>
    </font>
    <font>
      <sz val="10.0"/>
      <color theme="1"/>
      <name val="Arial"/>
      <scheme val="minor"/>
    </font>
    <font>
      <b/>
      <sz val="11.0"/>
      <color theme="1"/>
      <name val="Arial"/>
    </font>
    <font>
      <u/>
      <color rgb="FF1155CC"/>
      <name val="Arial"/>
    </font>
    <font>
      <u/>
      <color rgb="FF1155CC"/>
      <name val="Arial"/>
    </font>
    <font>
      <u/>
      <color rgb="FF1155CC"/>
      <name val="Arial"/>
    </font>
    <font>
      <u/>
      <color rgb="FF1155CC"/>
      <name val="Arial"/>
    </font>
    <font>
      <u/>
      <color rgb="FF0000FF"/>
    </font>
    <font>
      <u/>
      <color rgb="FF0000FF"/>
    </font>
    <font>
      <b/>
      <sz val="14.0"/>
      <color rgb="FF000000"/>
      <name val="Exo"/>
    </font>
    <font>
      <b/>
      <sz val="12.0"/>
      <color theme="1"/>
      <name val="Exo"/>
    </font>
    <font>
      <u/>
      <sz val="11.0"/>
      <color rgb="FF1155CC"/>
      <name val="Exo"/>
    </font>
    <font>
      <u/>
      <sz val="11.0"/>
      <color rgb="FF1155CC"/>
      <name val="Exo"/>
    </font>
    <font>
      <u/>
      <sz val="11.0"/>
      <color rgb="FF1155CC"/>
      <name val="Exo"/>
    </font>
    <font>
      <b/>
      <color rgb="FFFFFFFF"/>
      <name val="Exo"/>
    </font>
    <font>
      <u/>
      <sz val="11.0"/>
      <color rgb="FFFFFFFF"/>
      <name val="Exo"/>
    </font>
    <font>
      <u/>
      <sz val="11.0"/>
      <color rgb="FF1155CC"/>
      <name val="Exo"/>
    </font>
    <font>
      <u/>
      <sz val="11.0"/>
      <color rgb="FFFFFFFF"/>
      <name val="Exo"/>
    </font>
    <font>
      <u/>
      <sz val="14.0"/>
      <color rgb="FFFFFFFF"/>
      <name val="Exo"/>
    </font>
    <font>
      <u/>
      <sz val="11.0"/>
      <color rgb="FF1155CC"/>
      <name val="Exo"/>
    </font>
    <font>
      <u/>
      <sz val="11.0"/>
      <color rgb="FFFFFFFF"/>
      <name val="Exo"/>
    </font>
    <font>
      <u/>
      <sz val="11.0"/>
      <color rgb="FFFFFFFF"/>
      <name val="Exo"/>
    </font>
    <font>
      <u/>
      <sz val="11.0"/>
      <color rgb="FF0563C1"/>
      <name val="Exo"/>
    </font>
    <font>
      <u/>
      <sz val="11.0"/>
      <color rgb="FF0563C1"/>
      <name val="Exo"/>
    </font>
    <font>
      <u/>
      <sz val="11.0"/>
      <color rgb="FFFFFFFF"/>
      <name val="Exo"/>
    </font>
    <font>
      <u/>
      <sz val="10.0"/>
      <color rgb="FFFFFFFF"/>
      <name val="Exo"/>
    </font>
    <font>
      <b/>
      <u/>
      <sz val="14.0"/>
      <color rgb="FFFFFFFF"/>
      <name val="Exo"/>
    </font>
    <font>
      <u/>
      <sz val="11.0"/>
      <color rgb="FF0000FF"/>
      <name val="Exo"/>
    </font>
    <font>
      <sz val="10.0"/>
      <color rgb="FFFFFFFF"/>
      <name val="Docs-Exo"/>
    </font>
    <font>
      <u/>
      <sz val="11.0"/>
      <color rgb="FF0563C1"/>
      <name val="Exo"/>
    </font>
    <font>
      <u/>
      <sz val="11.0"/>
      <color theme="0"/>
      <name val="Exo"/>
    </font>
    <font>
      <color theme="0"/>
      <name val="Exo"/>
    </font>
    <font>
      <u/>
      <sz val="11.0"/>
      <color rgb="FFFFFFFF"/>
      <name val="Exo"/>
    </font>
    <font>
      <u/>
      <sz val="11.0"/>
      <color rgb="FF000000"/>
      <name val="Exo"/>
    </font>
    <font>
      <color rgb="FF000000"/>
      <name val="Exo"/>
    </font>
    <font>
      <u/>
      <sz val="11.0"/>
      <color rgb="FFFFFFFF"/>
      <name val="Exo"/>
    </font>
    <font>
      <u/>
      <sz val="11.0"/>
      <color rgb="FFFFFFFF"/>
      <name val="Exo"/>
    </font>
    <font>
      <b/>
      <sz val="11.0"/>
      <color rgb="FFD1D2D3"/>
      <name val="Arial"/>
    </font>
    <font>
      <color theme="4"/>
      <name val="Arial"/>
    </font>
    <font>
      <b/>
      <sz val="10.0"/>
      <color theme="0"/>
      <name val="Exo"/>
    </font>
    <font>
      <u/>
      <sz val="11.0"/>
      <color theme="0"/>
      <name val="Exo"/>
    </font>
    <font>
      <b/>
      <sz val="20.0"/>
      <color rgb="FF000000"/>
      <name val="Exo"/>
    </font>
    <font>
      <sz val="20.0"/>
      <color rgb="FF000000"/>
      <name val="Exo"/>
    </font>
    <font>
      <sz val="14.0"/>
      <color rgb="FF000000"/>
      <name val="Exo"/>
    </font>
    <font>
      <u/>
      <sz val="11.0"/>
      <color rgb="FFFFFFFF"/>
      <name val="Exo"/>
    </font>
    <font>
      <u/>
      <sz val="11.0"/>
      <color rgb="FFFFFFFF"/>
      <name val="Exo"/>
    </font>
    <font>
      <u/>
      <sz val="11.0"/>
      <color rgb="FF0563C1"/>
      <name val="Exo"/>
    </font>
    <font>
      <u/>
      <sz val="11.0"/>
      <color theme="0"/>
      <name val="Exo"/>
    </font>
    <font>
      <u/>
      <sz val="11.0"/>
      <color rgb="FF0563C1"/>
      <name val="Exo"/>
    </font>
    <font>
      <b/>
      <sz val="11.0"/>
      <color rgb="FFFFFFFF"/>
      <name val="Exo"/>
    </font>
    <font>
      <u/>
      <sz val="11.0"/>
      <color theme="0"/>
      <name val="Exo"/>
    </font>
    <font>
      <b/>
      <sz val="11.0"/>
      <color theme="1"/>
      <name val="Exo"/>
    </font>
    <font>
      <u/>
      <sz val="11.0"/>
      <color rgb="FFFFFFFF"/>
      <name val="Exo"/>
    </font>
    <font>
      <u/>
      <sz val="11.0"/>
      <color theme="0"/>
      <name val="Exo"/>
    </font>
    <font>
      <sz val="9.0"/>
      <color rgb="FFFFFFFF"/>
      <name val="Exo"/>
    </font>
    <font>
      <u/>
      <sz val="11.0"/>
      <color rgb="FFFFFFFF"/>
      <name val="Exo"/>
    </font>
    <font>
      <sz val="8.0"/>
      <color theme="1"/>
      <name val="Exo"/>
    </font>
    <font>
      <u/>
      <sz val="11.0"/>
      <color rgb="FFFFFFFF"/>
      <name val="Exo"/>
    </font>
    <font>
      <u/>
      <sz val="11.0"/>
      <color rgb="FFFFFFFF"/>
      <name val="Exo"/>
    </font>
    <font>
      <u/>
      <sz val="11.0"/>
      <color theme="0"/>
      <name val="Exo"/>
    </font>
    <font>
      <u/>
      <sz val="11.0"/>
      <color theme="0"/>
      <name val="Exo"/>
    </font>
    <font>
      <u/>
      <sz val="11.0"/>
      <color theme="0"/>
      <name val="Exo"/>
    </font>
    <font>
      <u/>
      <sz val="11.0"/>
      <color rgb="FFFFFFFF"/>
      <name val="Exo"/>
    </font>
    <font>
      <u/>
      <sz val="11.0"/>
      <color theme="0"/>
      <name val="Exo"/>
    </font>
    <font>
      <u/>
      <sz val="11.0"/>
      <color theme="0"/>
      <name val="Exo"/>
    </font>
    <font>
      <u/>
      <sz val="11.0"/>
      <color rgb="FFFFFFFF"/>
      <name val="Exo"/>
    </font>
    <font>
      <u/>
      <sz val="11.0"/>
      <color theme="0"/>
      <name val="Exo"/>
    </font>
    <font>
      <u/>
      <sz val="11.0"/>
      <color rgb="FFFFFFFF"/>
      <name val="Exo"/>
    </font>
    <font>
      <sz val="11.0"/>
      <color theme="1"/>
      <name val="Inconsolata"/>
    </font>
    <font>
      <u/>
      <sz val="11.0"/>
      <color theme="0"/>
      <name val="Exo"/>
    </font>
    <font>
      <u/>
      <sz val="11.0"/>
      <color theme="0"/>
      <name val="Exo"/>
    </font>
    <font>
      <u/>
      <sz val="11.0"/>
      <color rgb="FFFFFFFF"/>
      <name val="Exo"/>
    </font>
    <font>
      <u/>
      <sz val="14.0"/>
      <color rgb="FF0000FF"/>
      <name val="Exo"/>
    </font>
    <font>
      <u/>
      <sz val="14.0"/>
      <color rgb="FF0000FF"/>
      <name val="Exo"/>
    </font>
    <font>
      <u/>
      <sz val="14.0"/>
      <color rgb="FF1155CC"/>
      <name val="Exo"/>
    </font>
    <font>
      <u/>
      <sz val="14.0"/>
      <color rgb="FF1155CC"/>
      <name val="Exo"/>
    </font>
    <font>
      <sz val="14.0"/>
      <color theme="1"/>
      <name val="Exo"/>
    </font>
    <font>
      <sz val="14.0"/>
      <color rgb="FFFFFFFF"/>
      <name val="Exo"/>
    </font>
    <font>
      <u/>
      <sz val="11.0"/>
      <color rgb="FF1155CC"/>
      <name val="Exo"/>
    </font>
    <font>
      <u/>
      <color rgb="FF0000FF"/>
      <name val="Exo"/>
    </font>
    <font>
      <u/>
      <sz val="11.0"/>
      <color rgb="FF0563C1"/>
      <name val="Exo"/>
    </font>
    <font>
      <u/>
      <color rgb="FF1155CC"/>
      <name val="Exo"/>
    </font>
    <font>
      <u/>
      <sz val="11.0"/>
      <color rgb="FF0000FF"/>
      <name val="Exo"/>
    </font>
    <font>
      <u/>
      <color rgb="FF0000FF"/>
    </font>
    <font>
      <u/>
      <sz val="11.0"/>
      <color rgb="FF3D85C6"/>
      <name val="Exo"/>
    </font>
    <font>
      <u/>
      <sz val="11.0"/>
      <color rgb="FF1155CC"/>
      <name val="Exo"/>
    </font>
    <font>
      <u/>
      <color rgb="FF1155CC"/>
      <name val="Exo"/>
    </font>
    <font>
      <u/>
      <color rgb="FF0000FF"/>
      <name val="Exo"/>
    </font>
  </fonts>
  <fills count="25">
    <fill>
      <patternFill patternType="none"/>
    </fill>
    <fill>
      <patternFill patternType="lightGray"/>
    </fill>
    <fill>
      <patternFill patternType="solid">
        <fgColor rgb="FFFF0000"/>
        <bgColor rgb="FFFF0000"/>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theme="0"/>
        <bgColor theme="0"/>
      </patternFill>
    </fill>
    <fill>
      <patternFill patternType="solid">
        <fgColor theme="4"/>
        <bgColor theme="4"/>
      </patternFill>
    </fill>
    <fill>
      <patternFill patternType="solid">
        <fgColor theme="6"/>
        <bgColor theme="6"/>
      </patternFill>
    </fill>
    <fill>
      <patternFill patternType="solid">
        <fgColor rgb="FF674EA7"/>
        <bgColor rgb="FF674EA7"/>
      </patternFill>
    </fill>
    <fill>
      <patternFill patternType="solid">
        <fgColor rgb="FFFFFFFF"/>
        <bgColor rgb="FFFFFFFF"/>
      </patternFill>
    </fill>
    <fill>
      <patternFill patternType="solid">
        <fgColor rgb="FFF3F3F3"/>
        <bgColor rgb="FFF3F3F3"/>
      </patternFill>
    </fill>
    <fill>
      <patternFill patternType="solid">
        <fgColor rgb="FFE06666"/>
        <bgColor rgb="FFE06666"/>
      </patternFill>
    </fill>
    <fill>
      <patternFill patternType="solid">
        <fgColor rgb="FF4A86E8"/>
        <bgColor rgb="FF4A86E8"/>
      </patternFill>
    </fill>
    <fill>
      <patternFill patternType="solid">
        <fgColor rgb="FFC9DAF8"/>
        <bgColor rgb="FFC9DAF8"/>
      </patternFill>
    </fill>
    <fill>
      <patternFill patternType="solid">
        <fgColor rgb="FFBDBDBD"/>
        <bgColor rgb="FFBDBDBD"/>
      </patternFill>
    </fill>
    <fill>
      <patternFill patternType="solid">
        <fgColor rgb="FF3C78D8"/>
        <bgColor rgb="FF3C78D8"/>
      </patternFill>
    </fill>
    <fill>
      <patternFill patternType="solid">
        <fgColor rgb="FF3D85C6"/>
        <bgColor rgb="FF3D85C6"/>
      </patternFill>
    </fill>
    <fill>
      <patternFill patternType="solid">
        <fgColor rgb="FF6FA8DC"/>
        <bgColor rgb="FF6FA8DC"/>
      </patternFill>
    </fill>
    <fill>
      <patternFill patternType="solid">
        <fgColor rgb="FF6D9EEB"/>
        <bgColor rgb="FF6D9EEB"/>
      </patternFill>
    </fill>
    <fill>
      <patternFill patternType="solid">
        <fgColor rgb="FF1A73E8"/>
        <bgColor rgb="FF1A73E8"/>
      </patternFill>
    </fill>
    <fill>
      <patternFill patternType="solid">
        <fgColor rgb="FFFFF2CC"/>
        <bgColor rgb="FFFFF2CC"/>
      </patternFill>
    </fill>
    <fill>
      <patternFill patternType="solid">
        <fgColor rgb="FF4285F4"/>
        <bgColor rgb="FF4285F4"/>
      </patternFill>
    </fill>
    <fill>
      <patternFill patternType="solid">
        <fgColor rgb="FFFFFF00"/>
        <bgColor rgb="FFFFFF00"/>
      </patternFill>
    </fill>
    <fill>
      <patternFill patternType="solid">
        <fgColor rgb="FF93C47D"/>
        <bgColor rgb="FF93C47D"/>
      </patternFill>
    </fill>
  </fills>
  <borders count="43">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top style="thin">
        <color rgb="FF000000"/>
      </top>
      <bottom style="thin">
        <color rgb="FFFFFFFF"/>
      </bottom>
    </border>
    <border>
      <right style="thin">
        <color rgb="FF000000"/>
      </right>
      <top style="thin">
        <color rgb="FF000000"/>
      </top>
      <bottom style="thin">
        <color rgb="FFFFFFFF"/>
      </bottom>
    </border>
    <border>
      <right style="thin">
        <color rgb="FFFFFFFF"/>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FFFFFF"/>
      </right>
    </border>
    <border>
      <left style="thin">
        <color rgb="FFFFFFFF"/>
      </left>
      <right/>
      <top style="thin">
        <color rgb="FF000000"/>
      </top>
      <bottom style="thin">
        <color rgb="FFFFFFFF"/>
      </bottom>
    </border>
    <border>
      <left style="thin">
        <color rgb="FFFFFFFF"/>
      </left>
      <top style="thin">
        <color rgb="FF000000"/>
      </top>
      <bottom style="thin">
        <color rgb="FFFFFFFF"/>
      </bottom>
    </border>
    <border>
      <left style="thin">
        <color rgb="FFFFFFFF"/>
      </left>
      <right style="thin">
        <color rgb="FFFFFFFF"/>
      </right>
      <top style="thin">
        <color rgb="FF000000"/>
      </top>
      <bottom style="thin">
        <color rgb="FFFFFFFF"/>
      </bottom>
    </border>
    <border>
      <top style="thin">
        <color rgb="FF000000"/>
      </top>
    </border>
    <border>
      <top style="thin">
        <color rgb="FFFFFFFF"/>
      </top>
      <bottom style="thin">
        <color rgb="FFFFFFFF"/>
      </bottom>
    </border>
    <border>
      <right style="thin">
        <color rgb="FF000000"/>
      </right>
      <top style="thin">
        <color rgb="FF000000"/>
      </top>
      <bottom style="thin">
        <color rgb="FF000000"/>
      </bottom>
    </border>
    <border>
      <bottom style="thin">
        <color rgb="FF000000"/>
      </bottom>
    </border>
    <border>
      <left style="thin">
        <color rgb="FFBDBDBD"/>
      </left>
      <right style="thin">
        <color rgb="FFBDBDBD"/>
      </right>
      <bottom style="thin">
        <color rgb="FFBDBDBD"/>
      </bottom>
    </border>
    <border>
      <left style="thin">
        <color rgb="FFBDBDBD"/>
      </left>
      <bottom style="thin">
        <color rgb="FFBDBDBD"/>
      </bottom>
    </border>
    <border>
      <bottom style="thin">
        <color rgb="FFBDBDBD"/>
      </bottom>
    </border>
    <border>
      <right style="thin">
        <color rgb="FFBDBDBD"/>
      </right>
      <bottom style="thin">
        <color rgb="FFBDBDBD"/>
      </bottom>
    </border>
    <border>
      <left style="thin">
        <color rgb="FFEA4335"/>
      </left>
    </border>
    <border>
      <left style="thin">
        <color rgb="FFEA4335"/>
      </left>
      <right style="thin">
        <color rgb="FFEA4335"/>
      </right>
    </border>
    <border>
      <right/>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D9D9D9"/>
      </left>
      <right style="thin">
        <color rgb="FFD9D9D9"/>
      </right>
      <top style="thin">
        <color rgb="FFD9D9D9"/>
      </top>
      <bottom style="thin">
        <color rgb="FFD9D9D9"/>
      </bottom>
    </border>
    <border>
      <right style="thin">
        <color rgb="FFD9D9D9"/>
      </right>
    </border>
    <border>
      <right style="thin">
        <color rgb="FFD9D9D9"/>
      </right>
      <bottom style="thin">
        <color rgb="FFD9D9D9"/>
      </bottom>
    </border>
    <border>
      <right style="dotted">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9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3" numFmtId="0" xfId="0" applyBorder="1" applyFont="1"/>
    <xf borderId="9" fillId="0" fontId="4" numFmtId="0" xfId="0" applyAlignment="1" applyBorder="1" applyFont="1">
      <alignment horizontal="center" readingOrder="0" shrinkToFit="0" wrapText="0"/>
    </xf>
    <xf borderId="10" fillId="0" fontId="4" numFmtId="0" xfId="0" applyAlignment="1" applyBorder="1" applyFont="1">
      <alignment horizontal="center" readingOrder="0" shrinkToFit="0" wrapText="0"/>
    </xf>
    <xf borderId="9" fillId="0" fontId="5" numFmtId="0" xfId="0" applyAlignment="1" applyBorder="1" applyFont="1">
      <alignment horizontal="center" readingOrder="0" shrinkToFit="0" wrapText="1"/>
    </xf>
    <xf borderId="11" fillId="0" fontId="5" numFmtId="0" xfId="0" applyAlignment="1" applyBorder="1" applyFont="1">
      <alignment horizontal="center" readingOrder="0" shrinkToFit="0" wrapText="1"/>
    </xf>
    <xf borderId="12" fillId="0" fontId="5" numFmtId="0" xfId="0" applyAlignment="1" applyBorder="1" applyFont="1">
      <alignment horizontal="center" readingOrder="0" shrinkToFit="0" wrapText="1"/>
    </xf>
    <xf borderId="13" fillId="0" fontId="2" numFmtId="0" xfId="0" applyBorder="1" applyFont="1"/>
    <xf borderId="14" fillId="0" fontId="3" numFmtId="0" xfId="0" applyBorder="1" applyFont="1"/>
    <xf borderId="1" fillId="0" fontId="6" numFmtId="0" xfId="0" applyAlignment="1" applyBorder="1" applyFont="1">
      <alignment readingOrder="0" vertical="center"/>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15" fillId="0" fontId="4" numFmtId="0" xfId="0" applyAlignment="1" applyBorder="1" applyFont="1">
      <alignment horizontal="center" readingOrder="0" shrinkToFit="0" vertical="center" wrapText="1"/>
    </xf>
    <xf borderId="16" fillId="0" fontId="4" numFmtId="0" xfId="0" applyAlignment="1" applyBorder="1" applyFont="1">
      <alignment horizontal="center" readingOrder="0" shrinkToFit="0" vertical="center" wrapText="1"/>
    </xf>
    <xf borderId="9" fillId="0" fontId="7" numFmtId="0" xfId="0" applyAlignment="1" applyBorder="1" applyFont="1">
      <alignment readingOrder="0"/>
    </xf>
    <xf borderId="9" fillId="3" fontId="8" numFmtId="49" xfId="0" applyAlignment="1" applyBorder="1" applyFill="1" applyFont="1" applyNumberFormat="1">
      <alignment readingOrder="0" shrinkToFit="0" vertical="center" wrapText="0"/>
    </xf>
    <xf borderId="9" fillId="3" fontId="8" numFmtId="0" xfId="0" applyAlignment="1" applyBorder="1" applyFont="1">
      <alignment readingOrder="0" shrinkToFit="0" vertical="center" wrapText="0"/>
    </xf>
    <xf borderId="9" fillId="4" fontId="9" numFmtId="0" xfId="0" applyAlignment="1" applyBorder="1" applyFill="1" applyFont="1">
      <alignment readingOrder="0" shrinkToFit="0" vertical="center" wrapText="0"/>
    </xf>
    <xf borderId="9" fillId="5" fontId="8" numFmtId="0" xfId="0" applyAlignment="1" applyBorder="1" applyFill="1" applyFont="1">
      <alignment readingOrder="0" shrinkToFit="0" vertical="center" wrapText="0"/>
    </xf>
    <xf borderId="9" fillId="0" fontId="7" numFmtId="0" xfId="0" applyAlignment="1" applyBorder="1" applyFont="1">
      <alignment readingOrder="0" vertical="bottom"/>
    </xf>
    <xf borderId="9" fillId="3" fontId="8" numFmtId="49" xfId="0" applyAlignment="1" applyBorder="1" applyFont="1" applyNumberFormat="1">
      <alignment readingOrder="0" shrinkToFit="0" vertical="center" wrapText="0"/>
    </xf>
    <xf borderId="9" fillId="3" fontId="8" numFmtId="49" xfId="0" applyAlignment="1" applyBorder="1" applyFont="1" applyNumberFormat="1">
      <alignment readingOrder="0" shrinkToFit="0" vertical="center" wrapText="0"/>
    </xf>
    <xf borderId="9" fillId="3" fontId="8" numFmtId="0" xfId="0" applyAlignment="1" applyBorder="1" applyFont="1">
      <alignment readingOrder="0" shrinkToFit="0" vertical="center" wrapText="0"/>
    </xf>
    <xf borderId="9" fillId="4" fontId="10" numFmtId="0" xfId="0" applyAlignment="1" applyBorder="1" applyFont="1">
      <alignment readingOrder="0" shrinkToFit="0" vertical="center" wrapText="0"/>
    </xf>
    <xf borderId="9" fillId="5" fontId="8" numFmtId="0" xfId="0" applyAlignment="1" applyBorder="1" applyFont="1">
      <alignment readingOrder="0" shrinkToFit="0" vertical="center" wrapText="0"/>
    </xf>
    <xf borderId="17" fillId="0" fontId="7" numFmtId="0" xfId="0" applyAlignment="1" applyBorder="1" applyFont="1">
      <alignment readingOrder="0" vertical="bottom"/>
    </xf>
    <xf borderId="17" fillId="3" fontId="8" numFmtId="49" xfId="0" applyAlignment="1" applyBorder="1" applyFont="1" applyNumberFormat="1">
      <alignment readingOrder="0" shrinkToFit="0" vertical="center" wrapText="0"/>
    </xf>
    <xf borderId="17" fillId="3" fontId="8" numFmtId="49" xfId="0" applyAlignment="1" applyBorder="1" applyFont="1" applyNumberFormat="1">
      <alignment readingOrder="0" shrinkToFit="0" vertical="center" wrapText="0"/>
    </xf>
    <xf borderId="17" fillId="3" fontId="8" numFmtId="0" xfId="0" applyAlignment="1" applyBorder="1" applyFont="1">
      <alignment readingOrder="0" shrinkToFit="0" vertical="center" wrapText="0"/>
    </xf>
    <xf borderId="9" fillId="5" fontId="11" numFmtId="0" xfId="0" applyAlignment="1" applyBorder="1" applyFont="1">
      <alignment readingOrder="0" shrinkToFit="0" vertical="center" wrapText="0"/>
    </xf>
    <xf borderId="10" fillId="3" fontId="8" numFmtId="49" xfId="0" applyAlignment="1" applyBorder="1" applyFont="1" applyNumberFormat="1">
      <alignment readingOrder="0" shrinkToFit="0" vertical="center" wrapText="0"/>
    </xf>
    <xf borderId="10" fillId="3" fontId="8" numFmtId="49" xfId="0" applyAlignment="1" applyBorder="1" applyFont="1" applyNumberFormat="1">
      <alignment readingOrder="0" shrinkToFit="0" vertical="center" wrapText="0"/>
    </xf>
    <xf borderId="9" fillId="5" fontId="12" numFmtId="0" xfId="0" applyAlignment="1" applyBorder="1" applyFont="1">
      <alignment readingOrder="0" shrinkToFit="0" vertical="center" wrapText="0"/>
    </xf>
    <xf borderId="9" fillId="3" fontId="13" numFmtId="49" xfId="0" applyAlignment="1" applyBorder="1" applyFont="1" applyNumberFormat="1">
      <alignment readingOrder="0" shrinkToFit="0" vertical="center" wrapText="0"/>
    </xf>
    <xf borderId="9" fillId="3" fontId="14" numFmtId="0" xfId="0" applyAlignment="1" applyBorder="1" applyFont="1">
      <alignment readingOrder="0" shrinkToFit="0" vertical="center" wrapText="0"/>
    </xf>
    <xf borderId="9" fillId="4" fontId="15" numFmtId="0" xfId="0" applyAlignment="1" applyBorder="1" applyFont="1">
      <alignment readingOrder="0" shrinkToFit="0" vertical="center" wrapText="0"/>
    </xf>
    <xf borderId="9" fillId="5" fontId="16" numFmtId="0" xfId="0" applyAlignment="1" applyBorder="1" applyFont="1">
      <alignment readingOrder="0" shrinkToFit="0" vertical="center" wrapText="0"/>
    </xf>
    <xf borderId="9" fillId="3" fontId="17" numFmtId="0" xfId="0" applyAlignment="1" applyBorder="1" applyFont="1">
      <alignment readingOrder="0" shrinkToFit="0" vertical="center" wrapText="0"/>
    </xf>
    <xf borderId="4" fillId="0" fontId="7" numFmtId="0" xfId="0" applyAlignment="1" applyBorder="1" applyFont="1">
      <alignment readingOrder="0" vertical="bottom"/>
    </xf>
    <xf borderId="4" fillId="3" fontId="8" numFmtId="49" xfId="0" applyAlignment="1" applyBorder="1" applyFont="1" applyNumberFormat="1">
      <alignment readingOrder="0" shrinkToFit="0" vertical="center" wrapText="0"/>
    </xf>
    <xf borderId="4" fillId="3" fontId="18" numFmtId="0" xfId="0" applyAlignment="1" applyBorder="1" applyFont="1">
      <alignment readingOrder="0" shrinkToFit="0" vertical="center" wrapText="0"/>
    </xf>
    <xf borderId="18" fillId="4" fontId="19" numFmtId="0" xfId="0" applyAlignment="1" applyBorder="1" applyFont="1">
      <alignment readingOrder="0" shrinkToFit="0" vertical="center" wrapText="0"/>
    </xf>
    <xf borderId="18" fillId="5" fontId="20" numFmtId="0" xfId="0" applyAlignment="1" applyBorder="1" applyFont="1">
      <alignment readingOrder="0" shrinkToFit="0" vertical="center" wrapText="0"/>
    </xf>
    <xf borderId="0" fillId="3" fontId="8" numFmtId="0" xfId="0" applyAlignment="1" applyFont="1">
      <alignment readingOrder="0" shrinkToFit="0" vertical="center" wrapText="0"/>
    </xf>
    <xf borderId="18" fillId="4" fontId="8" numFmtId="0" xfId="0" applyAlignment="1" applyBorder="1" applyFont="1">
      <alignment readingOrder="0" shrinkToFit="0" vertical="center" wrapText="0"/>
    </xf>
    <xf borderId="18" fillId="5" fontId="8" numFmtId="0" xfId="0" applyAlignment="1" applyBorder="1" applyFont="1">
      <alignment readingOrder="0" shrinkToFit="0" vertical="center" wrapText="0"/>
    </xf>
    <xf borderId="19" fillId="0" fontId="21" numFmtId="0" xfId="0" applyAlignment="1" applyBorder="1" applyFont="1">
      <alignment readingOrder="0" shrinkToFit="0" vertical="bottom" wrapText="0"/>
    </xf>
    <xf borderId="20" fillId="0" fontId="22" numFmtId="0" xfId="0" applyAlignment="1" applyBorder="1" applyFont="1">
      <alignment readingOrder="0" shrinkToFit="0" vertical="center" wrapText="0"/>
    </xf>
    <xf borderId="21" fillId="0" fontId="23" numFmtId="0" xfId="0" applyAlignment="1" applyBorder="1" applyFont="1">
      <alignment readingOrder="0" shrinkToFit="0" vertical="center" wrapText="0"/>
    </xf>
    <xf borderId="22" fillId="0" fontId="24" numFmtId="0" xfId="0" applyBorder="1" applyFont="1"/>
    <xf borderId="21" fillId="0" fontId="8" numFmtId="0" xfId="0" applyAlignment="1" applyBorder="1" applyFont="1">
      <alignment readingOrder="0" shrinkToFit="0" vertical="center" wrapText="0"/>
    </xf>
    <xf borderId="9" fillId="0" fontId="3" numFmtId="0" xfId="0" applyAlignment="1" applyBorder="1" applyFont="1">
      <alignment shrinkToFit="0" wrapText="0"/>
    </xf>
    <xf borderId="11" fillId="0" fontId="25" numFmtId="0" xfId="0" applyAlignment="1" applyBorder="1" applyFont="1">
      <alignment readingOrder="0" shrinkToFit="0" wrapText="1"/>
    </xf>
    <xf borderId="23" fillId="0" fontId="2" numFmtId="0" xfId="0" applyBorder="1" applyFont="1"/>
    <xf borderId="14" fillId="0" fontId="2" numFmtId="0" xfId="0" applyBorder="1" applyFont="1"/>
    <xf borderId="9" fillId="0" fontId="25" numFmtId="0" xfId="0" applyAlignment="1" applyBorder="1" applyFont="1">
      <alignment readingOrder="0" shrinkToFit="0" wrapText="1"/>
    </xf>
    <xf borderId="9" fillId="0" fontId="26" numFmtId="0" xfId="0" applyAlignment="1" applyBorder="1" applyFont="1">
      <alignment horizontal="left" readingOrder="0" vertical="center"/>
    </xf>
    <xf borderId="9" fillId="0" fontId="3" numFmtId="0" xfId="0" applyAlignment="1" applyBorder="1" applyFont="1">
      <alignment horizontal="left" readingOrder="0" shrinkToFit="0" vertical="center" wrapText="0"/>
    </xf>
    <xf borderId="9" fillId="0" fontId="27" numFmtId="0" xfId="0" applyAlignment="1" applyBorder="1" applyFont="1">
      <alignment horizontal="left" readingOrder="0" vertical="center"/>
    </xf>
    <xf borderId="0" fillId="6" fontId="28" numFmtId="0" xfId="0" applyAlignment="1" applyFill="1" applyFont="1">
      <alignment horizontal="left" readingOrder="0"/>
    </xf>
    <xf borderId="23" fillId="0" fontId="29" numFmtId="0" xfId="0" applyAlignment="1" applyBorder="1" applyFont="1">
      <alignment horizontal="left" readingOrder="0" shrinkToFit="0" vertical="center" wrapText="0"/>
    </xf>
    <xf borderId="14" fillId="0" fontId="30" numFmtId="0" xfId="0" applyAlignment="1" applyBorder="1" applyFont="1">
      <alignment horizontal="left" readingOrder="0" shrinkToFit="0" vertical="center" wrapText="0"/>
    </xf>
    <xf borderId="9" fillId="0" fontId="31" numFmtId="0" xfId="0" applyAlignment="1" applyBorder="1" applyFont="1">
      <alignment horizontal="left" readingOrder="0" shrinkToFit="0" vertical="center" wrapText="0"/>
    </xf>
    <xf borderId="9" fillId="0" fontId="3" numFmtId="0" xfId="0" applyAlignment="1" applyBorder="1" applyFont="1">
      <alignment horizontal="left" shrinkToFit="0" vertical="center" wrapText="0"/>
    </xf>
    <xf borderId="9" fillId="0" fontId="32" numFmtId="0" xfId="0" applyAlignment="1" applyBorder="1" applyFont="1">
      <alignment horizontal="left" readingOrder="0" vertical="center"/>
    </xf>
    <xf borderId="9" fillId="0" fontId="3" numFmtId="0" xfId="0" applyAlignment="1" applyBorder="1" applyFont="1">
      <alignment horizontal="left" shrinkToFit="0" vertical="center" wrapText="0"/>
    </xf>
    <xf borderId="11" fillId="0" fontId="4" numFmtId="0" xfId="0" applyAlignment="1" applyBorder="1" applyFont="1">
      <alignment horizontal="center" readingOrder="0"/>
    </xf>
    <xf borderId="11" fillId="0" fontId="32" numFmtId="0" xfId="0" applyAlignment="1" applyBorder="1" applyFont="1">
      <alignment horizontal="left" readingOrder="0" shrinkToFit="0" vertical="center" wrapText="1"/>
    </xf>
    <xf borderId="11" fillId="0" fontId="33" numFmtId="0" xfId="0" applyAlignment="1" applyBorder="1" applyFont="1">
      <alignment horizontal="center" readingOrder="0" vertical="center"/>
    </xf>
    <xf borderId="9" fillId="0" fontId="27" numFmtId="0" xfId="0" applyAlignment="1" applyBorder="1" applyFont="1">
      <alignment horizontal="left" readingOrder="0" shrinkToFit="0" vertical="center" wrapText="1"/>
    </xf>
    <xf borderId="11" fillId="0" fontId="34" numFmtId="0" xfId="0" applyAlignment="1" applyBorder="1" applyFont="1">
      <alignment horizontal="left" readingOrder="0" shrinkToFit="0" vertical="center" wrapText="0"/>
    </xf>
    <xf borderId="9" fillId="0" fontId="32" numFmtId="0" xfId="0" applyAlignment="1" applyBorder="1" applyFont="1">
      <alignment horizontal="left" readingOrder="0" shrinkToFit="0" vertical="center" wrapText="1"/>
    </xf>
    <xf borderId="9" fillId="0" fontId="35" numFmtId="0" xfId="0" applyAlignment="1" applyBorder="1" applyFont="1">
      <alignment horizontal="center" readingOrder="0"/>
    </xf>
    <xf borderId="9" fillId="0" fontId="36" numFmtId="0" xfId="0" applyAlignment="1" applyBorder="1" applyFont="1">
      <alignment readingOrder="0" shrinkToFit="0" vertical="bottom" wrapText="0"/>
    </xf>
    <xf borderId="9" fillId="0" fontId="37" numFmtId="0" xfId="0" applyAlignment="1" applyBorder="1" applyFont="1">
      <alignment vertical="bottom"/>
    </xf>
    <xf borderId="9" fillId="0" fontId="38" numFmtId="0" xfId="0" applyAlignment="1" applyBorder="1" applyFont="1">
      <alignment readingOrder="0"/>
    </xf>
    <xf borderId="9" fillId="0" fontId="3" numFmtId="0" xfId="0" applyAlignment="1" applyBorder="1" applyFont="1">
      <alignment horizontal="center" readingOrder="0"/>
    </xf>
    <xf borderId="9" fillId="0" fontId="3" numFmtId="0" xfId="0" applyAlignment="1" applyBorder="1" applyFont="1">
      <alignment readingOrder="0" shrinkToFit="0" wrapText="0"/>
    </xf>
    <xf borderId="9" fillId="0" fontId="24" numFmtId="0" xfId="0" applyBorder="1" applyFont="1"/>
    <xf borderId="9" fillId="7" fontId="39" numFmtId="0" xfId="0" applyAlignment="1" applyBorder="1" applyFill="1" applyFont="1">
      <alignment horizontal="center" readingOrder="0"/>
    </xf>
    <xf borderId="9" fillId="8" fontId="4" numFmtId="0" xfId="0" applyAlignment="1" applyBorder="1" applyFill="1" applyFont="1">
      <alignment horizontal="center" readingOrder="0"/>
    </xf>
    <xf borderId="11" fillId="0" fontId="40" numFmtId="0" xfId="0" applyAlignment="1" applyBorder="1" applyFont="1">
      <alignment readingOrder="0" shrinkToFit="0" wrapText="1"/>
    </xf>
    <xf borderId="0" fillId="0" fontId="24" numFmtId="0" xfId="0" applyAlignment="1" applyFont="1">
      <alignment readingOrder="0"/>
    </xf>
    <xf borderId="9" fillId="6" fontId="41" numFmtId="0" xfId="0" applyAlignment="1" applyBorder="1" applyFont="1">
      <alignment vertical="center"/>
    </xf>
    <xf borderId="9" fillId="6" fontId="41" numFmtId="0" xfId="0" applyAlignment="1" applyBorder="1" applyFont="1">
      <alignment readingOrder="0" vertical="center"/>
    </xf>
    <xf borderId="9" fillId="6" fontId="42" numFmtId="164" xfId="0" applyAlignment="1" applyBorder="1" applyFont="1" applyNumberFormat="1">
      <alignment horizontal="center" readingOrder="0" vertical="center"/>
    </xf>
    <xf borderId="9" fillId="6" fontId="41" numFmtId="164" xfId="0" applyAlignment="1" applyBorder="1" applyFont="1" applyNumberFormat="1">
      <alignment horizontal="center" readingOrder="0" vertical="center"/>
    </xf>
    <xf borderId="9" fillId="0" fontId="43" numFmtId="0" xfId="0" applyAlignment="1" applyBorder="1" applyFont="1">
      <alignment vertical="center"/>
    </xf>
    <xf borderId="9" fillId="6" fontId="41" numFmtId="49" xfId="0" applyAlignment="1" applyBorder="1" applyFont="1" applyNumberFormat="1">
      <alignment horizontal="left" vertical="center"/>
    </xf>
    <xf borderId="9" fillId="6" fontId="41" numFmtId="0" xfId="0" applyAlignment="1" applyBorder="1" applyFont="1">
      <alignment horizontal="center" vertical="center"/>
    </xf>
    <xf borderId="9" fillId="6" fontId="44" numFmtId="0" xfId="0" applyAlignment="1" applyBorder="1" applyFont="1">
      <alignment horizontal="center" readingOrder="0" shrinkToFit="0" vertical="center" wrapText="0"/>
    </xf>
    <xf borderId="9" fillId="0" fontId="41" numFmtId="0" xfId="0" applyAlignment="1" applyBorder="1" applyFont="1">
      <alignment vertical="center"/>
    </xf>
    <xf borderId="9" fillId="9" fontId="45" numFmtId="0" xfId="0" applyAlignment="1" applyBorder="1" applyFill="1" applyFont="1">
      <alignment readingOrder="0" shrinkToFit="0" vertical="center" wrapText="1"/>
    </xf>
    <xf borderId="9" fillId="0" fontId="41" numFmtId="0" xfId="0" applyAlignment="1" applyBorder="1" applyFont="1">
      <alignment readingOrder="0" vertical="center"/>
    </xf>
    <xf borderId="9" fillId="0" fontId="42" numFmtId="164" xfId="0" applyAlignment="1" applyBorder="1" applyFont="1" applyNumberFormat="1">
      <alignment horizontal="center" readingOrder="0" vertical="center"/>
    </xf>
    <xf borderId="11" fillId="0" fontId="41" numFmtId="164" xfId="0" applyAlignment="1" applyBorder="1" applyFont="1" applyNumberFormat="1">
      <alignment horizontal="center" readingOrder="0" vertical="center"/>
    </xf>
    <xf borderId="9" fillId="0" fontId="41" numFmtId="49" xfId="0" applyAlignment="1" applyBorder="1" applyFont="1" applyNumberFormat="1">
      <alignment horizontal="left" vertical="center"/>
    </xf>
    <xf borderId="11" fillId="0" fontId="44" numFmtId="0" xfId="0" applyAlignment="1" applyBorder="1" applyFont="1">
      <alignment horizontal="center" readingOrder="0" shrinkToFit="0" vertical="center" wrapText="1"/>
    </xf>
    <xf borderId="11" fillId="0" fontId="44" numFmtId="0" xfId="0" applyAlignment="1" applyBorder="1" applyFont="1">
      <alignment horizontal="center" readingOrder="0" shrinkToFit="0" vertical="center" wrapText="0"/>
    </xf>
    <xf borderId="9" fillId="6" fontId="46" numFmtId="0" xfId="0" applyAlignment="1" applyBorder="1" applyFont="1">
      <alignment horizontal="left" readingOrder="0" vertical="bottom"/>
    </xf>
    <xf borderId="0" fillId="0" fontId="46" numFmtId="0" xfId="0" applyAlignment="1" applyFont="1">
      <alignment horizontal="left" readingOrder="0" vertical="bottom"/>
    </xf>
    <xf borderId="0" fillId="10" fontId="42" numFmtId="164" xfId="0" applyAlignment="1" applyFill="1" applyFont="1" applyNumberFormat="1">
      <alignment horizontal="center" readingOrder="0" shrinkToFit="0" vertical="bottom" wrapText="1"/>
    </xf>
    <xf borderId="0" fillId="10" fontId="42" numFmtId="164" xfId="0" applyAlignment="1" applyFont="1" applyNumberFormat="1">
      <alignment horizontal="left" readingOrder="0" shrinkToFit="0" vertical="bottom" wrapText="1"/>
    </xf>
    <xf borderId="0" fillId="10" fontId="42" numFmtId="0" xfId="0" applyAlignment="1" applyFont="1">
      <alignment horizontal="left" readingOrder="0" shrinkToFit="0" vertical="bottom" wrapText="1"/>
    </xf>
    <xf borderId="0" fillId="0" fontId="42" numFmtId="0" xfId="0" applyAlignment="1" applyFont="1">
      <alignment horizontal="left" readingOrder="0" shrinkToFit="0" vertical="bottom" wrapText="1"/>
    </xf>
    <xf borderId="0" fillId="0" fontId="42" numFmtId="49" xfId="0" applyAlignment="1" applyFont="1" applyNumberFormat="1">
      <alignment horizontal="left" readingOrder="0" shrinkToFit="0" vertical="bottom" wrapText="1"/>
    </xf>
    <xf borderId="0" fillId="0" fontId="42" numFmtId="0" xfId="0" applyAlignment="1" applyFont="1">
      <alignment horizontal="center" readingOrder="0" shrinkToFit="0" vertical="bottom" wrapText="1"/>
    </xf>
    <xf borderId="0" fillId="0" fontId="42" numFmtId="0" xfId="0" applyAlignment="1" applyFont="1">
      <alignment horizontal="left" readingOrder="0" shrinkToFit="0" vertical="bottom" wrapText="0"/>
    </xf>
    <xf borderId="10" fillId="6" fontId="4" numFmtId="0" xfId="0" applyAlignment="1" applyBorder="1" applyFont="1">
      <alignment vertical="center"/>
    </xf>
    <xf borderId="0" fillId="0" fontId="4" numFmtId="0" xfId="0" applyAlignment="1" applyFont="1">
      <alignment vertical="center"/>
    </xf>
    <xf borderId="0" fillId="0" fontId="46" numFmtId="0" xfId="0" applyAlignment="1" applyFont="1">
      <alignment horizontal="center" vertical="center"/>
    </xf>
    <xf borderId="0" fillId="0" fontId="42" numFmtId="164" xfId="0" applyAlignment="1" applyFont="1" applyNumberFormat="1">
      <alignment horizontal="center" vertical="center"/>
    </xf>
    <xf borderId="0" fillId="0" fontId="46" numFmtId="164" xfId="0" applyAlignment="1" applyFont="1" applyNumberFormat="1">
      <alignment vertical="center"/>
    </xf>
    <xf borderId="0" fillId="0" fontId="3" numFmtId="0" xfId="0" applyAlignment="1" applyFont="1">
      <alignment vertical="center"/>
    </xf>
    <xf borderId="0" fillId="0" fontId="3" numFmtId="165" xfId="0" applyAlignment="1" applyFont="1" applyNumberFormat="1">
      <alignment horizontal="center" readingOrder="0" vertical="center"/>
    </xf>
    <xf borderId="0" fillId="0" fontId="47" numFmtId="0" xfId="0" applyAlignment="1" applyFont="1">
      <alignment readingOrder="0" vertical="bottom"/>
    </xf>
    <xf borderId="0" fillId="0" fontId="3" numFmtId="49" xfId="0" applyAlignment="1" applyFont="1" applyNumberFormat="1">
      <alignment horizontal="left" readingOrder="0" vertical="center"/>
    </xf>
    <xf borderId="0" fillId="0" fontId="3" numFmtId="165"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6" fontId="48" numFmtId="0" xfId="0" applyAlignment="1" applyFont="1">
      <alignment readingOrder="0" vertical="center"/>
    </xf>
    <xf borderId="0" fillId="7" fontId="49" numFmtId="0" xfId="0" applyAlignment="1" applyFont="1">
      <alignment readingOrder="0" vertical="center"/>
    </xf>
    <xf borderId="0" fillId="7" fontId="50" numFmtId="0" xfId="0" applyAlignment="1" applyFont="1">
      <alignment readingOrder="0" vertical="center"/>
    </xf>
    <xf borderId="0" fillId="7" fontId="22" numFmtId="0" xfId="0" applyAlignment="1" applyFont="1">
      <alignment horizontal="center" readingOrder="0" vertical="center"/>
    </xf>
    <xf borderId="0" fillId="0" fontId="47" numFmtId="164" xfId="0" applyAlignment="1" applyFont="1" applyNumberFormat="1">
      <alignment readingOrder="0" vertical="center"/>
    </xf>
    <xf borderId="0" fillId="0" fontId="47" numFmtId="166" xfId="0" applyAlignment="1" applyFont="1" applyNumberFormat="1">
      <alignment readingOrder="0" vertical="center"/>
    </xf>
    <xf borderId="0" fillId="0" fontId="47" numFmtId="0" xfId="0" applyAlignment="1" applyFont="1">
      <alignment readingOrder="0" vertical="center"/>
    </xf>
    <xf borderId="0" fillId="0" fontId="8" numFmtId="0" xfId="0" applyAlignment="1" applyFont="1">
      <alignment readingOrder="0" vertical="center"/>
    </xf>
    <xf borderId="0" fillId="6" fontId="8" numFmtId="167" xfId="0" applyAlignment="1" applyFont="1" applyNumberFormat="1">
      <alignment horizontal="left" readingOrder="0" shrinkToFit="0" vertical="center" wrapText="0"/>
    </xf>
    <xf borderId="0" fillId="0" fontId="51" numFmtId="0" xfId="0" applyAlignment="1" applyFont="1">
      <alignment horizontal="center" readingOrder="0" shrinkToFit="0" vertical="center" wrapText="0"/>
    </xf>
    <xf borderId="0" fillId="0" fontId="52" numFmtId="0" xfId="0" applyAlignment="1" applyFont="1">
      <alignment readingOrder="0" shrinkToFit="0" vertical="center" wrapText="0"/>
    </xf>
    <xf borderId="0" fillId="0" fontId="53" numFmtId="0" xfId="0" applyAlignment="1" applyFont="1">
      <alignment readingOrder="0" shrinkToFit="0" vertical="center" wrapText="0"/>
    </xf>
    <xf borderId="0" fillId="7" fontId="54" numFmtId="0" xfId="0" applyAlignment="1" applyFont="1">
      <alignment readingOrder="0" vertical="center"/>
    </xf>
    <xf borderId="0" fillId="0" fontId="55" numFmtId="0" xfId="0" applyAlignment="1" applyFont="1">
      <alignment readingOrder="0" shrinkToFit="0" vertical="center" wrapText="0"/>
    </xf>
    <xf borderId="0" fillId="7" fontId="48" numFmtId="0" xfId="0" applyAlignment="1" applyFont="1">
      <alignment readingOrder="0" vertical="center"/>
    </xf>
    <xf borderId="0" fillId="0" fontId="47" numFmtId="166" xfId="0" applyAlignment="1" applyFont="1" applyNumberFormat="1">
      <alignment vertical="center"/>
    </xf>
    <xf borderId="0" fillId="6" fontId="47" numFmtId="164" xfId="0" applyAlignment="1" applyFont="1" applyNumberFormat="1">
      <alignment readingOrder="0" vertical="center"/>
    </xf>
    <xf borderId="0" fillId="6" fontId="47" numFmtId="166" xfId="0" applyAlignment="1" applyFont="1" applyNumberFormat="1">
      <alignment vertical="center"/>
    </xf>
    <xf borderId="0" fillId="6" fontId="47" numFmtId="0" xfId="0" applyAlignment="1" applyFont="1">
      <alignment readingOrder="0" vertical="center"/>
    </xf>
    <xf borderId="0" fillId="6" fontId="8" numFmtId="0" xfId="0" applyAlignment="1" applyFont="1">
      <alignment readingOrder="0" vertical="center"/>
    </xf>
    <xf borderId="0" fillId="6" fontId="48" numFmtId="0" xfId="0" applyAlignment="1" applyFont="1">
      <alignment readingOrder="0" shrinkToFit="0" vertical="center" wrapText="0"/>
    </xf>
    <xf borderId="0" fillId="6" fontId="47" numFmtId="166" xfId="0" applyAlignment="1" applyFont="1" applyNumberFormat="1">
      <alignment readingOrder="0" vertical="center"/>
    </xf>
    <xf borderId="0" fillId="6" fontId="8" numFmtId="0" xfId="0" applyAlignment="1" applyFont="1">
      <alignment readingOrder="0" shrinkToFit="0" vertical="center" wrapText="0"/>
    </xf>
    <xf borderId="0" fillId="6" fontId="8" numFmtId="0" xfId="0" applyAlignment="1" applyFont="1">
      <alignment horizontal="center"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7" fontId="22" numFmtId="164" xfId="0" applyAlignment="1" applyFont="1" applyNumberFormat="1">
      <alignment horizontal="center" readingOrder="0" vertical="center"/>
    </xf>
    <xf borderId="0" fillId="0" fontId="8" numFmtId="0" xfId="0" applyAlignment="1" applyFont="1">
      <alignment horizontal="center" readingOrder="0" shrinkToFit="0" vertical="center" wrapText="0"/>
    </xf>
    <xf borderId="0" fillId="0" fontId="56" numFmtId="0" xfId="0" applyAlignment="1" applyFont="1">
      <alignment readingOrder="0" shrinkToFit="0" vertical="center" wrapText="0"/>
    </xf>
    <xf borderId="0" fillId="7" fontId="48" numFmtId="0" xfId="0" applyAlignment="1" applyFont="1">
      <alignment readingOrder="0" shrinkToFit="0" vertical="center" wrapText="0"/>
    </xf>
    <xf borderId="0" fillId="7" fontId="57" numFmtId="0" xfId="0" applyAlignment="1" applyFont="1">
      <alignment readingOrder="0" shrinkToFit="0" vertical="center" wrapText="0"/>
    </xf>
    <xf borderId="0" fillId="7" fontId="22" numFmtId="0" xfId="0" applyAlignment="1" applyFont="1">
      <alignment horizontal="center" readingOrder="0" shrinkToFit="0" vertical="center" wrapText="0"/>
    </xf>
    <xf borderId="0" fillId="6" fontId="47" numFmtId="164" xfId="0" applyAlignment="1" applyFont="1" applyNumberFormat="1">
      <alignment readingOrder="0" shrinkToFit="0" vertical="center" wrapText="0"/>
    </xf>
    <xf borderId="0" fillId="6" fontId="47" numFmtId="166" xfId="0" applyAlignment="1" applyFont="1" applyNumberFormat="1">
      <alignment shrinkToFit="0" vertical="center" wrapText="0"/>
    </xf>
    <xf borderId="0" fillId="6" fontId="47" numFmtId="0" xfId="0" applyAlignment="1" applyFont="1">
      <alignment readingOrder="0" shrinkToFit="0" vertical="center" wrapText="0"/>
    </xf>
    <xf borderId="0" fillId="6" fontId="8" numFmtId="167" xfId="0" applyAlignment="1" applyFont="1" applyNumberFormat="1">
      <alignment horizontal="left" readingOrder="0" vertical="center"/>
    </xf>
    <xf borderId="0" fillId="6" fontId="8" numFmtId="0" xfId="0" applyAlignment="1" applyFont="1">
      <alignment horizontal="center" readingOrder="0" shrinkToFit="0" vertical="center" wrapText="0"/>
    </xf>
    <xf borderId="0" fillId="6" fontId="58" numFmtId="0" xfId="0" applyAlignment="1" applyFont="1">
      <alignment horizontal="center" readingOrder="0" shrinkToFit="0" vertical="center" wrapText="0"/>
    </xf>
    <xf borderId="0" fillId="0" fontId="59" numFmtId="0" xfId="0" applyAlignment="1" applyFont="1">
      <alignment readingOrder="0" shrinkToFit="0" vertical="center" wrapText="0"/>
    </xf>
    <xf borderId="0" fillId="7" fontId="60" numFmtId="0" xfId="0" applyAlignment="1" applyFont="1">
      <alignment readingOrder="0" vertical="center"/>
    </xf>
    <xf borderId="0" fillId="7" fontId="61" numFmtId="164" xfId="0" applyAlignment="1" applyFont="1" applyNumberFormat="1">
      <alignment horizontal="center" readingOrder="0" vertical="center"/>
    </xf>
    <xf borderId="0" fillId="7" fontId="61" numFmtId="164" xfId="0" applyAlignment="1" applyFont="1" applyNumberFormat="1">
      <alignment horizontal="center" readingOrder="0" vertical="center"/>
    </xf>
    <xf borderId="0" fillId="7" fontId="62" numFmtId="0" xfId="0" applyAlignment="1" applyFont="1">
      <alignment vertical="center"/>
    </xf>
    <xf borderId="0" fillId="6" fontId="47" numFmtId="164" xfId="0" applyAlignment="1" applyFont="1" applyNumberFormat="1">
      <alignment horizontal="right" vertical="center"/>
    </xf>
    <xf borderId="0" fillId="6" fontId="47" numFmtId="0" xfId="0" applyAlignment="1" applyFont="1">
      <alignment vertical="center"/>
    </xf>
    <xf borderId="0" fillId="7" fontId="61" numFmtId="164" xfId="0" applyAlignment="1" applyFont="1" applyNumberFormat="1">
      <alignment horizontal="center" readingOrder="0" shrinkToFit="0" vertical="center" wrapText="0"/>
    </xf>
    <xf borderId="0" fillId="6" fontId="47" numFmtId="166" xfId="0" applyAlignment="1" applyFont="1" applyNumberFormat="1">
      <alignment readingOrder="0" shrinkToFit="0" vertical="center" wrapText="0"/>
    </xf>
    <xf borderId="0" fillId="7" fontId="63" numFmtId="0" xfId="0" applyAlignment="1" applyFont="1">
      <alignment shrinkToFit="0" vertical="center" wrapText="0"/>
    </xf>
    <xf borderId="0" fillId="7" fontId="61" numFmtId="164" xfId="0" applyAlignment="1" applyFont="1" applyNumberFormat="1">
      <alignment horizontal="center" readingOrder="0" shrinkToFit="0" vertical="center" wrapText="0"/>
    </xf>
    <xf borderId="0" fillId="6" fontId="47" numFmtId="164" xfId="0" applyAlignment="1" applyFont="1" applyNumberFormat="1">
      <alignment horizontal="right" shrinkToFit="0" vertical="center" wrapText="0"/>
    </xf>
    <xf borderId="0" fillId="6" fontId="47" numFmtId="0" xfId="0" applyAlignment="1" applyFont="1">
      <alignment shrinkToFit="0" vertical="center" wrapText="0"/>
    </xf>
    <xf borderId="0" fillId="0" fontId="47" numFmtId="164" xfId="0" applyAlignment="1" applyFont="1" applyNumberFormat="1">
      <alignment readingOrder="0" vertical="center"/>
    </xf>
    <xf borderId="0" fillId="10" fontId="47" numFmtId="166" xfId="0" applyAlignment="1" applyFont="1" applyNumberFormat="1">
      <alignment vertical="center"/>
    </xf>
    <xf borderId="0" fillId="0" fontId="47" numFmtId="0" xfId="0" applyAlignment="1" applyFont="1">
      <alignment readingOrder="0" vertical="center"/>
    </xf>
    <xf borderId="0" fillId="0" fontId="8" numFmtId="0" xfId="0" applyAlignment="1" applyFont="1">
      <alignment readingOrder="0" vertical="center"/>
    </xf>
    <xf borderId="0" fillId="0" fontId="64" numFmtId="0" xfId="0" applyAlignment="1" applyFont="1">
      <alignment readingOrder="0" shrinkToFit="0" vertical="center" wrapText="0"/>
    </xf>
    <xf borderId="0" fillId="0" fontId="65" numFmtId="0" xfId="0" applyAlignment="1" applyFont="1">
      <alignment readingOrder="0" shrinkToFit="0" vertical="center" wrapText="0"/>
    </xf>
    <xf borderId="0" fillId="0" fontId="66" numFmtId="0" xfId="0" applyAlignment="1" applyFont="1">
      <alignment horizontal="center" readingOrder="0" shrinkToFit="0" vertical="center" wrapText="0"/>
    </xf>
    <xf borderId="0" fillId="7" fontId="67" numFmtId="0" xfId="0" applyAlignment="1" applyFont="1">
      <alignment readingOrder="0" shrinkToFit="0" vertical="center" wrapText="0"/>
    </xf>
    <xf borderId="0" fillId="6" fontId="68" numFmtId="164" xfId="0" applyAlignment="1" applyFont="1" applyNumberFormat="1">
      <alignment readingOrder="0" shrinkToFit="0" vertical="center" wrapText="0"/>
    </xf>
    <xf borderId="0" fillId="6" fontId="68" numFmtId="0" xfId="0" applyAlignment="1" applyFont="1">
      <alignment readingOrder="0" shrinkToFit="0" vertical="center" wrapText="0"/>
    </xf>
    <xf borderId="0" fillId="6" fontId="53" numFmtId="0" xfId="0" applyAlignment="1" applyFont="1">
      <alignment readingOrder="0" shrinkToFit="0" vertical="center" wrapText="0"/>
    </xf>
    <xf borderId="0" fillId="7" fontId="22" numFmtId="164" xfId="0" applyAlignment="1" applyFont="1" applyNumberFormat="1">
      <alignment horizontal="center" readingOrder="0" shrinkToFit="0" vertical="center" wrapText="0"/>
    </xf>
    <xf borderId="0" fillId="0" fontId="47" numFmtId="164" xfId="0" applyAlignment="1" applyFont="1" applyNumberFormat="1">
      <alignment readingOrder="0" shrinkToFit="0" vertical="center" wrapText="0"/>
    </xf>
    <xf borderId="0" fillId="10" fontId="47" numFmtId="166" xfId="0" applyAlignment="1" applyFont="1" applyNumberFormat="1">
      <alignment shrinkToFit="0" vertical="center" wrapText="0"/>
    </xf>
    <xf borderId="0" fillId="0" fontId="47" numFmtId="0" xfId="0" applyAlignment="1" applyFont="1">
      <alignment readingOrder="0" shrinkToFit="0" vertical="center" wrapText="0"/>
    </xf>
    <xf borderId="0" fillId="10" fontId="8" numFmtId="0" xfId="0" applyAlignment="1" applyFont="1">
      <alignment readingOrder="0" vertical="center"/>
    </xf>
    <xf borderId="0" fillId="6" fontId="53" numFmtId="167" xfId="0" applyAlignment="1" applyFont="1" applyNumberFormat="1">
      <alignment horizontal="left" readingOrder="0" shrinkToFit="0" vertical="center" wrapText="0"/>
    </xf>
    <xf borderId="0" fillId="11" fontId="8" numFmtId="0" xfId="0" applyAlignment="1" applyFill="1" applyFont="1">
      <alignment readingOrder="0" vertical="center"/>
    </xf>
    <xf borderId="0" fillId="7" fontId="69" numFmtId="0" xfId="0" applyAlignment="1" applyFont="1">
      <alignment readingOrder="0" shrinkToFit="0" vertical="center" wrapText="0"/>
    </xf>
    <xf borderId="0" fillId="6" fontId="68" numFmtId="164" xfId="0" applyAlignment="1" applyFont="1" applyNumberFormat="1">
      <alignment readingOrder="0" shrinkToFit="0" vertical="center" wrapText="0"/>
    </xf>
    <xf borderId="0" fillId="6" fontId="68" numFmtId="0" xfId="0" applyAlignment="1" applyFont="1">
      <alignment readingOrder="0" shrinkToFit="0" vertical="center" wrapText="0"/>
    </xf>
    <xf borderId="0" fillId="6" fontId="53" numFmtId="0" xfId="0" applyAlignment="1" applyFont="1">
      <alignment readingOrder="0" shrinkToFit="0" vertical="center" wrapText="0"/>
    </xf>
    <xf borderId="0" fillId="10" fontId="8" numFmtId="0" xfId="0" applyAlignment="1" applyFont="1">
      <alignment horizontal="center" shrinkToFit="0" vertical="center" wrapText="0"/>
    </xf>
    <xf borderId="0" fillId="0" fontId="8" numFmtId="0" xfId="0" applyAlignment="1" applyFont="1">
      <alignment shrinkToFit="0" vertical="center" wrapText="0"/>
    </xf>
    <xf borderId="0" fillId="0" fontId="8" numFmtId="0" xfId="0" applyAlignment="1" applyFont="1">
      <alignment readingOrder="0" shrinkToFit="0" vertical="center" wrapText="0"/>
    </xf>
    <xf borderId="0" fillId="7" fontId="70" numFmtId="0" xfId="0" applyAlignment="1" applyFont="1">
      <alignment readingOrder="0" shrinkToFit="0" vertical="bottom" wrapText="0"/>
    </xf>
    <xf borderId="0" fillId="0" fontId="71" numFmtId="0" xfId="0" applyAlignment="1" applyFont="1">
      <alignment readingOrder="0" shrinkToFit="0" vertical="center" wrapText="0"/>
    </xf>
    <xf borderId="0" fillId="7" fontId="72" numFmtId="0" xfId="0" applyAlignment="1" applyFont="1">
      <alignment vertical="bottom"/>
    </xf>
    <xf borderId="0" fillId="7" fontId="73" numFmtId="0" xfId="0" applyAlignment="1" applyFont="1">
      <alignment readingOrder="0" shrinkToFit="0" vertical="bottom" wrapText="0"/>
    </xf>
    <xf borderId="0" fillId="0" fontId="74" numFmtId="0" xfId="0" applyAlignment="1" applyFont="1">
      <alignment horizontal="left" readingOrder="0" shrinkToFit="0" vertical="center" wrapText="0"/>
    </xf>
    <xf borderId="0" fillId="7" fontId="75" numFmtId="0" xfId="0" applyAlignment="1" applyFont="1">
      <alignment readingOrder="0" shrinkToFit="0" vertical="center" wrapText="0"/>
    </xf>
    <xf borderId="0" fillId="0" fontId="76" numFmtId="0" xfId="0" applyAlignment="1" applyFont="1">
      <alignment horizontal="left" readingOrder="0" shrinkToFit="0" vertical="center" wrapText="0"/>
    </xf>
    <xf borderId="0" fillId="7" fontId="77" numFmtId="0" xfId="0" applyAlignment="1" applyFont="1">
      <alignment readingOrder="0" shrinkToFit="0" wrapText="0"/>
    </xf>
    <xf borderId="0" fillId="7" fontId="78" numFmtId="0" xfId="0" applyAlignment="1" applyFont="1">
      <alignment readingOrder="0" vertical="bottom"/>
    </xf>
    <xf borderId="0" fillId="0" fontId="53" numFmtId="0" xfId="0" applyAlignment="1" applyFont="1">
      <alignment horizontal="left" readingOrder="0" shrinkToFit="0" vertical="center" wrapText="0"/>
    </xf>
    <xf borderId="0" fillId="0" fontId="79" numFmtId="0" xfId="0" applyAlignment="1" applyFont="1">
      <alignment horizontal="left" readingOrder="0" shrinkToFit="0" vertical="center" wrapText="0"/>
    </xf>
    <xf borderId="0" fillId="6" fontId="8" numFmtId="0" xfId="0" applyAlignment="1" applyFont="1">
      <alignment horizontal="center" shrinkToFit="0" vertical="center" wrapText="0"/>
    </xf>
    <xf borderId="0" fillId="7" fontId="80" numFmtId="0" xfId="0" applyAlignment="1" applyFont="1">
      <alignment shrinkToFit="0" wrapText="0"/>
    </xf>
    <xf borderId="0" fillId="10" fontId="68" numFmtId="164" xfId="0" applyAlignment="1" applyFont="1" applyNumberFormat="1">
      <alignment readingOrder="0" shrinkToFit="0" vertical="center" wrapText="0"/>
    </xf>
    <xf borderId="0" fillId="11" fontId="68" numFmtId="164" xfId="0" applyAlignment="1" applyFont="1" applyNumberFormat="1">
      <alignment readingOrder="0" shrinkToFit="0" vertical="center" wrapText="0"/>
    </xf>
    <xf borderId="0" fillId="11" fontId="47" numFmtId="164" xfId="0" applyAlignment="1" applyFont="1" applyNumberFormat="1">
      <alignment readingOrder="0" vertical="center"/>
    </xf>
    <xf borderId="0" fillId="11" fontId="47" numFmtId="164" xfId="0" applyAlignment="1" applyFont="1" applyNumberFormat="1">
      <alignment horizontal="right" vertical="center"/>
    </xf>
    <xf borderId="0" fillId="10" fontId="47" numFmtId="164" xfId="0" applyAlignment="1" applyFont="1" applyNumberFormat="1">
      <alignment horizontal="right" vertical="center"/>
    </xf>
    <xf borderId="0" fillId="10" fontId="47" numFmtId="164" xfId="0" applyAlignment="1" applyFont="1" applyNumberFormat="1">
      <alignment readingOrder="0" vertical="center"/>
    </xf>
    <xf borderId="0" fillId="7" fontId="81" numFmtId="0" xfId="0" applyAlignment="1" applyFont="1">
      <alignment readingOrder="0" vertical="bottom"/>
    </xf>
    <xf borderId="0" fillId="10" fontId="47" numFmtId="166" xfId="0" applyAlignment="1" applyFont="1" applyNumberFormat="1">
      <alignment vertical="center"/>
    </xf>
    <xf borderId="0" fillId="10" fontId="47" numFmtId="0" xfId="0" applyAlignment="1" applyFont="1">
      <alignment readingOrder="0" vertical="center"/>
    </xf>
    <xf borderId="0" fillId="11" fontId="47" numFmtId="166" xfId="0" applyAlignment="1" applyFont="1" applyNumberFormat="1">
      <alignment readingOrder="0" vertical="center"/>
    </xf>
    <xf borderId="0" fillId="11" fontId="47" numFmtId="0" xfId="0" applyAlignment="1" applyFont="1">
      <alignment vertical="center"/>
    </xf>
    <xf borderId="0" fillId="10" fontId="47" numFmtId="166" xfId="0" applyAlignment="1" applyFont="1" applyNumberFormat="1">
      <alignment readingOrder="0" vertical="center"/>
    </xf>
    <xf borderId="0" fillId="10" fontId="68" numFmtId="0" xfId="0" applyAlignment="1" applyFont="1">
      <alignment readingOrder="0" shrinkToFit="0" vertical="center" wrapText="0"/>
    </xf>
    <xf borderId="0" fillId="10" fontId="53" numFmtId="0" xfId="0" applyAlignment="1" applyFont="1">
      <alignment readingOrder="0" shrinkToFit="0" vertical="center" wrapText="0"/>
    </xf>
    <xf borderId="0" fillId="11" fontId="68" numFmtId="0" xfId="0" applyAlignment="1" applyFont="1">
      <alignment readingOrder="0" shrinkToFit="0" vertical="center" wrapText="0"/>
    </xf>
    <xf borderId="0" fillId="11" fontId="53" numFmtId="0" xfId="0" applyAlignment="1" applyFont="1">
      <alignment readingOrder="0" shrinkToFit="0" vertical="center" wrapText="0"/>
    </xf>
    <xf borderId="0" fillId="0" fontId="82" numFmtId="0" xfId="0" applyAlignment="1" applyFont="1">
      <alignment readingOrder="0" shrinkToFit="0" vertical="center" wrapText="0"/>
    </xf>
    <xf borderId="0" fillId="11" fontId="47" numFmtId="166" xfId="0" applyAlignment="1" applyFont="1" applyNumberFormat="1">
      <alignment vertical="center"/>
    </xf>
    <xf borderId="0" fillId="11" fontId="47" numFmtId="0" xfId="0" applyAlignment="1" applyFont="1">
      <alignment readingOrder="0" vertical="center"/>
    </xf>
    <xf borderId="0" fillId="10" fontId="47" numFmtId="164" xfId="0" applyAlignment="1" applyFont="1" applyNumberFormat="1">
      <alignment vertical="center"/>
    </xf>
    <xf borderId="0" fillId="10" fontId="47" numFmtId="0" xfId="0" applyAlignment="1" applyFont="1">
      <alignment vertical="center"/>
    </xf>
    <xf borderId="0" fillId="11" fontId="47" numFmtId="164" xfId="0" applyAlignment="1" applyFont="1" applyNumberFormat="1">
      <alignment vertical="center"/>
    </xf>
    <xf borderId="0" fillId="7" fontId="83" numFmtId="49" xfId="0" applyAlignment="1" applyFont="1" applyNumberFormat="1">
      <alignment vertical="bottom"/>
    </xf>
    <xf borderId="0" fillId="7" fontId="84" numFmtId="49" xfId="0" applyAlignment="1" applyFont="1" applyNumberFormat="1">
      <alignment readingOrder="0" shrinkToFit="0" vertical="center" wrapText="0"/>
    </xf>
    <xf borderId="0" fillId="7" fontId="85" numFmtId="0" xfId="0" applyAlignment="1" applyFont="1">
      <alignment readingOrder="0" shrinkToFit="0" vertical="center" wrapText="0"/>
    </xf>
    <xf borderId="0" fillId="7" fontId="86" numFmtId="0" xfId="0" applyAlignment="1" applyFont="1">
      <alignment readingOrder="0" shrinkToFit="0" vertical="center" wrapText="0"/>
    </xf>
    <xf borderId="0" fillId="7" fontId="87" numFmtId="0" xfId="0" applyAlignment="1" applyFont="1">
      <alignment vertical="bottom"/>
    </xf>
    <xf borderId="0" fillId="0" fontId="8" numFmtId="0" xfId="0" applyAlignment="1" applyFont="1">
      <alignment readingOrder="0" shrinkToFit="0" vertical="center" wrapText="0"/>
    </xf>
    <xf borderId="0" fillId="7" fontId="88" numFmtId="0" xfId="0" applyAlignment="1" applyFont="1">
      <alignment readingOrder="0" shrinkToFit="0" wrapText="0"/>
    </xf>
    <xf borderId="0" fillId="7" fontId="89" numFmtId="49" xfId="0" applyAlignment="1" applyFont="1" applyNumberFormat="1">
      <alignment vertical="bottom"/>
    </xf>
    <xf borderId="0" fillId="11" fontId="53" numFmtId="0" xfId="0" applyAlignment="1" applyFont="1">
      <alignment readingOrder="0" shrinkToFit="0" vertical="center" wrapText="0"/>
    </xf>
    <xf borderId="0" fillId="0" fontId="8" numFmtId="0" xfId="0" applyAlignment="1" applyFont="1">
      <alignment horizontal="center" shrinkToFit="0" vertical="center" wrapText="0"/>
    </xf>
    <xf borderId="0" fillId="0" fontId="90" numFmtId="164" xfId="0" applyAlignment="1" applyFont="1" applyNumberFormat="1">
      <alignment horizontal="center" readingOrder="0" shrinkToFit="0" vertical="center" wrapText="0"/>
    </xf>
    <xf borderId="0" fillId="0" fontId="91" numFmtId="164" xfId="0" applyAlignment="1" applyFont="1" applyNumberFormat="1">
      <alignment readingOrder="0" shrinkToFit="0" vertical="center" wrapText="0"/>
    </xf>
    <xf borderId="0" fillId="10" fontId="53" numFmtId="0" xfId="0" applyAlignment="1" applyFont="1">
      <alignment readingOrder="0" shrinkToFit="0" vertical="center" wrapText="0"/>
    </xf>
    <xf borderId="0" fillId="0" fontId="92" numFmtId="0" xfId="0" applyAlignment="1" applyFont="1">
      <alignment readingOrder="0" shrinkToFit="0" vertical="center" wrapText="0"/>
    </xf>
    <xf borderId="0" fillId="0" fontId="93" numFmtId="0" xfId="0" applyAlignment="1" applyFont="1">
      <alignment horizontal="left" readingOrder="0" shrinkToFit="0" vertical="center" wrapText="0"/>
    </xf>
    <xf borderId="0" fillId="0" fontId="94" numFmtId="0" xfId="0" applyAlignment="1" applyFont="1">
      <alignment readingOrder="0" shrinkToFit="0" vertical="center" wrapText="0"/>
    </xf>
    <xf borderId="0" fillId="7" fontId="95" numFmtId="0" xfId="0" applyAlignment="1" applyFont="1">
      <alignment readingOrder="0" shrinkToFit="0" wrapText="0"/>
    </xf>
    <xf borderId="0" fillId="11" fontId="96" numFmtId="0" xfId="0" applyAlignment="1" applyFont="1">
      <alignment readingOrder="0" shrinkToFit="0" vertical="center" wrapText="0"/>
    </xf>
    <xf borderId="0" fillId="0" fontId="97" numFmtId="0" xfId="0" applyAlignment="1" applyFont="1">
      <alignment readingOrder="0" shrinkToFit="0" vertical="center" wrapText="0"/>
    </xf>
    <xf borderId="0" fillId="0" fontId="98" numFmtId="0" xfId="0" applyAlignment="1" applyFont="1">
      <alignment readingOrder="0" shrinkToFit="0" vertical="center" wrapText="0"/>
    </xf>
    <xf borderId="0" fillId="0" fontId="99" numFmtId="0" xfId="0" applyAlignment="1" applyFont="1">
      <alignment readingOrder="0" shrinkToFit="0" vertical="center" wrapText="0"/>
    </xf>
    <xf borderId="24" fillId="0" fontId="100" numFmtId="0" xfId="0" applyAlignment="1" applyBorder="1" applyFont="1">
      <alignment readingOrder="0" shrinkToFit="0" vertical="center" wrapText="0"/>
    </xf>
    <xf borderId="24" fillId="0" fontId="101" numFmtId="0" xfId="0" applyAlignment="1" applyBorder="1" applyFont="1">
      <alignment readingOrder="0" shrinkToFit="0" vertical="center" wrapText="0"/>
    </xf>
    <xf borderId="0" fillId="0" fontId="102" numFmtId="0" xfId="0" applyAlignment="1" applyFont="1">
      <alignment readingOrder="0" shrinkToFit="0" vertical="center" wrapText="0"/>
    </xf>
    <xf borderId="0" fillId="0" fontId="103" numFmtId="0" xfId="0" applyAlignment="1" applyFont="1">
      <alignment horizontal="left" readingOrder="0" shrinkToFit="0" vertical="center" wrapText="0"/>
    </xf>
    <xf borderId="0" fillId="7" fontId="49" numFmtId="0" xfId="0" applyAlignment="1" applyFont="1">
      <alignment horizontal="right"/>
    </xf>
    <xf borderId="0" fillId="7" fontId="61" numFmtId="164" xfId="0" applyAlignment="1" applyFont="1" applyNumberFormat="1">
      <alignment horizontal="center"/>
    </xf>
    <xf borderId="0" fillId="11" fontId="47" numFmtId="166" xfId="0" applyAlignment="1" applyFont="1" applyNumberFormat="1">
      <alignment horizontal="right" vertical="center"/>
    </xf>
    <xf borderId="0" fillId="11" fontId="8" numFmtId="0" xfId="0" applyAlignment="1" applyFont="1">
      <alignment readingOrder="0" shrinkToFit="0" vertical="center" wrapText="0"/>
    </xf>
    <xf borderId="0" fillId="11" fontId="47" numFmtId="164" xfId="0" applyAlignment="1" applyFont="1" applyNumberFormat="1">
      <alignment horizontal="right" readingOrder="0" vertical="center"/>
    </xf>
    <xf borderId="0" fillId="7" fontId="104" numFmtId="0" xfId="0" applyAlignment="1" applyFont="1">
      <alignment readingOrder="0"/>
    </xf>
    <xf borderId="0" fillId="10" fontId="47" numFmtId="166" xfId="0" applyAlignment="1" applyFont="1" applyNumberFormat="1">
      <alignment horizontal="right" vertical="center"/>
    </xf>
    <xf borderId="0" fillId="7" fontId="105" numFmtId="0" xfId="0" applyFont="1"/>
    <xf borderId="0" fillId="0" fontId="106" numFmtId="0" xfId="0" applyAlignment="1" applyFont="1">
      <alignment readingOrder="0" shrinkToFit="0" vertical="center" wrapText="0"/>
    </xf>
    <xf borderId="0" fillId="0" fontId="107" numFmtId="0" xfId="0" applyAlignment="1" applyFont="1">
      <alignment horizontal="left" readingOrder="0" shrinkToFit="0" vertical="center" wrapText="0"/>
    </xf>
    <xf borderId="0" fillId="10" fontId="47" numFmtId="168" xfId="0" applyAlignment="1" applyFont="1" applyNumberFormat="1">
      <alignment horizontal="right" vertical="center"/>
    </xf>
    <xf borderId="0" fillId="0" fontId="108" numFmtId="0" xfId="0" applyAlignment="1" applyFont="1">
      <alignment shrinkToFit="0" vertical="center" wrapText="0"/>
    </xf>
    <xf borderId="0" fillId="7" fontId="61" numFmtId="0" xfId="0" applyAlignment="1" applyFont="1">
      <alignment horizontal="center" readingOrder="0" vertical="center"/>
    </xf>
    <xf borderId="0" fillId="7" fontId="109" numFmtId="0" xfId="0" applyAlignment="1" applyFont="1">
      <alignment shrinkToFit="0" vertical="center" wrapText="0"/>
    </xf>
    <xf borderId="0" fillId="7" fontId="110" numFmtId="0" xfId="0" applyAlignment="1" applyFont="1">
      <alignment vertical="center"/>
    </xf>
    <xf borderId="0" fillId="0" fontId="8" numFmtId="0" xfId="0" applyAlignment="1" applyFont="1">
      <alignment vertical="center"/>
    </xf>
    <xf borderId="0" fillId="11" fontId="47" numFmtId="168" xfId="0" applyAlignment="1" applyFont="1" applyNumberFormat="1">
      <alignment horizontal="right" vertical="center"/>
    </xf>
    <xf borderId="0" fillId="0" fontId="111" numFmtId="0" xfId="0" applyAlignment="1" applyFont="1">
      <alignment readingOrder="0" shrinkToFit="0" vertical="center" wrapText="0"/>
    </xf>
    <xf borderId="0" fillId="0" fontId="112" numFmtId="0" xfId="0" applyAlignment="1" applyFont="1">
      <alignment readingOrder="0" shrinkToFit="0" vertical="center" wrapText="0"/>
    </xf>
    <xf borderId="0" fillId="0" fontId="113" numFmtId="0" xfId="0" applyAlignment="1" applyFont="1">
      <alignment horizontal="left" readingOrder="0" shrinkToFit="0" vertical="center" wrapText="0"/>
    </xf>
    <xf borderId="0" fillId="0" fontId="114" numFmtId="0" xfId="0" applyAlignment="1" applyFont="1">
      <alignment horizontal="left" readingOrder="0" shrinkToFit="0" vertical="center" wrapText="0"/>
    </xf>
    <xf borderId="0" fillId="11" fontId="68" numFmtId="168" xfId="0" applyAlignment="1" applyFont="1" applyNumberFormat="1">
      <alignment readingOrder="0" shrinkToFit="0" vertical="center" wrapText="0"/>
    </xf>
    <xf borderId="0" fillId="11" fontId="8" numFmtId="167" xfId="0" applyAlignment="1" applyFont="1" applyNumberFormat="1">
      <alignment horizontal="left" readingOrder="0" vertical="center"/>
    </xf>
    <xf borderId="0" fillId="6" fontId="8" numFmtId="0" xfId="0" applyAlignment="1" applyFont="1">
      <alignment readingOrder="0" shrinkToFit="0" vertical="center" wrapText="0"/>
    </xf>
    <xf borderId="0" fillId="0" fontId="48" numFmtId="0" xfId="0" applyAlignment="1" applyFont="1">
      <alignment readingOrder="0" shrinkToFit="0" vertical="center" wrapText="0"/>
    </xf>
    <xf borderId="0" fillId="10" fontId="8" numFmtId="167" xfId="0" applyAlignment="1" applyFont="1" applyNumberFormat="1">
      <alignment horizontal="left" readingOrder="0" vertical="center"/>
    </xf>
    <xf borderId="0" fillId="0" fontId="48" numFmtId="0" xfId="0" applyAlignment="1" applyFont="1">
      <alignment horizontal="left" readingOrder="0" shrinkToFit="0" vertical="bottom" wrapText="0"/>
    </xf>
    <xf borderId="0" fillId="7" fontId="49" numFmtId="0" xfId="0" applyAlignment="1" applyFont="1">
      <alignment horizontal="left" readingOrder="0" vertical="bottom"/>
    </xf>
    <xf borderId="0" fillId="7" fontId="115" numFmtId="0" xfId="0" applyAlignment="1" applyFont="1">
      <alignment horizontal="left" readingOrder="0" vertical="bottom"/>
    </xf>
    <xf borderId="0" fillId="7" fontId="61" numFmtId="164" xfId="0" applyAlignment="1" applyFont="1" applyNumberFormat="1">
      <alignment horizontal="center" readingOrder="0" vertical="bottom"/>
    </xf>
    <xf borderId="0" fillId="11" fontId="47" numFmtId="168" xfId="0" applyAlignment="1" applyFont="1" applyNumberFormat="1">
      <alignment horizontal="right" readingOrder="0" vertical="center"/>
    </xf>
    <xf borderId="0" fillId="11" fontId="47" numFmtId="166" xfId="0" applyAlignment="1" applyFont="1" applyNumberFormat="1">
      <alignment horizontal="right" readingOrder="0" vertical="center"/>
    </xf>
    <xf borderId="0" fillId="11" fontId="68" numFmtId="0" xfId="0" applyAlignment="1" applyFont="1">
      <alignment horizontal="left" readingOrder="0" shrinkToFit="0" vertical="center" wrapText="0"/>
    </xf>
    <xf borderId="0" fillId="11" fontId="8" numFmtId="0" xfId="0" applyAlignment="1" applyFont="1">
      <alignment horizontal="left" readingOrder="0" vertical="center"/>
    </xf>
    <xf borderId="0" fillId="11" fontId="8" numFmtId="167" xfId="0" applyAlignment="1" applyFont="1" applyNumberFormat="1">
      <alignment horizontal="left" readingOrder="0" shrinkToFit="0" vertical="center" wrapText="0"/>
    </xf>
    <xf borderId="0" fillId="0" fontId="8" numFmtId="0" xfId="0" applyAlignment="1" applyFont="1">
      <alignment horizontal="left" readingOrder="0" shrinkToFit="0" vertical="center" wrapText="0"/>
    </xf>
    <xf borderId="0" fillId="0" fontId="8" numFmtId="0" xfId="0" applyAlignment="1" applyFont="1">
      <alignment horizontal="left" vertical="center"/>
    </xf>
    <xf borderId="0" fillId="0" fontId="116" numFmtId="0" xfId="0" applyAlignment="1" applyFont="1">
      <alignment horizontal="left" readingOrder="0" shrinkToFit="0" vertical="center" wrapText="0"/>
    </xf>
    <xf borderId="0" fillId="0" fontId="8" numFmtId="0" xfId="0" applyAlignment="1" applyFont="1">
      <alignment horizontal="left" shrinkToFit="0" vertical="center" wrapText="0"/>
    </xf>
    <xf borderId="0" fillId="0" fontId="49" numFmtId="0" xfId="0" applyAlignment="1" applyFont="1">
      <alignment readingOrder="0" shrinkToFit="0" vertical="center" wrapText="0"/>
    </xf>
    <xf borderId="0" fillId="10" fontId="47" numFmtId="168" xfId="0" applyAlignment="1" applyFont="1" applyNumberFormat="1">
      <alignment horizontal="right" readingOrder="0" vertical="center"/>
    </xf>
    <xf borderId="0" fillId="10" fontId="47" numFmtId="168" xfId="0" applyAlignment="1" applyFont="1" applyNumberFormat="1">
      <alignment readingOrder="0" vertical="center"/>
    </xf>
    <xf borderId="0" fillId="11" fontId="47" numFmtId="168" xfId="0" applyAlignment="1" applyFont="1" applyNumberFormat="1">
      <alignment readingOrder="0" vertical="center"/>
    </xf>
    <xf borderId="0" fillId="7" fontId="61" numFmtId="164" xfId="0" applyAlignment="1" applyFont="1" applyNumberFormat="1">
      <alignment horizontal="center" readingOrder="0" shrinkToFit="0" vertical="center" wrapText="1"/>
    </xf>
    <xf borderId="0" fillId="10" fontId="8" numFmtId="169" xfId="0" applyAlignment="1" applyFont="1" applyNumberFormat="1">
      <alignment horizontal="left" readingOrder="0" vertical="center"/>
    </xf>
    <xf borderId="0" fillId="7" fontId="61" numFmtId="164" xfId="0" applyAlignment="1" applyFont="1" applyNumberFormat="1">
      <alignment horizontal="center" readingOrder="0"/>
    </xf>
    <xf borderId="0" fillId="11" fontId="53" numFmtId="0" xfId="0" applyAlignment="1" applyFont="1">
      <alignment horizontal="left" readingOrder="0" vertical="center"/>
    </xf>
    <xf borderId="0" fillId="10" fontId="53" numFmtId="0" xfId="0" applyAlignment="1" applyFont="1">
      <alignment horizontal="left" readingOrder="0" vertical="center"/>
    </xf>
    <xf borderId="0" fillId="10" fontId="117" numFmtId="0" xfId="0" applyAlignment="1" applyFont="1">
      <alignment readingOrder="0" shrinkToFit="0" vertical="center" wrapText="0"/>
    </xf>
    <xf borderId="0" fillId="12" fontId="61" numFmtId="164" xfId="0" applyAlignment="1" applyFill="1" applyFont="1" applyNumberFormat="1">
      <alignment horizontal="center" readingOrder="0" vertical="center"/>
    </xf>
    <xf borderId="0" fillId="10" fontId="118" numFmtId="0" xfId="0" applyAlignment="1" applyFont="1">
      <alignment readingOrder="0" shrinkToFit="0" vertical="center" wrapText="0"/>
    </xf>
    <xf borderId="0" fillId="11" fontId="8" numFmtId="0" xfId="0" applyAlignment="1" applyFont="1">
      <alignment vertical="center"/>
    </xf>
    <xf borderId="0" fillId="0" fontId="8" numFmtId="0" xfId="0" applyAlignment="1" applyFont="1">
      <alignment shrinkToFit="0" vertical="center" wrapText="0"/>
    </xf>
    <xf borderId="0" fillId="10" fontId="8" numFmtId="0" xfId="0" applyAlignment="1" applyFont="1">
      <alignment vertical="center"/>
    </xf>
    <xf borderId="0" fillId="0" fontId="119" numFmtId="0" xfId="0" applyAlignment="1" applyFont="1">
      <alignment shrinkToFit="0" vertical="center" wrapText="0"/>
    </xf>
    <xf borderId="0" fillId="10" fontId="53" numFmtId="164" xfId="0" applyAlignment="1" applyFont="1" applyNumberFormat="1">
      <alignment horizontal="left" readingOrder="0" vertical="center"/>
    </xf>
    <xf borderId="0" fillId="11" fontId="53" numFmtId="164" xfId="0" applyAlignment="1" applyFont="1" applyNumberFormat="1">
      <alignment horizontal="left" readingOrder="0" vertical="center"/>
    </xf>
    <xf borderId="0" fillId="10" fontId="8" numFmtId="0" xfId="0" applyAlignment="1" applyFont="1">
      <alignment horizontal="left" readingOrder="0" vertical="center"/>
    </xf>
    <xf borderId="0" fillId="7" fontId="104" numFmtId="0" xfId="0" applyAlignment="1" applyFont="1">
      <alignment readingOrder="0" vertical="center"/>
    </xf>
    <xf borderId="0" fillId="7" fontId="120" numFmtId="0" xfId="0" applyAlignment="1" applyFont="1">
      <alignment readingOrder="0"/>
    </xf>
    <xf borderId="0" fillId="11" fontId="8" numFmtId="0" xfId="0" applyAlignment="1" applyFont="1">
      <alignment readingOrder="0" vertical="bottom"/>
    </xf>
    <xf borderId="0" fillId="10" fontId="8" numFmtId="0" xfId="0" applyAlignment="1" applyFont="1">
      <alignment readingOrder="0" vertical="bottom"/>
    </xf>
    <xf borderId="0" fillId="11" fontId="47" numFmtId="164" xfId="0" applyAlignment="1" applyFont="1" applyNumberFormat="1">
      <alignment horizontal="right" vertical="bottom"/>
    </xf>
    <xf borderId="0" fillId="7" fontId="121" numFmtId="0" xfId="0" applyAlignment="1" applyFont="1">
      <alignment shrinkToFit="0" vertical="bottom" wrapText="0"/>
    </xf>
    <xf borderId="0" fillId="11" fontId="47" numFmtId="168" xfId="0" applyAlignment="1" applyFont="1" applyNumberFormat="1">
      <alignment horizontal="right" readingOrder="0" vertical="bottom"/>
    </xf>
    <xf borderId="0" fillId="10" fontId="47" numFmtId="168" xfId="0" applyAlignment="1" applyFont="1" applyNumberFormat="1">
      <alignment horizontal="right" readingOrder="0" vertical="bottom"/>
    </xf>
    <xf borderId="0" fillId="11" fontId="47" numFmtId="168" xfId="0" applyAlignment="1" applyFont="1" applyNumberFormat="1">
      <alignment horizontal="right" vertical="bottom"/>
    </xf>
    <xf borderId="0" fillId="10" fontId="47" numFmtId="168" xfId="0" applyAlignment="1" applyFont="1" applyNumberFormat="1">
      <alignment horizontal="right" vertical="bottom"/>
    </xf>
    <xf borderId="0" fillId="11" fontId="3" numFmtId="0" xfId="0" applyAlignment="1" applyFont="1">
      <alignment readingOrder="0" vertical="center"/>
    </xf>
    <xf borderId="0" fillId="10" fontId="47" numFmtId="164" xfId="0" applyAlignment="1" applyFont="1" applyNumberFormat="1">
      <alignment horizontal="right" vertical="bottom"/>
    </xf>
    <xf borderId="0" fillId="10" fontId="47" numFmtId="164" xfId="0" applyAlignment="1" applyFont="1" applyNumberFormat="1">
      <alignment horizontal="right"/>
    </xf>
    <xf borderId="0" fillId="10" fontId="47" numFmtId="0" xfId="0" applyFont="1"/>
    <xf borderId="0" fillId="11" fontId="68" numFmtId="164" xfId="0" applyAlignment="1" applyFont="1" applyNumberFormat="1">
      <alignment readingOrder="0" shrinkToFit="0" vertical="center" wrapText="0"/>
    </xf>
    <xf borderId="0" fillId="11" fontId="47" numFmtId="164" xfId="0" applyAlignment="1" applyFont="1" applyNumberFormat="1">
      <alignment horizontal="right"/>
    </xf>
    <xf borderId="0" fillId="11" fontId="47" numFmtId="0" xfId="0" applyFont="1"/>
    <xf borderId="0" fillId="13" fontId="49" numFmtId="0" xfId="0" applyAlignment="1" applyFill="1" applyFont="1">
      <alignment readingOrder="0" vertical="center"/>
    </xf>
    <xf borderId="0" fillId="13" fontId="122" numFmtId="0" xfId="0" applyAlignment="1" applyFont="1">
      <alignment vertical="bottom"/>
    </xf>
    <xf borderId="0" fillId="13" fontId="123" numFmtId="164" xfId="0" applyAlignment="1" applyFont="1" applyNumberFormat="1">
      <alignment horizontal="center" readingOrder="0" vertical="center"/>
    </xf>
    <xf borderId="0" fillId="10" fontId="47" numFmtId="166" xfId="0" applyAlignment="1" applyFont="1" applyNumberFormat="1">
      <alignment horizontal="right" readingOrder="0" vertical="bottom"/>
    </xf>
    <xf borderId="0" fillId="10" fontId="3" numFmtId="168" xfId="0" applyAlignment="1" applyFont="1" applyNumberFormat="1">
      <alignment readingOrder="0" vertical="center"/>
    </xf>
    <xf borderId="0" fillId="11" fontId="3" numFmtId="168" xfId="0" applyAlignment="1" applyFont="1" applyNumberFormat="1">
      <alignment readingOrder="0" vertical="center"/>
    </xf>
    <xf borderId="0" fillId="13" fontId="124" numFmtId="49" xfId="0" applyAlignment="1" applyFont="1" applyNumberFormat="1">
      <alignment vertical="bottom"/>
    </xf>
    <xf borderId="0" fillId="13" fontId="61" numFmtId="164" xfId="0" applyAlignment="1" applyFont="1" applyNumberFormat="1">
      <alignment horizontal="center" readingOrder="0" vertical="center"/>
    </xf>
    <xf borderId="0" fillId="11" fontId="47" numFmtId="166" xfId="0" applyAlignment="1" applyFont="1" applyNumberFormat="1">
      <alignment horizontal="right" readingOrder="0" vertical="bottom"/>
    </xf>
    <xf borderId="0" fillId="11" fontId="3" numFmtId="164" xfId="0" applyAlignment="1" applyFont="1" applyNumberFormat="1">
      <alignment readingOrder="0" vertical="center"/>
    </xf>
    <xf borderId="0" fillId="10" fontId="47" numFmtId="166" xfId="0" applyAlignment="1" applyFont="1" applyNumberFormat="1">
      <alignment horizontal="right" vertical="bottom"/>
    </xf>
    <xf borderId="0" fillId="11" fontId="47" numFmtId="166" xfId="0" applyAlignment="1" applyFont="1" applyNumberFormat="1">
      <alignment horizontal="right" vertical="bottom"/>
    </xf>
    <xf borderId="0" fillId="13" fontId="61" numFmtId="0" xfId="0" applyAlignment="1" applyFont="1">
      <alignment horizontal="center" readingOrder="0" vertical="center"/>
    </xf>
    <xf borderId="0" fillId="0" fontId="125" numFmtId="0" xfId="0" applyAlignment="1" applyFont="1">
      <alignment vertical="bottom"/>
    </xf>
    <xf borderId="0" fillId="0" fontId="126" numFmtId="0" xfId="0" applyAlignment="1" applyFont="1">
      <alignment vertical="bottom"/>
    </xf>
    <xf borderId="0" fillId="0" fontId="127" numFmtId="0" xfId="0" applyAlignment="1" applyFont="1">
      <alignment readingOrder="0"/>
    </xf>
    <xf borderId="0" fillId="11" fontId="128" numFmtId="166" xfId="0" applyAlignment="1" applyFont="1" applyNumberFormat="1">
      <alignment horizontal="right" readingOrder="0" vertical="bottom"/>
    </xf>
    <xf borderId="0" fillId="10" fontId="129" numFmtId="166" xfId="0" applyAlignment="1" applyFont="1" applyNumberFormat="1">
      <alignment horizontal="right" readingOrder="0" vertical="bottom"/>
    </xf>
    <xf borderId="0" fillId="10" fontId="130" numFmtId="0" xfId="0" applyAlignment="1" applyFont="1">
      <alignment vertical="bottom"/>
    </xf>
    <xf borderId="0" fillId="0" fontId="131" numFmtId="0" xfId="0" applyAlignment="1" applyFont="1">
      <alignment horizontal="center" readingOrder="0" shrinkToFit="0" vertical="center" wrapText="1"/>
    </xf>
    <xf borderId="0" fillId="13" fontId="132" numFmtId="0" xfId="0" applyAlignment="1" applyFont="1">
      <alignment vertical="bottom"/>
    </xf>
    <xf borderId="0" fillId="11" fontId="47" numFmtId="0" xfId="0" applyAlignment="1" applyFont="1">
      <alignment readingOrder="0" vertical="bottom"/>
    </xf>
    <xf borderId="0" fillId="10" fontId="47" numFmtId="0" xfId="0" applyAlignment="1" applyFont="1">
      <alignment readingOrder="0" vertical="bottom"/>
    </xf>
    <xf borderId="0" fillId="13" fontId="133" numFmtId="164" xfId="0" applyAlignment="1" applyFont="1" applyNumberFormat="1">
      <alignment horizontal="left" readingOrder="0" vertical="center"/>
    </xf>
    <xf borderId="0" fillId="13" fontId="134" numFmtId="0" xfId="0" applyAlignment="1" applyFont="1">
      <alignment readingOrder="0" vertical="bottom"/>
    </xf>
    <xf borderId="0" fillId="10" fontId="47" numFmtId="168" xfId="0" applyAlignment="1" applyFont="1" applyNumberFormat="1">
      <alignment horizontal="right"/>
    </xf>
    <xf borderId="0" fillId="11" fontId="47" numFmtId="168" xfId="0" applyAlignment="1" applyFont="1" applyNumberFormat="1">
      <alignment horizontal="right"/>
    </xf>
    <xf borderId="0" fillId="0" fontId="8" numFmtId="0" xfId="0" applyAlignment="1" applyFont="1">
      <alignment readingOrder="0" shrinkToFit="0" vertical="center" wrapText="0"/>
    </xf>
    <xf borderId="0" fillId="13" fontId="135" numFmtId="0" xfId="0" applyAlignment="1" applyFont="1">
      <alignment shrinkToFit="0" vertical="bottom" wrapText="0"/>
    </xf>
    <xf borderId="0" fillId="14" fontId="136" numFmtId="0" xfId="0" applyAlignment="1" applyFill="1" applyFont="1">
      <alignment vertical="bottom"/>
    </xf>
    <xf borderId="0" fillId="14" fontId="137" numFmtId="0" xfId="0" applyAlignment="1" applyFont="1">
      <alignment vertical="bottom"/>
    </xf>
    <xf borderId="0" fillId="14" fontId="137" numFmtId="0" xfId="0" applyAlignment="1" applyFont="1">
      <alignment readingOrder="0" vertical="bottom"/>
    </xf>
    <xf borderId="0" fillId="0" fontId="138" numFmtId="0" xfId="0" applyFont="1"/>
    <xf borderId="0" fillId="14" fontId="139" numFmtId="0" xfId="0" applyAlignment="1" applyFont="1">
      <alignment horizontal="center" textRotation="90" vertical="center"/>
    </xf>
    <xf borderId="0" fillId="5" fontId="126" numFmtId="0" xfId="0" applyAlignment="1" applyFont="1">
      <alignment vertical="bottom"/>
    </xf>
    <xf borderId="0" fillId="0" fontId="126" numFmtId="170" xfId="0" applyAlignment="1" applyFont="1" applyNumberFormat="1">
      <alignment horizontal="right" vertical="bottom"/>
    </xf>
    <xf borderId="0" fillId="0" fontId="140" numFmtId="0" xfId="0" applyAlignment="1" applyFont="1">
      <alignment vertical="bottom"/>
    </xf>
    <xf borderId="0" fillId="0" fontId="126" numFmtId="0" xfId="0" applyAlignment="1" applyFont="1">
      <alignment shrinkToFit="0" vertical="bottom" wrapText="0"/>
    </xf>
    <xf borderId="25" fillId="0" fontId="24" numFmtId="0" xfId="0" applyBorder="1" applyFont="1"/>
    <xf borderId="22" fillId="14" fontId="139" numFmtId="0" xfId="0" applyAlignment="1" applyBorder="1" applyFont="1">
      <alignment horizontal="center" textRotation="90" vertical="center"/>
    </xf>
    <xf borderId="22" fillId="5" fontId="126" numFmtId="0" xfId="0" applyAlignment="1" applyBorder="1" applyFont="1">
      <alignment vertical="bottom"/>
    </xf>
    <xf borderId="22" fillId="0" fontId="126" numFmtId="171" xfId="0" applyAlignment="1" applyBorder="1" applyFont="1" applyNumberFormat="1">
      <alignment horizontal="right" vertical="bottom"/>
    </xf>
    <xf borderId="22" fillId="0" fontId="141" numFmtId="0" xfId="0" applyAlignment="1" applyBorder="1" applyFont="1">
      <alignment vertical="bottom"/>
    </xf>
    <xf borderId="22" fillId="0" fontId="126" numFmtId="0" xfId="0" applyAlignment="1" applyBorder="1" applyFont="1">
      <alignment shrinkToFit="0" vertical="bottom" wrapText="0"/>
    </xf>
    <xf borderId="0" fillId="0" fontId="126" numFmtId="171" xfId="0" applyAlignment="1" applyFont="1" applyNumberFormat="1">
      <alignment horizontal="right" vertical="bottom"/>
    </xf>
    <xf borderId="0" fillId="5" fontId="126" numFmtId="0" xfId="0" applyAlignment="1" applyFont="1">
      <alignment vertical="center"/>
    </xf>
    <xf borderId="0" fillId="0" fontId="126" numFmtId="171" xfId="0" applyAlignment="1" applyFont="1" applyNumberFormat="1">
      <alignment horizontal="right" vertical="center"/>
    </xf>
    <xf borderId="0" fillId="0" fontId="142" numFmtId="0" xfId="0" applyAlignment="1" applyFont="1">
      <alignment vertical="center"/>
    </xf>
    <xf borderId="0" fillId="0" fontId="126" numFmtId="0" xfId="0" applyAlignment="1" applyFont="1">
      <alignment horizontal="right" vertical="bottom"/>
    </xf>
    <xf borderId="25" fillId="0" fontId="2" numFmtId="0" xfId="0" applyBorder="1" applyFont="1"/>
    <xf borderId="25" fillId="5" fontId="126" numFmtId="0" xfId="0" applyAlignment="1" applyBorder="1" applyFont="1">
      <alignment vertical="bottom"/>
    </xf>
    <xf borderId="25" fillId="0" fontId="126" numFmtId="170" xfId="0" applyAlignment="1" applyBorder="1" applyFont="1" applyNumberFormat="1">
      <alignment horizontal="right" vertical="bottom"/>
    </xf>
    <xf borderId="25" fillId="0" fontId="143" numFmtId="0" xfId="0" applyAlignment="1" applyBorder="1" applyFont="1">
      <alignment vertical="bottom"/>
    </xf>
    <xf borderId="25" fillId="0" fontId="126" numFmtId="0" xfId="0" applyAlignment="1" applyBorder="1" applyFont="1">
      <alignment shrinkToFit="0" vertical="bottom" wrapText="0"/>
    </xf>
    <xf borderId="0" fillId="0" fontId="126" numFmtId="171" xfId="0" applyAlignment="1" applyFont="1" applyNumberFormat="1">
      <alignment horizontal="right" readingOrder="0" vertical="bottom"/>
    </xf>
    <xf borderId="0" fillId="0" fontId="144" numFmtId="0" xfId="0" applyAlignment="1" applyFont="1">
      <alignment readingOrder="0"/>
    </xf>
    <xf borderId="0" fillId="0" fontId="24" numFmtId="0" xfId="0" applyAlignment="1" applyFont="1">
      <alignment shrinkToFit="0" wrapText="0"/>
    </xf>
    <xf borderId="0" fillId="0" fontId="24" numFmtId="0" xfId="0" applyAlignment="1" applyFont="1">
      <alignment readingOrder="0" shrinkToFit="0" wrapText="0"/>
    </xf>
    <xf borderId="0" fillId="5" fontId="126" numFmtId="0" xfId="0" applyAlignment="1" applyFont="1">
      <alignment readingOrder="0" vertical="bottom"/>
    </xf>
    <xf borderId="25" fillId="5" fontId="126" numFmtId="0" xfId="0" applyAlignment="1" applyBorder="1" applyFont="1">
      <alignment readingOrder="0" vertical="bottom"/>
    </xf>
    <xf borderId="25" fillId="0" fontId="126" numFmtId="171" xfId="0" applyAlignment="1" applyBorder="1" applyFont="1" applyNumberFormat="1">
      <alignment horizontal="right" readingOrder="0" vertical="bottom"/>
    </xf>
    <xf borderId="25" fillId="0" fontId="145" numFmtId="0" xfId="0" applyAlignment="1" applyBorder="1" applyFont="1">
      <alignment readingOrder="0"/>
    </xf>
    <xf borderId="25" fillId="0" fontId="24" numFmtId="0" xfId="0" applyAlignment="1" applyBorder="1" applyFont="1">
      <alignment shrinkToFit="0" wrapText="0"/>
    </xf>
    <xf borderId="25" fillId="0" fontId="24" numFmtId="0" xfId="0" applyAlignment="1" applyBorder="1" applyFont="1">
      <alignment readingOrder="0" shrinkToFit="0" wrapText="0"/>
    </xf>
    <xf borderId="25" fillId="0" fontId="24" numFmtId="0" xfId="0" applyAlignment="1" applyBorder="1" applyFont="1">
      <alignment readingOrder="0"/>
    </xf>
    <xf borderId="0" fillId="14" fontId="139" numFmtId="0" xfId="0" applyAlignment="1" applyFont="1">
      <alignment horizontal="center" readingOrder="0" textRotation="90" vertical="center"/>
    </xf>
    <xf borderId="26" fillId="15" fontId="146" numFmtId="0" xfId="0" applyAlignment="1" applyBorder="1" applyFill="1" applyFont="1">
      <alignment readingOrder="0" vertical="center"/>
    </xf>
    <xf borderId="26" fillId="15" fontId="46" numFmtId="0" xfId="0" applyAlignment="1" applyBorder="1" applyFont="1">
      <alignment readingOrder="0" vertical="center"/>
    </xf>
    <xf borderId="26" fillId="15" fontId="41" numFmtId="0" xfId="0" applyAlignment="1" applyBorder="1" applyFont="1">
      <alignment readingOrder="0" vertical="center"/>
    </xf>
    <xf borderId="26" fillId="15" fontId="41" numFmtId="164" xfId="0" applyAlignment="1" applyBorder="1" applyFont="1" applyNumberFormat="1">
      <alignment horizontal="center" readingOrder="0" vertical="center"/>
    </xf>
    <xf borderId="27" fillId="15" fontId="41" numFmtId="164" xfId="0" applyAlignment="1" applyBorder="1" applyFont="1" applyNumberFormat="1">
      <alignment horizontal="center" readingOrder="0" vertical="center"/>
    </xf>
    <xf borderId="28" fillId="15" fontId="2" numFmtId="0" xfId="0" applyBorder="1" applyFont="1"/>
    <xf borderId="29" fillId="15" fontId="2" numFmtId="0" xfId="0" applyBorder="1" applyFont="1"/>
    <xf borderId="26" fillId="15" fontId="41" numFmtId="0" xfId="0" applyAlignment="1" applyBorder="1" applyFont="1">
      <alignment vertical="center"/>
    </xf>
    <xf borderId="0" fillId="10" fontId="146" numFmtId="0" xfId="0" applyAlignment="1" applyFont="1">
      <alignment horizontal="left" readingOrder="0" vertical="center"/>
    </xf>
    <xf borderId="0" fillId="10" fontId="46" numFmtId="0" xfId="0" applyAlignment="1" applyFont="1">
      <alignment horizontal="left" readingOrder="0" vertical="center"/>
    </xf>
    <xf borderId="0" fillId="10" fontId="147" numFmtId="164" xfId="0" applyAlignment="1" applyFont="1" applyNumberFormat="1">
      <alignment horizontal="left" readingOrder="0" shrinkToFit="0" vertical="center" wrapText="1"/>
    </xf>
    <xf borderId="0" fillId="10" fontId="46" numFmtId="0" xfId="0" applyAlignment="1" applyFont="1">
      <alignment horizontal="left" readingOrder="0" shrinkToFit="0" vertical="center" wrapText="1"/>
    </xf>
    <xf borderId="0" fillId="11" fontId="146" numFmtId="0" xfId="0" applyAlignment="1" applyFont="1">
      <alignment vertical="center"/>
    </xf>
    <xf borderId="0" fillId="11" fontId="46" numFmtId="0" xfId="0" applyAlignment="1" applyFont="1">
      <alignment vertical="center"/>
    </xf>
    <xf borderId="0" fillId="11" fontId="3" numFmtId="0" xfId="0" applyAlignment="1" applyFont="1">
      <alignment vertical="center"/>
    </xf>
    <xf borderId="0" fillId="11" fontId="46" numFmtId="164" xfId="0" applyAlignment="1" applyFont="1" applyNumberFormat="1">
      <alignment vertical="center"/>
    </xf>
    <xf borderId="0" fillId="11" fontId="46" numFmtId="168" xfId="0" applyAlignment="1" applyFont="1" applyNumberFormat="1">
      <alignment vertical="center"/>
    </xf>
    <xf borderId="0" fillId="11" fontId="3" numFmtId="0" xfId="0" applyAlignment="1" applyFont="1">
      <alignment horizontal="center" readingOrder="0" vertical="center"/>
    </xf>
    <xf borderId="0" fillId="10" fontId="146" numFmtId="0" xfId="0" applyAlignment="1" applyFont="1">
      <alignment vertical="center"/>
    </xf>
    <xf borderId="0" fillId="10" fontId="46" numFmtId="0" xfId="0" applyAlignment="1" applyFont="1">
      <alignment vertical="center"/>
    </xf>
    <xf borderId="0" fillId="10" fontId="46" numFmtId="0" xfId="0" applyAlignment="1" applyFont="1">
      <alignment horizontal="right" readingOrder="0" vertical="center"/>
    </xf>
    <xf borderId="0" fillId="10" fontId="46" numFmtId="164" xfId="0" applyAlignment="1" applyFont="1" applyNumberFormat="1">
      <alignment vertical="center"/>
    </xf>
    <xf borderId="0" fillId="10" fontId="46" numFmtId="9" xfId="0" applyAlignment="1" applyFont="1" applyNumberFormat="1">
      <alignment horizontal="center" readingOrder="0" vertical="center"/>
    </xf>
    <xf borderId="0" fillId="11" fontId="46" numFmtId="0" xfId="0" applyAlignment="1" applyFont="1">
      <alignment horizontal="center" vertical="center"/>
    </xf>
    <xf borderId="0" fillId="11" fontId="46" numFmtId="3" xfId="0" applyAlignment="1" applyFont="1" applyNumberFormat="1">
      <alignment horizontal="center" readingOrder="0" vertical="center"/>
    </xf>
    <xf borderId="0" fillId="10" fontId="46" numFmtId="0" xfId="0" applyAlignment="1" applyFont="1">
      <alignment readingOrder="0" vertical="center"/>
    </xf>
    <xf borderId="0" fillId="10" fontId="148" numFmtId="0" xfId="0" applyAlignment="1" applyFont="1">
      <alignment vertical="bottom"/>
    </xf>
    <xf borderId="0" fillId="10" fontId="3" numFmtId="164" xfId="0" applyAlignment="1" applyFont="1" applyNumberFormat="1">
      <alignment horizontal="center" readingOrder="0" vertical="center"/>
    </xf>
    <xf borderId="0" fillId="10" fontId="3" numFmtId="0" xfId="0" applyAlignment="1" applyFont="1">
      <alignment readingOrder="0" vertical="center"/>
    </xf>
    <xf borderId="0" fillId="11" fontId="46" numFmtId="0" xfId="0" applyAlignment="1" applyFont="1">
      <alignment readingOrder="0" vertical="center"/>
    </xf>
    <xf borderId="0" fillId="11" fontId="149" numFmtId="0" xfId="0" applyAlignment="1" applyFont="1">
      <alignment shrinkToFit="0" vertical="bottom" wrapText="0"/>
    </xf>
    <xf borderId="0" fillId="11" fontId="3" numFmtId="164" xfId="0" applyAlignment="1" applyFont="1" applyNumberFormat="1">
      <alignment horizontal="center" readingOrder="0" vertical="center"/>
    </xf>
    <xf borderId="0" fillId="10" fontId="150" numFmtId="0" xfId="0" applyAlignment="1" applyFont="1">
      <alignment shrinkToFit="0" vertical="bottom" wrapText="0"/>
    </xf>
    <xf borderId="0" fillId="11" fontId="151" numFmtId="164" xfId="0" applyAlignment="1" applyFont="1" applyNumberFormat="1">
      <alignment horizontal="center" readingOrder="0" vertical="center"/>
    </xf>
    <xf borderId="0" fillId="10" fontId="151" numFmtId="164" xfId="0" applyAlignment="1" applyFont="1" applyNumberFormat="1">
      <alignment horizontal="center" readingOrder="0" vertical="center"/>
    </xf>
    <xf borderId="0" fillId="10" fontId="8" numFmtId="164" xfId="0" applyAlignment="1" applyFont="1" applyNumberFormat="1">
      <alignment horizontal="center" readingOrder="0" vertical="center"/>
    </xf>
    <xf borderId="0" fillId="16" fontId="49" numFmtId="0" xfId="0" applyAlignment="1" applyFill="1" applyFont="1">
      <alignment readingOrder="0" vertical="center"/>
    </xf>
    <xf borderId="0" fillId="16" fontId="152" numFmtId="0" xfId="0" applyAlignment="1" applyFont="1">
      <alignment vertical="bottom"/>
    </xf>
    <xf borderId="0" fillId="16" fontId="61" numFmtId="164" xfId="0" applyAlignment="1" applyFont="1" applyNumberFormat="1">
      <alignment horizontal="center" readingOrder="0" vertical="center"/>
    </xf>
    <xf borderId="0" fillId="11" fontId="153" numFmtId="0" xfId="0" applyAlignment="1" applyFont="1">
      <alignment vertical="bottom"/>
    </xf>
    <xf borderId="0" fillId="11" fontId="8" numFmtId="164" xfId="0" applyAlignment="1" applyFont="1" applyNumberFormat="1">
      <alignment horizontal="center" readingOrder="0" vertical="center"/>
    </xf>
    <xf borderId="0" fillId="17" fontId="49" numFmtId="0" xfId="0" applyAlignment="1" applyFill="1" applyFont="1">
      <alignment readingOrder="0" vertical="center"/>
    </xf>
    <xf borderId="0" fillId="17" fontId="154" numFmtId="0" xfId="0" applyAlignment="1" applyFont="1">
      <alignment vertical="bottom"/>
    </xf>
    <xf borderId="0" fillId="13" fontId="104" numFmtId="0" xfId="0" applyAlignment="1" applyFont="1">
      <alignment vertical="bottom"/>
    </xf>
    <xf borderId="0" fillId="13" fontId="45" numFmtId="0" xfId="0" applyAlignment="1" applyFont="1">
      <alignment vertical="bottom"/>
    </xf>
    <xf borderId="0" fillId="13" fontId="155" numFmtId="0" xfId="0" applyAlignment="1" applyFont="1">
      <alignment readingOrder="0" vertical="center"/>
    </xf>
    <xf borderId="0" fillId="13" fontId="61" numFmtId="0" xfId="0" applyAlignment="1" applyFont="1">
      <alignment readingOrder="0" vertical="center"/>
    </xf>
    <xf borderId="0" fillId="10" fontId="156" numFmtId="49" xfId="0" applyAlignment="1" applyFont="1" applyNumberFormat="1">
      <alignment vertical="bottom"/>
    </xf>
    <xf borderId="0" fillId="18" fontId="49" numFmtId="0" xfId="0" applyAlignment="1" applyFill="1" applyFont="1">
      <alignment readingOrder="0" vertical="center"/>
    </xf>
    <xf borderId="0" fillId="18" fontId="157" numFmtId="0" xfId="0" applyAlignment="1" applyFont="1">
      <alignment vertical="bottom"/>
    </xf>
    <xf borderId="0" fillId="11" fontId="46" numFmtId="0" xfId="0" applyAlignment="1" applyFont="1">
      <alignment vertical="center"/>
    </xf>
    <xf borderId="0" fillId="13" fontId="158" numFmtId="0" xfId="0" applyAlignment="1" applyFont="1">
      <alignment readingOrder="0" vertical="center"/>
    </xf>
    <xf borderId="0" fillId="10" fontId="159" numFmtId="0" xfId="0" applyAlignment="1" applyFont="1">
      <alignment vertical="bottom"/>
    </xf>
    <xf borderId="0" fillId="11" fontId="160" numFmtId="0" xfId="0" applyAlignment="1" applyFont="1">
      <alignment vertical="bottom"/>
    </xf>
    <xf borderId="0" fillId="19" fontId="49" numFmtId="0" xfId="0" applyAlignment="1" applyFill="1" applyFont="1">
      <alignment readingOrder="0" vertical="center"/>
    </xf>
    <xf borderId="0" fillId="19" fontId="161" numFmtId="0" xfId="0" applyAlignment="1" applyFont="1">
      <alignment vertical="bottom"/>
    </xf>
    <xf borderId="0" fillId="13" fontId="162" numFmtId="164" xfId="0" applyAlignment="1" applyFont="1" applyNumberFormat="1">
      <alignment horizontal="center" readingOrder="0" vertical="center"/>
    </xf>
    <xf borderId="0" fillId="13" fontId="163" numFmtId="0" xfId="0" applyAlignment="1" applyFont="1">
      <alignment readingOrder="0" vertical="center"/>
    </xf>
    <xf borderId="0" fillId="11" fontId="164" numFmtId="0" xfId="0" applyAlignment="1" applyFont="1">
      <alignment horizontal="left" readingOrder="0" vertical="bottom"/>
    </xf>
    <xf borderId="0" fillId="13" fontId="165" numFmtId="164" xfId="0" applyAlignment="1" applyFont="1" applyNumberFormat="1">
      <alignment horizontal="center" readingOrder="0"/>
    </xf>
    <xf borderId="0" fillId="13" fontId="61" numFmtId="164" xfId="0" applyAlignment="1" applyFont="1" applyNumberFormat="1">
      <alignment horizontal="center" readingOrder="0" vertical="center"/>
    </xf>
    <xf borderId="0" fillId="10" fontId="46" numFmtId="9" xfId="0" applyAlignment="1" applyFont="1" applyNumberFormat="1">
      <alignment vertical="center"/>
    </xf>
    <xf borderId="0" fillId="10" fontId="4" numFmtId="0" xfId="0" applyAlignment="1" applyFont="1">
      <alignment readingOrder="0" vertical="center"/>
    </xf>
    <xf borderId="0" fillId="10" fontId="166" numFmtId="49" xfId="0" applyAlignment="1" applyFont="1" applyNumberFormat="1">
      <alignment vertical="bottom"/>
    </xf>
    <xf borderId="0" fillId="15" fontId="41" numFmtId="0" xfId="0" applyAlignment="1" applyFont="1">
      <alignment vertical="center"/>
    </xf>
    <xf borderId="0" fillId="10" fontId="68" numFmtId="164" xfId="0" applyAlignment="1" applyFont="1" applyNumberFormat="1">
      <alignment readingOrder="0" shrinkToFit="0" vertical="center" wrapText="0"/>
    </xf>
    <xf borderId="0" fillId="10" fontId="3" numFmtId="164" xfId="0" applyAlignment="1" applyFont="1" applyNumberFormat="1">
      <alignment readingOrder="0" vertical="center"/>
    </xf>
    <xf borderId="0" fillId="10" fontId="68" numFmtId="0" xfId="0" applyAlignment="1" applyFont="1">
      <alignment readingOrder="0" shrinkToFit="0" vertical="center" wrapText="0"/>
    </xf>
    <xf borderId="0" fillId="7" fontId="123" numFmtId="164" xfId="0" applyAlignment="1" applyFont="1" applyNumberFormat="1">
      <alignment horizontal="center" readingOrder="0" vertical="center"/>
    </xf>
    <xf borderId="0" fillId="11" fontId="68" numFmtId="0" xfId="0" applyAlignment="1" applyFont="1">
      <alignment readingOrder="0" shrinkToFit="0" vertical="center" wrapText="0"/>
    </xf>
    <xf borderId="0" fillId="7" fontId="151" numFmtId="164" xfId="0" applyAlignment="1" applyFont="1" applyNumberFormat="1">
      <alignment horizontal="center" readingOrder="0" vertical="center"/>
    </xf>
    <xf borderId="0" fillId="13" fontId="48" numFmtId="0" xfId="0" applyAlignment="1" applyFont="1">
      <alignment readingOrder="0" vertical="center"/>
    </xf>
    <xf borderId="0" fillId="13" fontId="167" numFmtId="0" xfId="0" applyAlignment="1" applyFont="1">
      <alignment vertical="bottom"/>
    </xf>
    <xf borderId="0" fillId="13" fontId="168" numFmtId="164" xfId="0" applyAlignment="1" applyFont="1" applyNumberFormat="1">
      <alignment horizontal="center" readingOrder="0" vertical="center"/>
    </xf>
    <xf borderId="0" fillId="20" fontId="49" numFmtId="0" xfId="0" applyAlignment="1" applyFill="1" applyFont="1">
      <alignment readingOrder="0" vertical="center"/>
    </xf>
    <xf borderId="0" fillId="20" fontId="169" numFmtId="0" xfId="0" applyAlignment="1" applyFont="1">
      <alignment vertical="bottom"/>
    </xf>
    <xf borderId="0" fillId="20" fontId="123" numFmtId="164" xfId="0" applyAlignment="1" applyFont="1" applyNumberFormat="1">
      <alignment horizontal="center" readingOrder="0" vertical="center"/>
    </xf>
    <xf borderId="0" fillId="20" fontId="151" numFmtId="164" xfId="0" applyAlignment="1" applyFont="1" applyNumberFormat="1">
      <alignment horizontal="center" readingOrder="0" vertical="center"/>
    </xf>
    <xf borderId="0" fillId="10" fontId="146" numFmtId="0" xfId="0" applyAlignment="1" applyFont="1">
      <alignment readingOrder="0" vertical="center"/>
    </xf>
    <xf borderId="0" fillId="10" fontId="170" numFmtId="49" xfId="0" applyAlignment="1" applyFont="1" applyNumberFormat="1">
      <alignment readingOrder="0" vertical="bottom"/>
    </xf>
    <xf borderId="0" fillId="10" fontId="171" numFmtId="164" xfId="0" applyAlignment="1" applyFont="1" applyNumberFormat="1">
      <alignment horizontal="center" readingOrder="0" vertical="center"/>
    </xf>
    <xf borderId="0" fillId="13" fontId="172" numFmtId="0" xfId="0" applyAlignment="1" applyFont="1">
      <alignment readingOrder="0" vertical="bottom"/>
    </xf>
    <xf borderId="0" fillId="11" fontId="3" numFmtId="164" xfId="0" applyAlignment="1" applyFont="1" applyNumberFormat="1">
      <alignment readingOrder="0" vertical="center"/>
    </xf>
    <xf borderId="0" fillId="10" fontId="3" numFmtId="164" xfId="0" applyAlignment="1" applyFont="1" applyNumberFormat="1">
      <alignment readingOrder="0" vertical="center"/>
    </xf>
    <xf borderId="0" fillId="13" fontId="151" numFmtId="164" xfId="0" applyAlignment="1" applyFont="1" applyNumberFormat="1">
      <alignment horizontal="center" readingOrder="0" vertical="center"/>
    </xf>
    <xf borderId="0" fillId="13" fontId="173" numFmtId="0" xfId="0" applyAlignment="1" applyFont="1">
      <alignment shrinkToFit="0" vertical="bottom" wrapText="0"/>
    </xf>
    <xf borderId="0" fillId="15" fontId="174" numFmtId="0" xfId="0" applyAlignment="1" applyFont="1">
      <alignment horizontal="left" readingOrder="0"/>
    </xf>
    <xf borderId="0" fillId="10" fontId="175" numFmtId="164" xfId="0" applyAlignment="1" applyFont="1" applyNumberFormat="1">
      <alignment readingOrder="0"/>
    </xf>
    <xf borderId="0" fillId="10" fontId="126" numFmtId="0" xfId="0" applyAlignment="1" applyFont="1">
      <alignment readingOrder="0"/>
    </xf>
    <xf borderId="0" fillId="10" fontId="3" numFmtId="0" xfId="0" applyAlignment="1" applyFont="1">
      <alignment readingOrder="0"/>
    </xf>
    <xf borderId="0" fillId="11" fontId="175" numFmtId="164" xfId="0" applyAlignment="1" applyFont="1" applyNumberFormat="1">
      <alignment readingOrder="0"/>
    </xf>
    <xf borderId="0" fillId="11" fontId="126" numFmtId="0" xfId="0" applyAlignment="1" applyFont="1">
      <alignment readingOrder="0"/>
    </xf>
    <xf borderId="0" fillId="11" fontId="3" numFmtId="0" xfId="0" applyAlignment="1" applyFont="1">
      <alignment readingOrder="0"/>
    </xf>
    <xf borderId="0" fillId="10" fontId="126" numFmtId="164" xfId="0" applyAlignment="1" applyFont="1" applyNumberFormat="1">
      <alignment readingOrder="0"/>
    </xf>
    <xf borderId="0" fillId="11" fontId="126" numFmtId="164" xfId="0" applyAlignment="1" applyFont="1" applyNumberFormat="1">
      <alignment readingOrder="0"/>
    </xf>
    <xf borderId="0" fillId="13" fontId="123" numFmtId="164" xfId="0" applyAlignment="1" applyFont="1" applyNumberFormat="1">
      <alignment horizontal="center" readingOrder="0" vertical="center"/>
    </xf>
    <xf borderId="0" fillId="10" fontId="3" numFmtId="164" xfId="0" applyAlignment="1" applyFont="1" applyNumberFormat="1">
      <alignment horizontal="center" readingOrder="0" vertical="center"/>
    </xf>
    <xf borderId="0" fillId="7" fontId="176" numFmtId="0" xfId="0" applyAlignment="1" applyFont="1">
      <alignment horizontal="center" readingOrder="0" vertical="center"/>
    </xf>
    <xf borderId="0" fillId="11" fontId="53" numFmtId="164" xfId="0" applyAlignment="1" applyFont="1" applyNumberFormat="1">
      <alignment readingOrder="0" shrinkToFit="0" vertical="center" wrapText="0"/>
    </xf>
    <xf borderId="0" fillId="11" fontId="8" numFmtId="164" xfId="0" applyAlignment="1" applyFont="1" applyNumberFormat="1">
      <alignment readingOrder="0" vertical="center"/>
    </xf>
    <xf borderId="0" fillId="10" fontId="53" numFmtId="164" xfId="0" applyAlignment="1" applyFont="1" applyNumberFormat="1">
      <alignment readingOrder="0" shrinkToFit="0" vertical="center" wrapText="0"/>
    </xf>
    <xf borderId="0" fillId="10" fontId="8" numFmtId="164" xfId="0" applyAlignment="1" applyFont="1" applyNumberFormat="1">
      <alignment readingOrder="0" vertical="center"/>
    </xf>
    <xf borderId="0" fillId="13" fontId="177" numFmtId="49" xfId="0" applyAlignment="1" applyFont="1" applyNumberFormat="1">
      <alignment vertical="bottom"/>
    </xf>
    <xf borderId="27" fillId="15" fontId="178" numFmtId="164" xfId="0" applyAlignment="1" applyBorder="1" applyFont="1" applyNumberFormat="1">
      <alignment horizontal="center" readingOrder="0" vertical="center"/>
    </xf>
    <xf borderId="0" fillId="15" fontId="179" numFmtId="0" xfId="0" applyAlignment="1" applyFont="1">
      <alignment vertical="center"/>
    </xf>
    <xf borderId="0" fillId="15" fontId="41" numFmtId="0" xfId="0" applyAlignment="1" applyFont="1">
      <alignment readingOrder="0" vertical="center"/>
    </xf>
    <xf borderId="0" fillId="10" fontId="180" numFmtId="9" xfId="0" applyAlignment="1" applyFont="1" applyNumberFormat="1">
      <alignment horizontal="center" readingOrder="0" vertical="center"/>
    </xf>
    <xf borderId="0" fillId="11" fontId="180" numFmtId="3" xfId="0" applyAlignment="1" applyFont="1" applyNumberFormat="1">
      <alignment horizontal="center" readingOrder="0" vertical="center"/>
    </xf>
    <xf borderId="0" fillId="13" fontId="181" numFmtId="0" xfId="0" applyAlignment="1" applyFont="1">
      <alignment readingOrder="0" shrinkToFit="0" vertical="center" wrapText="0"/>
    </xf>
    <xf borderId="0" fillId="10" fontId="171" numFmtId="0" xfId="0" applyAlignment="1" applyFont="1">
      <alignment readingOrder="0" vertical="center"/>
    </xf>
    <xf borderId="0" fillId="11" fontId="171" numFmtId="0" xfId="0" applyAlignment="1" applyFont="1">
      <alignment readingOrder="0" vertical="center"/>
    </xf>
    <xf borderId="30" fillId="13" fontId="49" numFmtId="0" xfId="0" applyAlignment="1" applyBorder="1" applyFont="1">
      <alignment readingOrder="0" vertical="center"/>
    </xf>
    <xf borderId="0" fillId="10" fontId="3" numFmtId="0" xfId="0" applyAlignment="1" applyFont="1">
      <alignment vertical="center"/>
    </xf>
    <xf borderId="0" fillId="10" fontId="68" numFmtId="164" xfId="0" applyAlignment="1" applyFont="1" applyNumberFormat="1">
      <alignment shrinkToFit="0" vertical="center" wrapText="0"/>
    </xf>
    <xf borderId="0" fillId="13" fontId="182" numFmtId="0" xfId="0" applyAlignment="1" applyFont="1">
      <alignment readingOrder="0" shrinkToFit="0" vertical="center" wrapText="0"/>
    </xf>
    <xf borderId="0" fillId="10" fontId="183" numFmtId="0" xfId="0" applyAlignment="1" applyFont="1">
      <alignment readingOrder="0" shrinkToFit="0" vertical="center" wrapText="0"/>
    </xf>
    <xf borderId="30" fillId="10" fontId="3" numFmtId="0" xfId="0" applyAlignment="1" applyBorder="1" applyFont="1">
      <alignment readingOrder="0" vertical="center"/>
    </xf>
    <xf borderId="0" fillId="7" fontId="151" numFmtId="164" xfId="0" applyAlignment="1" applyFont="1" applyNumberFormat="1">
      <alignment horizontal="center" readingOrder="0" vertical="center"/>
    </xf>
    <xf borderId="30" fillId="7" fontId="49" numFmtId="0" xfId="0" applyAlignment="1" applyBorder="1" applyFont="1">
      <alignment readingOrder="0" vertical="center"/>
    </xf>
    <xf borderId="0" fillId="13" fontId="184" numFmtId="0" xfId="0" applyAlignment="1" applyFont="1">
      <alignment readingOrder="0" shrinkToFit="0" vertical="center" wrapText="0"/>
    </xf>
    <xf borderId="30" fillId="7" fontId="48" numFmtId="0" xfId="0" applyAlignment="1" applyBorder="1" applyFont="1">
      <alignment readingOrder="0" vertical="center"/>
    </xf>
    <xf borderId="0" fillId="7" fontId="168" numFmtId="164" xfId="0" applyAlignment="1" applyFont="1" applyNumberFormat="1">
      <alignment horizontal="center" readingOrder="0" vertical="center"/>
    </xf>
    <xf borderId="30" fillId="11" fontId="3" numFmtId="0" xfId="0" applyAlignment="1" applyBorder="1" applyFont="1">
      <alignment readingOrder="0" vertical="center"/>
    </xf>
    <xf borderId="0" fillId="11" fontId="68" numFmtId="164" xfId="0" applyAlignment="1" applyFont="1" applyNumberFormat="1">
      <alignment shrinkToFit="0" vertical="center" wrapText="0"/>
    </xf>
    <xf borderId="0" fillId="6" fontId="3" numFmtId="0" xfId="0" applyAlignment="1" applyFont="1">
      <alignment readingOrder="0" vertical="center"/>
    </xf>
    <xf borderId="0" fillId="11" fontId="146" numFmtId="0" xfId="0" applyAlignment="1" applyFont="1">
      <alignment readingOrder="0" vertical="center"/>
    </xf>
    <xf borderId="0" fillId="11" fontId="185" numFmtId="0" xfId="0" applyAlignment="1" applyFont="1">
      <alignment readingOrder="0" shrinkToFit="0" vertical="center" wrapText="0"/>
    </xf>
    <xf borderId="0" fillId="11" fontId="3" numFmtId="164" xfId="0" applyAlignment="1" applyFont="1" applyNumberFormat="1">
      <alignment horizontal="center" readingOrder="0" vertical="center"/>
    </xf>
    <xf borderId="26" fillId="15" fontId="46" numFmtId="0" xfId="0" applyAlignment="1" applyBorder="1" applyFont="1">
      <alignment readingOrder="0"/>
    </xf>
    <xf borderId="26" fillId="15" fontId="41" numFmtId="0" xfId="0" applyAlignment="1" applyBorder="1" applyFont="1">
      <alignment readingOrder="0"/>
    </xf>
    <xf borderId="26" fillId="15" fontId="41" numFmtId="0" xfId="0" applyBorder="1" applyFont="1"/>
    <xf borderId="0" fillId="15" fontId="41" numFmtId="0" xfId="0" applyFont="1"/>
    <xf borderId="0" fillId="10" fontId="46" numFmtId="0" xfId="0" applyAlignment="1" applyFont="1">
      <alignment horizontal="left" readingOrder="0" vertical="bottom"/>
    </xf>
    <xf borderId="0" fillId="10" fontId="147" numFmtId="164" xfId="0" applyAlignment="1" applyFont="1" applyNumberFormat="1">
      <alignment horizontal="left" readingOrder="0" shrinkToFit="0" vertical="bottom" wrapText="1"/>
    </xf>
    <xf borderId="0" fillId="10" fontId="46" numFmtId="0" xfId="0" applyAlignment="1" applyFont="1">
      <alignment horizontal="left" readingOrder="0" shrinkToFit="0" vertical="bottom" wrapText="1"/>
    </xf>
    <xf borderId="0" fillId="13" fontId="61" numFmtId="164" xfId="0" applyAlignment="1" applyFont="1" applyNumberFormat="1">
      <alignment horizontal="center" readingOrder="0" shrinkToFit="0" vertical="center" wrapText="1"/>
    </xf>
    <xf borderId="0" fillId="10" fontId="3" numFmtId="164" xfId="0" applyAlignment="1" applyFont="1" applyNumberFormat="1">
      <alignment horizontal="right" vertical="bottom"/>
    </xf>
    <xf borderId="0" fillId="11" fontId="3" numFmtId="164" xfId="0" applyAlignment="1" applyFont="1" applyNumberFormat="1">
      <alignment horizontal="right" vertical="bottom"/>
    </xf>
    <xf borderId="0" fillId="13" fontId="186" numFmtId="164" xfId="0" applyAlignment="1" applyFont="1" applyNumberFormat="1">
      <alignment horizontal="center" readingOrder="0" vertical="center"/>
    </xf>
    <xf borderId="0" fillId="13" fontId="90" numFmtId="164" xfId="0" applyAlignment="1" applyFont="1" applyNumberFormat="1">
      <alignment horizontal="center" readingOrder="0" vertical="center"/>
    </xf>
    <xf borderId="31" fillId="10" fontId="3" numFmtId="0" xfId="0" applyAlignment="1" applyBorder="1" applyFont="1">
      <alignment readingOrder="0" vertical="center"/>
    </xf>
    <xf borderId="0" fillId="7" fontId="187" numFmtId="0" xfId="0" applyAlignment="1" applyFont="1">
      <alignment readingOrder="0" vertical="bottom"/>
    </xf>
    <xf borderId="0" fillId="11" fontId="3" numFmtId="164" xfId="0" applyAlignment="1" applyFont="1" applyNumberFormat="1">
      <alignment horizontal="right" readingOrder="0" vertical="bottom"/>
    </xf>
    <xf borderId="26" fillId="15" fontId="188" numFmtId="0" xfId="0" applyAlignment="1" applyBorder="1" applyFont="1">
      <alignment horizontal="center" readingOrder="0" vertical="center"/>
    </xf>
    <xf borderId="0" fillId="10" fontId="147" numFmtId="164" xfId="0" applyAlignment="1" applyFont="1" applyNumberFormat="1">
      <alignment horizontal="center" readingOrder="0" shrinkToFit="0" vertical="bottom" wrapText="1"/>
    </xf>
    <xf borderId="0" fillId="21" fontId="42" numFmtId="0" xfId="0" applyAlignment="1" applyFill="1" applyFont="1">
      <alignment horizontal="left" readingOrder="0" shrinkToFit="0" vertical="bottom" wrapText="1"/>
    </xf>
    <xf borderId="0" fillId="11" fontId="46" numFmtId="164" xfId="0" applyAlignment="1" applyFont="1" applyNumberFormat="1">
      <alignment horizontal="center" vertical="center"/>
    </xf>
    <xf borderId="0" fillId="11" fontId="3" numFmtId="165" xfId="0" applyAlignment="1" applyFont="1" applyNumberFormat="1">
      <alignment horizontal="center" readingOrder="0" vertical="center"/>
    </xf>
    <xf borderId="0" fillId="10" fontId="46" numFmtId="164" xfId="0" applyAlignment="1" applyFont="1" applyNumberFormat="1">
      <alignment horizontal="center" vertical="center"/>
    </xf>
    <xf borderId="32" fillId="13" fontId="189" numFmtId="0" xfId="0" applyAlignment="1" applyBorder="1" applyFont="1">
      <alignment readingOrder="0" shrinkToFit="0" wrapText="0"/>
    </xf>
    <xf borderId="0" fillId="10" fontId="3" numFmtId="164" xfId="0" applyAlignment="1" applyFont="1" applyNumberFormat="1">
      <alignment vertical="center"/>
    </xf>
    <xf borderId="0" fillId="21" fontId="3" numFmtId="0" xfId="0" applyAlignment="1" applyFont="1">
      <alignment vertical="center"/>
    </xf>
    <xf borderId="0" fillId="13" fontId="104" numFmtId="0" xfId="0" applyAlignment="1" applyFont="1">
      <alignment readingOrder="0" vertical="center"/>
    </xf>
    <xf borderId="0" fillId="11" fontId="3" numFmtId="164" xfId="0" applyAlignment="1" applyFont="1" applyNumberFormat="1">
      <alignment vertical="center"/>
    </xf>
    <xf borderId="32" fillId="7" fontId="190" numFmtId="0" xfId="0" applyAlignment="1" applyBorder="1" applyFont="1">
      <alignment readingOrder="0" shrinkToFit="0" wrapText="0"/>
    </xf>
    <xf borderId="0" fillId="10" fontId="24" numFmtId="0" xfId="0" applyFont="1"/>
    <xf borderId="0" fillId="13" fontId="39" numFmtId="0" xfId="0" applyAlignment="1" applyFont="1">
      <alignment readingOrder="0" vertical="center"/>
    </xf>
    <xf borderId="0" fillId="13" fontId="191" numFmtId="164" xfId="0" applyAlignment="1" applyFont="1" applyNumberFormat="1">
      <alignment horizontal="center" readingOrder="0" shrinkToFit="0" vertical="center" wrapText="1"/>
    </xf>
    <xf borderId="32" fillId="7" fontId="192" numFmtId="0" xfId="0" applyAlignment="1" applyBorder="1" applyFont="1">
      <alignment readingOrder="0" shrinkToFit="0" wrapText="0"/>
    </xf>
    <xf borderId="0" fillId="8" fontId="4" numFmtId="0" xfId="0" applyAlignment="1" applyFont="1">
      <alignment horizontal="center" readingOrder="0" vertical="center"/>
    </xf>
    <xf borderId="0" fillId="4" fontId="193" numFmtId="0" xfId="0" applyAlignment="1" applyFont="1">
      <alignment readingOrder="0" vertical="center"/>
    </xf>
    <xf borderId="0" fillId="13" fontId="194" numFmtId="0" xfId="0" applyAlignment="1" applyFont="1">
      <alignment readingOrder="0"/>
    </xf>
    <xf borderId="0" fillId="13" fontId="39" numFmtId="164" xfId="0" applyAlignment="1" applyFont="1" applyNumberFormat="1">
      <alignment horizontal="center" readingOrder="0" vertical="center"/>
    </xf>
    <xf borderId="0" fillId="11" fontId="4" numFmtId="0" xfId="0" applyAlignment="1" applyFont="1">
      <alignment readingOrder="0" vertical="center"/>
    </xf>
    <xf borderId="0" fillId="13" fontId="168" numFmtId="0" xfId="0" applyAlignment="1" applyFont="1">
      <alignment horizontal="center" readingOrder="0" vertical="center"/>
    </xf>
    <xf borderId="0" fillId="7" fontId="39" numFmtId="164" xfId="0" applyAlignment="1" applyFont="1" applyNumberFormat="1">
      <alignment horizontal="center" readingOrder="0" vertical="center"/>
    </xf>
    <xf borderId="0" fillId="10" fontId="24" numFmtId="0" xfId="0" applyAlignment="1" applyFont="1">
      <alignment readingOrder="0"/>
    </xf>
    <xf borderId="0" fillId="7" fontId="168" numFmtId="0" xfId="0" applyAlignment="1" applyFont="1">
      <alignment horizontal="center" readingOrder="0" vertical="center"/>
    </xf>
    <xf borderId="0" fillId="7" fontId="39" numFmtId="0" xfId="0" applyAlignment="1" applyFont="1">
      <alignment horizontal="center" readingOrder="0" vertical="center"/>
    </xf>
    <xf borderId="0" fillId="13" fontId="123" numFmtId="0" xfId="0" applyAlignment="1" applyFont="1">
      <alignment horizontal="center" readingOrder="0" vertical="center"/>
    </xf>
    <xf borderId="33" fillId="15" fontId="41" numFmtId="0" xfId="0" applyAlignment="1" applyBorder="1" applyFont="1">
      <alignment readingOrder="0" vertical="center"/>
    </xf>
    <xf borderId="33" fillId="15" fontId="41" numFmtId="0" xfId="0" applyAlignment="1" applyBorder="1" applyFont="1">
      <alignment vertical="center"/>
    </xf>
    <xf borderId="33" fillId="15" fontId="41" numFmtId="164" xfId="0" applyAlignment="1" applyBorder="1" applyFont="1" applyNumberFormat="1">
      <alignment horizontal="center" readingOrder="0" vertical="center"/>
    </xf>
    <xf borderId="34" fillId="15" fontId="41" numFmtId="164" xfId="0" applyAlignment="1" applyBorder="1" applyFont="1" applyNumberFormat="1">
      <alignment horizontal="center" readingOrder="0" vertical="center"/>
    </xf>
    <xf borderId="35" fillId="15" fontId="2" numFmtId="0" xfId="0" applyBorder="1" applyFont="1"/>
    <xf borderId="36" fillId="15" fontId="2" numFmtId="0" xfId="0" applyBorder="1" applyFont="1"/>
    <xf borderId="33" fillId="15" fontId="188" numFmtId="0" xfId="0" applyAlignment="1" applyBorder="1" applyFont="1">
      <alignment readingOrder="0" vertical="center"/>
    </xf>
    <xf borderId="0" fillId="11" fontId="4" numFmtId="0" xfId="0" applyAlignment="1" applyFont="1">
      <alignment vertical="center"/>
    </xf>
    <xf borderId="0" fillId="10" fontId="46" numFmtId="0" xfId="0" applyAlignment="1" applyFont="1">
      <alignment horizontal="center" readingOrder="0" vertical="center"/>
    </xf>
    <xf borderId="0" fillId="13" fontId="195" numFmtId="0" xfId="0" applyAlignment="1" applyFont="1">
      <alignment readingOrder="0" shrinkToFit="0" wrapText="0"/>
    </xf>
    <xf borderId="0" fillId="10" fontId="3" numFmtId="0" xfId="0" applyFont="1"/>
    <xf borderId="0" fillId="11" fontId="3" numFmtId="0" xfId="0" applyFont="1"/>
    <xf borderId="0" fillId="22" fontId="196" numFmtId="0" xfId="0" applyAlignment="1" applyFill="1" applyFont="1">
      <alignment readingOrder="0" shrinkToFit="0" wrapText="0"/>
    </xf>
    <xf borderId="0" fillId="13" fontId="197" numFmtId="0" xfId="0" applyAlignment="1" applyFont="1">
      <alignment readingOrder="0" shrinkToFit="0" wrapText="0"/>
    </xf>
    <xf borderId="0" fillId="11" fontId="4" numFmtId="165" xfId="0" applyAlignment="1" applyFont="1" applyNumberFormat="1">
      <alignment horizontal="center" readingOrder="0" vertical="center"/>
    </xf>
    <xf borderId="0" fillId="11" fontId="4" numFmtId="172" xfId="0" applyAlignment="1" applyFont="1" applyNumberFormat="1">
      <alignment horizontal="center" readingOrder="0" vertical="center"/>
    </xf>
    <xf borderId="0" fillId="7" fontId="198" numFmtId="0" xfId="0" applyAlignment="1" applyFont="1">
      <alignment readingOrder="0" vertical="center"/>
    </xf>
    <xf borderId="32" fillId="13" fontId="199" numFmtId="0" xfId="0" applyAlignment="1" applyBorder="1" applyFont="1">
      <alignment readingOrder="0" shrinkToFit="0" vertical="center" wrapText="0"/>
    </xf>
    <xf borderId="0" fillId="21" fontId="3" numFmtId="0" xfId="0" applyAlignment="1" applyFont="1">
      <alignment readingOrder="0" vertical="center"/>
    </xf>
    <xf borderId="32" fillId="7" fontId="200" numFmtId="0" xfId="0" applyAlignment="1" applyBorder="1" applyFont="1">
      <alignment readingOrder="0" shrinkToFit="0" vertical="center" wrapText="0"/>
    </xf>
    <xf borderId="0" fillId="7" fontId="123" numFmtId="0" xfId="0" applyAlignment="1" applyFont="1">
      <alignment horizontal="center" readingOrder="0" vertical="center"/>
    </xf>
    <xf borderId="0" fillId="13" fontId="201" numFmtId="0" xfId="0" applyAlignment="1" applyFont="1">
      <alignment readingOrder="0" vertical="center"/>
    </xf>
    <xf borderId="32" fillId="13" fontId="202" numFmtId="0" xfId="0" applyAlignment="1" applyBorder="1" applyFont="1">
      <alignment readingOrder="0" shrinkToFit="0" vertical="center" wrapText="0"/>
    </xf>
    <xf borderId="0" fillId="10" fontId="147" numFmtId="0" xfId="0" applyAlignment="1" applyFont="1">
      <alignment horizontal="left" readingOrder="0" shrinkToFit="0" vertical="bottom" wrapText="1"/>
    </xf>
    <xf borderId="0" fillId="11" fontId="46" numFmtId="164" xfId="0" applyAlignment="1" applyFont="1" applyNumberFormat="1">
      <alignment vertical="center"/>
    </xf>
    <xf borderId="0" fillId="11" fontId="3" numFmtId="172" xfId="0" applyAlignment="1" applyFont="1" applyNumberFormat="1">
      <alignment horizontal="center" readingOrder="0" vertical="center"/>
    </xf>
    <xf borderId="37" fillId="7" fontId="203" numFmtId="0" xfId="0" applyAlignment="1" applyBorder="1" applyFont="1">
      <alignment readingOrder="0" vertical="center"/>
    </xf>
    <xf borderId="0" fillId="10" fontId="126" numFmtId="0" xfId="0" applyFont="1"/>
    <xf borderId="0" fillId="10" fontId="126" numFmtId="0" xfId="0" applyFont="1"/>
    <xf borderId="37" fillId="13" fontId="204" numFmtId="0" xfId="0" applyAlignment="1" applyBorder="1" applyFont="1">
      <alignment shrinkToFit="0" vertical="center" wrapText="0"/>
    </xf>
    <xf borderId="0" fillId="10" fontId="205" numFmtId="0" xfId="0" applyAlignment="1" applyFont="1">
      <alignment horizontal="center" readingOrder="0" vertical="bottom"/>
    </xf>
    <xf borderId="0" fillId="11" fontId="126" numFmtId="0" xfId="0" applyFont="1"/>
    <xf borderId="0" fillId="11" fontId="126" numFmtId="0" xfId="0" applyFont="1"/>
    <xf borderId="37" fillId="22" fontId="206" numFmtId="0" xfId="0" applyAlignment="1" applyBorder="1" applyFont="1">
      <alignment shrinkToFit="0" vertical="center" wrapText="0"/>
    </xf>
    <xf borderId="37" fillId="7" fontId="207" numFmtId="0" xfId="0" applyAlignment="1" applyBorder="1" applyFont="1">
      <alignment shrinkToFit="0" vertical="center" wrapText="0"/>
    </xf>
    <xf borderId="37" fillId="7" fontId="208" numFmtId="0" xfId="0" applyAlignment="1" applyBorder="1" applyFont="1">
      <alignment shrinkToFit="0" vertical="center" wrapText="0"/>
    </xf>
    <xf borderId="0" fillId="10" fontId="188" numFmtId="0" xfId="0" applyAlignment="1" applyFont="1">
      <alignment horizontal="left" readingOrder="0" shrinkToFit="0" vertical="bottom" wrapText="1"/>
    </xf>
    <xf borderId="0" fillId="10" fontId="46" numFmtId="166" xfId="0" applyAlignment="1" applyFont="1" applyNumberFormat="1">
      <alignment vertical="center"/>
    </xf>
    <xf borderId="0" fillId="10" fontId="209" numFmtId="0" xfId="0" applyAlignment="1" applyFont="1">
      <alignment readingOrder="0" vertical="bottom"/>
    </xf>
    <xf borderId="0" fillId="10" fontId="3" numFmtId="164" xfId="0" applyAlignment="1" applyFont="1" applyNumberFormat="1">
      <alignment horizontal="right" vertical="center"/>
    </xf>
    <xf borderId="0" fillId="10" fontId="3" numFmtId="3" xfId="0" applyAlignment="1" applyFont="1" applyNumberFormat="1">
      <alignment vertical="center"/>
    </xf>
    <xf borderId="0" fillId="11" fontId="210" numFmtId="0" xfId="0" applyAlignment="1" applyFont="1">
      <alignment readingOrder="0" vertical="bottom"/>
    </xf>
    <xf borderId="0" fillId="11" fontId="3" numFmtId="164" xfId="0" applyAlignment="1" applyFont="1" applyNumberFormat="1">
      <alignment horizontal="right" vertical="center"/>
    </xf>
    <xf borderId="0" fillId="11" fontId="3" numFmtId="3" xfId="0" applyAlignment="1" applyFont="1" applyNumberFormat="1">
      <alignment readingOrder="0" vertical="center"/>
    </xf>
    <xf borderId="0" fillId="11" fontId="3" numFmtId="3" xfId="0" applyAlignment="1" applyFont="1" applyNumberFormat="1">
      <alignment vertical="center"/>
    </xf>
    <xf borderId="0" fillId="10" fontId="3" numFmtId="166" xfId="0" applyAlignment="1" applyFont="1" applyNumberFormat="1">
      <alignment horizontal="right" vertical="bottom"/>
    </xf>
    <xf borderId="0" fillId="11" fontId="3" numFmtId="166" xfId="0" applyAlignment="1" applyFont="1" applyNumberFormat="1">
      <alignment horizontal="right" vertical="bottom"/>
    </xf>
    <xf borderId="0" fillId="11" fontId="211" numFmtId="0" xfId="0" applyAlignment="1" applyFont="1">
      <alignment vertical="bottom"/>
    </xf>
    <xf borderId="0" fillId="6" fontId="46" numFmtId="0" xfId="0" applyAlignment="1" applyFont="1">
      <alignment readingOrder="0" vertical="center"/>
    </xf>
    <xf borderId="0" fillId="10" fontId="212" numFmtId="0" xfId="0" applyAlignment="1" applyFont="1">
      <alignment vertical="bottom"/>
    </xf>
    <xf borderId="0" fillId="10" fontId="213" numFmtId="0" xfId="0" applyAlignment="1" applyFont="1">
      <alignment horizontal="center" readingOrder="0" shrinkToFit="0" wrapText="1"/>
    </xf>
    <xf borderId="9" fillId="10" fontId="213" numFmtId="0" xfId="0" applyAlignment="1" applyBorder="1" applyFont="1">
      <alignment horizontal="center" readingOrder="0" shrinkToFit="0" wrapText="1"/>
    </xf>
    <xf borderId="9" fillId="10" fontId="214" numFmtId="0" xfId="0" applyBorder="1" applyFont="1"/>
    <xf borderId="0" fillId="10" fontId="214" numFmtId="0" xfId="0" applyFont="1"/>
    <xf borderId="0" fillId="23" fontId="213" numFmtId="0" xfId="0" applyAlignment="1" applyFill="1" applyFont="1">
      <alignment horizontal="center" readingOrder="0" shrinkToFit="0" wrapText="1"/>
    </xf>
    <xf borderId="9" fillId="0" fontId="214" numFmtId="0" xfId="0" applyBorder="1" applyFont="1"/>
    <xf borderId="0" fillId="0" fontId="214" numFmtId="0" xfId="0" applyFont="1"/>
    <xf borderId="9" fillId="10" fontId="45" numFmtId="0" xfId="0" applyAlignment="1" applyBorder="1" applyFont="1">
      <alignment readingOrder="0" shrinkToFit="0" wrapText="1"/>
    </xf>
    <xf borderId="0" fillId="9" fontId="45" numFmtId="0" xfId="0" applyAlignment="1" applyFont="1">
      <alignment horizontal="center" readingOrder="0" shrinkToFit="0" wrapText="1"/>
    </xf>
    <xf borderId="0" fillId="0" fontId="41" numFmtId="0" xfId="0" applyFont="1"/>
    <xf borderId="0" fillId="0" fontId="3" numFmtId="164" xfId="0" applyFont="1" applyNumberFormat="1"/>
    <xf borderId="0" fillId="0" fontId="41" numFmtId="164" xfId="0" applyAlignment="1" applyFont="1" applyNumberFormat="1">
      <alignment horizontal="center"/>
    </xf>
    <xf borderId="0" fillId="0" fontId="3" numFmtId="0" xfId="0" applyFont="1"/>
    <xf borderId="0" fillId="0" fontId="3" numFmtId="49" xfId="0" applyFont="1" applyNumberFormat="1"/>
    <xf borderId="0" fillId="0" fontId="44" numFmtId="0" xfId="0" applyAlignment="1" applyFont="1">
      <alignment horizontal="center" shrinkToFit="0" wrapText="1"/>
    </xf>
    <xf borderId="0" fillId="10" fontId="3" numFmtId="0" xfId="0" applyAlignment="1" applyFont="1">
      <alignment shrinkToFit="0" wrapText="1"/>
    </xf>
    <xf borderId="9" fillId="0" fontId="123" numFmtId="0" xfId="0" applyBorder="1" applyFont="1"/>
    <xf borderId="0" fillId="0" fontId="123" numFmtId="0" xfId="0" applyFont="1"/>
    <xf borderId="9" fillId="10" fontId="46" numFmtId="173" xfId="0" applyAlignment="1" applyBorder="1" applyFont="1" applyNumberFormat="1">
      <alignment vertical="bottom"/>
    </xf>
    <xf borderId="0" fillId="0" fontId="46" numFmtId="173" xfId="0" applyAlignment="1" applyFont="1" applyNumberFormat="1">
      <alignment horizontal="center" vertical="bottom"/>
    </xf>
    <xf borderId="0" fillId="0" fontId="46" numFmtId="0" xfId="0" applyAlignment="1" applyFont="1">
      <alignment horizontal="center" readingOrder="0" vertical="bottom"/>
    </xf>
    <xf borderId="0" fillId="10" fontId="4" numFmtId="164" xfId="0" applyAlignment="1" applyFont="1" applyNumberFormat="1">
      <alignment shrinkToFit="0" vertical="bottom" wrapText="1"/>
    </xf>
    <xf borderId="0" fillId="10" fontId="4" numFmtId="0" xfId="0" applyAlignment="1" applyFont="1">
      <alignment shrinkToFit="0" vertical="bottom" wrapText="1"/>
    </xf>
    <xf borderId="0" fillId="0" fontId="4" numFmtId="0" xfId="0" applyAlignment="1" applyFont="1">
      <alignment shrinkToFit="0" vertical="bottom" wrapText="1"/>
    </xf>
    <xf borderId="0" fillId="0" fontId="4" numFmtId="49" xfId="0" applyAlignment="1" applyFont="1" applyNumberFormat="1">
      <alignment readingOrder="0" shrinkToFit="0" vertical="bottom" wrapText="1"/>
    </xf>
    <xf borderId="0" fillId="0" fontId="4" numFmtId="0" xfId="0" applyAlignment="1" applyFont="1">
      <alignment horizontal="center" readingOrder="0" shrinkToFit="0" vertical="bottom" wrapText="1"/>
    </xf>
    <xf borderId="0" fillId="0" fontId="4" numFmtId="0" xfId="0" applyAlignment="1" applyFont="1">
      <alignment horizontal="center" shrinkToFit="0" vertical="bottom" wrapText="1"/>
    </xf>
    <xf borderId="9" fillId="10" fontId="3" numFmtId="0" xfId="0" applyBorder="1" applyFont="1"/>
    <xf borderId="0" fillId="10" fontId="3" numFmtId="0" xfId="0" applyAlignment="1" applyFont="1">
      <alignment horizontal="center"/>
    </xf>
    <xf borderId="0" fillId="10" fontId="46" numFmtId="0" xfId="0" applyAlignment="1" applyFont="1">
      <alignment horizontal="center"/>
    </xf>
    <xf borderId="0" fillId="10" fontId="3" numFmtId="164" xfId="0" applyFont="1" applyNumberFormat="1"/>
    <xf borderId="0" fillId="10" fontId="46" numFmtId="164" xfId="0" applyAlignment="1" applyFont="1" applyNumberFormat="1">
      <alignment horizontal="right"/>
    </xf>
    <xf borderId="0" fillId="10" fontId="3" numFmtId="0" xfId="0" applyFont="1"/>
    <xf borderId="0" fillId="10" fontId="3" numFmtId="165" xfId="0" applyFont="1" applyNumberFormat="1"/>
    <xf borderId="0" fillId="10" fontId="3" numFmtId="49" xfId="0" applyFont="1" applyNumberFormat="1"/>
    <xf borderId="9" fillId="10" fontId="123" numFmtId="0" xfId="0" applyBorder="1" applyFont="1"/>
    <xf borderId="0" fillId="10" fontId="123" numFmtId="0" xfId="0" applyFont="1"/>
    <xf borderId="9" fillId="10" fontId="46" numFmtId="0" xfId="0" applyAlignment="1" applyBorder="1" applyFont="1">
      <alignment horizontal="right" vertical="bottom"/>
    </xf>
    <xf borderId="0" fillId="10" fontId="46" numFmtId="0" xfId="0" applyAlignment="1" applyFont="1">
      <alignment horizontal="center" vertical="center"/>
    </xf>
    <xf borderId="0" fillId="10" fontId="215" numFmtId="0" xfId="0" applyAlignment="1" applyFont="1">
      <alignment vertical="center"/>
    </xf>
    <xf borderId="0" fillId="10" fontId="171" numFmtId="164" xfId="0" applyAlignment="1" applyFont="1" applyNumberFormat="1">
      <alignment horizontal="center" readingOrder="0" shrinkToFit="0" vertical="center" wrapText="1"/>
    </xf>
    <xf borderId="0" fillId="10" fontId="3" numFmtId="164" xfId="0" applyAlignment="1" applyFont="1" applyNumberFormat="1">
      <alignment horizontal="right" vertical="center"/>
    </xf>
    <xf borderId="0" fillId="10" fontId="216" numFmtId="0" xfId="0" applyAlignment="1" applyFont="1">
      <alignment shrinkToFit="0" vertical="bottom" wrapText="1"/>
    </xf>
    <xf borderId="0" fillId="10" fontId="3" numFmtId="0" xfId="0" applyAlignment="1" applyFont="1">
      <alignment readingOrder="0" shrinkToFit="0" vertical="bottom" wrapText="1"/>
    </xf>
    <xf borderId="0" fillId="10" fontId="217" numFmtId="0" xfId="0" applyAlignment="1" applyFont="1">
      <alignment vertical="center"/>
    </xf>
    <xf borderId="0" fillId="10" fontId="3" numFmtId="0" xfId="0" applyAlignment="1" applyFont="1">
      <alignment shrinkToFit="0" vertical="bottom" wrapText="1"/>
    </xf>
    <xf borderId="0" fillId="10" fontId="218" numFmtId="0" xfId="0" applyAlignment="1" applyFont="1">
      <alignment shrinkToFit="0" vertical="bottom" wrapText="1"/>
    </xf>
    <xf borderId="0" fillId="10" fontId="219" numFmtId="0" xfId="0" applyAlignment="1" applyFont="1">
      <alignment vertical="center"/>
    </xf>
    <xf borderId="0" fillId="10" fontId="3" numFmtId="0" xfId="0" applyAlignment="1" applyFont="1">
      <alignment vertical="bottom"/>
    </xf>
    <xf borderId="0" fillId="10" fontId="3" numFmtId="0" xfId="0" applyAlignment="1" applyFont="1">
      <alignment readingOrder="0" shrinkToFit="0" vertical="center" wrapText="1"/>
    </xf>
    <xf borderId="0" fillId="10" fontId="3" numFmtId="0" xfId="0" applyAlignment="1" applyFont="1">
      <alignment shrinkToFit="0" vertical="center" wrapText="0"/>
    </xf>
    <xf borderId="0" fillId="0" fontId="220" numFmtId="0" xfId="0" applyAlignment="1" applyFont="1">
      <alignment readingOrder="0" shrinkToFit="0" wrapText="1"/>
    </xf>
    <xf borderId="0" fillId="10" fontId="47" numFmtId="0" xfId="0" applyAlignment="1" applyFont="1">
      <alignment vertical="center"/>
    </xf>
    <xf borderId="0" fillId="10" fontId="221" numFmtId="0" xfId="0" applyAlignment="1" applyFont="1">
      <alignment vertical="center"/>
    </xf>
    <xf borderId="38" fillId="10" fontId="46" numFmtId="0" xfId="0" applyAlignment="1" applyBorder="1" applyFont="1">
      <alignment horizontal="center" vertical="center"/>
    </xf>
    <xf borderId="39" fillId="10" fontId="222" numFmtId="0" xfId="0" applyAlignment="1" applyBorder="1" applyFont="1">
      <alignment vertical="center"/>
    </xf>
    <xf borderId="0" fillId="10" fontId="3" numFmtId="174" xfId="0" applyAlignment="1" applyFont="1" applyNumberFormat="1">
      <alignment horizontal="right" shrinkToFit="0" vertical="bottom" wrapText="1"/>
    </xf>
    <xf borderId="0" fillId="0" fontId="3" numFmtId="0" xfId="0" applyAlignment="1" applyFont="1">
      <alignment horizontal="center"/>
    </xf>
    <xf borderId="9" fillId="0" fontId="3" numFmtId="0" xfId="0" applyAlignment="1" applyBorder="1" applyFont="1">
      <alignment horizontal="center"/>
    </xf>
    <xf borderId="9" fillId="0" fontId="3" numFmtId="0" xfId="0" applyAlignment="1" applyBorder="1" applyFont="1">
      <alignment shrinkToFit="0" wrapText="1"/>
    </xf>
    <xf borderId="40" fillId="10" fontId="147" numFmtId="164" xfId="0" applyAlignment="1" applyBorder="1" applyFont="1" applyNumberFormat="1">
      <alignment horizontal="left" readingOrder="0" shrinkToFit="0" vertical="bottom" wrapText="1"/>
    </xf>
    <xf borderId="0" fillId="10" fontId="147" numFmtId="164" xfId="0" applyAlignment="1" applyFont="1" applyNumberFormat="1">
      <alignment horizontal="left" readingOrder="0" shrinkToFit="0" vertical="bottom" wrapText="1"/>
    </xf>
    <xf borderId="0" fillId="0" fontId="24" numFmtId="0" xfId="0" applyFont="1"/>
    <xf borderId="0" fillId="10" fontId="147" numFmtId="49" xfId="0" applyAlignment="1" applyFont="1" applyNumberFormat="1">
      <alignment horizontal="left" readingOrder="0" shrinkToFit="0" vertical="bottom" wrapText="1"/>
    </xf>
    <xf borderId="0" fillId="10" fontId="147" numFmtId="0" xfId="0" applyAlignment="1" applyFont="1">
      <alignment horizontal="left" readingOrder="0" shrinkToFit="0" vertical="bottom" wrapText="1"/>
    </xf>
    <xf borderId="40" fillId="0" fontId="24" numFmtId="0" xfId="0" applyBorder="1" applyFont="1"/>
    <xf borderId="41" fillId="4" fontId="139" numFmtId="0" xfId="0" applyAlignment="1" applyBorder="1" applyFont="1">
      <alignment horizontal="center" vertical="center"/>
    </xf>
    <xf borderId="42" fillId="4" fontId="139" numFmtId="0" xfId="0" applyAlignment="1" applyBorder="1" applyFont="1">
      <alignment horizontal="center" shrinkToFit="0" vertical="center" wrapText="1"/>
    </xf>
    <xf borderId="42" fillId="4" fontId="139" numFmtId="0" xfId="0" applyAlignment="1" applyBorder="1" applyFont="1">
      <alignment horizontal="center" vertical="center"/>
    </xf>
    <xf borderId="9" fillId="0" fontId="4" numFmtId="0" xfId="0" applyAlignment="1" applyBorder="1" applyFont="1">
      <alignment horizontal="center" readingOrder="0" shrinkToFit="0" wrapText="1"/>
    </xf>
    <xf borderId="9" fillId="0" fontId="7" numFmtId="0" xfId="0" applyAlignment="1" applyBorder="1" applyFont="1">
      <alignment readingOrder="0" shrinkToFit="0" vertical="bottom" wrapText="0"/>
    </xf>
    <xf borderId="9" fillId="24" fontId="7" numFmtId="0" xfId="0" applyAlignment="1" applyBorder="1" applyFill="1" applyFont="1">
      <alignment readingOrder="0" shrinkToFit="0" vertical="bottom" wrapText="0"/>
    </xf>
    <xf borderId="9" fillId="24" fontId="7" numFmtId="0" xfId="0" applyAlignment="1" applyBorder="1" applyFont="1">
      <alignment readingOrder="0" vertical="bottom"/>
    </xf>
    <xf borderId="9" fillId="4" fontId="223" numFmtId="0" xfId="0" applyAlignment="1" applyBorder="1" applyFont="1">
      <alignment readingOrder="0" shrinkToFit="0" vertical="center" wrapText="0"/>
    </xf>
    <xf borderId="9" fillId="4" fontId="224" numFmtId="0" xfId="0" applyAlignment="1" applyBorder="1" applyFont="1">
      <alignment readingOrder="0" shrinkToFit="0" vertical="center" wrapText="0"/>
    </xf>
  </cellXfs>
  <cellStyles count="1">
    <cellStyle xfId="0" name="Normal" builtinId="0"/>
  </cellStyles>
  <dxfs count="11">
    <dxf>
      <font/>
      <fill>
        <patternFill patternType="none"/>
      </fill>
      <border/>
    </dxf>
    <dxf>
      <font/>
      <fill>
        <patternFill patternType="solid">
          <fgColor rgb="FFF4C7C3"/>
          <bgColor rgb="FFF4C7C3"/>
        </patternFill>
      </fill>
      <border/>
    </dxf>
    <dxf>
      <font/>
      <fill>
        <patternFill patternType="solid">
          <fgColor rgb="FFB7E1CD"/>
          <bgColor rgb="FFB7E1CD"/>
        </patternFill>
      </fill>
      <border/>
    </dxf>
    <dxf>
      <font>
        <color theme="4"/>
      </font>
      <fill>
        <patternFill patternType="solid">
          <fgColor rgb="FF4285F4"/>
          <bgColor rgb="FF4285F4"/>
        </patternFill>
      </fill>
      <border/>
    </dxf>
    <dxf>
      <font>
        <color rgb="FFFFFFFF"/>
      </font>
      <fill>
        <patternFill patternType="solid">
          <fgColor theme="4"/>
          <bgColor theme="4"/>
        </patternFill>
      </fill>
      <border/>
    </dxf>
    <dxf>
      <font>
        <color theme="4"/>
      </font>
      <fill>
        <patternFill patternType="solid">
          <fgColor theme="4"/>
          <bgColor theme="4"/>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C9DAF8"/>
          <bgColor rgb="FFC9DAF8"/>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Fully Distributed (FD)-style">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742950</xdr:colOff>
      <xdr:row>5</xdr:row>
      <xdr:rowOff>295275</xdr:rowOff>
    </xdr:from>
    <xdr:ext cx="6153150" cy="4419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G204"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Fully Distributed (F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s3jCE7pmoUujy3ASMia-UhFl2KLi_hnf/view" TargetMode="External"/><Relationship Id="rId22" Type="http://schemas.openxmlformats.org/officeDocument/2006/relationships/hyperlink" Target="https://bit.ly/Fund9-Launch-Guide" TargetMode="External"/><Relationship Id="rId21" Type="http://schemas.openxmlformats.org/officeDocument/2006/relationships/hyperlink" Target="https://docs.google.com/spreadsheets/d/15ELXp81NfvXHgrerTbuIofZOXBsdjocN1YgBK0gPP3E/edit" TargetMode="External"/><Relationship Id="rId24" Type="http://schemas.openxmlformats.org/officeDocument/2006/relationships/hyperlink" Target="https://docs.google.com/spreadsheets/d/1MycQL-dkqf1xEW8xcr7vqcfHY6D7MHnG9ylDKNLSnAA/edit?usp=sharing" TargetMode="External"/><Relationship Id="rId23" Type="http://schemas.openxmlformats.org/officeDocument/2006/relationships/hyperlink" Target="https://bit.ly/Fund9_Results"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bit.ly/FundedProjectsReporting" TargetMode="External"/><Relationship Id="rId3" Type="http://schemas.openxmlformats.org/officeDocument/2006/relationships/hyperlink" Target="https://drive.google.com/file/d/1UmAGBRxWbQtpWjrNnvGuybgLiWs2zFMS/view" TargetMode="External"/><Relationship Id="rId4" Type="http://schemas.openxmlformats.org/officeDocument/2006/relationships/hyperlink" Target="https://static.iohk.io/docs/catalyst/catalyst-voting-results-fund2.pdf" TargetMode="External"/><Relationship Id="rId9" Type="http://schemas.openxmlformats.org/officeDocument/2006/relationships/hyperlink" Target="https://drive.google.com/file/d/1HKmqyPebE87BUrPtE4AT5E2V4_yIZtT-/view" TargetMode="External"/><Relationship Id="rId26" Type="http://schemas.openxmlformats.org/officeDocument/2006/relationships/hyperlink" Target="https://bit.ly/CatalystMonthlyReport" TargetMode="External"/><Relationship Id="rId25" Type="http://schemas.openxmlformats.org/officeDocument/2006/relationships/hyperlink" Target="https://bit.ly/3wiBHjP" TargetMode="External"/><Relationship Id="rId28" Type="http://schemas.openxmlformats.org/officeDocument/2006/relationships/hyperlink" Target="https://projectcatalyst.io/" TargetMode="External"/><Relationship Id="rId27" Type="http://schemas.openxmlformats.org/officeDocument/2006/relationships/hyperlink" Target="https://bit.ly/Funded-Projects-Reports" TargetMode="External"/><Relationship Id="rId5" Type="http://schemas.openxmlformats.org/officeDocument/2006/relationships/hyperlink" Target="https://drive.google.com/file/d/1X6BnuFBvNO8yF2DeUgBqA3yyYSvqeKvg/view" TargetMode="External"/><Relationship Id="rId6" Type="http://schemas.openxmlformats.org/officeDocument/2006/relationships/hyperlink" Target="https://docs.google.com/spreadsheets/d/1ibl-9qpLRQiFhJQfcvIeSdfJr9LjGpU6WqHce6VIUnE/edit" TargetMode="External"/><Relationship Id="rId29" Type="http://schemas.openxmlformats.org/officeDocument/2006/relationships/hyperlink" Target="https://bit.ly/3XgkPZr" TargetMode="External"/><Relationship Id="rId7" Type="http://schemas.openxmlformats.org/officeDocument/2006/relationships/hyperlink" Target="https://drive.google.com/file/d/19VMTYn_sv5Xsp2mC5VUN_-z_aXYHL_Dd/view" TargetMode="External"/><Relationship Id="rId8" Type="http://schemas.openxmlformats.org/officeDocument/2006/relationships/hyperlink" Target="https://docs.google.com/spreadsheets/d/13NC6SZ5MzQsYb-ufbuQHakxvLvPtZWv_02Aq17PFErI/edit" TargetMode="External"/><Relationship Id="rId31" Type="http://schemas.openxmlformats.org/officeDocument/2006/relationships/drawing" Target="../drawings/drawing1.xml"/><Relationship Id="rId30" Type="http://schemas.openxmlformats.org/officeDocument/2006/relationships/hyperlink" Target="http://iohk.io/" TargetMode="External"/><Relationship Id="rId11" Type="http://schemas.openxmlformats.org/officeDocument/2006/relationships/hyperlink" Target="https://www.youtube.com/watch?v=crs3lVaGejY&amp;list=PLnPTB0CuBOByRhpTUdALq4J89m_h7QqLk&amp;index=22" TargetMode="External"/><Relationship Id="rId10" Type="http://schemas.openxmlformats.org/officeDocument/2006/relationships/hyperlink" Target="https://docs.google.com/spreadsheets/d/156SdqPYOBkC5iQQeOOZc9yXSYoNHb-J-wJrem-xax78/edit" TargetMode="External"/><Relationship Id="rId13" Type="http://schemas.openxmlformats.org/officeDocument/2006/relationships/hyperlink" Target="https://drive.google.com/file/d/13h5JFtwqyylMUNMoRGXQZ-FJEM4bznOJ/view?usp=sharing" TargetMode="External"/><Relationship Id="rId12" Type="http://schemas.openxmlformats.org/officeDocument/2006/relationships/hyperlink" Target="https://drive.google.com/file/d/1-8rQ4KBVJmCuS4MYLevryZFHicip97sH/view" TargetMode="External"/><Relationship Id="rId15" Type="http://schemas.openxmlformats.org/officeDocument/2006/relationships/hyperlink" Target="https://www.youtube.com/watch?v=T88_XKzi8ms&amp;list=PLnPTB0CuBOByRhpTUdALq4J89m_h7QqLk&amp;index=5" TargetMode="External"/><Relationship Id="rId14" Type="http://schemas.openxmlformats.org/officeDocument/2006/relationships/hyperlink" Target="https://docs.google.com/spreadsheets/d/1y-7U88FRvsEEzm98KbEswUGuy4q-eTeoFTV3EFrc6b4/edit" TargetMode="External"/><Relationship Id="rId17" Type="http://schemas.openxmlformats.org/officeDocument/2006/relationships/hyperlink" Target="https://bit.ly/3HJNhuX" TargetMode="External"/><Relationship Id="rId16" Type="http://schemas.openxmlformats.org/officeDocument/2006/relationships/hyperlink" Target="https://drive.google.com/file/d/1E47HUA9Xikla1v9bvgxw-pR3_4kSnTye/view" TargetMode="External"/><Relationship Id="rId19" Type="http://schemas.openxmlformats.org/officeDocument/2006/relationships/hyperlink" Target="https://bit.ly/3LDYNuk" TargetMode="External"/><Relationship Id="rId18" Type="http://schemas.openxmlformats.org/officeDocument/2006/relationships/hyperlink" Target="https://docs.google.com/spreadsheets/d/19_TEovS_Gemwvz2qlc6jGPizqAY8ZeDrzbH3DSeXyto/edit" TargetMode="External"/></Relationships>
</file>

<file path=xl/worksheets/_rels/sheet2.xml.rels><?xml version="1.0" encoding="UTF-8" standalone="yes"?><Relationships xmlns="http://schemas.openxmlformats.org/package/2006/relationships"><Relationship Id="rId5251" Type="http://schemas.openxmlformats.org/officeDocument/2006/relationships/hyperlink" Target="https://projectcatalyst.io/funds/11/cardano-use-cases-concept/optim-finance-vaults-defi-building-blocks-for-cardano" TargetMode="External"/><Relationship Id="rId5252" Type="http://schemas.openxmlformats.org/officeDocument/2006/relationships/hyperlink" Target="https://drive.google.com/file/d/1dd5EL8f85SFnOQq-neiadwquOcl8Wzy7/view?usp=sharing" TargetMode="External"/><Relationship Id="rId5250" Type="http://schemas.openxmlformats.org/officeDocument/2006/relationships/hyperlink" Target="https://www.youtube.com/watch?v=Fgwv1CtBelg&amp;feature=youtu.be" TargetMode="External"/><Relationship Id="rId5255" Type="http://schemas.openxmlformats.org/officeDocument/2006/relationships/hyperlink" Target="https://drive.google.com/file/d/1BCVlr9FELdMENzP_6tJ2nlP1xpfLHllH/view?usp=drive_link" TargetMode="External"/><Relationship Id="rId5256" Type="http://schemas.openxmlformats.org/officeDocument/2006/relationships/hyperlink" Target="https://youtu.be/jQ51UYAkhWU" TargetMode="External"/><Relationship Id="rId5253" Type="http://schemas.openxmlformats.org/officeDocument/2006/relationships/hyperlink" Target="https://www.youtube.com/watch?v=uRsqmktxRnE" TargetMode="External"/><Relationship Id="rId5254" Type="http://schemas.openxmlformats.org/officeDocument/2006/relationships/hyperlink" Target="https://projectcatalyst.io/funds/12/f12-cardano-use-cases-concept/midnight-enabled-medical-records-data-platformapp" TargetMode="External"/><Relationship Id="rId5259" Type="http://schemas.openxmlformats.org/officeDocument/2006/relationships/hyperlink" Target="https://youtu.be/hjBPcXapVOY" TargetMode="External"/><Relationship Id="rId5257" Type="http://schemas.openxmlformats.org/officeDocument/2006/relationships/hyperlink" Target="https://projectcatalyst.io/funds/11/cardano-use-cases-concept/blockmargin-interest-rate-futures-on-cardano" TargetMode="External"/><Relationship Id="rId5258" Type="http://schemas.openxmlformats.org/officeDocument/2006/relationships/hyperlink" Target="https://drive.google.com/file/d/1Pioj5AOUfA_buTPqp2edJJGw7rlWRbXc/view?usp=drive_link" TargetMode="External"/><Relationship Id="rId5240" Type="http://schemas.openxmlformats.org/officeDocument/2006/relationships/hyperlink" Target="https://docs.google.com/document/d/1A6bOlD2_uTf03PI0HntqmnVL_Fwr7n-e9NArov6bCZQ/edit?tab=t.0" TargetMode="External"/><Relationship Id="rId5241" Type="http://schemas.openxmlformats.org/officeDocument/2006/relationships/hyperlink" Target="https://www.youtube.com/watch?v=MwuIBi9HsLs" TargetMode="External"/><Relationship Id="rId5244" Type="http://schemas.openxmlformats.org/officeDocument/2006/relationships/hyperlink" Target="https://www.youtube.com/watch?v=5RiD-SaofIQ" TargetMode="External"/><Relationship Id="rId5245" Type="http://schemas.openxmlformats.org/officeDocument/2006/relationships/hyperlink" Target="https://projectcatalyst.io/funds/12/f12-cardano-use-cases-product/catalystexplorercom-for-project-catalyst-research-acceleration-and-analytics-platform" TargetMode="External"/><Relationship Id="rId5242" Type="http://schemas.openxmlformats.org/officeDocument/2006/relationships/hyperlink" Target="https://projectcatalyst.io/funds/10/f10-products-and-integrations/message-signing-for-trezor-and-ledger-cip-8-cip30" TargetMode="External"/><Relationship Id="rId5243" Type="http://schemas.openxmlformats.org/officeDocument/2006/relationships/hyperlink" Target="https://drive.google.com/file/d/1NzFemLWS-GKm9a1iQClk59eNiJOpTe2r/view?usp=sharing" TargetMode="External"/><Relationship Id="rId5248" Type="http://schemas.openxmlformats.org/officeDocument/2006/relationships/hyperlink" Target="https://projectcatalyst.io/funds/10/f13-cardano-open-developers/mesh-cquisitor-transaction-investigation-tool" TargetMode="External"/><Relationship Id="rId5249" Type="http://schemas.openxmlformats.org/officeDocument/2006/relationships/hyperlink" Target="https://drive.google.com/file/d/137Q5kZeQWupIPGgEeef359jKzBdk7xe8/view?usp=sharing" TargetMode="External"/><Relationship Id="rId5246" Type="http://schemas.openxmlformats.org/officeDocument/2006/relationships/hyperlink" Target="https://docs.google.com/document/d/17QnH3bWrYNuqxeu4ETMTHjluxsYtzdx_LQR6VLfgWkI/edit?tab=t.gc1ksexc8dvt" TargetMode="External"/><Relationship Id="rId5247" Type="http://schemas.openxmlformats.org/officeDocument/2006/relationships/hyperlink" Target="http://youtube.com/watch?v=Az4BKv_OpnY&amp;feature=youtu.be" TargetMode="External"/><Relationship Id="rId5270" Type="http://schemas.openxmlformats.org/officeDocument/2006/relationships/hyperlink" Target="https://drive.google.com/file/d/1ZwyAVo0Kxe3DCCetxtQP_t71CGmjNLQD/view" TargetMode="External"/><Relationship Id="rId5273" Type="http://schemas.openxmlformats.org/officeDocument/2006/relationships/hyperlink" Target="https://docs.google.com/document/d/14P9t0dE3QmVnpxD59yS_fd33mpHslBQB3xXw8zj-mb8/edit?tab=t.0" TargetMode="External"/><Relationship Id="rId5274" Type="http://schemas.openxmlformats.org/officeDocument/2006/relationships/hyperlink" Target="https://youtu.be/UnZk33zS-sE" TargetMode="External"/><Relationship Id="rId5271" Type="http://schemas.openxmlformats.org/officeDocument/2006/relationships/hyperlink" Target="https://www.youtube.com/watch?v=s0dxa4lbIE8" TargetMode="External"/><Relationship Id="rId5272" Type="http://schemas.openxmlformats.org/officeDocument/2006/relationships/hyperlink" Target="https://projectcatalyst.io/funds/11/cardano-open-developers/cardano-impact-tracking-hub" TargetMode="External"/><Relationship Id="rId5277" Type="http://schemas.openxmlformats.org/officeDocument/2006/relationships/hyperlink" Target="https://www.youtube.com/watch?v=vst_jORWnGc" TargetMode="External"/><Relationship Id="rId5278" Type="http://schemas.openxmlformats.org/officeDocument/2006/relationships/hyperlink" Target="https://projectcatalyst.io/funds/12/f12-cardano-open-ecosystem/expanding-cardanos-reach-in-africa-new-hubs-outreach-and-onboarding" TargetMode="External"/><Relationship Id="rId5275" Type="http://schemas.openxmlformats.org/officeDocument/2006/relationships/hyperlink" Target="https://projectcatalyst.io/funds/11/cardano-use-cases-concept/security-oracles-a-new-approach-to-active-smart-contracts-security" TargetMode="External"/><Relationship Id="rId5276" Type="http://schemas.openxmlformats.org/officeDocument/2006/relationships/hyperlink" Target="https://drive.google.com/file/d/1ViMPTaXBnDiLugFW73_S1VNWWjuWA7If/view?usp=drive_link" TargetMode="External"/><Relationship Id="rId5279" Type="http://schemas.openxmlformats.org/officeDocument/2006/relationships/hyperlink" Target="https://drive.google.com/file/d/1e4JlMamOvHt_i9WjmhlZOwWLwA1KGHoY/view?usp=drive_link" TargetMode="External"/><Relationship Id="rId5262" Type="http://schemas.openxmlformats.org/officeDocument/2006/relationships/hyperlink" Target="https://www.youtube.com/watch?v=QSToq0Ahovc&amp;feature=youtu.be" TargetMode="External"/><Relationship Id="rId5263" Type="http://schemas.openxmlformats.org/officeDocument/2006/relationships/hyperlink" Target="https://projectcatalyst.io/funds/10/f10-spo-tools-and-community-projects/sjg-tools-v2-stake-pool-setup-and-operation-tui-tool-in-japanese" TargetMode="External"/><Relationship Id="rId5260" Type="http://schemas.openxmlformats.org/officeDocument/2006/relationships/hyperlink" Target="https://projectcatalyst.io/funds/11/cardano-use-cases-concept/open-source-smart-contracts-for-ai-facilitating-model-inference-payments-on-cardano" TargetMode="External"/><Relationship Id="rId5261" Type="http://schemas.openxmlformats.org/officeDocument/2006/relationships/hyperlink" Target="https://drive.google.com/file/d/1mAnz_lcIcBBsMSn_guNnMbMhnbYEXEIn/view?usp=drive_link" TargetMode="External"/><Relationship Id="rId5266" Type="http://schemas.openxmlformats.org/officeDocument/2006/relationships/hyperlink" Target="https://projectcatalyst.io/funds/12/f12-cardano-open-developers/redesign-of-catalysts-proposal-review-system-and-methodology-by-trustlevel-photrek-and-lidonation" TargetMode="External"/><Relationship Id="rId5267" Type="http://schemas.openxmlformats.org/officeDocument/2006/relationships/hyperlink" Target="https://drive.google.com/file/d/136MbdZI104ope0D0pB-d326Tc8QdWv3k/view" TargetMode="External"/><Relationship Id="rId5264" Type="http://schemas.openxmlformats.org/officeDocument/2006/relationships/hyperlink" Target="https://drive.google.com/file/d/1GYDJCctx-WtyGDYd5K2K471Crtkie783/view" TargetMode="External"/><Relationship Id="rId5265" Type="http://schemas.openxmlformats.org/officeDocument/2006/relationships/hyperlink" Target="http://youtube.com/watch?v=7verTtGHuME&amp;feature=youtu.be" TargetMode="External"/><Relationship Id="rId5268" Type="http://schemas.openxmlformats.org/officeDocument/2006/relationships/hyperlink" Target="https://vimeo.com/1134645065?share=copy&amp;fl=sv&amp;fe=ci" TargetMode="External"/><Relationship Id="rId5269" Type="http://schemas.openxmlformats.org/officeDocument/2006/relationships/hyperlink" Target="https://projectcatalyst.io/funds/11/cardano-open-developers/open-source-integration-of-hummingbot-with-cardano-for-enhanced-defi-liquidity" TargetMode="External"/><Relationship Id="rId5219" Type="http://schemas.openxmlformats.org/officeDocument/2006/relationships/hyperlink" Target="https://youtu.be/v4Pg33Q_FFQ" TargetMode="External"/><Relationship Id="rId5217" Type="http://schemas.openxmlformats.org/officeDocument/2006/relationships/hyperlink" Target="https://projectcatalyst.io/funds/12/f12-cardano-open-developers/cardano-dao-governance-dashboard-voting-and-treasury" TargetMode="External"/><Relationship Id="rId5218" Type="http://schemas.openxmlformats.org/officeDocument/2006/relationships/hyperlink" Target="https://drive.google.com/file/d/1MJBn8Ef5X7Cx0xCaem0FJKZh8ao8Becl/view?usp=drive_link" TargetMode="External"/><Relationship Id="rId392" Type="http://schemas.openxmlformats.org/officeDocument/2006/relationships/hyperlink" Target="https://cardano.ideascale.com/c/idea/323553" TargetMode="External"/><Relationship Id="rId391" Type="http://schemas.openxmlformats.org/officeDocument/2006/relationships/hyperlink" Target="https://www.youtube.com/watch?v=D7IKZm_R9Y4&amp;t=4s" TargetMode="External"/><Relationship Id="rId390" Type="http://schemas.openxmlformats.org/officeDocument/2006/relationships/hyperlink" Target="https://youtu.be/PX3tx6TSQPw" TargetMode="External"/><Relationship Id="rId2180" Type="http://schemas.openxmlformats.org/officeDocument/2006/relationships/hyperlink" Target="https://drive.google.com/file/d/1BF0b-GCVngdYUw23noadbH-Tdaakm4-H/view?usp=drive_link" TargetMode="External"/><Relationship Id="rId2181" Type="http://schemas.openxmlformats.org/officeDocument/2006/relationships/hyperlink" Target="https://youtu.be/LBKd5TeLmR0" TargetMode="External"/><Relationship Id="rId2182" Type="http://schemas.openxmlformats.org/officeDocument/2006/relationships/hyperlink" Target="https://youtu.be/nyI9tj_-u4k" TargetMode="External"/><Relationship Id="rId2183" Type="http://schemas.openxmlformats.org/officeDocument/2006/relationships/hyperlink" Target="https://cardano.ideascale.com/a/dtd/421928-48088" TargetMode="External"/><Relationship Id="rId385" Type="http://schemas.openxmlformats.org/officeDocument/2006/relationships/hyperlink" Target="https://drive.google.com/file/d/1BVoB5uDPm7efRlgS-sQyxXE4E_aEVJOB/view?usp=sharing" TargetMode="External"/><Relationship Id="rId2184" Type="http://schemas.openxmlformats.org/officeDocument/2006/relationships/hyperlink" Target="https://drive.google.com/file/d/1o_DCtchF0UeqWdZdoPM5yTx98uJNm65o/view?usp=drive_link" TargetMode="External"/><Relationship Id="rId5211" Type="http://schemas.openxmlformats.org/officeDocument/2006/relationships/hyperlink" Target="https://projectcatalyst.io/funds/11/cardano-open-developers/cardanogpt-and-plugin-the-cardano-developer-co-pilot-tool-for-effective-development-and-efficient-debugging" TargetMode="External"/><Relationship Id="rId384" Type="http://schemas.openxmlformats.org/officeDocument/2006/relationships/hyperlink" Target="https://cardano.ideascale.com/a/dtd/gimbalabs-building-network-capacity/369145-48088" TargetMode="External"/><Relationship Id="rId2185" Type="http://schemas.openxmlformats.org/officeDocument/2006/relationships/hyperlink" Target="https://youtu.be/m5cTA0W-p98" TargetMode="External"/><Relationship Id="rId5212" Type="http://schemas.openxmlformats.org/officeDocument/2006/relationships/hyperlink" Target="https://docs.google.com/document/d/1GKbD9rPUk7HnOkjIBYkUUM-7b6cTM0JEQba3A4GtLig/edit?tab=t.0" TargetMode="External"/><Relationship Id="rId383" Type="http://schemas.openxmlformats.org/officeDocument/2006/relationships/hyperlink" Target="https://youtu.be/bsX2N_na_7M" TargetMode="External"/><Relationship Id="rId2186" Type="http://schemas.openxmlformats.org/officeDocument/2006/relationships/hyperlink" Target="https://youtu.be/2SpQbrNu6qM" TargetMode="External"/><Relationship Id="rId382" Type="http://schemas.openxmlformats.org/officeDocument/2006/relationships/hyperlink" Target="https://youtu.be/e6VVIdAzp7Y" TargetMode="External"/><Relationship Id="rId2187" Type="http://schemas.openxmlformats.org/officeDocument/2006/relationships/hyperlink" Target="https://cardano.ideascale.com/a/dtd/422388-48088" TargetMode="External"/><Relationship Id="rId5210" Type="http://schemas.openxmlformats.org/officeDocument/2006/relationships/hyperlink" Target="https://www.youtube.com/watch?v=L7gmvhWlL40&amp;feature=youtu.be" TargetMode="External"/><Relationship Id="rId389" Type="http://schemas.openxmlformats.org/officeDocument/2006/relationships/hyperlink" Target="https://drive.google.com/file/d/1ymABDlFYh0kTcp2RkSWmN3LPk1CUesdD/view?usp=sharing" TargetMode="External"/><Relationship Id="rId2188" Type="http://schemas.openxmlformats.org/officeDocument/2006/relationships/hyperlink" Target="https://docs.google.com/document/d/1jbKClScC5J7rNTj7vMh18elb_AWI7HW4/edit?usp=drive_link&amp;ouid=117059928304090739258&amp;rtpof=true&amp;sd=true" TargetMode="External"/><Relationship Id="rId5215" Type="http://schemas.openxmlformats.org/officeDocument/2006/relationships/hyperlink" Target="https://drive.google.com/file/d/1WVzx42YyLTT0TwFjEVPeU8CnPLCKc-x0/view?usp=drive_link" TargetMode="External"/><Relationship Id="rId388" Type="http://schemas.openxmlformats.org/officeDocument/2006/relationships/hyperlink" Target="http://app.ideascale.com/t/UM5UZBiO1" TargetMode="External"/><Relationship Id="rId2189" Type="http://schemas.openxmlformats.org/officeDocument/2006/relationships/hyperlink" Target="https://youtu.be/ubxt-IHhJ_g" TargetMode="External"/><Relationship Id="rId5216" Type="http://schemas.openxmlformats.org/officeDocument/2006/relationships/hyperlink" Target="https://youtu.be/Cnqvu6pHGoc" TargetMode="External"/><Relationship Id="rId387" Type="http://schemas.openxmlformats.org/officeDocument/2006/relationships/hyperlink" Target="https://youtu.be/bsX2N_na_7M" TargetMode="External"/><Relationship Id="rId5213" Type="http://schemas.openxmlformats.org/officeDocument/2006/relationships/hyperlink" Target="https://www.youtube.com/watch?v=CXzwSKqwKqI&amp;feature=youtu.be" TargetMode="External"/><Relationship Id="rId386" Type="http://schemas.openxmlformats.org/officeDocument/2006/relationships/hyperlink" Target="https://youtu.be/2XXtcW87Td4" TargetMode="External"/><Relationship Id="rId5214" Type="http://schemas.openxmlformats.org/officeDocument/2006/relationships/hyperlink" Target="https://projectcatalyst.io/funds/12/f12-cardano-open-developers/cardano-midnight-zkbridge-port-assets-between-midnight-and-cardano" TargetMode="External"/><Relationship Id="rId5208" Type="http://schemas.openxmlformats.org/officeDocument/2006/relationships/hyperlink" Target="https://projectcatalyst.io/funds/10/f13-cardano-open-developers/mlabs-tooling-upgrade-for-conway-compatibility" TargetMode="External"/><Relationship Id="rId5209" Type="http://schemas.openxmlformats.org/officeDocument/2006/relationships/hyperlink" Target="https://drive.google.com/file/d/14oxEAUE0AO8UuEAGnUVUc7eJNScQ7mM0/view" TargetMode="External"/><Relationship Id="rId5206" Type="http://schemas.openxmlformats.org/officeDocument/2006/relationships/hyperlink" Target="https://drive.google.com/file/d/1KiXiPbjWvP_5qdFKqqYkPY6ukWq734WZ/view" TargetMode="External"/><Relationship Id="rId5207" Type="http://schemas.openxmlformats.org/officeDocument/2006/relationships/hyperlink" Target="http://youtube.com/watch?v=4_cssVdBd2w&amp;feature=youtu.be" TargetMode="External"/><Relationship Id="rId381" Type="http://schemas.openxmlformats.org/officeDocument/2006/relationships/hyperlink" Target="https://drive.google.com/file/d/1bzKNdGy20vuX4s00FhaMprz61hY46eNC/view?usp=sharing" TargetMode="External"/><Relationship Id="rId380" Type="http://schemas.openxmlformats.org/officeDocument/2006/relationships/hyperlink" Target="https://cardano.ideascale.com/a/dtd/gimbalabs-Plutus-PBL-program/369148-48088" TargetMode="External"/><Relationship Id="rId379" Type="http://schemas.openxmlformats.org/officeDocument/2006/relationships/hyperlink" Target="https://youtu.be/bsX2N_na_7M" TargetMode="External"/><Relationship Id="rId2170" Type="http://schemas.openxmlformats.org/officeDocument/2006/relationships/hyperlink" Target="https://youtu.be/-RnTceFNVvo" TargetMode="External"/><Relationship Id="rId2171" Type="http://schemas.openxmlformats.org/officeDocument/2006/relationships/hyperlink" Target="https://cardano.ideascale.com/a/dtd/Filamint-3D-Printable-NFTs/366744-48088" TargetMode="External"/><Relationship Id="rId2172" Type="http://schemas.openxmlformats.org/officeDocument/2006/relationships/hyperlink" Target="https://docs.google.com/document/d/1aoOky--BA5mC_RsHFvJGCaHfqt5L7Ms1yRk4MTeexT4/edit" TargetMode="External"/><Relationship Id="rId374" Type="http://schemas.openxmlformats.org/officeDocument/2006/relationships/hyperlink" Target="https://youtu.be/J-EWym5Z4Fo" TargetMode="External"/><Relationship Id="rId2173" Type="http://schemas.openxmlformats.org/officeDocument/2006/relationships/hyperlink" Target="https://youtu.be/AXWqFmtaAjc" TargetMode="External"/><Relationship Id="rId5200" Type="http://schemas.openxmlformats.org/officeDocument/2006/relationships/hyperlink" Target="https://drive.google.com/file/d/1sgtMxmYlAI9achIMcFCibsDbLusZU3sv/view?usp=drive_link" TargetMode="External"/><Relationship Id="rId373" Type="http://schemas.openxmlformats.org/officeDocument/2006/relationships/hyperlink" Target="https://drive.google.com/file/d/141TsH-AQpPwCzuSzfkf-i-lSNlbHVg-X/view?usp=sharing" TargetMode="External"/><Relationship Id="rId2174" Type="http://schemas.openxmlformats.org/officeDocument/2006/relationships/hyperlink" Target="https://vimeo.com/805384989" TargetMode="External"/><Relationship Id="rId5201" Type="http://schemas.openxmlformats.org/officeDocument/2006/relationships/hyperlink" Target="https://www.youtube.com/watch?v=hKOvSr7LJ-g&amp;feature=youtu.be" TargetMode="External"/><Relationship Id="rId372" Type="http://schemas.openxmlformats.org/officeDocument/2006/relationships/hyperlink" Target="https://app.ideascale.com/t/UM5UZBqoh" TargetMode="External"/><Relationship Id="rId2175" Type="http://schemas.openxmlformats.org/officeDocument/2006/relationships/hyperlink" Target="https://cardano.ideascale.com/a/dtd/414271-48088" TargetMode="External"/><Relationship Id="rId371" Type="http://schemas.openxmlformats.org/officeDocument/2006/relationships/hyperlink" Target="https://www.youtube.com/watch?v=ssR8PAv2so0" TargetMode="External"/><Relationship Id="rId2176" Type="http://schemas.openxmlformats.org/officeDocument/2006/relationships/hyperlink" Target="https://drive.google.com/file/d/1IjZ_U9FtNujpzpEyg8oekKVlE2Bo2Bnu/view?usp=drive_link" TargetMode="External"/><Relationship Id="rId378" Type="http://schemas.openxmlformats.org/officeDocument/2006/relationships/hyperlink" Target="https://youtu.be/lLgWREQI7DI" TargetMode="External"/><Relationship Id="rId2177" Type="http://schemas.openxmlformats.org/officeDocument/2006/relationships/hyperlink" Target="https://youtu.be/v3m5phtQV-c" TargetMode="External"/><Relationship Id="rId5204" Type="http://schemas.openxmlformats.org/officeDocument/2006/relationships/hyperlink" Target="https://www.youtube.com/watch?v=AlzYO5OLwBU" TargetMode="External"/><Relationship Id="rId377" Type="http://schemas.openxmlformats.org/officeDocument/2006/relationships/hyperlink" Target="https://drive.google.com/file/d/1IVnaWeG33OC6yUikbHY-pl5AroaMq5qo/view?usp=sharing" TargetMode="External"/><Relationship Id="rId2178" Type="http://schemas.openxmlformats.org/officeDocument/2006/relationships/hyperlink" Target="https://www.youtube.com/watch?v=TXCKT0yFMa4&amp;ab_channel=YosrBenmahmoud" TargetMode="External"/><Relationship Id="rId5205" Type="http://schemas.openxmlformats.org/officeDocument/2006/relationships/hyperlink" Target="https://projectcatalyst.io/funds/12/f12-cardano-open-developers/deltadefi-open-source-libraries-for-high-frequency-trading" TargetMode="External"/><Relationship Id="rId376" Type="http://schemas.openxmlformats.org/officeDocument/2006/relationships/hyperlink" Target="https://cardano.ideascale.com/a/dtd/GMBL-turn-devs-into-blockchain-devs/369150-48088" TargetMode="External"/><Relationship Id="rId2179" Type="http://schemas.openxmlformats.org/officeDocument/2006/relationships/hyperlink" Target="https://app.ideascale.com/t/UM5UZBvBR" TargetMode="External"/><Relationship Id="rId5202" Type="http://schemas.openxmlformats.org/officeDocument/2006/relationships/hyperlink" Target="https://projectcatalyst.io/funds/11/cardano-open-developers/scalus-multiplatform-scala-implementation-of-cardano-plutus-05800" TargetMode="External"/><Relationship Id="rId375" Type="http://schemas.openxmlformats.org/officeDocument/2006/relationships/hyperlink" Target="https://www.youtube.com/watch?v=rzyT2eqVveY" TargetMode="External"/><Relationship Id="rId5203" Type="http://schemas.openxmlformats.org/officeDocument/2006/relationships/hyperlink" Target="https://drive.google.com/file/d/1W7TF7owJntx9PYZt7t4isArQAp8HxyTK/view?usp=drive_link" TargetMode="External"/><Relationship Id="rId5239" Type="http://schemas.openxmlformats.org/officeDocument/2006/relationships/hyperlink" Target="https://projectcatalyst.io/funds/12/f12-cardano-use-cases-mvp/deltadefi-pioneering-high-frequency-trading-on-cardano" TargetMode="External"/><Relationship Id="rId5230" Type="http://schemas.openxmlformats.org/officeDocument/2006/relationships/hyperlink" Target="https://drive.google.com/file/d/1l2NSINoQ7hpk67YRqh1j1qXMinqekLnp/view?usp=drive_link" TargetMode="External"/><Relationship Id="rId5233" Type="http://schemas.openxmlformats.org/officeDocument/2006/relationships/hyperlink" Target="https://projectcatalyst.io/funds/10/f10-products-and-integrations/usdm-fiat-backed-stablecoin-by-mehen-cardanos-premiere-fiat-backed-stablecoin" TargetMode="External"/><Relationship Id="rId5234" Type="http://schemas.openxmlformats.org/officeDocument/2006/relationships/hyperlink" Target="https://drive.google.com/file/d/18joN_JNv8J0sX9mLeOGZrRBf24B-mYIA/view" TargetMode="External"/><Relationship Id="rId5231" Type="http://schemas.openxmlformats.org/officeDocument/2006/relationships/hyperlink" Target="https://youtu.be/PBi_ZXh8K3s" TargetMode="External"/><Relationship Id="rId5232" Type="http://schemas.openxmlformats.org/officeDocument/2006/relationships/hyperlink" Target="https://cardano.ideascale.com/a/dtd/422461-48088" TargetMode="External"/><Relationship Id="rId5237" Type="http://schemas.openxmlformats.org/officeDocument/2006/relationships/hyperlink" Target="https://drive.google.com/file/d/1_1d4GvfumtsVcWv_LmzXK5PIcLFodhWx/view" TargetMode="External"/><Relationship Id="rId5238" Type="http://schemas.openxmlformats.org/officeDocument/2006/relationships/hyperlink" Target="http://youtube.com/watch?v=a8xTyZzghw4&amp;feature=youtu.be" TargetMode="External"/><Relationship Id="rId5235" Type="http://schemas.openxmlformats.org/officeDocument/2006/relationships/hyperlink" Target="https://www.youtube.com/watch?v=3Y3Rd03x3O8&amp;feature=youtu.be" TargetMode="External"/><Relationship Id="rId5236" Type="http://schemas.openxmlformats.org/officeDocument/2006/relationships/hyperlink" Target="https://projectcatalyst.io/funds/11/cardano-use-cases-solution/hlabs-typescript-cardano-node-ledger-cardano-ledger-ts-and-cbor-multi-ledger-support" TargetMode="External"/><Relationship Id="rId5228" Type="http://schemas.openxmlformats.org/officeDocument/2006/relationships/hyperlink" Target="https://youtu.be/8fRc7odCw6A" TargetMode="External"/><Relationship Id="rId5229" Type="http://schemas.openxmlformats.org/officeDocument/2006/relationships/hyperlink" Target="https://projectcatalyst.io/funds/10/f13-cardano-open-ecosystem/cardano-defi-adoption-dex-staking-and-lending-pr-campaign" TargetMode="External"/><Relationship Id="rId2190" Type="http://schemas.openxmlformats.org/officeDocument/2006/relationships/hyperlink" Target="https://www.youtube.com/watch?v=LpoMD-Ya8Ec" TargetMode="External"/><Relationship Id="rId2191" Type="http://schemas.openxmlformats.org/officeDocument/2006/relationships/hyperlink" Target="https://cardano.ideascale.com/a/dtd/414065-48088" TargetMode="External"/><Relationship Id="rId2192" Type="http://schemas.openxmlformats.org/officeDocument/2006/relationships/hyperlink" Target="https://docs.google.com/document/d/1o_q2owq4vMZmcMD9Tp_8VqazfgvZkkrJ/edit?usp=drive_link&amp;ouid=117059928304090739258&amp;rtpof=true&amp;sd=true" TargetMode="External"/><Relationship Id="rId2193" Type="http://schemas.openxmlformats.org/officeDocument/2006/relationships/hyperlink" Target="https://youtu.be/ls9nzl8lF2E" TargetMode="External"/><Relationship Id="rId2194" Type="http://schemas.openxmlformats.org/officeDocument/2006/relationships/hyperlink" Target="https://youtu.be/S4hGI7V9Ki4" TargetMode="External"/><Relationship Id="rId396" Type="http://schemas.openxmlformats.org/officeDocument/2006/relationships/hyperlink" Target="https://app.ideascale.com/t/UM5UZBwif" TargetMode="External"/><Relationship Id="rId2195" Type="http://schemas.openxmlformats.org/officeDocument/2006/relationships/hyperlink" Target="https://cardano.ideascale.com/a/dtd/420778-48088" TargetMode="External"/><Relationship Id="rId5222" Type="http://schemas.openxmlformats.org/officeDocument/2006/relationships/hyperlink" Target="https://youtu.be/Nuoo-DoaRvg" TargetMode="External"/><Relationship Id="rId395" Type="http://schemas.openxmlformats.org/officeDocument/2006/relationships/hyperlink" Target="https://youtu.be/7OWJfWbwqMk" TargetMode="External"/><Relationship Id="rId2196" Type="http://schemas.openxmlformats.org/officeDocument/2006/relationships/hyperlink" Target="https://docs.google.com/document/d/1mTNDIhzkxN0821RwlulZUnjkbGCMX_rO/edit?usp=drive_link&amp;ouid=117059928304090739258&amp;rtpof=true&amp;sd=true" TargetMode="External"/><Relationship Id="rId5223" Type="http://schemas.openxmlformats.org/officeDocument/2006/relationships/hyperlink" Target="https://projectcatalyst.io/funds/10/f13-cardano-use-cases-concept/cpoker-hydra-case-study-implement-interactive-dapp" TargetMode="External"/><Relationship Id="rId394" Type="http://schemas.openxmlformats.org/officeDocument/2006/relationships/hyperlink" Target="https://youtu.be/2f_58_PhpU0" TargetMode="External"/><Relationship Id="rId2197" Type="http://schemas.openxmlformats.org/officeDocument/2006/relationships/hyperlink" Target="https://youtu.be/ekRGO5SsduI" TargetMode="External"/><Relationship Id="rId5220" Type="http://schemas.openxmlformats.org/officeDocument/2006/relationships/hyperlink" Target="https://projectcatalyst.io/funds/11/cardano-open-ecosystem/latam-the-land-of-the-builders" TargetMode="External"/><Relationship Id="rId393" Type="http://schemas.openxmlformats.org/officeDocument/2006/relationships/hyperlink" Target="https://drive.google.com/file/d/1no6NW7SHzK3RVrGZXtYXIPYOUPvJvpbU/view?usp=sharing" TargetMode="External"/><Relationship Id="rId2198" Type="http://schemas.openxmlformats.org/officeDocument/2006/relationships/hyperlink" Target="https://youtu.be/ZMq5D6y6t1w" TargetMode="External"/><Relationship Id="rId5221" Type="http://schemas.openxmlformats.org/officeDocument/2006/relationships/hyperlink" Target="https://drive.google.com/file/d/1zU1kCplXffTBNIC02BQ5Qu1TrNyQFhWL/view?usp=drive_link" TargetMode="External"/><Relationship Id="rId2199" Type="http://schemas.openxmlformats.org/officeDocument/2006/relationships/hyperlink" Target="https://cardano.ideascale.com/a/dtd/418257-48088" TargetMode="External"/><Relationship Id="rId5226" Type="http://schemas.openxmlformats.org/officeDocument/2006/relationships/hyperlink" Target="https://projectcatalyst.io/funds/11/cardano-use-cases-concept/put-cnfts-into-public-circulation-as-admission-tickets-nft" TargetMode="External"/><Relationship Id="rId399" Type="http://schemas.openxmlformats.org/officeDocument/2006/relationships/hyperlink" Target="https://youtu.be/R3bKNalkPv8" TargetMode="External"/><Relationship Id="rId5227" Type="http://schemas.openxmlformats.org/officeDocument/2006/relationships/hyperlink" Target="https://drive.google.com/file/d/1ceFOPuWnKgkqxeDXiBWLHH8GM_3yjH75/view?usp=drive_link" TargetMode="External"/><Relationship Id="rId398" Type="http://schemas.openxmlformats.org/officeDocument/2006/relationships/hyperlink" Target="https://youtu.be/lTx7LUUAImY" TargetMode="External"/><Relationship Id="rId5224" Type="http://schemas.openxmlformats.org/officeDocument/2006/relationships/hyperlink" Target="https://drive.google.com/file/d/1nr_1H_rCsQizVunX3lxAl-RUaEqm22Zz/view?usp=drive_link" TargetMode="External"/><Relationship Id="rId397" Type="http://schemas.openxmlformats.org/officeDocument/2006/relationships/hyperlink" Target="https://drive.google.com/file/d/1HMAJjXE4yWJfAN6oVDzBPLobGXrgQFD3/view?usp=sharing" TargetMode="External"/><Relationship Id="rId5225" Type="http://schemas.openxmlformats.org/officeDocument/2006/relationships/hyperlink" Target="https://youtu.be/GLbdjFRHsLE?si=zjYJ0AN5OFV74Td6" TargetMode="External"/><Relationship Id="rId1730" Type="http://schemas.openxmlformats.org/officeDocument/2006/relationships/hyperlink" Target="https://cardano.ideascale.com/a/dtd/421822-48088" TargetMode="External"/><Relationship Id="rId1731" Type="http://schemas.openxmlformats.org/officeDocument/2006/relationships/hyperlink" Target="https://drive.google.com/file/d/18MA1NcpCFFhfORs5qWPASDGx0PmRH8ue/view?usp=share_link" TargetMode="External"/><Relationship Id="rId1732" Type="http://schemas.openxmlformats.org/officeDocument/2006/relationships/hyperlink" Target="https://youtu.be/kHSOc_6vIaM" TargetMode="External"/><Relationship Id="rId1733" Type="http://schemas.openxmlformats.org/officeDocument/2006/relationships/hyperlink" Target="https://youtu.be/-QrRkys6lPM" TargetMode="External"/><Relationship Id="rId1734" Type="http://schemas.openxmlformats.org/officeDocument/2006/relationships/hyperlink" Target="https://cardano.ideascale.com/a/dtd/414195-48088" TargetMode="External"/><Relationship Id="rId1735" Type="http://schemas.openxmlformats.org/officeDocument/2006/relationships/hyperlink" Target="https://drive.google.com/file/d/18M1nz5e5CQBPhyHex7cxA-iKU4eNQdbg/view?usp=share_link" TargetMode="External"/><Relationship Id="rId1736" Type="http://schemas.openxmlformats.org/officeDocument/2006/relationships/hyperlink" Target="https://drive.google.com/file/d/130Pt1F9qv-q3zhOaEeGG27QUZtLkly-6/view?usp=drive_web" TargetMode="External"/><Relationship Id="rId1737" Type="http://schemas.openxmlformats.org/officeDocument/2006/relationships/hyperlink" Target="https://cardano.ideascale.com/a/dtd/414234-48088" TargetMode="External"/><Relationship Id="rId1738" Type="http://schemas.openxmlformats.org/officeDocument/2006/relationships/hyperlink" Target="https://drive.google.com/file/d/1pL-lUi2aXItNTc8Up22Crv7yWYj3J422/view?usp=share_link" TargetMode="External"/><Relationship Id="rId1739" Type="http://schemas.openxmlformats.org/officeDocument/2006/relationships/hyperlink" Target="https://drive.google.com/file/d/130Pt1F9qv-q3zhOaEeGG27QUZtLkly-6/view?usp=drive_web" TargetMode="External"/><Relationship Id="rId1720" Type="http://schemas.openxmlformats.org/officeDocument/2006/relationships/hyperlink" Target="https://cardano.ideascale.com/a/dtd/419159-48088" TargetMode="External"/><Relationship Id="rId1721" Type="http://schemas.openxmlformats.org/officeDocument/2006/relationships/hyperlink" Target="https://drive.google.com/file/d/1G79YO3QVQ157iSHPHTHtxK_3DJHZNZEO/view?usp=share_link" TargetMode="External"/><Relationship Id="rId1722" Type="http://schemas.openxmlformats.org/officeDocument/2006/relationships/hyperlink" Target="https://youtu.be/W7t801VQ3GU" TargetMode="External"/><Relationship Id="rId1723" Type="http://schemas.openxmlformats.org/officeDocument/2006/relationships/hyperlink" Target="https://youtu.be/3ypM-FV51mk" TargetMode="External"/><Relationship Id="rId1724" Type="http://schemas.openxmlformats.org/officeDocument/2006/relationships/hyperlink" Target="https://cardano.ideascale.com/a/dtd/417900-48088" TargetMode="External"/><Relationship Id="rId1725" Type="http://schemas.openxmlformats.org/officeDocument/2006/relationships/hyperlink" Target="https://drive.google.com/file/d/1xXPt9mvwEZAIRSKbYS7auYs1ZbCo69QY/view?usp=share_link" TargetMode="External"/><Relationship Id="rId1726" Type="http://schemas.openxmlformats.org/officeDocument/2006/relationships/hyperlink" Target="https://youtu.be/VXEnvrikcsE" TargetMode="External"/><Relationship Id="rId1727" Type="http://schemas.openxmlformats.org/officeDocument/2006/relationships/hyperlink" Target="https://youtu.be/eumGN1KPzw8" TargetMode="External"/><Relationship Id="rId1728" Type="http://schemas.openxmlformats.org/officeDocument/2006/relationships/hyperlink" Target="https://cardano.ideascale.com/c/idea/341440" TargetMode="External"/><Relationship Id="rId1729" Type="http://schemas.openxmlformats.org/officeDocument/2006/relationships/hyperlink" Target="https://docs.google.com/document/d/1zxK2ukOPJ5Zi-03uecAXLdYE94_kVd3n/edit?usp=share_link&amp;ouid=117059928304090739258&amp;rtpof=true&amp;sd=true" TargetMode="External"/><Relationship Id="rId1752" Type="http://schemas.openxmlformats.org/officeDocument/2006/relationships/hyperlink" Target="https://app.ideascale.com/t/UM5UZBqes" TargetMode="External"/><Relationship Id="rId1753" Type="http://schemas.openxmlformats.org/officeDocument/2006/relationships/hyperlink" Target="https://drive.google.com/file/d/1jUADkLOC1K5XD-JmxnMUR_kNz5T8iex7/view?usp=share_link" TargetMode="External"/><Relationship Id="rId1754" Type="http://schemas.openxmlformats.org/officeDocument/2006/relationships/hyperlink" Target="https://youtu.be/6DHIExNoIvw" TargetMode="External"/><Relationship Id="rId1755" Type="http://schemas.openxmlformats.org/officeDocument/2006/relationships/hyperlink" Target="https://youtu.be/YeUH3Q6cqSw" TargetMode="External"/><Relationship Id="rId1756" Type="http://schemas.openxmlformats.org/officeDocument/2006/relationships/hyperlink" Target="https://app.ideascale.com/t/UM5UZBwm6" TargetMode="External"/><Relationship Id="rId1757" Type="http://schemas.openxmlformats.org/officeDocument/2006/relationships/hyperlink" Target="https://docs.google.com/document/d/1G6AJBZ9jrQuAVDR8w3FIcs5Z-wmMAPUbgOHPS52Nz80/edit" TargetMode="External"/><Relationship Id="rId1758" Type="http://schemas.openxmlformats.org/officeDocument/2006/relationships/hyperlink" Target="https://youtu.be/hqoYfnwB2dQ" TargetMode="External"/><Relationship Id="rId1759" Type="http://schemas.openxmlformats.org/officeDocument/2006/relationships/hyperlink" Target="https://youtu.be/OSt9g3d_j-c" TargetMode="External"/><Relationship Id="rId1750" Type="http://schemas.openxmlformats.org/officeDocument/2006/relationships/hyperlink" Target="https://youtu.be/UWaLePU1y3E" TargetMode="External"/><Relationship Id="rId1751" Type="http://schemas.openxmlformats.org/officeDocument/2006/relationships/hyperlink" Target="https://www.youtube.com/watch?v=kQJdMOlOCKs" TargetMode="External"/><Relationship Id="rId1741" Type="http://schemas.openxmlformats.org/officeDocument/2006/relationships/hyperlink" Target="https://drive.google.com/file/d/1LaVgVOMgZA9yTw8wafrAkX0-kDnKcKWe/view?usp=share_link" TargetMode="External"/><Relationship Id="rId1742" Type="http://schemas.openxmlformats.org/officeDocument/2006/relationships/hyperlink" Target="https://youtu.be/AGqDpmE-C5I" TargetMode="External"/><Relationship Id="rId1743" Type="http://schemas.openxmlformats.org/officeDocument/2006/relationships/hyperlink" Target="https://www.youtube.com/watch?v=6E9zjhdrnms" TargetMode="External"/><Relationship Id="rId1744" Type="http://schemas.openxmlformats.org/officeDocument/2006/relationships/hyperlink" Target="https://app.ideascale.com/t/UM5UZBwgs" TargetMode="External"/><Relationship Id="rId1745" Type="http://schemas.openxmlformats.org/officeDocument/2006/relationships/hyperlink" Target="https://docs.google.com/document/d/1X0FIlNjhVfHHKlKa1KLIenSRWy33pQLtgl5KPAqYuHs/edit" TargetMode="External"/><Relationship Id="rId1746" Type="http://schemas.openxmlformats.org/officeDocument/2006/relationships/hyperlink" Target="https://youtu.be/_GR1D2mB4rI" TargetMode="External"/><Relationship Id="rId1747" Type="http://schemas.openxmlformats.org/officeDocument/2006/relationships/hyperlink" Target="https://youtu.be/kLhmiK-2hiM" TargetMode="External"/><Relationship Id="rId1748" Type="http://schemas.openxmlformats.org/officeDocument/2006/relationships/hyperlink" Target="https://cardano.ideascale.com/a/dtd/414896-48088" TargetMode="External"/><Relationship Id="rId1749" Type="http://schemas.openxmlformats.org/officeDocument/2006/relationships/hyperlink" Target="https://drive.google.com/file/d/1-x7VR1eWfokyzcK8c8q_z8fks4n5Thng/view?usp=share_link" TargetMode="External"/><Relationship Id="rId1740" Type="http://schemas.openxmlformats.org/officeDocument/2006/relationships/hyperlink" Target="https://cardano.ideascale.com/c/idea/333838" TargetMode="External"/><Relationship Id="rId5291" Type="http://schemas.openxmlformats.org/officeDocument/2006/relationships/hyperlink" Target="https://drive.google.com/file/d/14HqDm59WpFfg2W98XtxacOLpDE2bu99R/view?usp=drive_link" TargetMode="External"/><Relationship Id="rId5292" Type="http://schemas.openxmlformats.org/officeDocument/2006/relationships/hyperlink" Target="https://www.youtube.com/watch?v=R5IyrCEBooY&amp;feature=youtu.be" TargetMode="External"/><Relationship Id="rId5290" Type="http://schemas.openxmlformats.org/officeDocument/2006/relationships/hyperlink" Target="https://projectcatalyst.io/funds/11/cardano-use-cases-solution/dao-controlled-staking-baskets-multi-delegation-smart-contract-governed-by-dao-holders" TargetMode="External"/><Relationship Id="rId5295" Type="http://schemas.openxmlformats.org/officeDocument/2006/relationships/hyperlink" Target="https://www.youtube.com/watch?v=WUBDXkYVp34" TargetMode="External"/><Relationship Id="rId5296" Type="http://schemas.openxmlformats.org/officeDocument/2006/relationships/hyperlink" Target="https://projectcatalyst.io/funds/10/f10-development-and-infrastructure/cardano-based-web3-blockchain-center-in-tokushima-yoshinogawa-japan" TargetMode="External"/><Relationship Id="rId5293" Type="http://schemas.openxmlformats.org/officeDocument/2006/relationships/hyperlink" Target="https://projectcatalyst.io/funds/10/f10-developer-ecosystem-the-evolution/help-nmkr-to-continue-operations-and-develop-nft-infrastructure" TargetMode="External"/><Relationship Id="rId5294" Type="http://schemas.openxmlformats.org/officeDocument/2006/relationships/hyperlink" Target="https://drive.google.com/file/d/1xRwTG18YzFgXIeZJsnO_QNZ47zHY2keK/view" TargetMode="External"/><Relationship Id="rId5299" Type="http://schemas.openxmlformats.org/officeDocument/2006/relationships/hyperlink" Target="https://projectcatalyst.io/funds/12/f12-cardano-open-developers/cardano-laboratory-a-development-and-testing-environment-for-cardano" TargetMode="External"/><Relationship Id="rId5297" Type="http://schemas.openxmlformats.org/officeDocument/2006/relationships/hyperlink" Target="https://drive.google.com/file/d/1IHsUfxdOam9x7nmk3UNplc70wv8inMps/view?usp=drive_link" TargetMode="External"/><Relationship Id="rId5298" Type="http://schemas.openxmlformats.org/officeDocument/2006/relationships/hyperlink" Target="https://www.youtube.com/watch?si=auXJqQo8C1gkVoJf&amp;v=jgIt1TFLIP4&amp;feature=youtu.be" TargetMode="External"/><Relationship Id="rId5280" Type="http://schemas.openxmlformats.org/officeDocument/2006/relationships/hyperlink" Target="http://youtube.com/watch?v=aSYiuGSAIlc&amp;feature=youtu.be" TargetMode="External"/><Relationship Id="rId5281" Type="http://schemas.openxmlformats.org/officeDocument/2006/relationships/hyperlink" Target="https://projectcatalyst.io/funds/10/f13-cardano-open-ecosystem/latam-cardano-community-operations-5e236" TargetMode="External"/><Relationship Id="rId5284" Type="http://schemas.openxmlformats.org/officeDocument/2006/relationships/hyperlink" Target="https://projectcatalyst.io/funds/12/f12-cardano-open-ecosystem/mobile-learning-platform-and-interactive-courses-and-hackathons-for-aiken-and-python-development" TargetMode="External"/><Relationship Id="rId5285" Type="http://schemas.openxmlformats.org/officeDocument/2006/relationships/hyperlink" Target="https://drive.google.com/file/d/1wflmJnzg_TK5kaI___APVp7lQY3oFA4W/view?usp=drive_link" TargetMode="External"/><Relationship Id="rId5282" Type="http://schemas.openxmlformats.org/officeDocument/2006/relationships/hyperlink" Target="https://drive.google.com/file/d/1IOkF_lXxnn60RO6UP6sTBlg9_pG5JkuG/view?usp=drive_link" TargetMode="External"/><Relationship Id="rId5283" Type="http://schemas.openxmlformats.org/officeDocument/2006/relationships/hyperlink" Target="https://www.youtube.com/watch?v=Z3zQmmmHj54&amp;feature=youtu.be" TargetMode="External"/><Relationship Id="rId5288" Type="http://schemas.openxmlformats.org/officeDocument/2006/relationships/hyperlink" Target="https://drive.google.com/file/d/13DjIIISAai2Apfoy1Pz19rR9mUvAJOWh/view?usp=drive_link" TargetMode="External"/><Relationship Id="rId5289" Type="http://schemas.openxmlformats.org/officeDocument/2006/relationships/hyperlink" Target="https://youtu.be/V9IcGeor1ek" TargetMode="External"/><Relationship Id="rId5286" Type="http://schemas.openxmlformats.org/officeDocument/2006/relationships/hyperlink" Target="https://youtu.be/VhhDH02DW68" TargetMode="External"/><Relationship Id="rId5287" Type="http://schemas.openxmlformats.org/officeDocument/2006/relationships/hyperlink" Target="https://projectcatalyst.io/funds/12/f12-cardano-open-ecosystem/cardano-education-platform-expansion" TargetMode="External"/><Relationship Id="rId1710" Type="http://schemas.openxmlformats.org/officeDocument/2006/relationships/hyperlink" Target="https://youtu.be/nhvGE_9zkCY" TargetMode="External"/><Relationship Id="rId1711" Type="http://schemas.openxmlformats.org/officeDocument/2006/relationships/hyperlink" Target="https://youtu.be/Vdy5U0HmQiE" TargetMode="External"/><Relationship Id="rId1712" Type="http://schemas.openxmlformats.org/officeDocument/2006/relationships/hyperlink" Target="https://cardano.ideascale.com/a/dtd/419409-48088" TargetMode="External"/><Relationship Id="rId1713" Type="http://schemas.openxmlformats.org/officeDocument/2006/relationships/hyperlink" Target="https://drive.google.com/file/d/1NRbDtlKRbZOndFctHddga3RNpQbxBJTU/view?usp=share_link" TargetMode="External"/><Relationship Id="rId1714" Type="http://schemas.openxmlformats.org/officeDocument/2006/relationships/hyperlink" Target="https://youtu.be/7Z2lmdXXqcE" TargetMode="External"/><Relationship Id="rId1715" Type="http://schemas.openxmlformats.org/officeDocument/2006/relationships/hyperlink" Target="https://youtu.be/hZkZ2wgCBuU" TargetMode="External"/><Relationship Id="rId1716" Type="http://schemas.openxmlformats.org/officeDocument/2006/relationships/hyperlink" Target="https://app.ideascale.com/t/UM5UZBvSN" TargetMode="External"/><Relationship Id="rId1717" Type="http://schemas.openxmlformats.org/officeDocument/2006/relationships/hyperlink" Target="https://drive.google.com/file/d/1LfnRirkvrp5f17cyAEoV5EjC_EWDyIPC/view?usp=share_link" TargetMode="External"/><Relationship Id="rId1718" Type="http://schemas.openxmlformats.org/officeDocument/2006/relationships/hyperlink" Target="https://youtu.be/JuIAH9J1YUw" TargetMode="External"/><Relationship Id="rId1719" Type="http://schemas.openxmlformats.org/officeDocument/2006/relationships/hyperlink" Target="https://www.youtube.com/watch?v=GQy1EI4iddA&amp;ab_channel=MilanHouter" TargetMode="External"/><Relationship Id="rId1700" Type="http://schemas.openxmlformats.org/officeDocument/2006/relationships/hyperlink" Target="https://cardano.ideascale.com/a/dtd/417956-48088" TargetMode="External"/><Relationship Id="rId1701" Type="http://schemas.openxmlformats.org/officeDocument/2006/relationships/hyperlink" Target="https://drive.google.com/file/d/1GbjYinkqdS-bvpvalUOLaABGDNW9JLt_/view?usp=share_link" TargetMode="External"/><Relationship Id="rId1702" Type="http://schemas.openxmlformats.org/officeDocument/2006/relationships/hyperlink" Target="https://youtu.be/FFIWtRckvqQ" TargetMode="External"/><Relationship Id="rId1703" Type="http://schemas.openxmlformats.org/officeDocument/2006/relationships/hyperlink" Target="https://youtu.be/Z_5hN5xTP6Q" TargetMode="External"/><Relationship Id="rId1704" Type="http://schemas.openxmlformats.org/officeDocument/2006/relationships/hyperlink" Target="https://cardano.ideascale.com/a/dtd/422378-48088" TargetMode="External"/><Relationship Id="rId1705" Type="http://schemas.openxmlformats.org/officeDocument/2006/relationships/hyperlink" Target="https://docs.google.com/document/d/1n_pJb8yvVf-vPmO_6tNot7KSNx72MtWTUO3KH_n649Y/edit" TargetMode="External"/><Relationship Id="rId1706" Type="http://schemas.openxmlformats.org/officeDocument/2006/relationships/hyperlink" Target="https://youtu.be/WRBwfLFK__E" TargetMode="External"/><Relationship Id="rId1707" Type="http://schemas.openxmlformats.org/officeDocument/2006/relationships/hyperlink" Target="https://www.youtube.com/watch?v=tzameArAx28" TargetMode="External"/><Relationship Id="rId1708" Type="http://schemas.openxmlformats.org/officeDocument/2006/relationships/hyperlink" Target="https://cardano.ideascale.com/a/dtd/419160-48088" TargetMode="External"/><Relationship Id="rId1709" Type="http://schemas.openxmlformats.org/officeDocument/2006/relationships/hyperlink" Target="https://drive.google.com/file/d/1OyW35M3k1skqEWHXIJ1ZRtt7bOiaYnIv/view?usp=share_link" TargetMode="External"/><Relationship Id="rId40" Type="http://schemas.openxmlformats.org/officeDocument/2006/relationships/hyperlink" Target="https://drive.google.com/file/d/1IpZexVamBRg4mWtrxmK5ZmEIXJj7Tv-K/view?usp=sharing" TargetMode="External"/><Relationship Id="rId3513" Type="http://schemas.openxmlformats.org/officeDocument/2006/relationships/hyperlink" Target="https://drive.google.com/file/d/1DvavP3dKx9qKDlxAV-WE6eNvneMwfmpw/view?usp=drive_link" TargetMode="External"/><Relationship Id="rId4844" Type="http://schemas.openxmlformats.org/officeDocument/2006/relationships/hyperlink" Target="https://vimeo.com/1103326072?share=copy" TargetMode="External"/><Relationship Id="rId3512" Type="http://schemas.openxmlformats.org/officeDocument/2006/relationships/hyperlink" Target="https://projectcatalyst.io/funds/10/f10-developer-ecosystem-the-evolution/mlabs-cardano-transaction-library-evolution" TargetMode="External"/><Relationship Id="rId4843" Type="http://schemas.openxmlformats.org/officeDocument/2006/relationships/hyperlink" Target="https://drive.google.com/file/d/1AAnYLWOGDMU4zUMQprf_x6-g-omkEvEn/view" TargetMode="External"/><Relationship Id="rId42" Type="http://schemas.openxmlformats.org/officeDocument/2006/relationships/hyperlink" Target="https://drive.google.com/file/d/1qfOaLzw46exfNMLeBH8uIamLnKo53yG5/view?usp=sharing" TargetMode="External"/><Relationship Id="rId3515" Type="http://schemas.openxmlformats.org/officeDocument/2006/relationships/hyperlink" Target="https://projectcatalyst.io/funds/11/cardano-open-ecosystem/c2vn-cardano-developer-club-in-universities-3e95c" TargetMode="External"/><Relationship Id="rId4846" Type="http://schemas.openxmlformats.org/officeDocument/2006/relationships/hyperlink" Target="https://docs.google.com/document/d/1q7-teaWDtXdI51tLsYjiyHJWNkSZDCw-Uc6Cb2_m9lY/edit?tab=t.0" TargetMode="External"/><Relationship Id="rId41" Type="http://schemas.openxmlformats.org/officeDocument/2006/relationships/hyperlink" Target="https://youtu.be/udkz_JBKPEM" TargetMode="External"/><Relationship Id="rId3514" Type="http://schemas.openxmlformats.org/officeDocument/2006/relationships/hyperlink" Target="https://www.youtube.com/watch?v=MauAcCghlb0" TargetMode="External"/><Relationship Id="rId4845" Type="http://schemas.openxmlformats.org/officeDocument/2006/relationships/hyperlink" Target="https://projectcatalyst.io/funds/10/f13-cardano-use-cases-concept/cardano-hub-indonesia-marketing-initiatives" TargetMode="External"/><Relationship Id="rId44" Type="http://schemas.openxmlformats.org/officeDocument/2006/relationships/hyperlink" Target="https://docs.google.com/presentation/d/11StNCcf4sBhWAgWKL7kWLK1adfXg7i9dd2i7KWgrY8U/edit" TargetMode="External"/><Relationship Id="rId3517" Type="http://schemas.openxmlformats.org/officeDocument/2006/relationships/hyperlink" Target="https://www.youtube.com/watch?v=F0sL2UXMc-U" TargetMode="External"/><Relationship Id="rId4848" Type="http://schemas.openxmlformats.org/officeDocument/2006/relationships/hyperlink" Target="https://app.ideascale.com/t/UM5UZBqYw" TargetMode="External"/><Relationship Id="rId43" Type="http://schemas.openxmlformats.org/officeDocument/2006/relationships/hyperlink" Target="http://app.ideascale.com/t/UM5UZBigN" TargetMode="External"/><Relationship Id="rId3516" Type="http://schemas.openxmlformats.org/officeDocument/2006/relationships/hyperlink" Target="https://drive.google.com/file/d/12D26XB4NQ8FeW67P_a4DAMpCcOBVbzao/view?usp=drive_link" TargetMode="External"/><Relationship Id="rId4847" Type="http://schemas.openxmlformats.org/officeDocument/2006/relationships/hyperlink" Target="https://www.youtube.com/watch?v=fiG0SFE4pKo&amp;list=PL-wFndcY7YfoOQ4mWoN5fsMKPrZmDQVwD&amp;index=8" TargetMode="External"/><Relationship Id="rId46" Type="http://schemas.openxmlformats.org/officeDocument/2006/relationships/hyperlink" Target="https://cardano.ideascale.com/a/dtd/Diversify-Voting-Influence/340657-48088" TargetMode="External"/><Relationship Id="rId3519" Type="http://schemas.openxmlformats.org/officeDocument/2006/relationships/hyperlink" Target="https://docs.google.com/document/d/1bKh_EW9djYLFQH7Tu9515vEvLFlqlyL1BOTp3iyV8sg/edit?usp=drive_link" TargetMode="External"/><Relationship Id="rId45" Type="http://schemas.openxmlformats.org/officeDocument/2006/relationships/hyperlink" Target="https://youtu.be/olOxEinXrgM?t=1402" TargetMode="External"/><Relationship Id="rId3518" Type="http://schemas.openxmlformats.org/officeDocument/2006/relationships/hyperlink" Target="https://projectcatalyst.io/funds/11/cardano-use-cases-solution/cardano-in-metamask" TargetMode="External"/><Relationship Id="rId4849" Type="http://schemas.openxmlformats.org/officeDocument/2006/relationships/hyperlink" Target="https://drive.google.com/file/d/1yqewqh_wk6TraWAWpCcVx7aMNUS0S8aG/view" TargetMode="External"/><Relationship Id="rId48" Type="http://schemas.openxmlformats.org/officeDocument/2006/relationships/hyperlink" Target="https://youtu.be/VudbBWPh-qA?t=1082" TargetMode="External"/><Relationship Id="rId47" Type="http://schemas.openxmlformats.org/officeDocument/2006/relationships/hyperlink" Target="https://docs.google.com/presentation/d/1R40XA9w3hdogAkcDJNpL3gM3S9q8pcTIQYCokrEow8s/edit" TargetMode="External"/><Relationship Id="rId49" Type="http://schemas.openxmlformats.org/officeDocument/2006/relationships/hyperlink" Target="https://docs.google.com/document/d/147av_tt9p1UgtWemZTJ7uTLrF706PaLBYTw__juwTAE/edit?usp=sharing" TargetMode="External"/><Relationship Id="rId4840" Type="http://schemas.openxmlformats.org/officeDocument/2006/relationships/hyperlink" Target="https://drive.google.com/file/d/1AAnYLWOGDMU4zUMQprf_x6-g-omkEvEn/view" TargetMode="External"/><Relationship Id="rId3511" Type="http://schemas.openxmlformats.org/officeDocument/2006/relationships/hyperlink" Target="https://www.youtube.com/watch?v=ZodSuWR_sI4" TargetMode="External"/><Relationship Id="rId4842" Type="http://schemas.openxmlformats.org/officeDocument/2006/relationships/hyperlink" Target="https://app.ideascale.com/t/UM5UZBvbk" TargetMode="External"/><Relationship Id="rId3510" Type="http://schemas.openxmlformats.org/officeDocument/2006/relationships/hyperlink" Target="https://docs.google.com/document/d/1jR-ctyvTj3fzjsb8sjriHJOjCQiIsxP2AcwJPt7xHRE/edit?usp=drive_link" TargetMode="External"/><Relationship Id="rId4841" Type="http://schemas.openxmlformats.org/officeDocument/2006/relationships/hyperlink" Target="https://vimeo.com/1103326072?share=copy" TargetMode="External"/><Relationship Id="rId3502" Type="http://schemas.openxmlformats.org/officeDocument/2006/relationships/hyperlink" Target="https://www.youtube.com/watch?v=Z7utXI5hKEQ" TargetMode="External"/><Relationship Id="rId4833" Type="http://schemas.openxmlformats.org/officeDocument/2006/relationships/hyperlink" Target="https://projectcatalyst.io/funds/12/f12-cardano-open-ecosystem/cardano-side-event-at-token-2049-singapore-18-19-sept-2024" TargetMode="External"/><Relationship Id="rId3501" Type="http://schemas.openxmlformats.org/officeDocument/2006/relationships/hyperlink" Target="https://drive.google.com/file/d/1XX8Zhvn9fQJovl_flFb0n9BYanoq_LaG/view?usp=drive_link" TargetMode="External"/><Relationship Id="rId4832" Type="http://schemas.openxmlformats.org/officeDocument/2006/relationships/hyperlink" Target="https://app.ideascale.com/t/UM5UZBqfi" TargetMode="External"/><Relationship Id="rId31" Type="http://schemas.openxmlformats.org/officeDocument/2006/relationships/hyperlink" Target="https://docs.google.com/presentation/d/1R40XA9w3hdogAkcDJNpL3gM3S9q8pcTIQYCokrEow8s/edit" TargetMode="External"/><Relationship Id="rId3504" Type="http://schemas.openxmlformats.org/officeDocument/2006/relationships/hyperlink" Target="https://drive.google.com/file/d/1mMY2UwZ9Im5mk55PKKl1a_Dn4c1Hmwdu/view?usp=drive_link" TargetMode="External"/><Relationship Id="rId4835" Type="http://schemas.openxmlformats.org/officeDocument/2006/relationships/hyperlink" Target="https://youtu.be/Y-_D6NMqV7E" TargetMode="External"/><Relationship Id="rId30" Type="http://schemas.openxmlformats.org/officeDocument/2006/relationships/hyperlink" Target="https://cardano.ideascale.com/a/dtd/Visual-Studio-Smart-Contract-Plugin/333827-48088" TargetMode="External"/><Relationship Id="rId3503" Type="http://schemas.openxmlformats.org/officeDocument/2006/relationships/hyperlink" Target="https://app.ideascale.com/t/UM5UZBvuT" TargetMode="External"/><Relationship Id="rId4834" Type="http://schemas.openxmlformats.org/officeDocument/2006/relationships/hyperlink" Target="https://docs.google.com/document/d/1fyvdQXFzYbqyUTN_JNMHcEV22BdcAcHS-4VgwDu6xJQ/edit?tab=t.0" TargetMode="External"/><Relationship Id="rId33" Type="http://schemas.openxmlformats.org/officeDocument/2006/relationships/hyperlink" Target="https://cardano.ideascale.com/a/dtd/Cardano-China-Info-Hub/341094-48088" TargetMode="External"/><Relationship Id="rId3506" Type="http://schemas.openxmlformats.org/officeDocument/2006/relationships/hyperlink" Target="https://projectcatalyst.io/funds/10/f10-building-on-nmkr/clarity-lessgreater-nmkr-governance-token-creation-integration" TargetMode="External"/><Relationship Id="rId4837" Type="http://schemas.openxmlformats.org/officeDocument/2006/relationships/hyperlink" Target="https://drive.google.com/file/d/1AAnYLWOGDMU4zUMQprf_x6-g-omkEvEn/view" TargetMode="External"/><Relationship Id="rId32" Type="http://schemas.openxmlformats.org/officeDocument/2006/relationships/hyperlink" Target="https://youtu.be/VudbBWPh-qA?t=2108" TargetMode="External"/><Relationship Id="rId3505" Type="http://schemas.openxmlformats.org/officeDocument/2006/relationships/hyperlink" Target="https://www.youtube.com/watch?v=c7zHeLPRCHk" TargetMode="External"/><Relationship Id="rId4836" Type="http://schemas.openxmlformats.org/officeDocument/2006/relationships/hyperlink" Target="https://cardano.ideascale.com/c/idea/340535" TargetMode="External"/><Relationship Id="rId35" Type="http://schemas.openxmlformats.org/officeDocument/2006/relationships/hyperlink" Target="https://youtu.be/yts3EFEODtU?t=240" TargetMode="External"/><Relationship Id="rId3508" Type="http://schemas.openxmlformats.org/officeDocument/2006/relationships/hyperlink" Target="https://www.youtube.com/watch?v=B1vHPAdvYcE" TargetMode="External"/><Relationship Id="rId4839" Type="http://schemas.openxmlformats.org/officeDocument/2006/relationships/hyperlink" Target="https://cardano.ideascale.com/a/dtd/PlayerMint-Community-Access-NFTs/366761-48088" TargetMode="External"/><Relationship Id="rId34" Type="http://schemas.openxmlformats.org/officeDocument/2006/relationships/hyperlink" Target="https://docs.google.com/presentation/d/1KHx-tID5RdWyoXitLQpdf2Ti3EgSF9RjilC8_-jJWwk/edit" TargetMode="External"/><Relationship Id="rId3507" Type="http://schemas.openxmlformats.org/officeDocument/2006/relationships/hyperlink" Target="https://docs.google.com/document/d/1el_bRZvvhQ356e5pDYMFMlxWQsa57dw1-hoMFnVeuNw/edit?usp=sharing" TargetMode="External"/><Relationship Id="rId4838" Type="http://schemas.openxmlformats.org/officeDocument/2006/relationships/hyperlink" Target="https://vimeo.com/1103326072?share=copy" TargetMode="External"/><Relationship Id="rId3509" Type="http://schemas.openxmlformats.org/officeDocument/2006/relationships/hyperlink" Target="https://projectcatalyst.io/funds/10/f10-products-and-integrations/minswap-aiken-v2-audit" TargetMode="External"/><Relationship Id="rId37" Type="http://schemas.openxmlformats.org/officeDocument/2006/relationships/hyperlink" Target="https://drive.google.com/file/d/1leCReF4Qyhk-1sUm7tzIY59kx78UDRtJ/view?usp=sharing" TargetMode="External"/><Relationship Id="rId36" Type="http://schemas.openxmlformats.org/officeDocument/2006/relationships/hyperlink" Target="https://cardano.ideascale.com/c/idea/341012" TargetMode="External"/><Relationship Id="rId39" Type="http://schemas.openxmlformats.org/officeDocument/2006/relationships/hyperlink" Target="https://cardano.ideascale.com/c/idea/340677" TargetMode="External"/><Relationship Id="rId38" Type="http://schemas.openxmlformats.org/officeDocument/2006/relationships/hyperlink" Target="https://drive.google.com/file/d/1CHVVhAO8cisL9G-bAw656C3Es7tVN1kF/" TargetMode="External"/><Relationship Id="rId3500" Type="http://schemas.openxmlformats.org/officeDocument/2006/relationships/hyperlink" Target="https://app.ideascale.com/t/UM5UZBrd7" TargetMode="External"/><Relationship Id="rId4831" Type="http://schemas.openxmlformats.org/officeDocument/2006/relationships/hyperlink" Target="https://app.ideascale.com/t/UM5UZBqfU" TargetMode="External"/><Relationship Id="rId4830" Type="http://schemas.openxmlformats.org/officeDocument/2006/relationships/hyperlink" Target="https://app.ideascale.com/t/UM5UZBqfO" TargetMode="External"/><Relationship Id="rId2203" Type="http://schemas.openxmlformats.org/officeDocument/2006/relationships/hyperlink" Target="https://app.ideascale.com/t/UM5UZBw1h" TargetMode="External"/><Relationship Id="rId3535" Type="http://schemas.openxmlformats.org/officeDocument/2006/relationships/hyperlink" Target="https://youtu.be/MD6STtq06m4" TargetMode="External"/><Relationship Id="rId4866" Type="http://schemas.openxmlformats.org/officeDocument/2006/relationships/hyperlink" Target="https://projectcatalyst.io/funds/10/f13-cardano-open-ecosystem/empowering-community-hub-cardano-in-brazil" TargetMode="External"/><Relationship Id="rId2204" Type="http://schemas.openxmlformats.org/officeDocument/2006/relationships/hyperlink" Target="https://drive.google.com/file/d/1yHKKas9m5AQvf5hiHJ5bRppPW-fpQKkF/view?usp=drive_link" TargetMode="External"/><Relationship Id="rId3534" Type="http://schemas.openxmlformats.org/officeDocument/2006/relationships/hyperlink" Target="https://drive.google.com/file/d/1kRDQrphkttzNKFSgHLnrvzLVw83RRWZ9/view?usp=drive_link" TargetMode="External"/><Relationship Id="rId4865" Type="http://schemas.openxmlformats.org/officeDocument/2006/relationships/hyperlink" Target="https://www.youtube.com/watch?v=cfCDXuQ6BEo" TargetMode="External"/><Relationship Id="rId20" Type="http://schemas.openxmlformats.org/officeDocument/2006/relationships/hyperlink" Target="https://cardano.ideascale.com/c/idea/323251" TargetMode="External"/><Relationship Id="rId2205" Type="http://schemas.openxmlformats.org/officeDocument/2006/relationships/hyperlink" Target="https://youtu.be/4Q3XZeiznhU" TargetMode="External"/><Relationship Id="rId3537" Type="http://schemas.openxmlformats.org/officeDocument/2006/relationships/hyperlink" Target="https://drive.google.com/file/d/1VGZJR6k0jrjRGte8RmD-B1zlSgmwBmGn/view?usp=drive_link" TargetMode="External"/><Relationship Id="rId4868" Type="http://schemas.openxmlformats.org/officeDocument/2006/relationships/hyperlink" Target="https://youtu.be/BG8S26sBAhY" TargetMode="External"/><Relationship Id="rId2206" Type="http://schemas.openxmlformats.org/officeDocument/2006/relationships/hyperlink" Target="https://youtu.be/C0aHUiD6M8Q" TargetMode="External"/><Relationship Id="rId3536" Type="http://schemas.openxmlformats.org/officeDocument/2006/relationships/hyperlink" Target="https://projectcatalyst.io/funds/11/cardano-use-cases-concept/the-ultimate-cardano-assets-data-portal-clean-data-backtesting-and-price-models-for-native-tokens" TargetMode="External"/><Relationship Id="rId4867" Type="http://schemas.openxmlformats.org/officeDocument/2006/relationships/hyperlink" Target="https://drive.google.com/file/d/1WrT4lrf-OLoC5MyiFGGFIUj6-Zf6quBM/view?usp=drive_link" TargetMode="External"/><Relationship Id="rId22" Type="http://schemas.openxmlformats.org/officeDocument/2006/relationships/hyperlink" Target="https://cardano.ideascale.com/c/idea/340760" TargetMode="External"/><Relationship Id="rId2207" Type="http://schemas.openxmlformats.org/officeDocument/2006/relationships/hyperlink" Target="https://app.ideascale.com/t/UM5UZBu9C" TargetMode="External"/><Relationship Id="rId3539" Type="http://schemas.openxmlformats.org/officeDocument/2006/relationships/hyperlink" Target="https://projectcatalyst.io/funds/12/f12-cardano-open-ecosystem/c2vn-developing-the-blockchain-lecturer-team-at-universities-in-vietnam" TargetMode="External"/><Relationship Id="rId21" Type="http://schemas.openxmlformats.org/officeDocument/2006/relationships/hyperlink" Target="https://drive.google.com/file/d/17Ac02cFF5YX2VWIYyki-XIJU5S0ORJ-M/view?usp=sharing" TargetMode="External"/><Relationship Id="rId2208" Type="http://schemas.openxmlformats.org/officeDocument/2006/relationships/hyperlink" Target="https://drive.google.com/file/d/1qRhk9nAs1AlKS9gAUeaUY_lQeHabk2aF/view?usp=drive_link" TargetMode="External"/><Relationship Id="rId3538" Type="http://schemas.openxmlformats.org/officeDocument/2006/relationships/hyperlink" Target="https://www.youtube.com/watch?v=UBRSEEJKq74" TargetMode="External"/><Relationship Id="rId4869" Type="http://schemas.openxmlformats.org/officeDocument/2006/relationships/hyperlink" Target="https://projectcatalyst.io/funds/10/f13-cardano-open-ecosystem/empowering-ghanaian-youths-through-cardano-blockchain-aiesec-collaboration-for-awareness-and-adoption" TargetMode="External"/><Relationship Id="rId24" Type="http://schemas.openxmlformats.org/officeDocument/2006/relationships/hyperlink" Target="https://youtu.be/GcIlwjjnSwI" TargetMode="External"/><Relationship Id="rId2209" Type="http://schemas.openxmlformats.org/officeDocument/2006/relationships/hyperlink" Target="https://youtu.be/rilVvz_Hycg" TargetMode="External"/><Relationship Id="rId23" Type="http://schemas.openxmlformats.org/officeDocument/2006/relationships/hyperlink" Target="https://drive.google.com/file/d/10JQGY9I-_mvjjfAAfKdyoEUlu2zs0Gpi/view?usp=sharing" TargetMode="External"/><Relationship Id="rId26" Type="http://schemas.openxmlformats.org/officeDocument/2006/relationships/hyperlink" Target="https://cardano.ideascale.com/c/idea/340007" TargetMode="External"/><Relationship Id="rId25" Type="http://schemas.openxmlformats.org/officeDocument/2006/relationships/hyperlink" Target="https://www.youtube.com/watch?v=0rh_IggFq_A" TargetMode="External"/><Relationship Id="rId28" Type="http://schemas.openxmlformats.org/officeDocument/2006/relationships/hyperlink" Target="https://youtu.be/NA3e3CkFtno" TargetMode="External"/><Relationship Id="rId4860" Type="http://schemas.openxmlformats.org/officeDocument/2006/relationships/hyperlink" Target="https://projectcatalyst.io/funds/10/f13-cardano-open-ecosystem/sustain-and-maintain-gimbalabs-dddd3" TargetMode="External"/><Relationship Id="rId27" Type="http://schemas.openxmlformats.org/officeDocument/2006/relationships/hyperlink" Target="https://drive.google.com/file/d/1QLhnoaS5e_sQeYOZ7GAXIUJWdLSXlaRv/view?usp=sharing" TargetMode="External"/><Relationship Id="rId3531" Type="http://schemas.openxmlformats.org/officeDocument/2006/relationships/hyperlink" Target="https://docs.google.com/document/d/1CerCM6bdBGGgM8cgImqzkY8pe0KneVBWkW45XENC47E/edit" TargetMode="External"/><Relationship Id="rId4862" Type="http://schemas.openxmlformats.org/officeDocument/2006/relationships/hyperlink" Target="https://www.youtube.com/watch?v=ZO4zOI4duzw" TargetMode="External"/><Relationship Id="rId29" Type="http://schemas.openxmlformats.org/officeDocument/2006/relationships/hyperlink" Target="https://drive.google.com/file/d/1MO883gsGSH0_79hYf19kuTxGGInboRV7/view?usp=sharing" TargetMode="External"/><Relationship Id="rId2200" Type="http://schemas.openxmlformats.org/officeDocument/2006/relationships/hyperlink" Target="https://drive.google.com/file/d/1jkWK2snZvXyR0r7jI2rxpdJqtuS1Hgct/view?usp=drive_link" TargetMode="External"/><Relationship Id="rId3530" Type="http://schemas.openxmlformats.org/officeDocument/2006/relationships/hyperlink" Target="https://projectcatalyst.io/funds/11/cardano-use-cases-concept/nucast-advancing-invoice-factoring-on-the-cardano-blockchain-transforming-a-dollar274-trillion-industry-open-source" TargetMode="External"/><Relationship Id="rId4861" Type="http://schemas.openxmlformats.org/officeDocument/2006/relationships/hyperlink" Target="https://drive.google.com/file/d/1PRgXAS8vPbZKzfuBUgxbrPv_beGlg3EN/view?usp=drive_link" TargetMode="External"/><Relationship Id="rId2201" Type="http://schemas.openxmlformats.org/officeDocument/2006/relationships/hyperlink" Target="https://youtu.be/JGtw-GpCklI" TargetMode="External"/><Relationship Id="rId3533" Type="http://schemas.openxmlformats.org/officeDocument/2006/relationships/hyperlink" Target="https://projectcatalyst.io/funds/11/cardano-open-ecosystem/polkadot-cardano-unifires" TargetMode="External"/><Relationship Id="rId4864" Type="http://schemas.openxmlformats.org/officeDocument/2006/relationships/hyperlink" Target="https://drive.google.com/file/d/1Y6iBBAfOgAFUdJM3qZUAPBcAKUpHAeld/view?usp=drive_link" TargetMode="External"/><Relationship Id="rId2202" Type="http://schemas.openxmlformats.org/officeDocument/2006/relationships/hyperlink" Target="https://youtu.be/8IP4oAi8JgI" TargetMode="External"/><Relationship Id="rId3532" Type="http://schemas.openxmlformats.org/officeDocument/2006/relationships/hyperlink" Target="https://www.youtube.com/watch?v=PD5zbSSKrdE" TargetMode="External"/><Relationship Id="rId4863" Type="http://schemas.openxmlformats.org/officeDocument/2006/relationships/hyperlink" Target="https://projectcatalyst.io/funds/10/f13-cardano-open-ecosystem/community-cip-editor-robert-phair-8-month-budget" TargetMode="External"/><Relationship Id="rId3524" Type="http://schemas.openxmlformats.org/officeDocument/2006/relationships/hyperlink" Target="https://projectcatalyst.io/funds/11/cardano-open-developers/gamechanger-open-sourcing-now-to-help-cip30-spec-upgrade" TargetMode="External"/><Relationship Id="rId4855" Type="http://schemas.openxmlformats.org/officeDocument/2006/relationships/hyperlink" Target="https://drive.google.com/file/d/1_fnd4AujpZZAy8jqOlHVdj1-aXWOy8Cf/view?usp=drive_link" TargetMode="External"/><Relationship Id="rId3523" Type="http://schemas.openxmlformats.org/officeDocument/2006/relationships/hyperlink" Target="https://www.youtube.com/watch?v=Wt3N21JluqY" TargetMode="External"/><Relationship Id="rId4854" Type="http://schemas.openxmlformats.org/officeDocument/2006/relationships/hyperlink" Target="https://projectcatalyst.io/funds/12/f12-cardano-open-ecosystem/cip-1694-and-cardano-governance-workshop-bengaluru-india" TargetMode="External"/><Relationship Id="rId3526" Type="http://schemas.openxmlformats.org/officeDocument/2006/relationships/hyperlink" Target="https://youtu.be/ryaCwSMHxBE" TargetMode="External"/><Relationship Id="rId4857" Type="http://schemas.openxmlformats.org/officeDocument/2006/relationships/hyperlink" Target="http://app.ideascale.com/t/UM5UZBiTx" TargetMode="External"/><Relationship Id="rId3525" Type="http://schemas.openxmlformats.org/officeDocument/2006/relationships/hyperlink" Target="https://drive.google.com/file/d/1m_14NCiNhReRCDLnljFbwKGNvunAOE2d/view?usp=drive_link" TargetMode="External"/><Relationship Id="rId4856" Type="http://schemas.openxmlformats.org/officeDocument/2006/relationships/hyperlink" Target="https://youtu.be/x4RyNfybn44" TargetMode="External"/><Relationship Id="rId11" Type="http://schemas.openxmlformats.org/officeDocument/2006/relationships/hyperlink" Target="https://cardano.ideascale.com/a/dtd/333570-48088" TargetMode="External"/><Relationship Id="rId3528" Type="http://schemas.openxmlformats.org/officeDocument/2006/relationships/hyperlink" Target="https://drive.google.com/file/d/1MizIWUk1tJf6Q6912gcWt_XRVwixh03g/view?usp=drive_link" TargetMode="External"/><Relationship Id="rId4859" Type="http://schemas.openxmlformats.org/officeDocument/2006/relationships/hyperlink" Target="https://www.youtube.com/watch?v=_wNSS-RWGY4" TargetMode="External"/><Relationship Id="rId10" Type="http://schemas.openxmlformats.org/officeDocument/2006/relationships/hyperlink" Target="https://youtu.be/C1pcZWFqAV8?t=541" TargetMode="External"/><Relationship Id="rId3527" Type="http://schemas.openxmlformats.org/officeDocument/2006/relationships/hyperlink" Target="https://projectcatalyst.io/funds/11/cardano-use-cases-concept/marlowe-enhanced-tailored-contracts-with-intuitive-design" TargetMode="External"/><Relationship Id="rId4858" Type="http://schemas.openxmlformats.org/officeDocument/2006/relationships/hyperlink" Target="https://drive.google.com/file/d/1v4ctpEpVdM7VOj9bHvxbVaROIM84TX1u/view" TargetMode="External"/><Relationship Id="rId13" Type="http://schemas.openxmlformats.org/officeDocument/2006/relationships/hyperlink" Target="https://drive.google.com/file/d/1vgbwTL76_esvtuzEP_BOPTA66DXyqr-j/view" TargetMode="External"/><Relationship Id="rId12" Type="http://schemas.openxmlformats.org/officeDocument/2006/relationships/hyperlink" Target="https://docs.google.com/presentation/d/1Xi8COzkjn7vINiWNnSRay0as2nyrHNRLkng_oh8JYzU/edit" TargetMode="External"/><Relationship Id="rId3529" Type="http://schemas.openxmlformats.org/officeDocument/2006/relationships/hyperlink" Target="https://youtu.be/4ZzZHQnTb3w" TargetMode="External"/><Relationship Id="rId15" Type="http://schemas.openxmlformats.org/officeDocument/2006/relationships/hyperlink" Target="https://docs.google.com/presentation/d/1_BGhCFyPgpzoHmx_wuHcskOWDAQYU9pcVu0XXYCV6g4/edit" TargetMode="External"/><Relationship Id="rId14" Type="http://schemas.openxmlformats.org/officeDocument/2006/relationships/hyperlink" Target="https://cardano.ideascale.com/a/dtd/CardanoSharp-NET-Library/333629-48088" TargetMode="External"/><Relationship Id="rId17" Type="http://schemas.openxmlformats.org/officeDocument/2006/relationships/hyperlink" Target="http://app.ideascale.com/t/UM5UZBfXD" TargetMode="External"/><Relationship Id="rId16" Type="http://schemas.openxmlformats.org/officeDocument/2006/relationships/hyperlink" Target="https://drive.google.com/file/d/1VBaPGjOLOKK_3CYlU6Y5JUqsP03P-Mtb/view" TargetMode="External"/><Relationship Id="rId19" Type="http://schemas.openxmlformats.org/officeDocument/2006/relationships/hyperlink" Target="https://youtu.be/7_171-XgPdI?t=161" TargetMode="External"/><Relationship Id="rId3520" Type="http://schemas.openxmlformats.org/officeDocument/2006/relationships/hyperlink" Target="https://youtu.be/SNsWvnyqqD4" TargetMode="External"/><Relationship Id="rId4851" Type="http://schemas.openxmlformats.org/officeDocument/2006/relationships/hyperlink" Target="https://projectcatalyst.io/funds/12/f12-cardano-use-cases-concept/gluon-stablecoin-protocol-research-paper-and-formal-verification" TargetMode="External"/><Relationship Id="rId18" Type="http://schemas.openxmlformats.org/officeDocument/2006/relationships/hyperlink" Target="https://docs.google.com/presentation/d/1-2GfEnkkK01bp3KzbAVKb7nW6LYXkTOrIZ0qVvNTs9k/edit" TargetMode="External"/><Relationship Id="rId4850" Type="http://schemas.openxmlformats.org/officeDocument/2006/relationships/hyperlink" Target="https://vimeo.com/1103356005" TargetMode="External"/><Relationship Id="rId3522" Type="http://schemas.openxmlformats.org/officeDocument/2006/relationships/hyperlink" Target="https://drive.google.com/file/d/1QxHRHCPhImbmLwxn1QQgNtBUedOPLL4-/view?usp=drive_link" TargetMode="External"/><Relationship Id="rId4853" Type="http://schemas.openxmlformats.org/officeDocument/2006/relationships/hyperlink" Target="https://youtu.be/vjoWkeaJfFs" TargetMode="External"/><Relationship Id="rId3521" Type="http://schemas.openxmlformats.org/officeDocument/2006/relationships/hyperlink" Target="https://projectcatalyst.io/funds/11/cardano-open-ecosystem/community-led-cardano-summits-in-japan" TargetMode="External"/><Relationship Id="rId4852" Type="http://schemas.openxmlformats.org/officeDocument/2006/relationships/hyperlink" Target="https://drive.google.com/file/d/10EqfGKmvB4ORFGf0bNBRUYoIXL16BCRA/view?usp=drive_link" TargetMode="External"/><Relationship Id="rId84" Type="http://schemas.openxmlformats.org/officeDocument/2006/relationships/hyperlink" Target="https://youtu.be/Xr1MnlaFKM4" TargetMode="External"/><Relationship Id="rId1774" Type="http://schemas.openxmlformats.org/officeDocument/2006/relationships/hyperlink" Target="https://youtu.be/N-2qL_6FXU8" TargetMode="External"/><Relationship Id="rId4800" Type="http://schemas.openxmlformats.org/officeDocument/2006/relationships/hyperlink" Target="http://app.ideascale.com/t/UM5UZBip2" TargetMode="External"/><Relationship Id="rId83" Type="http://schemas.openxmlformats.org/officeDocument/2006/relationships/hyperlink" Target="https://drive.google.com/file/d/1aNPkbKSBdos5swJGgRj00NmQ6N1Tpvyq/view?usp=sharing" TargetMode="External"/><Relationship Id="rId1775" Type="http://schemas.openxmlformats.org/officeDocument/2006/relationships/hyperlink" Target="https://www.youtube.com/watch?v=zP4O8jRVlKg" TargetMode="External"/><Relationship Id="rId86" Type="http://schemas.openxmlformats.org/officeDocument/2006/relationships/hyperlink" Target="https://cardano.ideascale.com/c/idea/334521" TargetMode="External"/><Relationship Id="rId1776" Type="http://schemas.openxmlformats.org/officeDocument/2006/relationships/hyperlink" Target="https://app.ideascale.com/t/UM5UZBvI6" TargetMode="External"/><Relationship Id="rId4802" Type="http://schemas.openxmlformats.org/officeDocument/2006/relationships/hyperlink" Target="http://app.ideascale.com/t/UM5UZBius" TargetMode="External"/><Relationship Id="rId85" Type="http://schemas.openxmlformats.org/officeDocument/2006/relationships/hyperlink" Target="https://youtu.be/YSvkNDgFbYg" TargetMode="External"/><Relationship Id="rId1777" Type="http://schemas.openxmlformats.org/officeDocument/2006/relationships/hyperlink" Target="https://drive.google.com/file/d/1KW1WO6nJK0ulMlrZ8qxVADQK9a7s2vwp/view?usp=share_link" TargetMode="External"/><Relationship Id="rId4801" Type="http://schemas.openxmlformats.org/officeDocument/2006/relationships/hyperlink" Target="http://app.ideascale.com/t/UM5UZBiN7" TargetMode="External"/><Relationship Id="rId88" Type="http://schemas.openxmlformats.org/officeDocument/2006/relationships/hyperlink" Target="https://youtu.be/KY1c-0dP4zg" TargetMode="External"/><Relationship Id="rId1778" Type="http://schemas.openxmlformats.org/officeDocument/2006/relationships/hyperlink" Target="https://youtu.be/496R_ABHqQk" TargetMode="External"/><Relationship Id="rId4804" Type="http://schemas.openxmlformats.org/officeDocument/2006/relationships/hyperlink" Target="http://app.ideascale.com/t/UM5UZBiOH" TargetMode="External"/><Relationship Id="rId87" Type="http://schemas.openxmlformats.org/officeDocument/2006/relationships/hyperlink" Target="https://drive.google.com/file/d/1FqRIxooA_5OpU_EfyvpRat0Qdur2ZWZF/view?usp=sharing" TargetMode="External"/><Relationship Id="rId1779" Type="http://schemas.openxmlformats.org/officeDocument/2006/relationships/hyperlink" Target="https://vimeo.com/800280229" TargetMode="External"/><Relationship Id="rId4803" Type="http://schemas.openxmlformats.org/officeDocument/2006/relationships/hyperlink" Target="http://app.ideascale.com/t/UM5UZBiQX" TargetMode="External"/><Relationship Id="rId4806" Type="http://schemas.openxmlformats.org/officeDocument/2006/relationships/hyperlink" Target="http://app.ideascale.com/t/UM5UZBiOt" TargetMode="External"/><Relationship Id="rId89" Type="http://schemas.openxmlformats.org/officeDocument/2006/relationships/hyperlink" Target="https://youtu.be/i5jOwWzljk4" TargetMode="External"/><Relationship Id="rId4805" Type="http://schemas.openxmlformats.org/officeDocument/2006/relationships/hyperlink" Target="http://app.ideascale.com/t/UM5UZBiQQ" TargetMode="External"/><Relationship Id="rId4808" Type="http://schemas.openxmlformats.org/officeDocument/2006/relationships/hyperlink" Target="http://app.ideascale.com/t/UM5UZBilz" TargetMode="External"/><Relationship Id="rId4807" Type="http://schemas.openxmlformats.org/officeDocument/2006/relationships/hyperlink" Target="http://app.ideascale.com/t/UM5UZBiPr" TargetMode="External"/><Relationship Id="rId4809" Type="http://schemas.openxmlformats.org/officeDocument/2006/relationships/hyperlink" Target="https://cardano.ideascale.com/a/dtd/Passive-Interface-with-DNA-DID/369053-48088" TargetMode="External"/><Relationship Id="rId80" Type="http://schemas.openxmlformats.org/officeDocument/2006/relationships/hyperlink" Target="https://youtu.be/RYuj_wj0nQ4" TargetMode="External"/><Relationship Id="rId82" Type="http://schemas.openxmlformats.org/officeDocument/2006/relationships/hyperlink" Target="https://cardano.ideascale.com/c/idea/352760" TargetMode="External"/><Relationship Id="rId81" Type="http://schemas.openxmlformats.org/officeDocument/2006/relationships/hyperlink" Target="https://youtu.be/iSKDxZH5Vyc" TargetMode="External"/><Relationship Id="rId1770" Type="http://schemas.openxmlformats.org/officeDocument/2006/relationships/hyperlink" Target="https://youtu.be/Tcu9ZW8Elds" TargetMode="External"/><Relationship Id="rId1771" Type="http://schemas.openxmlformats.org/officeDocument/2006/relationships/hyperlink" Target="https://youtu.be/Hr5aYXLaNTY" TargetMode="External"/><Relationship Id="rId1772" Type="http://schemas.openxmlformats.org/officeDocument/2006/relationships/hyperlink" Target="https://cardano.ideascale.com/a/dtd/420791-48088" TargetMode="External"/><Relationship Id="rId1773" Type="http://schemas.openxmlformats.org/officeDocument/2006/relationships/hyperlink" Target="https://docs.google.com/document/d/1d0ahTEkCAg27ktIAPEhzxgoJDPtVDB75/edit?usp=share_link&amp;ouid=117059928304090739258&amp;rtpof=true&amp;sd=true" TargetMode="External"/><Relationship Id="rId73" Type="http://schemas.openxmlformats.org/officeDocument/2006/relationships/hyperlink" Target="https://drive.google.com/file/d/1YXk8ClEIq4TamUdgB5_SausWNr40h7CI/view?usp=sharing" TargetMode="External"/><Relationship Id="rId1763" Type="http://schemas.openxmlformats.org/officeDocument/2006/relationships/hyperlink" Target="https://vimeo.com/806486402/831d723ce2" TargetMode="External"/><Relationship Id="rId72" Type="http://schemas.openxmlformats.org/officeDocument/2006/relationships/hyperlink" Target="https://youtu.be/UO91GPqxRpc" TargetMode="External"/><Relationship Id="rId1764" Type="http://schemas.openxmlformats.org/officeDocument/2006/relationships/hyperlink" Target="https://app.ideascale.com/t/UM5UZBvfr" TargetMode="External"/><Relationship Id="rId75" Type="http://schemas.openxmlformats.org/officeDocument/2006/relationships/hyperlink" Target="https://docs.google.com/document/d/17w8yN7niNrdGTfB2qk5BquPSVGDk7BHL/edit?usp=sharing&amp;ouid=117059928304090739258&amp;rtpof=true&amp;sd=true" TargetMode="External"/><Relationship Id="rId1765" Type="http://schemas.openxmlformats.org/officeDocument/2006/relationships/hyperlink" Target="https://drive.google.com/file/d/1XlahXYgz9BnynKDFTQ0INWnsWX64DdfN/view?usp=share_link" TargetMode="External"/><Relationship Id="rId74" Type="http://schemas.openxmlformats.org/officeDocument/2006/relationships/hyperlink" Target="https://cardano.ideascale.com/a/dtd/Add-multilanguage-to-CNFTHub-io/367949-48088" TargetMode="External"/><Relationship Id="rId1766" Type="http://schemas.openxmlformats.org/officeDocument/2006/relationships/hyperlink" Target="https://youtu.be/zALNbnmLZAI" TargetMode="External"/><Relationship Id="rId77" Type="http://schemas.openxmlformats.org/officeDocument/2006/relationships/hyperlink" Target="https://youtu.be/SJ_8tQLhyms" TargetMode="External"/><Relationship Id="rId1767" Type="http://schemas.openxmlformats.org/officeDocument/2006/relationships/hyperlink" Target="https://youtu.be/oAM75vU8b2A" TargetMode="External"/><Relationship Id="rId76" Type="http://schemas.openxmlformats.org/officeDocument/2006/relationships/hyperlink" Target="https://youtu.be/sntE2N2qNr4" TargetMode="External"/><Relationship Id="rId1768" Type="http://schemas.openxmlformats.org/officeDocument/2006/relationships/hyperlink" Target="https://cardano.ideascale.com/a/dtd/419898-48088" TargetMode="External"/><Relationship Id="rId79" Type="http://schemas.openxmlformats.org/officeDocument/2006/relationships/hyperlink" Target="https://drive.google.com/file/d/1GYbtCl7bPLhPLVaxl08jfOC2i6NTf34D/view?usp=sharing" TargetMode="External"/><Relationship Id="rId1769" Type="http://schemas.openxmlformats.org/officeDocument/2006/relationships/hyperlink" Target="https://drive.google.com/file/d/199FrwuzZC1vbXgogUD_7yj2cVpevn_4u/view?usp=share_link" TargetMode="External"/><Relationship Id="rId78" Type="http://schemas.openxmlformats.org/officeDocument/2006/relationships/hyperlink" Target="https://cardano.ideascale.com/c/idea/351501" TargetMode="External"/><Relationship Id="rId71" Type="http://schemas.openxmlformats.org/officeDocument/2006/relationships/hyperlink" Target="https://docs.google.com/document/d/1474INdXZI_EKguvPH3GssQEVM5zdxdz-b4KsraW5JKM/edit?usp=sharing" TargetMode="External"/><Relationship Id="rId70" Type="http://schemas.openxmlformats.org/officeDocument/2006/relationships/hyperlink" Target="https://youtu.be/olOxEinXrgM?t=328" TargetMode="External"/><Relationship Id="rId1760" Type="http://schemas.openxmlformats.org/officeDocument/2006/relationships/hyperlink" Target="https://app.ideascale.com/t/UM5UZBwsp" TargetMode="External"/><Relationship Id="rId1761" Type="http://schemas.openxmlformats.org/officeDocument/2006/relationships/hyperlink" Target="https://drive.google.com/file/d/1BiwVT7m0Wyij539arJxx8x-I1P8odxa7/view?usp=share_link" TargetMode="External"/><Relationship Id="rId1762" Type="http://schemas.openxmlformats.org/officeDocument/2006/relationships/hyperlink" Target="https://youtu.be/aTXrg01ZM0E" TargetMode="External"/><Relationship Id="rId62" Type="http://schemas.openxmlformats.org/officeDocument/2006/relationships/hyperlink" Target="https://cardano.ideascale.com/c/idea/340029" TargetMode="External"/><Relationship Id="rId1796" Type="http://schemas.openxmlformats.org/officeDocument/2006/relationships/hyperlink" Target="https://app.ideascale.com/t/UM5UZBvcn" TargetMode="External"/><Relationship Id="rId4822" Type="http://schemas.openxmlformats.org/officeDocument/2006/relationships/hyperlink" Target="https://app.ideascale.com/t/UM5UZBqjG" TargetMode="External"/><Relationship Id="rId61" Type="http://schemas.openxmlformats.org/officeDocument/2006/relationships/hyperlink" Target="https://drive.google.com/file/d/1u1WjH-eapdgNh9827NfiIoO4GPRtVmzD/view?usp=drive_web" TargetMode="External"/><Relationship Id="rId1797" Type="http://schemas.openxmlformats.org/officeDocument/2006/relationships/hyperlink" Target="https://drive.google.com/file/d/1EYc9eo3_ar4uZO9BMCvo8KUqe-A_5pr4/view?usp=share_link" TargetMode="External"/><Relationship Id="rId4821" Type="http://schemas.openxmlformats.org/officeDocument/2006/relationships/hyperlink" Target="https://app.ideascale.com/t/UM5UZBqXM" TargetMode="External"/><Relationship Id="rId64" Type="http://schemas.openxmlformats.org/officeDocument/2006/relationships/hyperlink" Target="https://youtu.be/IScHE-goK5I" TargetMode="External"/><Relationship Id="rId1798" Type="http://schemas.openxmlformats.org/officeDocument/2006/relationships/hyperlink" Target="https://youtu.be/nCpD_TZ_c4o" TargetMode="External"/><Relationship Id="rId4824" Type="http://schemas.openxmlformats.org/officeDocument/2006/relationships/hyperlink" Target="https://app.ideascale.com/t/UM5UZBqWl" TargetMode="External"/><Relationship Id="rId63" Type="http://schemas.openxmlformats.org/officeDocument/2006/relationships/hyperlink" Target="https://docs.google.com/document/d/1-cZa5MVgX9oJv-gVEVTHsxsd6grd1pe-7nTZVmQJexM/edit?usp=sharing" TargetMode="External"/><Relationship Id="rId1799" Type="http://schemas.openxmlformats.org/officeDocument/2006/relationships/hyperlink" Target="https://youtu.be/7TUMF4itWsw" TargetMode="External"/><Relationship Id="rId4823" Type="http://schemas.openxmlformats.org/officeDocument/2006/relationships/hyperlink" Target="https://app.ideascale.com/t/UM5UZBrGa" TargetMode="External"/><Relationship Id="rId66" Type="http://schemas.openxmlformats.org/officeDocument/2006/relationships/hyperlink" Target="https://cardano.ideascale.com/a/dtd/Community-Subscription-Fees-Recoup/370242-48088" TargetMode="External"/><Relationship Id="rId4826" Type="http://schemas.openxmlformats.org/officeDocument/2006/relationships/hyperlink" Target="https://app.ideascale.com/t/UM5UZBq4s" TargetMode="External"/><Relationship Id="rId65" Type="http://schemas.openxmlformats.org/officeDocument/2006/relationships/hyperlink" Target="https://drive.google.com/file/d/1u1WjH-eapdgNh9827NfiIoO4GPRtVmzD/view?usp=drive_web" TargetMode="External"/><Relationship Id="rId4825" Type="http://schemas.openxmlformats.org/officeDocument/2006/relationships/hyperlink" Target="https://app.ideascale.com/t/UM5UZBrNd" TargetMode="External"/><Relationship Id="rId68" Type="http://schemas.openxmlformats.org/officeDocument/2006/relationships/hyperlink" Target="https://cardano.ideascale.com/a/dtd/Indigo-Synthetic-Assets-on-Cardano/366926-48088" TargetMode="External"/><Relationship Id="rId4828" Type="http://schemas.openxmlformats.org/officeDocument/2006/relationships/hyperlink" Target="https://app.ideascale.com/t/UM5UZBqel" TargetMode="External"/><Relationship Id="rId67" Type="http://schemas.openxmlformats.org/officeDocument/2006/relationships/hyperlink" Target="https://drive.google.com/file/d/1-74_XPCfxDxiOdSn1bUJevlqWsObKkgU/view?usp=sharing" TargetMode="External"/><Relationship Id="rId4827" Type="http://schemas.openxmlformats.org/officeDocument/2006/relationships/hyperlink" Target="https://app.ideascale.com/t/UM5UZBrWP" TargetMode="External"/><Relationship Id="rId4829" Type="http://schemas.openxmlformats.org/officeDocument/2006/relationships/hyperlink" Target="https://app.ideascale.com/t/UM5UZBqfh" TargetMode="External"/><Relationship Id="rId60" Type="http://schemas.openxmlformats.org/officeDocument/2006/relationships/hyperlink" Target="https://youtu.be/txmgKUFpK6E" TargetMode="External"/><Relationship Id="rId69" Type="http://schemas.openxmlformats.org/officeDocument/2006/relationships/hyperlink" Target="https://docs.google.com/presentation/d/11StNCcf4sBhWAgWKL7kWLK1adfXg7i9dd2i7KWgrY8U/edit" TargetMode="External"/><Relationship Id="rId1790" Type="http://schemas.openxmlformats.org/officeDocument/2006/relationships/hyperlink" Target="https://youtu.be/EzLF8UfR5es" TargetMode="External"/><Relationship Id="rId1791" Type="http://schemas.openxmlformats.org/officeDocument/2006/relationships/hyperlink" Target="https://www.youtube.com/watch?v=rLP1RX_ByHk" TargetMode="External"/><Relationship Id="rId1792" Type="http://schemas.openxmlformats.org/officeDocument/2006/relationships/hyperlink" Target="https://app.ideascale.com/t/UM5UZBvv1" TargetMode="External"/><Relationship Id="rId1793" Type="http://schemas.openxmlformats.org/officeDocument/2006/relationships/hyperlink" Target="https://drive.google.com/file/d/1wV9s1K2icuvWqIIEGuCClr5XGytpRIkO/view?usp=share_link" TargetMode="External"/><Relationship Id="rId1794" Type="http://schemas.openxmlformats.org/officeDocument/2006/relationships/hyperlink" Target="https://youtu.be/2bAig3xljD4" TargetMode="External"/><Relationship Id="rId4820" Type="http://schemas.openxmlformats.org/officeDocument/2006/relationships/hyperlink" Target="https://app.ideascale.com/t/UM5UZBqXE" TargetMode="External"/><Relationship Id="rId1795" Type="http://schemas.openxmlformats.org/officeDocument/2006/relationships/hyperlink" Target="https://youtu.be/ANotRy7BqUE" TargetMode="External"/><Relationship Id="rId51" Type="http://schemas.openxmlformats.org/officeDocument/2006/relationships/hyperlink" Target="https://drive.google.com/file/d/1NY20WHgY1YLR32D3TP1v5LyD5zUvUPd1/view" TargetMode="External"/><Relationship Id="rId1785" Type="http://schemas.openxmlformats.org/officeDocument/2006/relationships/hyperlink" Target="https://drive.google.com/file/d/1P09LExFUI6CMGO9gZXXKLONTNGtaiP3X/view?usp=share_link" TargetMode="External"/><Relationship Id="rId4811" Type="http://schemas.openxmlformats.org/officeDocument/2006/relationships/hyperlink" Target="https://cardano.ideascale.com/a/dtd/Cardano-Hub-Buenos-Aires/367293-48088" TargetMode="External"/><Relationship Id="rId50" Type="http://schemas.openxmlformats.org/officeDocument/2006/relationships/hyperlink" Target="https://youtu.be/pfboXRFkucQ" TargetMode="External"/><Relationship Id="rId1786" Type="http://schemas.openxmlformats.org/officeDocument/2006/relationships/hyperlink" Target="https://youtu.be/y5Jg-Ch0iAE" TargetMode="External"/><Relationship Id="rId4810" Type="http://schemas.openxmlformats.org/officeDocument/2006/relationships/hyperlink" Target="https://cardano.ideascale.com/a/dtd/369707-48088" TargetMode="External"/><Relationship Id="rId53" Type="http://schemas.openxmlformats.org/officeDocument/2006/relationships/hyperlink" Target="https://docs.google.com/presentation/d/10Xk7dbkuSveM0oJefMzTbZqsniikn0Hoe-Rtgx3v8oI/edit" TargetMode="External"/><Relationship Id="rId1787" Type="http://schemas.openxmlformats.org/officeDocument/2006/relationships/hyperlink" Target="https://www.youtube.com/watch?v=rLP1RX_ByHk" TargetMode="External"/><Relationship Id="rId4813" Type="http://schemas.openxmlformats.org/officeDocument/2006/relationships/hyperlink" Target="https://cardano.ideascale.com/a/dtd/CardanoWall-new-levels-of-PoE/366814-48088" TargetMode="External"/><Relationship Id="rId52" Type="http://schemas.openxmlformats.org/officeDocument/2006/relationships/hyperlink" Target="https://cardano.ideascale.com/a/dtd/Paper-wallet-terminal-for-in-a-shop/350836-48088" TargetMode="External"/><Relationship Id="rId1788" Type="http://schemas.openxmlformats.org/officeDocument/2006/relationships/hyperlink" Target="https://app.ideascale.com/t/UM5UZBuwv" TargetMode="External"/><Relationship Id="rId4812" Type="http://schemas.openxmlformats.org/officeDocument/2006/relationships/hyperlink" Target="https://cardano.ideascale.com/a/dtd/Cardano-Heartbeat-CEM-%F0%9F%92%9E/366924-48088" TargetMode="External"/><Relationship Id="rId55" Type="http://schemas.openxmlformats.org/officeDocument/2006/relationships/hyperlink" Target="https://drive.google.com/file/d/1Bt2ZoWSZspJ7dHyw2ZkKgcz4kE7_P-VQ/view?usp=sharing" TargetMode="External"/><Relationship Id="rId1789" Type="http://schemas.openxmlformats.org/officeDocument/2006/relationships/hyperlink" Target="https://drive.google.com/file/d/1I1TDGjKFDlkw-pXAgkTuHbGBO18_zwmy/view?usp=share_link" TargetMode="External"/><Relationship Id="rId4815" Type="http://schemas.openxmlformats.org/officeDocument/2006/relationships/hyperlink" Target="https://cardano.ideascale.com/a/dtd/Ensuro-A-Decentralized-Insurance/368441-48088" TargetMode="External"/><Relationship Id="rId54" Type="http://schemas.openxmlformats.org/officeDocument/2006/relationships/hyperlink" Target="https://youtu.be/Pw6VdcWi8NE?t=1067" TargetMode="External"/><Relationship Id="rId4814" Type="http://schemas.openxmlformats.org/officeDocument/2006/relationships/hyperlink" Target="https://cardano.ideascale.com/a/dtd/Dionysus-For-Theatre-Phase-1/369520-48088" TargetMode="External"/><Relationship Id="rId57" Type="http://schemas.openxmlformats.org/officeDocument/2006/relationships/hyperlink" Target="https://drive.google.com/file/d/1ou8Jsv4-1nOdGJLo5AQ9zQtJ7oLqCmNE/view?%20usp=sharing" TargetMode="External"/><Relationship Id="rId4817" Type="http://schemas.openxmlformats.org/officeDocument/2006/relationships/hyperlink" Target="https://cardano.ideascale.com/a/dtd/Translator-Collaboration-Platform/366922-48088" TargetMode="External"/><Relationship Id="rId56" Type="http://schemas.openxmlformats.org/officeDocument/2006/relationships/hyperlink" Target="https://youtu.be/-WTyBVomdtQ" TargetMode="External"/><Relationship Id="rId4816" Type="http://schemas.openxmlformats.org/officeDocument/2006/relationships/hyperlink" Target="https://cardano.ideascale.com/a/dtd/Payment-with-ADA-in-Ethiopia/369264-48088" TargetMode="External"/><Relationship Id="rId4819" Type="http://schemas.openxmlformats.org/officeDocument/2006/relationships/hyperlink" Target="https://cardano.ideascale.com/a/dtd/Zero-interest-penalty-CD-Token/367811-48088" TargetMode="External"/><Relationship Id="rId4818" Type="http://schemas.openxmlformats.org/officeDocument/2006/relationships/hyperlink" Target="https://cardano.ideascale.com/a/dtd/Visual-Blockchain-Designer-Explorer/368879-48088" TargetMode="External"/><Relationship Id="rId59" Type="http://schemas.openxmlformats.org/officeDocument/2006/relationships/hyperlink" Target="https://docs.google.com/document/d/1-cZa5MVgX9oJv-gVEVTHsxsd6grd1pe-7nTZVmQJexM/edit?usp=sharing" TargetMode="External"/><Relationship Id="rId58" Type="http://schemas.openxmlformats.org/officeDocument/2006/relationships/hyperlink" Target="https://cardano.ideascale.com/c/idea/352611" TargetMode="External"/><Relationship Id="rId1780" Type="http://schemas.openxmlformats.org/officeDocument/2006/relationships/hyperlink" Target="https://app.ideascale.com/t/UM5UZBrRS" TargetMode="External"/><Relationship Id="rId1781" Type="http://schemas.openxmlformats.org/officeDocument/2006/relationships/hyperlink" Target="https://drive.google.com/file/d/18xLQB2vj6oaCM4McFVpA7kD8Vt5nGVLB/view?usp=share_link" TargetMode="External"/><Relationship Id="rId1782" Type="http://schemas.openxmlformats.org/officeDocument/2006/relationships/hyperlink" Target="https://youtu.be/QbF2eO_g9Z8" TargetMode="External"/><Relationship Id="rId1783" Type="http://schemas.openxmlformats.org/officeDocument/2006/relationships/hyperlink" Target="https://youtu.be/7TUMF4itWsw" TargetMode="External"/><Relationship Id="rId1784" Type="http://schemas.openxmlformats.org/officeDocument/2006/relationships/hyperlink" Target="https://app.ideascale.com/t/UM5UZBwOn" TargetMode="External"/><Relationship Id="rId2269" Type="http://schemas.openxmlformats.org/officeDocument/2006/relationships/hyperlink" Target="https://app.ideascale.com/t/UM5UZBquY" TargetMode="External"/><Relationship Id="rId349" Type="http://schemas.openxmlformats.org/officeDocument/2006/relationships/hyperlink" Target="https://drive.google.com/file/d/1c_SfxJO4M-OVCVrpjqZ7FUb6s4_PEepn/view?usp=sharing" TargetMode="External"/><Relationship Id="rId348" Type="http://schemas.openxmlformats.org/officeDocument/2006/relationships/hyperlink" Target="https://cardano.ideascale.com/a/dtd/Proposals-Mentors-Marketplace/369749-48088" TargetMode="External"/><Relationship Id="rId347" Type="http://schemas.openxmlformats.org/officeDocument/2006/relationships/hyperlink" Target="https://vimeo.com/718519720" TargetMode="External"/><Relationship Id="rId346" Type="http://schemas.openxmlformats.org/officeDocument/2006/relationships/hyperlink" Target="https://youtu.be/FbLWHKEtUCc" TargetMode="External"/><Relationship Id="rId3591" Type="http://schemas.openxmlformats.org/officeDocument/2006/relationships/hyperlink" Target="https://drive.google.com/file/d/1xMKmxiceJGCUEKB0g0lepicsPaMqISnS/view" TargetMode="External"/><Relationship Id="rId2260" Type="http://schemas.openxmlformats.org/officeDocument/2006/relationships/hyperlink" Target="https://youtu.be/pO_uWqNKJKM" TargetMode="External"/><Relationship Id="rId3590" Type="http://schemas.openxmlformats.org/officeDocument/2006/relationships/hyperlink" Target="https://projectcatalyst.io/funds/10/f10-osde-open-source-dev-ecosystem/anastasia-labs-smart-beacons-router-nfts" TargetMode="External"/><Relationship Id="rId341" Type="http://schemas.openxmlformats.org/officeDocument/2006/relationships/hyperlink" Target="https://drive.google.com/file/d/1jRgIzEaJS5eHR1Fkc9QogiKCpWAKcvEZ/view?usp=sharing" TargetMode="External"/><Relationship Id="rId2261" Type="http://schemas.openxmlformats.org/officeDocument/2006/relationships/hyperlink" Target="https://app.ideascale.com/t/UM5UZBvq7" TargetMode="External"/><Relationship Id="rId3593" Type="http://schemas.openxmlformats.org/officeDocument/2006/relationships/hyperlink" Target="https://projectcatalyst.io/funds/10/f10-developer-ecosystem-the-evolution/sorbet-wallet-debugger-by-sundae-labs" TargetMode="External"/><Relationship Id="rId340" Type="http://schemas.openxmlformats.org/officeDocument/2006/relationships/hyperlink" Target="https://app.ideascale.com/t/UM5UZBqsw" TargetMode="External"/><Relationship Id="rId2262" Type="http://schemas.openxmlformats.org/officeDocument/2006/relationships/hyperlink" Target="https://drive.google.com/file/d/1934YUBJDNdYK88-ToSHH-DLMfYQd4mHx/view?usp=drive_link" TargetMode="External"/><Relationship Id="rId3592" Type="http://schemas.openxmlformats.org/officeDocument/2006/relationships/hyperlink" Target="https://www.youtube.com/watch?v=CM6CUAHma6I" TargetMode="External"/><Relationship Id="rId2263" Type="http://schemas.openxmlformats.org/officeDocument/2006/relationships/hyperlink" Target="https://youtu.be/yHmMFSMnKT0" TargetMode="External"/><Relationship Id="rId3595" Type="http://schemas.openxmlformats.org/officeDocument/2006/relationships/hyperlink" Target="https://www.youtube.com/watch?v=7aw-izZ7E-E" TargetMode="External"/><Relationship Id="rId2264" Type="http://schemas.openxmlformats.org/officeDocument/2006/relationships/hyperlink" Target="https://youtu.be/2G0wjGv8pJs" TargetMode="External"/><Relationship Id="rId3594" Type="http://schemas.openxmlformats.org/officeDocument/2006/relationships/hyperlink" Target="https://docs.google.com/document/d/1y97fbuWaJ5poJyBgmmkrR8sMyXL8ED5qDTG3THyVQoY/edit?tab=t.0" TargetMode="External"/><Relationship Id="rId345" Type="http://schemas.openxmlformats.org/officeDocument/2006/relationships/hyperlink" Target="https://drive.google.com/file/d/1Y4heFLDBjwuctQp5jxkS3IRdNSTJlMy9/view?usp=sharing" TargetMode="External"/><Relationship Id="rId2265" Type="http://schemas.openxmlformats.org/officeDocument/2006/relationships/hyperlink" Target="https://cardano.ideascale.com/a/dtd/414257-48088" TargetMode="External"/><Relationship Id="rId3597" Type="http://schemas.openxmlformats.org/officeDocument/2006/relationships/hyperlink" Target="https://drive.google.com/file/d/1iPocxMEivVoaDYHWMkD-CBjcq-hvQjp3/view" TargetMode="External"/><Relationship Id="rId344" Type="http://schemas.openxmlformats.org/officeDocument/2006/relationships/hyperlink" Target="https://app.ideascale.com/t/UM5UZBwTs" TargetMode="External"/><Relationship Id="rId2266" Type="http://schemas.openxmlformats.org/officeDocument/2006/relationships/hyperlink" Target="https://drive.google.com/file/d/1RhvNCzgVGb78zz9Jk0yiiiWxrB3ETYap/view?usp=drive_link" TargetMode="External"/><Relationship Id="rId3596" Type="http://schemas.openxmlformats.org/officeDocument/2006/relationships/hyperlink" Target="https://projectcatalyst.io/funds/11/cardano-open-ecosystem/cardano-hackathon-in-berlin-organized-by-nmkr" TargetMode="External"/><Relationship Id="rId343" Type="http://schemas.openxmlformats.org/officeDocument/2006/relationships/hyperlink" Target="https://drive.google.com/file/d/1JBcoj6myZMPfQhkWO9snKdriyfYIo_32/view?usp=sharing" TargetMode="External"/><Relationship Id="rId2267" Type="http://schemas.openxmlformats.org/officeDocument/2006/relationships/hyperlink" Target="https://youtu.be/W6iDzcOPpQA" TargetMode="External"/><Relationship Id="rId3599" Type="http://schemas.openxmlformats.org/officeDocument/2006/relationships/hyperlink" Target="https://projectcatalyst.io/funds/11/cardano-open-developers/open-source-cardano-go-libraries-docs-andamio-cli" TargetMode="External"/><Relationship Id="rId342" Type="http://schemas.openxmlformats.org/officeDocument/2006/relationships/hyperlink" Target="https://youtu.be/r44PhwAFRUY" TargetMode="External"/><Relationship Id="rId2268" Type="http://schemas.openxmlformats.org/officeDocument/2006/relationships/hyperlink" Target="https://www.youtube.com/watch?v=gn7pO3XQTgE" TargetMode="External"/><Relationship Id="rId3598" Type="http://schemas.openxmlformats.org/officeDocument/2006/relationships/hyperlink" Target="https://www.youtube.com/watch?v=DqNoR3nJOs4" TargetMode="External"/><Relationship Id="rId2258" Type="http://schemas.openxmlformats.org/officeDocument/2006/relationships/hyperlink" Target="https://drive.google.com/file/d/1S-eGLRs1OJAc3WgREn6VrNDWoOeewL8W/view?usp=drive_link" TargetMode="External"/><Relationship Id="rId2259" Type="http://schemas.openxmlformats.org/officeDocument/2006/relationships/hyperlink" Target="https://youtu.be/xnXGJK4eKBk" TargetMode="External"/><Relationship Id="rId3589" Type="http://schemas.openxmlformats.org/officeDocument/2006/relationships/hyperlink" Target="https://www.youtube.com/watch?v=Z29VQbvV7A8" TargetMode="External"/><Relationship Id="rId338" Type="http://schemas.openxmlformats.org/officeDocument/2006/relationships/hyperlink" Target="https://youtu.be/Q5J8mJA4J5U" TargetMode="External"/><Relationship Id="rId337" Type="http://schemas.openxmlformats.org/officeDocument/2006/relationships/hyperlink" Target="https://drive.google.com/file/d/1DggWfq9No8loAEEaJz9YMb2kAHrPg00S/view?usp=sharing" TargetMode="External"/><Relationship Id="rId336" Type="http://schemas.openxmlformats.org/officeDocument/2006/relationships/hyperlink" Target="https://app.ideascale.com/t/UM5UZBqwo" TargetMode="External"/><Relationship Id="rId335" Type="http://schemas.openxmlformats.org/officeDocument/2006/relationships/hyperlink" Target="https://youtu.be/M5oz4pAw94E" TargetMode="External"/><Relationship Id="rId3580" Type="http://schemas.openxmlformats.org/officeDocument/2006/relationships/hyperlink" Target="https://www.youtube.com/watch?v=EcNSrgRo2CY" TargetMode="External"/><Relationship Id="rId339" Type="http://schemas.openxmlformats.org/officeDocument/2006/relationships/hyperlink" Target="https://www.youtube.com/watch?v=ULoiQab4OD0" TargetMode="External"/><Relationship Id="rId330" Type="http://schemas.openxmlformats.org/officeDocument/2006/relationships/hyperlink" Target="https://youtu.be/iP1YM7pji04" TargetMode="External"/><Relationship Id="rId2250" Type="http://schemas.openxmlformats.org/officeDocument/2006/relationships/hyperlink" Target="https://drive.google.com/file/d/1IrVXM9tvOa0uIJQUxG0kkk_3fabySVOs/view?usp=drive_link" TargetMode="External"/><Relationship Id="rId3582" Type="http://schemas.openxmlformats.org/officeDocument/2006/relationships/hyperlink" Target="https://drive.google.com/file/d/1-yAVXLSFY6U9LmWy8bR_QvaMiEQfDzdc/view?usp=drive_link" TargetMode="External"/><Relationship Id="rId2251" Type="http://schemas.openxmlformats.org/officeDocument/2006/relationships/hyperlink" Target="https://youtu.be/-T9OWCw3AeA" TargetMode="External"/><Relationship Id="rId3581" Type="http://schemas.openxmlformats.org/officeDocument/2006/relationships/hyperlink" Target="https://projectcatalyst.io/funds/10/f10-daos-less3-cardano/sundae-labs-automated-price-discovery" TargetMode="External"/><Relationship Id="rId2252" Type="http://schemas.openxmlformats.org/officeDocument/2006/relationships/hyperlink" Target="https://vimeo.com/839244957?share=copy" TargetMode="External"/><Relationship Id="rId3584" Type="http://schemas.openxmlformats.org/officeDocument/2006/relationships/hyperlink" Target="https://projectcatalyst.io/funds/11/cardano-use-cases-product/indigo-protocol-v2-audit" TargetMode="External"/><Relationship Id="rId2253" Type="http://schemas.openxmlformats.org/officeDocument/2006/relationships/hyperlink" Target="https://cardano.ideascale.com/a/dtd/418252-48088" TargetMode="External"/><Relationship Id="rId3583" Type="http://schemas.openxmlformats.org/officeDocument/2006/relationships/hyperlink" Target="https://www.youtube.com/watch?v=VwJuP1CXiTo" TargetMode="External"/><Relationship Id="rId334" Type="http://schemas.openxmlformats.org/officeDocument/2006/relationships/hyperlink" Target="https://youtu.be/uKX2eXqUUfg" TargetMode="External"/><Relationship Id="rId2254" Type="http://schemas.openxmlformats.org/officeDocument/2006/relationships/hyperlink" Target="https://drive.google.com/file/d/1i5mBn0PJrhS1cLjou4c9eucM3cjrJ892/view?usp=drive_link" TargetMode="External"/><Relationship Id="rId3586" Type="http://schemas.openxmlformats.org/officeDocument/2006/relationships/hyperlink" Target="https://www.youtube.com/watch?v=AQJyLs5d2ro" TargetMode="External"/><Relationship Id="rId333" Type="http://schemas.openxmlformats.org/officeDocument/2006/relationships/hyperlink" Target="https://drive.google.com/file/d/1VkzKcyaKivrNuAZ7l7QY6VqKio50EM5s/view?usp=sharing" TargetMode="External"/><Relationship Id="rId2255" Type="http://schemas.openxmlformats.org/officeDocument/2006/relationships/hyperlink" Target="https://youtu.be/g_Q-8zUIyck" TargetMode="External"/><Relationship Id="rId3585" Type="http://schemas.openxmlformats.org/officeDocument/2006/relationships/hyperlink" Target="https://docs.google.com/document/d/1V3qpyFuNS4QY4ael9nhJesml59m5srn87TVuSPC4P4I/edit?tab=t.0" TargetMode="External"/><Relationship Id="rId332" Type="http://schemas.openxmlformats.org/officeDocument/2006/relationships/hyperlink" Target="https://app.ideascale.com/t/UM5UZBqt8" TargetMode="External"/><Relationship Id="rId2256" Type="http://schemas.openxmlformats.org/officeDocument/2006/relationships/hyperlink" Target="https://www.youtube.com/watch?v=fhF_cOyBMvc" TargetMode="External"/><Relationship Id="rId3588" Type="http://schemas.openxmlformats.org/officeDocument/2006/relationships/hyperlink" Target="https://drive.google.com/file/d/1fR9lmkJnZEfWxxblb8QXHGkuEZCwVaiF/view?usp=drive_link" TargetMode="External"/><Relationship Id="rId331" Type="http://schemas.openxmlformats.org/officeDocument/2006/relationships/hyperlink" Target="https://youtu.be/bkimSaCN8Nk" TargetMode="External"/><Relationship Id="rId2257" Type="http://schemas.openxmlformats.org/officeDocument/2006/relationships/hyperlink" Target="https://cardano.ideascale.com/a/dtd/421815-48088" TargetMode="External"/><Relationship Id="rId3587" Type="http://schemas.openxmlformats.org/officeDocument/2006/relationships/hyperlink" Target="https://projectcatalyst.io/funds/11/cardano-use-cases-product/decentralized-escrow-and-dispute-resolution" TargetMode="External"/><Relationship Id="rId5318" Type="http://schemas.openxmlformats.org/officeDocument/2006/relationships/hyperlink" Target="https://drive.google.com/file/d/18aFLu6df12Xqh4ENqK98bdl9oVKYPQPz/view?usp=drive_link" TargetMode="External"/><Relationship Id="rId5319" Type="http://schemas.openxmlformats.org/officeDocument/2006/relationships/hyperlink" Target="https://x.com/EuCardano/status/1985432887676547502" TargetMode="External"/><Relationship Id="rId5316" Type="http://schemas.openxmlformats.org/officeDocument/2006/relationships/hyperlink" Target="https://youtu.be/Iu3AOgAuUnE" TargetMode="External"/><Relationship Id="rId5317" Type="http://schemas.openxmlformats.org/officeDocument/2006/relationships/hyperlink" Target="https://projectcatalyst.io/funds/11/cardano-open-ecosystem/utxo-alliance-content-manager" TargetMode="External"/><Relationship Id="rId370" Type="http://schemas.openxmlformats.org/officeDocument/2006/relationships/hyperlink" Target="https://youtu.be/JqFBVdwmcKI" TargetMode="External"/><Relationship Id="rId369" Type="http://schemas.openxmlformats.org/officeDocument/2006/relationships/hyperlink" Target="https://drive.google.com/file/d/1pjeQRi8LdCU8jFXEmm7S2fJO5mhxl0eQ/view?usp=sharing" TargetMode="External"/><Relationship Id="rId368" Type="http://schemas.openxmlformats.org/officeDocument/2006/relationships/hyperlink" Target="https://app.ideascale.com/t/UM5UZBrLd" TargetMode="External"/><Relationship Id="rId2280" Type="http://schemas.openxmlformats.org/officeDocument/2006/relationships/hyperlink" Target="https://youtu.be/ZZUt8-Yunfc" TargetMode="External"/><Relationship Id="rId2281" Type="http://schemas.openxmlformats.org/officeDocument/2006/relationships/hyperlink" Target="http://app.ideascale.com/t/UM5UZBiOw" TargetMode="External"/><Relationship Id="rId2282" Type="http://schemas.openxmlformats.org/officeDocument/2006/relationships/hyperlink" Target="https://drive.google.com/file/d/1Ov7eDXhw6icuJsKeujn7uQjDTfBUickI/view?usp=drive_link" TargetMode="External"/><Relationship Id="rId363" Type="http://schemas.openxmlformats.org/officeDocument/2006/relationships/hyperlink" Target="https://www.youtube.com/watch?v=fTDCxC8No6o" TargetMode="External"/><Relationship Id="rId2283" Type="http://schemas.openxmlformats.org/officeDocument/2006/relationships/hyperlink" Target="https://youtu.be/gXPLodOM0q8" TargetMode="External"/><Relationship Id="rId5310" Type="http://schemas.openxmlformats.org/officeDocument/2006/relationships/hyperlink" Target="https://www.youtube.com/watch?v=ETlvXFNGd8M" TargetMode="External"/><Relationship Id="rId362" Type="http://schemas.openxmlformats.org/officeDocument/2006/relationships/hyperlink" Target="https://youtu.be/6nkb4d9C0EA" TargetMode="External"/><Relationship Id="rId2284" Type="http://schemas.openxmlformats.org/officeDocument/2006/relationships/hyperlink" Target="https://youtu.be/C_xMrTgLjlc" TargetMode="External"/><Relationship Id="rId5311" Type="http://schemas.openxmlformats.org/officeDocument/2006/relationships/hyperlink" Target="https://projectcatalyst.io/funds/12/f12-cardano-use-cases-concept/tribaldaos-indigenous-economic-sovereignty" TargetMode="External"/><Relationship Id="rId361" Type="http://schemas.openxmlformats.org/officeDocument/2006/relationships/hyperlink" Target="https://drive.google.com/file/d/1pcCL93-XYvDjS3EIUW7W57XecjBm880f/view?usp=sharing" TargetMode="External"/><Relationship Id="rId2285" Type="http://schemas.openxmlformats.org/officeDocument/2006/relationships/hyperlink" Target="https://app.ideascale.com/t/UM5UZBw5c" TargetMode="External"/><Relationship Id="rId360" Type="http://schemas.openxmlformats.org/officeDocument/2006/relationships/hyperlink" Target="https://app.ideascale.com/t/UM5UZBreY" TargetMode="External"/><Relationship Id="rId2286" Type="http://schemas.openxmlformats.org/officeDocument/2006/relationships/hyperlink" Target="https://drive.google.com/file/d/1FqjtfeXaGwdr-2HDa2oREoBkSDEVRTu0/view?usp=drive_link" TargetMode="External"/><Relationship Id="rId367" Type="http://schemas.openxmlformats.org/officeDocument/2006/relationships/hyperlink" Target="https://youtu.be/b0LDP0Xkaec" TargetMode="External"/><Relationship Id="rId2287" Type="http://schemas.openxmlformats.org/officeDocument/2006/relationships/hyperlink" Target="https://youtu.be/qYiwdKccJ30" TargetMode="External"/><Relationship Id="rId5314" Type="http://schemas.openxmlformats.org/officeDocument/2006/relationships/hyperlink" Target="https://projectcatalyst.io/funds/10/f10-osde-open-source-dev-ecosystem/gatekeeper-reports-multi-event-support-and-uxui-refinement" TargetMode="External"/><Relationship Id="rId366" Type="http://schemas.openxmlformats.org/officeDocument/2006/relationships/hyperlink" Target="https://youtu.be/WTNnx6-wxJg" TargetMode="External"/><Relationship Id="rId2288" Type="http://schemas.openxmlformats.org/officeDocument/2006/relationships/hyperlink" Target="https://youtu.be/TTwvGHS_mgs" TargetMode="External"/><Relationship Id="rId5315" Type="http://schemas.openxmlformats.org/officeDocument/2006/relationships/hyperlink" Target="https://drive.google.com/file/d/1yY2_e_30jN88EVSlzKJSplPztQ_DcJXw/view?usp=drive_link" TargetMode="External"/><Relationship Id="rId365" Type="http://schemas.openxmlformats.org/officeDocument/2006/relationships/hyperlink" Target="https://drive.google.com/file/d/14hMw2JHGQf6M0Gd1dnct0onzpwZMdCgD/view?usp=sharing" TargetMode="External"/><Relationship Id="rId2289" Type="http://schemas.openxmlformats.org/officeDocument/2006/relationships/hyperlink" Target="https://cardano.ideascale.com/c/idea/340301" TargetMode="External"/><Relationship Id="rId5312" Type="http://schemas.openxmlformats.org/officeDocument/2006/relationships/hyperlink" Target="https://drive.google.com/file/d/1TB-Ah2PVEXNO_JVMS_k9R9To6J2HXFFH/view?usp=drive_link" TargetMode="External"/><Relationship Id="rId364" Type="http://schemas.openxmlformats.org/officeDocument/2006/relationships/hyperlink" Target="https://cardano.ideascale.com/a/dtd/Universal-Skills-Authentication/368250-48088" TargetMode="External"/><Relationship Id="rId5313" Type="http://schemas.openxmlformats.org/officeDocument/2006/relationships/hyperlink" Target="https://youtu.be/NckWPK9sKEs?si=YmFXwn30g9J5EFK_" TargetMode="External"/><Relationship Id="rId95" Type="http://schemas.openxmlformats.org/officeDocument/2006/relationships/hyperlink" Target="https://drive.google.com/file/d/1_qFSfFiUWt_IwVjkkDRehRRi2wMUOiSy/view?usp=sharing" TargetMode="External"/><Relationship Id="rId5307" Type="http://schemas.openxmlformats.org/officeDocument/2006/relationships/hyperlink" Target="https://www.youtube.com/watch?v=c_BifEG8nvE&amp;feature=youtu.be" TargetMode="External"/><Relationship Id="rId94" Type="http://schemas.openxmlformats.org/officeDocument/2006/relationships/hyperlink" Target="https://cardano.ideascale.com/c/idea/350780" TargetMode="External"/><Relationship Id="rId5308" Type="http://schemas.openxmlformats.org/officeDocument/2006/relationships/hyperlink" Target="https://projectcatalyst.io/funds/10/f13-cardano-partners-enterprise-randd/masumi-secure-compliant-ai-agents-for-companies-like-bmw-generali-and-more-by-serviceplan-group-and-nmkr" TargetMode="External"/><Relationship Id="rId97" Type="http://schemas.openxmlformats.org/officeDocument/2006/relationships/hyperlink" Target="https://drive.google.com/file/d/1E_-B4AbpSH-rnnvUFsm1xTSNfGpz3wzJ/view" TargetMode="External"/><Relationship Id="rId5305" Type="http://schemas.openxmlformats.org/officeDocument/2006/relationships/hyperlink" Target="https://projectcatalyst.io/funds/12/f12-cardano-open-developers/python-ide-pycharm-integrated-with-cardano-development-support" TargetMode="External"/><Relationship Id="rId96" Type="http://schemas.openxmlformats.org/officeDocument/2006/relationships/hyperlink" Target="https://youtu.be/65UuqD0HTHw" TargetMode="External"/><Relationship Id="rId5306" Type="http://schemas.openxmlformats.org/officeDocument/2006/relationships/hyperlink" Target="https://drive.google.com/file/d/1tjHJEEd19cFV2gVVU9bV9BH1HeMccuAt/view?usp=drive_link" TargetMode="External"/><Relationship Id="rId99" Type="http://schemas.openxmlformats.org/officeDocument/2006/relationships/hyperlink" Target="https://drive.google.com/file/d/12D40OuAK3Wi1croI4WhNH-yDxIOgJQ9w/view?usp=sharing" TargetMode="External"/><Relationship Id="rId98" Type="http://schemas.openxmlformats.org/officeDocument/2006/relationships/hyperlink" Target="https://cardano.ideascale.com/c/idea/352666" TargetMode="External"/><Relationship Id="rId5309" Type="http://schemas.openxmlformats.org/officeDocument/2006/relationships/hyperlink" Target="https://drive.google.com/file/d/15KQf0NjMzVb9IbsvOHu2I-IGErYa6A_2/view?usp=sharing" TargetMode="External"/><Relationship Id="rId91" Type="http://schemas.openxmlformats.org/officeDocument/2006/relationships/hyperlink" Target="https://drive.google.com/file/d/14wyU2EaXDs-yCIZut7AafG03mGmnSmCl/view?usp=sharing" TargetMode="External"/><Relationship Id="rId90" Type="http://schemas.openxmlformats.org/officeDocument/2006/relationships/hyperlink" Target="https://cardano.ideascale.com/a/dtd/Books-for-Blocks/367548-48088" TargetMode="External"/><Relationship Id="rId93" Type="http://schemas.openxmlformats.org/officeDocument/2006/relationships/hyperlink" Target="https://drive.google.com/file/d/1s19rPZSZrd_rZoImJt9i_1F2G6xVs3Fm/view?usp=sharing" TargetMode="External"/><Relationship Id="rId92" Type="http://schemas.openxmlformats.org/officeDocument/2006/relationships/hyperlink" Target="https://youtu.be/V6HCIxSqpkU" TargetMode="External"/><Relationship Id="rId359" Type="http://schemas.openxmlformats.org/officeDocument/2006/relationships/hyperlink" Target="https://youtu.be/5u_rsQZQKB0" TargetMode="External"/><Relationship Id="rId358" Type="http://schemas.openxmlformats.org/officeDocument/2006/relationships/hyperlink" Target="https://youtu.be/NOcFmhgxr3E" TargetMode="External"/><Relationship Id="rId357" Type="http://schemas.openxmlformats.org/officeDocument/2006/relationships/hyperlink" Target="https://drive.google.com/file/d/1DBHjsoGm2wp9gjKWupL2j_T29-zyrcgz/view?usp=sharing" TargetMode="External"/><Relationship Id="rId2270" Type="http://schemas.openxmlformats.org/officeDocument/2006/relationships/hyperlink" Target="https://drive.google.com/file/d/1M1qDjmm0-ovvr34rQIHvt8rl20RVZdeP/view?usp=drive_link" TargetMode="External"/><Relationship Id="rId2271" Type="http://schemas.openxmlformats.org/officeDocument/2006/relationships/hyperlink" Target="https://youtu.be/JI0UQ6CmLO4" TargetMode="External"/><Relationship Id="rId352" Type="http://schemas.openxmlformats.org/officeDocument/2006/relationships/hyperlink" Target="https://cardano.ideascale.com/a/dtd/Koios-Elastic-Cardano-Query-Layer/369400-48088" TargetMode="External"/><Relationship Id="rId2272" Type="http://schemas.openxmlformats.org/officeDocument/2006/relationships/hyperlink" Target="https://youtu.be/Agf2BN8dXVs" TargetMode="External"/><Relationship Id="rId351" Type="http://schemas.openxmlformats.org/officeDocument/2006/relationships/hyperlink" Target="https://youtu.be/Rx_htF3tIiw" TargetMode="External"/><Relationship Id="rId2273" Type="http://schemas.openxmlformats.org/officeDocument/2006/relationships/hyperlink" Target="https://app.ideascale.com/t/UM5UZBvq8" TargetMode="External"/><Relationship Id="rId5300" Type="http://schemas.openxmlformats.org/officeDocument/2006/relationships/hyperlink" Target="https://drive.google.com/file/d/1DyQ_F4Y7DwzPlbByl-xhRPalFbaBWlyV/view?usp=drive_link" TargetMode="External"/><Relationship Id="rId350" Type="http://schemas.openxmlformats.org/officeDocument/2006/relationships/hyperlink" Target="https://youtu.be/XKpfu82oZjc" TargetMode="External"/><Relationship Id="rId2274" Type="http://schemas.openxmlformats.org/officeDocument/2006/relationships/hyperlink" Target="https://drive.google.com/file/d/1GxB6Mc3CAOCEPgxOEwYE80W9L6mP4Lh3/view?usp=drive_link" TargetMode="External"/><Relationship Id="rId2275" Type="http://schemas.openxmlformats.org/officeDocument/2006/relationships/hyperlink" Target="https://youtu.be/IrebS9As8pk" TargetMode="External"/><Relationship Id="rId356" Type="http://schemas.openxmlformats.org/officeDocument/2006/relationships/hyperlink" Target="https://app.ideascale.com/t/UM5UZBrEx" TargetMode="External"/><Relationship Id="rId2276" Type="http://schemas.openxmlformats.org/officeDocument/2006/relationships/hyperlink" Target="https://youtu.be/2G0wjGv8pJs" TargetMode="External"/><Relationship Id="rId5303" Type="http://schemas.openxmlformats.org/officeDocument/2006/relationships/hyperlink" Target="https://drive.google.com/file/d/1MQRjR_-S4XCOhOfzAyUnHgkXfOLgqknF/view" TargetMode="External"/><Relationship Id="rId355" Type="http://schemas.openxmlformats.org/officeDocument/2006/relationships/hyperlink" Target="https://www.youtube.com/watch?v=lOoPNYiVxkg" TargetMode="External"/><Relationship Id="rId2277" Type="http://schemas.openxmlformats.org/officeDocument/2006/relationships/hyperlink" Target="https://cardano.ideascale.com/a/dtd/417700-48088" TargetMode="External"/><Relationship Id="rId5304" Type="http://schemas.openxmlformats.org/officeDocument/2006/relationships/hyperlink" Target="http://youtube.com/watch?v=101HTrP8f4Y&amp;feature=youtu.be" TargetMode="External"/><Relationship Id="rId354" Type="http://schemas.openxmlformats.org/officeDocument/2006/relationships/hyperlink" Target="https://youtu.be/-wfzPyRnOKU" TargetMode="External"/><Relationship Id="rId2278" Type="http://schemas.openxmlformats.org/officeDocument/2006/relationships/hyperlink" Target="https://drive.google.com/file/d/1vNA4GoAT1sHRmz8VVa-TnoxDa1y0coBI/view?usp=drive_link" TargetMode="External"/><Relationship Id="rId5301" Type="http://schemas.openxmlformats.org/officeDocument/2006/relationships/hyperlink" Target="https://www.youtube.com/watch?v=63VwmHImJ4o&amp;feature=youtu.be" TargetMode="External"/><Relationship Id="rId353" Type="http://schemas.openxmlformats.org/officeDocument/2006/relationships/hyperlink" Target="https://drive.google.com/file/d/1RwjYDOq4pjSP6bqiWQMfbXzcVz05fZ1S/view?usp=sharing" TargetMode="External"/><Relationship Id="rId2279" Type="http://schemas.openxmlformats.org/officeDocument/2006/relationships/hyperlink" Target="https://youtu.be/S8UFtaMPxs4" TargetMode="External"/><Relationship Id="rId5302" Type="http://schemas.openxmlformats.org/officeDocument/2006/relationships/hyperlink" Target="https://projectcatalyst.io/funds/12/f12-cardano-open-developers/plutus-and-haskell-extension-integrated-within-visual-studio-code-ide" TargetMode="External"/><Relationship Id="rId2225" Type="http://schemas.openxmlformats.org/officeDocument/2006/relationships/hyperlink" Target="https://youtu.be/kTAOSvH0b3g" TargetMode="External"/><Relationship Id="rId3557" Type="http://schemas.openxmlformats.org/officeDocument/2006/relationships/hyperlink" Target="https://projectcatalyst.io/funds/10/f10-daos-less3-cardano/open-source-on-chain-dao-governance" TargetMode="External"/><Relationship Id="rId4888" Type="http://schemas.openxmlformats.org/officeDocument/2006/relationships/hyperlink" Target="https://app.ideascale.com/t/UM5UZBrHq" TargetMode="External"/><Relationship Id="rId2226" Type="http://schemas.openxmlformats.org/officeDocument/2006/relationships/hyperlink" Target="https://www.youtube.com/watch?v=Zd1Uel8he9M" TargetMode="External"/><Relationship Id="rId3556" Type="http://schemas.openxmlformats.org/officeDocument/2006/relationships/hyperlink" Target="https://www.youtube.com/watch?v=ZXeIt3yzTTA" TargetMode="External"/><Relationship Id="rId4887" Type="http://schemas.openxmlformats.org/officeDocument/2006/relationships/hyperlink" Target="https://app.ideascale.com/t/UM5UZBrU9" TargetMode="External"/><Relationship Id="rId2227" Type="http://schemas.openxmlformats.org/officeDocument/2006/relationships/hyperlink" Target="https://app.ideascale.com/t/UM5UZBrMr" TargetMode="External"/><Relationship Id="rId3559" Type="http://schemas.openxmlformats.org/officeDocument/2006/relationships/hyperlink" Target="https://www.youtube.com/watch?v=Ps5aOFfEaZ4" TargetMode="External"/><Relationship Id="rId2228" Type="http://schemas.openxmlformats.org/officeDocument/2006/relationships/hyperlink" Target="https://drive.google.com/file/d/1rRX-EOEIG0x4-2ksYNMZLZJkFpXDa79T/view?usp=drive_link" TargetMode="External"/><Relationship Id="rId3558" Type="http://schemas.openxmlformats.org/officeDocument/2006/relationships/hyperlink" Target="https://drive.google.com/file/d/1kf4nPGhOi-bzFedkqY54ezD5wosEqghm/view?usp=drive_link" TargetMode="External"/><Relationship Id="rId4889" Type="http://schemas.openxmlformats.org/officeDocument/2006/relationships/hyperlink" Target="https://app.ideascale.com/t/UM5UZBwpb" TargetMode="External"/><Relationship Id="rId2229" Type="http://schemas.openxmlformats.org/officeDocument/2006/relationships/hyperlink" Target="https://youtu.be/GrBtK4n53lQ" TargetMode="External"/><Relationship Id="rId305" Type="http://schemas.openxmlformats.org/officeDocument/2006/relationships/hyperlink" Target="https://youtu.be/PCA-OX9641U" TargetMode="External"/><Relationship Id="rId304" Type="http://schemas.openxmlformats.org/officeDocument/2006/relationships/hyperlink" Target="https://youtu.be/vHs9GN_McCQ" TargetMode="External"/><Relationship Id="rId303" Type="http://schemas.openxmlformats.org/officeDocument/2006/relationships/hyperlink" Target="https://drive.google.com/file/d/16S3riLaZ1L6SL5MEZUz7622k4af6LK5V/view?usp=sharing" TargetMode="External"/><Relationship Id="rId302" Type="http://schemas.openxmlformats.org/officeDocument/2006/relationships/hyperlink" Target="https://app.ideascale.com/t/UM5UZBqqk" TargetMode="External"/><Relationship Id="rId309" Type="http://schemas.openxmlformats.org/officeDocument/2006/relationships/hyperlink" Target="https://drive.google.com/file/d/18vcK-CtgqhH2fRyvKpXSovqBJHud7RVO/view?usp=sharing" TargetMode="External"/><Relationship Id="rId308" Type="http://schemas.openxmlformats.org/officeDocument/2006/relationships/hyperlink" Target="https://youtu.be/1DzegY7BG8Y" TargetMode="External"/><Relationship Id="rId307" Type="http://schemas.openxmlformats.org/officeDocument/2006/relationships/hyperlink" Target="https://drive.google.com/file/d/1dAHDSLLmLlpJAJtggMEDbUGibGb-gmcH/view?usp=sharing" TargetMode="External"/><Relationship Id="rId306" Type="http://schemas.openxmlformats.org/officeDocument/2006/relationships/hyperlink" Target="https://app.ideascale.com/t/UM5UZBrbF" TargetMode="External"/><Relationship Id="rId4880" Type="http://schemas.openxmlformats.org/officeDocument/2006/relationships/hyperlink" Target="https://app.ideascale.com/t/UM5UZBrcM" TargetMode="External"/><Relationship Id="rId3551" Type="http://schemas.openxmlformats.org/officeDocument/2006/relationships/hyperlink" Target="https://projectcatalyst.io/funds/11/cardano-use-cases-product/open-source-identity-wallet-for-atala-prism-20-and-academic-certificates" TargetMode="External"/><Relationship Id="rId4882" Type="http://schemas.openxmlformats.org/officeDocument/2006/relationships/hyperlink" Target="https://app.ideascale.com/t/UM5UZBrLj" TargetMode="External"/><Relationship Id="rId2220" Type="http://schemas.openxmlformats.org/officeDocument/2006/relationships/hyperlink" Target="https://docs.google.com/document/d/1y3ToKK3Q98DzArJOu-i3EWAso3IVSK4HiQ2hshhYq2s/edit" TargetMode="External"/><Relationship Id="rId3550" Type="http://schemas.openxmlformats.org/officeDocument/2006/relationships/hyperlink" Target="https://www.youtube.com/watch?v=NN-YvBWf6BA" TargetMode="External"/><Relationship Id="rId4881" Type="http://schemas.openxmlformats.org/officeDocument/2006/relationships/hyperlink" Target="https://app.ideascale.com/t/UM5UZBq9L" TargetMode="External"/><Relationship Id="rId301" Type="http://schemas.openxmlformats.org/officeDocument/2006/relationships/hyperlink" Target="https://drive.google.com/file/d/1ightTVRuPeKZsbw3OfyNeFvlqbk-ZLvU/view?usp=sharing" TargetMode="External"/><Relationship Id="rId2221" Type="http://schemas.openxmlformats.org/officeDocument/2006/relationships/hyperlink" Target="https://youtu.be/nQrjwFVIn5M" TargetMode="External"/><Relationship Id="rId3553" Type="http://schemas.openxmlformats.org/officeDocument/2006/relationships/hyperlink" Target="https://www.youtube.com/watch?v=jm3SmDdttyc" TargetMode="External"/><Relationship Id="rId4884" Type="http://schemas.openxmlformats.org/officeDocument/2006/relationships/hyperlink" Target="https://app.ideascale.com/t/UM5UZBrK5" TargetMode="External"/><Relationship Id="rId300" Type="http://schemas.openxmlformats.org/officeDocument/2006/relationships/hyperlink" Target="https://youtu.be/XzH4lBRGOZk" TargetMode="External"/><Relationship Id="rId2222" Type="http://schemas.openxmlformats.org/officeDocument/2006/relationships/hyperlink" Target="https://www.youtube.com/watch?v=iM0yvRAxqEA" TargetMode="External"/><Relationship Id="rId3552" Type="http://schemas.openxmlformats.org/officeDocument/2006/relationships/hyperlink" Target="https://drive.google.com/file/d/1ICZ_4TqOqJA05D9qaHF2mDvxLZPwMuhq/view" TargetMode="External"/><Relationship Id="rId4883" Type="http://schemas.openxmlformats.org/officeDocument/2006/relationships/hyperlink" Target="https://app.ideascale.com/t/UM5UZBqyp" TargetMode="External"/><Relationship Id="rId2223" Type="http://schemas.openxmlformats.org/officeDocument/2006/relationships/hyperlink" Target="https://cardano.ideascale.com/a/dtd/418849-48088" TargetMode="External"/><Relationship Id="rId3555" Type="http://schemas.openxmlformats.org/officeDocument/2006/relationships/hyperlink" Target="https://drive.google.com/file/d/13nA50AkmOEAICi5p-hsrfctXJlbnerui/view" TargetMode="External"/><Relationship Id="rId4886" Type="http://schemas.openxmlformats.org/officeDocument/2006/relationships/hyperlink" Target="https://app.ideascale.com/t/UM5UZBrPU" TargetMode="External"/><Relationship Id="rId2224" Type="http://schemas.openxmlformats.org/officeDocument/2006/relationships/hyperlink" Target="https://docs.google.com/document/d/1pZqde3VXVPfm24Wwxczwk-uor8ywoZOkTR6Ef9ImomM/edit" TargetMode="External"/><Relationship Id="rId3554" Type="http://schemas.openxmlformats.org/officeDocument/2006/relationships/hyperlink" Target="https://projectcatalyst.io/funds/11/cardano-open-developers/sustain-and-maintain-meshjs" TargetMode="External"/><Relationship Id="rId4885" Type="http://schemas.openxmlformats.org/officeDocument/2006/relationships/hyperlink" Target="https://app.ideascale.com/t/UM5UZBrSQ" TargetMode="External"/><Relationship Id="rId2214" Type="http://schemas.openxmlformats.org/officeDocument/2006/relationships/hyperlink" Target="https://www.youtube.com/watch?v=Pi01qaP2n24" TargetMode="External"/><Relationship Id="rId3546" Type="http://schemas.openxmlformats.org/officeDocument/2006/relationships/hyperlink" Target="https://docs.google.com/document/d/1U-ZS0WVufhOUUlwDluuBlgAkfWSQlIZLsBUAE5GHFto/edit?usp=sharing" TargetMode="External"/><Relationship Id="rId4877" Type="http://schemas.openxmlformats.org/officeDocument/2006/relationships/hyperlink" Target="https://app.ideascale.com/t/UM5UZBq6i" TargetMode="External"/><Relationship Id="rId2215" Type="http://schemas.openxmlformats.org/officeDocument/2006/relationships/hyperlink" Target="https://app.ideascale.com/t/UM5UZBveK" TargetMode="External"/><Relationship Id="rId3545" Type="http://schemas.openxmlformats.org/officeDocument/2006/relationships/hyperlink" Target="https://projectcatalyst.io/funds/10/f10-spo-tools-and-community-projects/decentralized-demeterrun-federated-frontend-hosting-new-revenue-stream-for-spos" TargetMode="External"/><Relationship Id="rId4876" Type="http://schemas.openxmlformats.org/officeDocument/2006/relationships/hyperlink" Target="https://app.ideascale.com/t/UM5UZBreW" TargetMode="External"/><Relationship Id="rId2216" Type="http://schemas.openxmlformats.org/officeDocument/2006/relationships/hyperlink" Target="https://drive.google.com/file/d/1BCsdO2QwsOQpPtM4nwssKvGWxyhZqtWf/view?usp=drive_link" TargetMode="External"/><Relationship Id="rId3548" Type="http://schemas.openxmlformats.org/officeDocument/2006/relationships/hyperlink" Target="https://projectcatalyst.io/funds/10/f10-catalyst-open/potential-catalyst-survey-in-japan-for-truely-decentralized-dao-system-on-cardano" TargetMode="External"/><Relationship Id="rId4879" Type="http://schemas.openxmlformats.org/officeDocument/2006/relationships/hyperlink" Target="https://app.ideascale.com/t/UM5UZBrWJ" TargetMode="External"/><Relationship Id="rId2217" Type="http://schemas.openxmlformats.org/officeDocument/2006/relationships/hyperlink" Target="https://youtu.be/29VRLhyGmfE" TargetMode="External"/><Relationship Id="rId3547" Type="http://schemas.openxmlformats.org/officeDocument/2006/relationships/hyperlink" Target="https://youtu.be/t1YgoLODgqE" TargetMode="External"/><Relationship Id="rId4878" Type="http://schemas.openxmlformats.org/officeDocument/2006/relationships/hyperlink" Target="https://app.ideascale.com/t/UM5UZBra0" TargetMode="External"/><Relationship Id="rId2218" Type="http://schemas.openxmlformats.org/officeDocument/2006/relationships/hyperlink" Target="https://www.youtube.com/watch?v=OLgirjsZz3I" TargetMode="External"/><Relationship Id="rId2219" Type="http://schemas.openxmlformats.org/officeDocument/2006/relationships/hyperlink" Target="https://app.ideascale.com/t/UM5UZBvuO" TargetMode="External"/><Relationship Id="rId3549" Type="http://schemas.openxmlformats.org/officeDocument/2006/relationships/hyperlink" Target="https://drive.google.com/file/d/1S4PbzmLNLQed8WfIad8LkYf2bjGTmdsU/view?usp=drive_link" TargetMode="External"/><Relationship Id="rId3540" Type="http://schemas.openxmlformats.org/officeDocument/2006/relationships/hyperlink" Target="https://docs.google.com/document/d/1ErRsUAV4tsI9v3pHdu_UY3eWXXMbhjcbJeF7cFNnoJs/edit" TargetMode="External"/><Relationship Id="rId4871" Type="http://schemas.openxmlformats.org/officeDocument/2006/relationships/hyperlink" Target="https://youtu.be/VY7w_ryaaJ0" TargetMode="External"/><Relationship Id="rId4870" Type="http://schemas.openxmlformats.org/officeDocument/2006/relationships/hyperlink" Target="https://docs.google.com/presentation/d/1xs9bxO6h5dmYtGlKWfy3Pe6PUms3Evue4ok4egzvrEo/edit?slide=id.gc6fa3c898_0_0" TargetMode="External"/><Relationship Id="rId2210" Type="http://schemas.openxmlformats.org/officeDocument/2006/relationships/hyperlink" Target="https://youtu.be/MNvflkTHPv0" TargetMode="External"/><Relationship Id="rId3542" Type="http://schemas.openxmlformats.org/officeDocument/2006/relationships/hyperlink" Target="https://app.ideascale.com/t/UM5UZBqdc" TargetMode="External"/><Relationship Id="rId4873" Type="http://schemas.openxmlformats.org/officeDocument/2006/relationships/hyperlink" Target="https://drive.google.com/file/d/1RZJq3Xat2l2zVIRMfUt_dKw1kKNYviB_/view?usp=sharing" TargetMode="External"/><Relationship Id="rId2211" Type="http://schemas.openxmlformats.org/officeDocument/2006/relationships/hyperlink" Target="https://app.ideascale.com/t/UM5UZBuyu" TargetMode="External"/><Relationship Id="rId3541" Type="http://schemas.openxmlformats.org/officeDocument/2006/relationships/hyperlink" Target="https://www.youtube.com/watch?v=85D1PIDlXwg" TargetMode="External"/><Relationship Id="rId4872" Type="http://schemas.openxmlformats.org/officeDocument/2006/relationships/hyperlink" Target="https://projectcatalyst.io/funds/11/cardano-open-developers/plutus-bench-test-measure-inspect-smart-contracts" TargetMode="External"/><Relationship Id="rId2212" Type="http://schemas.openxmlformats.org/officeDocument/2006/relationships/hyperlink" Target="https://drive.google.com/file/d/1J2C6_zkChhQNUtwUFTUrxYIpZ56gub3p/view?usp=drive_link" TargetMode="External"/><Relationship Id="rId3544" Type="http://schemas.openxmlformats.org/officeDocument/2006/relationships/hyperlink" Target="https://www.youtube.com/watch?v=U5euXwNN4gk" TargetMode="External"/><Relationship Id="rId4875" Type="http://schemas.openxmlformats.org/officeDocument/2006/relationships/hyperlink" Target="https://app.ideascale.com/t/UM5UZBq8F" TargetMode="External"/><Relationship Id="rId2213" Type="http://schemas.openxmlformats.org/officeDocument/2006/relationships/hyperlink" Target="https://youtu.be/brtMd-ba1Io" TargetMode="External"/><Relationship Id="rId3543" Type="http://schemas.openxmlformats.org/officeDocument/2006/relationships/hyperlink" Target="https://drive.google.com/file/d/1UiJ1lPfn5Il0rarFvgtUBJxeA1z7OzK2/view" TargetMode="External"/><Relationship Id="rId4874" Type="http://schemas.openxmlformats.org/officeDocument/2006/relationships/hyperlink" Target="https://youtu.be/akj1O-blbw4" TargetMode="External"/><Relationship Id="rId2247" Type="http://schemas.openxmlformats.org/officeDocument/2006/relationships/hyperlink" Target="https://youtu.be/y7yNCDusf0k" TargetMode="External"/><Relationship Id="rId3579" Type="http://schemas.openxmlformats.org/officeDocument/2006/relationships/hyperlink" Target="https://drive.google.com/file/d/1cjKf3s3pSAgScEBixK4QSkPQ17QvQ50H/view?usp=drive_link" TargetMode="External"/><Relationship Id="rId2248" Type="http://schemas.openxmlformats.org/officeDocument/2006/relationships/hyperlink" Target="https://www.youtube.com/watch?v=dIwrnBjLNO4" TargetMode="External"/><Relationship Id="rId3578" Type="http://schemas.openxmlformats.org/officeDocument/2006/relationships/hyperlink" Target="https://projectcatalyst.io/funds/11/cardano-use-cases-concept/impact-accounting-project-based-learning" TargetMode="External"/><Relationship Id="rId2249" Type="http://schemas.openxmlformats.org/officeDocument/2006/relationships/hyperlink" Target="https://cardano.ideascale.com/a/dtd/417268-48088" TargetMode="External"/><Relationship Id="rId327" Type="http://schemas.openxmlformats.org/officeDocument/2006/relationships/hyperlink" Target="https://youtu.be/EfS-eBq6zyg" TargetMode="External"/><Relationship Id="rId326" Type="http://schemas.openxmlformats.org/officeDocument/2006/relationships/hyperlink" Target="https://youtu.be/cXo5T2qxQM8" TargetMode="External"/><Relationship Id="rId325" Type="http://schemas.openxmlformats.org/officeDocument/2006/relationships/hyperlink" Target="https://drive.google.com/file/d/1ZLbsfNeBi_rnrYrIBxkt3v7ilj3n881v/view?usp=sharing" TargetMode="External"/><Relationship Id="rId324" Type="http://schemas.openxmlformats.org/officeDocument/2006/relationships/hyperlink" Target="https://cardano.ideascale.com/a/dtd/Smart-Contract-Audit-Token-SCAT-DAO/367602-48088" TargetMode="External"/><Relationship Id="rId329" Type="http://schemas.openxmlformats.org/officeDocument/2006/relationships/hyperlink" Target="https://docs.google.com/document/d/1IhxydkjAr9p9magQfJIwuQXMQzSDBChm/edit?usp=sharing&amp;ouid=117059928304090739258&amp;rtpof=true&amp;sd=true" TargetMode="External"/><Relationship Id="rId328" Type="http://schemas.openxmlformats.org/officeDocument/2006/relationships/hyperlink" Target="https://app.ideascale.com/t/UM5UZBrQ5" TargetMode="External"/><Relationship Id="rId3571" Type="http://schemas.openxmlformats.org/officeDocument/2006/relationships/hyperlink" Target="https://youtu.be/7cL8bN-qydQ" TargetMode="External"/><Relationship Id="rId2240" Type="http://schemas.openxmlformats.org/officeDocument/2006/relationships/hyperlink" Target="https://youtu.be/U4mXDFsXnjg" TargetMode="External"/><Relationship Id="rId3570" Type="http://schemas.openxmlformats.org/officeDocument/2006/relationships/hyperlink" Target="https://docs.google.com/document/d/1hNsPcOsOk7e1d4XAA-4Ti7oiNjFEBAtBXmVOf1Z9Ddo/edit?usp=drive_link" TargetMode="External"/><Relationship Id="rId2241" Type="http://schemas.openxmlformats.org/officeDocument/2006/relationships/hyperlink" Target="https://app.ideascale.com/t/UM5UZBvah" TargetMode="External"/><Relationship Id="rId3573" Type="http://schemas.openxmlformats.org/officeDocument/2006/relationships/hyperlink" Target="https://drive.google.com/file/d/1YBmRcKI37gNDSXsQ-dxB_utCDI_QLZj0/view" TargetMode="External"/><Relationship Id="rId2242" Type="http://schemas.openxmlformats.org/officeDocument/2006/relationships/hyperlink" Target="https://drive.google.com/file/d/1lvOxGrqhklH_WXZZubgS1zHHRxz-0Sz_/view?usp=drive_link" TargetMode="External"/><Relationship Id="rId3572" Type="http://schemas.openxmlformats.org/officeDocument/2006/relationships/hyperlink" Target="https://projectcatalyst.io/funds/10/f10-spo-tools-and-community-projects/open-source-pooltoolio-and-sustain-for-1-year" TargetMode="External"/><Relationship Id="rId323" Type="http://schemas.openxmlformats.org/officeDocument/2006/relationships/hyperlink" Target="https://share.descript.com/view/e6Z2ijDy9t2" TargetMode="External"/><Relationship Id="rId2243" Type="http://schemas.openxmlformats.org/officeDocument/2006/relationships/hyperlink" Target="https://youtu.be/fQDfFSlI0Is" TargetMode="External"/><Relationship Id="rId3575" Type="http://schemas.openxmlformats.org/officeDocument/2006/relationships/hyperlink" Target="https://projectcatalyst.io/funds/11/cardano-open-developers/grow-atalaprism-sdk-adaptable-identity-storage-module-oror-atalaprism-sdk-id" TargetMode="External"/><Relationship Id="rId322" Type="http://schemas.openxmlformats.org/officeDocument/2006/relationships/hyperlink" Target="https://drive.google.com/file/d/1AWp0J5SN_tAIZE8fH-zsGiIzGkOxQWXA/view?usp=sharing" TargetMode="External"/><Relationship Id="rId2244" Type="http://schemas.openxmlformats.org/officeDocument/2006/relationships/hyperlink" Target="https://youtu.be/xySH0fn16SI" TargetMode="External"/><Relationship Id="rId3574" Type="http://schemas.openxmlformats.org/officeDocument/2006/relationships/hyperlink" Target="https://www.youtube.com/watch?v=FAk2_gBUW9s" TargetMode="External"/><Relationship Id="rId321" Type="http://schemas.openxmlformats.org/officeDocument/2006/relationships/hyperlink" Target="https://app.ideascale.com/t/UM5UZBrLa" TargetMode="External"/><Relationship Id="rId2245" Type="http://schemas.openxmlformats.org/officeDocument/2006/relationships/hyperlink" Target="https://app.ideascale.com/t/UM5UZBw13" TargetMode="External"/><Relationship Id="rId3577" Type="http://schemas.openxmlformats.org/officeDocument/2006/relationships/hyperlink" Target="https://www.youtube.com/watch?v=QqhUbQh6LZI" TargetMode="External"/><Relationship Id="rId320" Type="http://schemas.openxmlformats.org/officeDocument/2006/relationships/hyperlink" Target="https://youtu.be/uxYR2SriOCk" TargetMode="External"/><Relationship Id="rId2246" Type="http://schemas.openxmlformats.org/officeDocument/2006/relationships/hyperlink" Target="https://drive.google.com/file/d/1b5kAaoQr_N8b3blsIfvgUrFhdMcO2AMT/view?usp=drive_link" TargetMode="External"/><Relationship Id="rId3576" Type="http://schemas.openxmlformats.org/officeDocument/2006/relationships/hyperlink" Target="https://drive.google.com/file/d/1G315yiNezDOSgK3sM84CRH7xdRV1nTGb/view?usp=drive_link" TargetMode="External"/><Relationship Id="rId2236" Type="http://schemas.openxmlformats.org/officeDocument/2006/relationships/hyperlink" Target="https://www.youtube.com/watch?v=ZjCp9nIX5Ao" TargetMode="External"/><Relationship Id="rId3568" Type="http://schemas.openxmlformats.org/officeDocument/2006/relationships/hyperlink" Target="https://www.youtube.com/watch?v=zY642GXG9Aw" TargetMode="External"/><Relationship Id="rId4899" Type="http://schemas.openxmlformats.org/officeDocument/2006/relationships/hyperlink" Target="https://youtu.be/_mNMS114Kss" TargetMode="External"/><Relationship Id="rId2237" Type="http://schemas.openxmlformats.org/officeDocument/2006/relationships/hyperlink" Target="https://app.ideascale.com/t/UM5UZBvXo" TargetMode="External"/><Relationship Id="rId3567" Type="http://schemas.openxmlformats.org/officeDocument/2006/relationships/hyperlink" Target="https://docs.google.com/document/d/1pvmdDsDBR77JmXZZPFjxnBQk9hyltuj355PYHAsb-Ls/edit?tab=t.0" TargetMode="External"/><Relationship Id="rId4898" Type="http://schemas.openxmlformats.org/officeDocument/2006/relationships/hyperlink" Target="https://docs.google.com/document/d/1cyYw7QAlqeOh5v8EiaPAzjvM4tpeu9IqBH1RSaPxjlA/edit?tab=t.0" TargetMode="External"/><Relationship Id="rId2238" Type="http://schemas.openxmlformats.org/officeDocument/2006/relationships/hyperlink" Target="https://docs.google.com/document/d/124u9S9ZcdDhcGe6sa2wuxm5uwo3Nqp4v/edit?usp=drive_link&amp;ouid=117059928304090739258&amp;rtpof=true&amp;sd=true" TargetMode="External"/><Relationship Id="rId2239" Type="http://schemas.openxmlformats.org/officeDocument/2006/relationships/hyperlink" Target="https://youtu.be/OlilOZ_awUY" TargetMode="External"/><Relationship Id="rId3569" Type="http://schemas.openxmlformats.org/officeDocument/2006/relationships/hyperlink" Target="https://projectcatalyst.io/funds/11/cardano-open-developers/cardano-developer-studio" TargetMode="External"/><Relationship Id="rId316" Type="http://schemas.openxmlformats.org/officeDocument/2006/relationships/hyperlink" Target="https://drive.google.com/file/d/1dkP-r-FO3TrjVjj3JajZoiQab1OHmuCm/view" TargetMode="External"/><Relationship Id="rId315" Type="http://schemas.openxmlformats.org/officeDocument/2006/relationships/hyperlink" Target="https://drive.google.com/file/d/1CjTty4H3KrFj6s7JQXQiaAs4WKqaTMol/view?usp=sharing" TargetMode="External"/><Relationship Id="rId314" Type="http://schemas.openxmlformats.org/officeDocument/2006/relationships/hyperlink" Target="https://app.ideascale.com/t/UM5UZBrbq" TargetMode="External"/><Relationship Id="rId313" Type="http://schemas.openxmlformats.org/officeDocument/2006/relationships/hyperlink" Target="https://www.youtube.com/watch?v=ZEN5CSVCMR8" TargetMode="External"/><Relationship Id="rId319" Type="http://schemas.openxmlformats.org/officeDocument/2006/relationships/hyperlink" Target="https://youtu.be/_tHHLUOeEwM" TargetMode="External"/><Relationship Id="rId318" Type="http://schemas.openxmlformats.org/officeDocument/2006/relationships/hyperlink" Target="https://drive.google.com/file/d/1KHSGDkGQH93U0eFAoKcl4pd_OWCoPeUQ/view?usp=sharing" TargetMode="External"/><Relationship Id="rId317" Type="http://schemas.openxmlformats.org/officeDocument/2006/relationships/hyperlink" Target="https://app.ideascale.com/t/UM5UZBqik" TargetMode="External"/><Relationship Id="rId3560" Type="http://schemas.openxmlformats.org/officeDocument/2006/relationships/hyperlink" Target="https://projectcatalyst.io/funds/11/cardano-open-ecosystem/wingriders-guide-to-getting-your-project-recognized-in-the-tier1-crypto-world" TargetMode="External"/><Relationship Id="rId4891" Type="http://schemas.openxmlformats.org/officeDocument/2006/relationships/hyperlink" Target="https://app.ideascale.com/t/UM5UZBwz5" TargetMode="External"/><Relationship Id="rId4890" Type="http://schemas.openxmlformats.org/officeDocument/2006/relationships/hyperlink" Target="https://app.ideascale.com/t/UM5UZBvxX" TargetMode="External"/><Relationship Id="rId2230" Type="http://schemas.openxmlformats.org/officeDocument/2006/relationships/hyperlink" Target="https://youtu.be/QbO_mfFJLFQ" TargetMode="External"/><Relationship Id="rId3562" Type="http://schemas.openxmlformats.org/officeDocument/2006/relationships/hyperlink" Target="https://www.youtube.com/watch?v=1EmvkFTJVIk&amp;list=PLT-_yDj9PCkw4_qMOghEbyswZI_RMm9S4" TargetMode="External"/><Relationship Id="rId4893" Type="http://schemas.openxmlformats.org/officeDocument/2006/relationships/hyperlink" Target="https://app.ideascale.com/t/UM5UZBwwd" TargetMode="External"/><Relationship Id="rId2231" Type="http://schemas.openxmlformats.org/officeDocument/2006/relationships/hyperlink" Target="https://app.ideascale.com/t/UM5UZBwru" TargetMode="External"/><Relationship Id="rId3561" Type="http://schemas.openxmlformats.org/officeDocument/2006/relationships/hyperlink" Target="https://drive.google.com/file/d/1ejICr_wfheL-mpYjWQXdS2Ar5rDci_Eg/view?usp=drive_link" TargetMode="External"/><Relationship Id="rId4892" Type="http://schemas.openxmlformats.org/officeDocument/2006/relationships/hyperlink" Target="https://app.ideascale.com/t/UM5UZBwxf" TargetMode="External"/><Relationship Id="rId312" Type="http://schemas.openxmlformats.org/officeDocument/2006/relationships/hyperlink" Target="https://youtu.be/CHuEOsIUvjc" TargetMode="External"/><Relationship Id="rId2232" Type="http://schemas.openxmlformats.org/officeDocument/2006/relationships/hyperlink" Target="https://drive.google.com/file/d/1LVAUSbr4DyDfkKgHD1jpGA5eDnMsQ6Sd/view?usp=drive_link" TargetMode="External"/><Relationship Id="rId3564" Type="http://schemas.openxmlformats.org/officeDocument/2006/relationships/hyperlink" Target="https://drive.google.com/file/d/1hE7w-t5tWwJspTBURAyEx8zn9LjsTUNe/view?usp=drive_link" TargetMode="External"/><Relationship Id="rId4895" Type="http://schemas.openxmlformats.org/officeDocument/2006/relationships/hyperlink" Target="https://app.ideascale.com/t/UM5UZBvPE" TargetMode="External"/><Relationship Id="rId311" Type="http://schemas.openxmlformats.org/officeDocument/2006/relationships/hyperlink" Target="https://drive.google.com/file/d/1qDMjlYW-iZXu32z8gXX_oKB_SfOYlM85/view?usp=sharing" TargetMode="External"/><Relationship Id="rId2233" Type="http://schemas.openxmlformats.org/officeDocument/2006/relationships/hyperlink" Target="https://app.ideascale.com/t/UM5UZBusE" TargetMode="External"/><Relationship Id="rId3563" Type="http://schemas.openxmlformats.org/officeDocument/2006/relationships/hyperlink" Target="https://projectcatalyst.io/funds/11/cardano-use-cases-solution/ada-to-mobile-money-unlocking-financial-access-in-africa" TargetMode="External"/><Relationship Id="rId4894" Type="http://schemas.openxmlformats.org/officeDocument/2006/relationships/hyperlink" Target="https://app.ideascale.com/t/UM5UZBvPw" TargetMode="External"/><Relationship Id="rId310" Type="http://schemas.openxmlformats.org/officeDocument/2006/relationships/hyperlink" Target="https://app.ideascale.com/t/UM5UZBrPs" TargetMode="External"/><Relationship Id="rId2234" Type="http://schemas.openxmlformats.org/officeDocument/2006/relationships/hyperlink" Target="https://drive.google.com/file/d/1TgcRCDPZpd0T9w7sD6svElvpr-vCuI_M/view?usp=drive_link" TargetMode="External"/><Relationship Id="rId3566" Type="http://schemas.openxmlformats.org/officeDocument/2006/relationships/hyperlink" Target="https://projectcatalyst.io/funds/11/cardano-open-ecosystem/cardano-asia-tiktok-channel-maintain-japan-vietnam-new-english-version-tiktokca" TargetMode="External"/><Relationship Id="rId4897" Type="http://schemas.openxmlformats.org/officeDocument/2006/relationships/hyperlink" Target="https://projectcatalyst.io/funds/10/f13-cardano-open-ecosystem/wada-hub-hackathon-a-local-community-catalyst" TargetMode="External"/><Relationship Id="rId2235" Type="http://schemas.openxmlformats.org/officeDocument/2006/relationships/hyperlink" Target="https://youtu.be/AG96q9FdPyM" TargetMode="External"/><Relationship Id="rId3565" Type="http://schemas.openxmlformats.org/officeDocument/2006/relationships/hyperlink" Target="https://www.youtube.com/watch?v=kXaDGnuC7LM" TargetMode="External"/><Relationship Id="rId4896" Type="http://schemas.openxmlformats.org/officeDocument/2006/relationships/hyperlink" Target="https://app.ideascale.com/t/UM5UZBvaD" TargetMode="External"/><Relationship Id="rId4040" Type="http://schemas.openxmlformats.org/officeDocument/2006/relationships/hyperlink" Target="https://drive.google.com/file/d/1GKihZLVpshXCAVVAwrasYpihWTQDXtsX/view?usp=drive_link" TargetMode="External"/><Relationship Id="rId5372" Type="http://schemas.openxmlformats.org/officeDocument/2006/relationships/hyperlink" Target="https://docs.google.com/document/d/1sguE3Ur5QXkHeldPGtFRQHgSqBVQWi4tvjX7z915pbo/edit?tab=t.0" TargetMode="External"/><Relationship Id="rId5373" Type="http://schemas.openxmlformats.org/officeDocument/2006/relationships/hyperlink" Target="https://vimeo.com/1135313432?share=copy&amp;fl=sv&amp;fe=ci" TargetMode="External"/><Relationship Id="rId4042" Type="http://schemas.openxmlformats.org/officeDocument/2006/relationships/hyperlink" Target="https://projectcatalyst.io/funds/10/f10-development-and-infrastructure/mlabs-cemscript-sdk-get-your-dapp-implementation-from-annotated-on-chain-logic-state-machine" TargetMode="External"/><Relationship Id="rId5370" Type="http://schemas.openxmlformats.org/officeDocument/2006/relationships/hyperlink" Target="http://youtube.com/watch?v=AA81vHxVPM8&amp;feature=youtu.be" TargetMode="External"/><Relationship Id="rId4041" Type="http://schemas.openxmlformats.org/officeDocument/2006/relationships/hyperlink" Target="https://www.youtube.com/watch?v=Dtm57pho83A" TargetMode="External"/><Relationship Id="rId5371" Type="http://schemas.openxmlformats.org/officeDocument/2006/relationships/hyperlink" Target="https://projectcatalyst.io/funds/12/f12-cardano-open-developers/open-source-library-for-defi-smart-contracts-in-aiken" TargetMode="External"/><Relationship Id="rId4044" Type="http://schemas.openxmlformats.org/officeDocument/2006/relationships/hyperlink" Target="https://www.youtube.com/watch?v=Kf6khWl9VX8" TargetMode="External"/><Relationship Id="rId5376" Type="http://schemas.openxmlformats.org/officeDocument/2006/relationships/hyperlink" Target="https://www.youtube.com/watch?v=cwP1pk-oeMk" TargetMode="External"/><Relationship Id="rId4043" Type="http://schemas.openxmlformats.org/officeDocument/2006/relationships/hyperlink" Target="https://drive.google.com/file/d/1BIEaMliLP9sPHJr7_6MasBYrRS0sPbzC/view?usp=drive_link" TargetMode="External"/><Relationship Id="rId5377" Type="http://schemas.openxmlformats.org/officeDocument/2006/relationships/hyperlink" Target="https://projectcatalyst.io/funds/10/f10-drep-improvement-and-onboarding/drep-community-governance-and-explorer" TargetMode="External"/><Relationship Id="rId4046" Type="http://schemas.openxmlformats.org/officeDocument/2006/relationships/hyperlink" Target="https://drive.google.com/file/d/18ZNMSO33VBz8ZRcN3NG8hgwfWNo-HbDj/view?usp=drive_link" TargetMode="External"/><Relationship Id="rId5374" Type="http://schemas.openxmlformats.org/officeDocument/2006/relationships/hyperlink" Target="https://projectcatalyst.io/funds/12/f12-cardano-open-ecosystem/undp-x-cardano-blockchain-initiative-for-city-and-industry-networks" TargetMode="External"/><Relationship Id="rId4045" Type="http://schemas.openxmlformats.org/officeDocument/2006/relationships/hyperlink" Target="https://projectcatalyst.io/funds/10/f10-osde-open-source-dev-ecosystem/mlabs-purus-purescript-to-plutus-core-compiler" TargetMode="External"/><Relationship Id="rId5375" Type="http://schemas.openxmlformats.org/officeDocument/2006/relationships/hyperlink" Target="https://docs.google.com/document/d/13tbcJn0IYnTx3GkIM_gZ8olWtm3cidUfG4rBl3Sczk0/edit?tab=t.dmfgv2fflgqs" TargetMode="External"/><Relationship Id="rId4048" Type="http://schemas.openxmlformats.org/officeDocument/2006/relationships/hyperlink" Target="https://projectcatalyst.io/funds/10/f10-building-on-nmkr/newm-x-nucast-music-video-festival-annual-recurring-event" TargetMode="External"/><Relationship Id="rId4047" Type="http://schemas.openxmlformats.org/officeDocument/2006/relationships/hyperlink" Target="https://www.youtube.com/watch?v=KxYRDXAH8cg" TargetMode="External"/><Relationship Id="rId5378" Type="http://schemas.openxmlformats.org/officeDocument/2006/relationships/hyperlink" Target="https://docs.google.com/document/d/1PpL03zfa7zOqmZj2Wyn6z8CM3nMSdKAKVNppUetW8Ig/edit?tab=t.0" TargetMode="External"/><Relationship Id="rId4049" Type="http://schemas.openxmlformats.org/officeDocument/2006/relationships/hyperlink" Target="https://docs.google.com/document/d/1WF-X0YgQEoIhtzmZERg3LK9rZMc-svzcgjsZdffbEaU/edit?tab=t.0" TargetMode="External"/><Relationship Id="rId5379" Type="http://schemas.openxmlformats.org/officeDocument/2006/relationships/hyperlink" Target="https://youtu.be/ffdHkttG3Lw" TargetMode="External"/><Relationship Id="rId5361" Type="http://schemas.openxmlformats.org/officeDocument/2006/relationships/hyperlink" Target="https://youtu.be/kVc6vFlH7HM" TargetMode="External"/><Relationship Id="rId5362" Type="http://schemas.openxmlformats.org/officeDocument/2006/relationships/hyperlink" Target="https://projectcatalyst.io/funds/10/f13-cardano-use-cases-concept/cardanoflow-transparent-supply-chain-and-environmental-impact-management" TargetMode="External"/><Relationship Id="rId4031" Type="http://schemas.openxmlformats.org/officeDocument/2006/relationships/hyperlink" Target="https://drive.google.com/file/d/1XXbYcg43preF2sQjqBl-JhzHNWz32lhr/view?usp=drive_link" TargetMode="External"/><Relationship Id="rId4030" Type="http://schemas.openxmlformats.org/officeDocument/2006/relationships/hyperlink" Target="https://projectcatalyst.io/funds/11/cardano-use-cases-concept/the-decentralized-e-commerce-platform-utilizes-smart-contracts-on-cardano-to-address-current-e-commerce-challenges-without-the-need-for-third-party-intermediaries" TargetMode="External"/><Relationship Id="rId5360" Type="http://schemas.openxmlformats.org/officeDocument/2006/relationships/hyperlink" Target="https://drive.google.com/file/d/12-s3uY9efOWOTNnCq-6G5QPFEfBJZabp/view?usp=drive_link" TargetMode="External"/><Relationship Id="rId297" Type="http://schemas.openxmlformats.org/officeDocument/2006/relationships/hyperlink" Target="https://drive.google.com/file/d/1Xg24PEa6yITfHwb0s_T3Ex2Btq5LQovC/view?ts=624d4647" TargetMode="External"/><Relationship Id="rId4033" Type="http://schemas.openxmlformats.org/officeDocument/2006/relationships/hyperlink" Target="https://projectcatalyst.io/funds/12/f12-cardano-use-cases-concept/bring-ebay-to-cardano-decentralized-real-product-auction-platform" TargetMode="External"/><Relationship Id="rId5365" Type="http://schemas.openxmlformats.org/officeDocument/2006/relationships/hyperlink" Target="https://projectcatalyst.io/funds/10/f13-cardano-use-cases-concept/solving-the-problem-of-traditional-academic-publishing-a-decentralized-cardano-based-alternative" TargetMode="External"/><Relationship Id="rId296" Type="http://schemas.openxmlformats.org/officeDocument/2006/relationships/hyperlink" Target="https://youtu.be/CdS3dme8uYs" TargetMode="External"/><Relationship Id="rId4032" Type="http://schemas.openxmlformats.org/officeDocument/2006/relationships/hyperlink" Target="https://www.youtube.com/watch?v=nBJa3BAP1p4" TargetMode="External"/><Relationship Id="rId5366" Type="http://schemas.openxmlformats.org/officeDocument/2006/relationships/hyperlink" Target="https://drive.google.com/file/d/1nqETX8iT_W9ejKnpxpblZ0euov-KAhwD/view?usp=drive_link" TargetMode="External"/><Relationship Id="rId295" Type="http://schemas.openxmlformats.org/officeDocument/2006/relationships/hyperlink" Target="https://drive.google.com/file/d/1iHjCE45pySk9ofg3VaRNOQXz00E_H_Z_/view?usp=sharing" TargetMode="External"/><Relationship Id="rId4035" Type="http://schemas.openxmlformats.org/officeDocument/2006/relationships/hyperlink" Target="https://www.youtube.com/watch?v=iXN4sWtuoTQ" TargetMode="External"/><Relationship Id="rId5363" Type="http://schemas.openxmlformats.org/officeDocument/2006/relationships/hyperlink" Target="https://drive.google.com/file/d/1hVFXgfv9IlW3KV52TkQD4XF9dPhJdrfl/view?usp=drive_link" TargetMode="External"/><Relationship Id="rId294" Type="http://schemas.openxmlformats.org/officeDocument/2006/relationships/hyperlink" Target="https://cardano.ideascale.com/a/dtd/369124-48088" TargetMode="External"/><Relationship Id="rId4034" Type="http://schemas.openxmlformats.org/officeDocument/2006/relationships/hyperlink" Target="https://drive.google.com/file/d/1IZTr4_wwJB-WEg-aMokC7kepx4eXrb_d/view?usp=drive_link" TargetMode="External"/><Relationship Id="rId5364" Type="http://schemas.openxmlformats.org/officeDocument/2006/relationships/hyperlink" Target="https://youtu.be/HTolApfhVPA" TargetMode="External"/><Relationship Id="rId4037" Type="http://schemas.openxmlformats.org/officeDocument/2006/relationships/hyperlink" Target="https://drive.google.com/file/d/1vVCuN-Rr1oi1Ls4Pt1OXWK_FMm1n544Z/view?usp=drive_link" TargetMode="External"/><Relationship Id="rId5369" Type="http://schemas.openxmlformats.org/officeDocument/2006/relationships/hyperlink" Target="https://docs.google.com/document/d/1kIGYD6vgAj0qYO8Z-pNr1w3A6FGcIsgQ3uIRxZb9Jn8/edit?tab=t.0" TargetMode="External"/><Relationship Id="rId4036" Type="http://schemas.openxmlformats.org/officeDocument/2006/relationships/hyperlink" Target="https://projectcatalyst.io/funds/12/f12-cardano-use-cases-concept/cardano-powered-rwa-tokenization-for-real-world-diamonds" TargetMode="External"/><Relationship Id="rId299" Type="http://schemas.openxmlformats.org/officeDocument/2006/relationships/hyperlink" Target="https://drive.google.com/file/d/1mzJ1jrQtp5WuR5R9j_96L8WWswYhUGgl/view?usp=sharing" TargetMode="External"/><Relationship Id="rId4039" Type="http://schemas.openxmlformats.org/officeDocument/2006/relationships/hyperlink" Target="https://projectcatalyst.io/funds/10/f13-cardano-open-developers/koios-rust-client-library-3b3c5" TargetMode="External"/><Relationship Id="rId5367" Type="http://schemas.openxmlformats.org/officeDocument/2006/relationships/hyperlink" Target="https://vimeo.com/1139565149" TargetMode="External"/><Relationship Id="rId298" Type="http://schemas.openxmlformats.org/officeDocument/2006/relationships/hyperlink" Target="https://app.ideascale.com/t/UM5UZBql1" TargetMode="External"/><Relationship Id="rId4038" Type="http://schemas.openxmlformats.org/officeDocument/2006/relationships/hyperlink" Target="https://www.youtube.com/watch?v=UVZ3DDivwDI" TargetMode="External"/><Relationship Id="rId5368" Type="http://schemas.openxmlformats.org/officeDocument/2006/relationships/hyperlink" Target="https://projectcatalyst.io/funds/11/cardano-use-cases-concept/supply-chain-tracking-and-storage-monitoring-system" TargetMode="External"/><Relationship Id="rId5390" Type="http://schemas.openxmlformats.org/officeDocument/2006/relationships/hyperlink" Target="https://drive.google.com/file/d/1t03L4us2dzyTzvdIrMTqHJsPPg37wVTc/view?usp=drive_link" TargetMode="External"/><Relationship Id="rId5391" Type="http://schemas.openxmlformats.org/officeDocument/2006/relationships/hyperlink" Target="https://youtu.be/IjpItwTUg04?vq=hd1080" TargetMode="External"/><Relationship Id="rId4060" Type="http://schemas.openxmlformats.org/officeDocument/2006/relationships/hyperlink" Target="https://projectcatalyst.io/funds/11/cardano-open-developers/open-source-nft-and-wallet-auth-framework-for-cardano" TargetMode="External"/><Relationship Id="rId4062" Type="http://schemas.openxmlformats.org/officeDocument/2006/relationships/hyperlink" Target="https://www.youtube.com/watch?v=AiGJ_OOUMUw" TargetMode="External"/><Relationship Id="rId5394" Type="http://schemas.openxmlformats.org/officeDocument/2006/relationships/hyperlink" Target="https://www.youtube.com/watch?v=7PmEDBg1f7o" TargetMode="External"/><Relationship Id="rId4061" Type="http://schemas.openxmlformats.org/officeDocument/2006/relationships/hyperlink" Target="https://docs.google.com/document/d/1rXdm6dXpB5Yj9A4ZAR2gd2uvc6Z_WNYCwqtPxqYJpno/edit?tab=t.0" TargetMode="External"/><Relationship Id="rId5395" Type="http://schemas.openxmlformats.org/officeDocument/2006/relationships/hyperlink" Target="https://projectcatalyst.io/funds/10/f13-cardano-open-ecosystem/newm-music-video-festival" TargetMode="External"/><Relationship Id="rId4064" Type="http://schemas.openxmlformats.org/officeDocument/2006/relationships/hyperlink" Target="http://adalink.io" TargetMode="External"/><Relationship Id="rId5392" Type="http://schemas.openxmlformats.org/officeDocument/2006/relationships/hyperlink" Target="https://projectcatalyst.io/funds/10/f13-cardano-open-ecosystem/together-learning-haskellplutus-in-native-language-club-phase-2" TargetMode="External"/><Relationship Id="rId4063" Type="http://schemas.openxmlformats.org/officeDocument/2006/relationships/hyperlink" Target="https://projectcatalyst.io/funds/12/f12-cardano-use-cases-concept/adalink-affiliate-network-for-cardano-businesses" TargetMode="External"/><Relationship Id="rId5393" Type="http://schemas.openxmlformats.org/officeDocument/2006/relationships/hyperlink" Target="https://docs.google.com/document/d/1is86IHYzzv0DJrrFmq9fSrA6KUVJFOdaHA5cqFykVb8/edit?tab=t.0" TargetMode="External"/><Relationship Id="rId4066" Type="http://schemas.openxmlformats.org/officeDocument/2006/relationships/hyperlink" Target="https://www.youtube.com/watch?v=hquciUZHgIY" TargetMode="External"/><Relationship Id="rId5398" Type="http://schemas.openxmlformats.org/officeDocument/2006/relationships/hyperlink" Target="https://projectcatalyst.io/funds/10/f13-cardano-use-cases-concept/track-cardano-asset-stats-price-movements-wallet-alerts-and-more-via-telegram" TargetMode="External"/><Relationship Id="rId4065" Type="http://schemas.openxmlformats.org/officeDocument/2006/relationships/hyperlink" Target="https://drive.google.com/file/d/1nuQEgxLTh6b7uwqol6_05xb1D3GyZBF4/view?usp=drive_link" TargetMode="External"/><Relationship Id="rId5399" Type="http://schemas.openxmlformats.org/officeDocument/2006/relationships/hyperlink" Target="https://drive.google.com/file/d/19BDG21-GWXIk5cK9eoHeRoQM-_QAZL9Q/view" TargetMode="External"/><Relationship Id="rId4068" Type="http://schemas.openxmlformats.org/officeDocument/2006/relationships/hyperlink" Target="https://docs.google.com/document/d/1S_58sjPX0YqHTwyHSpJyPBz3o8a7qFmTkzj4NOlMS-A/edit?tab=t.0" TargetMode="External"/><Relationship Id="rId5396" Type="http://schemas.openxmlformats.org/officeDocument/2006/relationships/hyperlink" Target="https://docs.google.com/document/d/1Na07U1jZNzpbZubWJOt_FW-pSICVlSEHrrtgLaxy8jU/edit?tab=t.0" TargetMode="External"/><Relationship Id="rId4067" Type="http://schemas.openxmlformats.org/officeDocument/2006/relationships/hyperlink" Target="https://projectcatalyst.io/funds/12/f12-cardano-use-cases-product/dexhunter-interface-upgrade" TargetMode="External"/><Relationship Id="rId5397" Type="http://schemas.openxmlformats.org/officeDocument/2006/relationships/hyperlink" Target="https://youtu.be/qG2zHWYkyHY?si=nB9JDcSNxw2Ckuc1" TargetMode="External"/><Relationship Id="rId4069" Type="http://schemas.openxmlformats.org/officeDocument/2006/relationships/hyperlink" Target="https://www.youtube.com/watch?v=tllRZxEmBfw" TargetMode="External"/><Relationship Id="rId5380" Type="http://schemas.openxmlformats.org/officeDocument/2006/relationships/hyperlink" Target="https://projectcatalyst.io/funds/12/f12-cardano-open-ecosystem/legal-support-for-fund-12-projects" TargetMode="External"/><Relationship Id="rId4051" Type="http://schemas.openxmlformats.org/officeDocument/2006/relationships/hyperlink" Target="https://projectcatalyst.io/funds/12/f12-cardano-open-developers/unified-open-source-dex-analytics-for-cardano" TargetMode="External"/><Relationship Id="rId5383" Type="http://schemas.openxmlformats.org/officeDocument/2006/relationships/hyperlink" Target="https://projectcatalyst.io/funds/12/f12-cardano-open-developers/de-uplc-visual-studio-code-extension-for-debugging-and-visualizing-plutus-bytecode" TargetMode="External"/><Relationship Id="rId4050" Type="http://schemas.openxmlformats.org/officeDocument/2006/relationships/hyperlink" Target="https://www.youtube.com/watch?v=qbdX6uMPIOQ" TargetMode="External"/><Relationship Id="rId5384" Type="http://schemas.openxmlformats.org/officeDocument/2006/relationships/hyperlink" Target="https://docs.google.com/document/d/13mbFLg-SSxjXv8yxk-SKfonFYfzlcayy6H5kddYK7JY/edit?tab=t.0" TargetMode="External"/><Relationship Id="rId4053" Type="http://schemas.openxmlformats.org/officeDocument/2006/relationships/hyperlink" Target="https://www.youtube.com/watch?v=GroHXWJiJ0E" TargetMode="External"/><Relationship Id="rId5381" Type="http://schemas.openxmlformats.org/officeDocument/2006/relationships/hyperlink" Target="https://drive.google.com/file/d/1GQn3dwKHdpFcGm4TW82tyAB_WvVVz064/view" TargetMode="External"/><Relationship Id="rId4052" Type="http://schemas.openxmlformats.org/officeDocument/2006/relationships/hyperlink" Target="https://drive.google.com/file/d/1fThIguvUSZ2urFhReY1JVWzI3HFJJ144/view?usp=drive_link" TargetMode="External"/><Relationship Id="rId5382" Type="http://schemas.openxmlformats.org/officeDocument/2006/relationships/hyperlink" Target="https://youtu.be/ttnwnmwf-i4" TargetMode="External"/><Relationship Id="rId4055" Type="http://schemas.openxmlformats.org/officeDocument/2006/relationships/hyperlink" Target="https://docs.google.com/document/d/1vPG_-mRPufYEaMMO86uXZ0Tkdp4jTTLtuwYBYku91Tw/edit?tab=t.0" TargetMode="External"/><Relationship Id="rId5387" Type="http://schemas.openxmlformats.org/officeDocument/2006/relationships/hyperlink" Target="https://docs.google.com/document/d/1PpL03zfa7zOqmZj2Wyn6z8CM3nMSdKAKVNppUetW8Ig/edit?tab=t.0" TargetMode="External"/><Relationship Id="rId4054" Type="http://schemas.openxmlformats.org/officeDocument/2006/relationships/hyperlink" Target="https://projectcatalyst.io/funds/10/f13-cardano-use-cases-concept/cardanoticker-diy-assembly-instructions-and-3dprinted-case" TargetMode="External"/><Relationship Id="rId5388" Type="http://schemas.openxmlformats.org/officeDocument/2006/relationships/hyperlink" Target="https://youtu.be/ffdHkttG3Lw" TargetMode="External"/><Relationship Id="rId4057" Type="http://schemas.openxmlformats.org/officeDocument/2006/relationships/hyperlink" Target="https://projectcatalyst.io/funds/12/f12-cardano-use-cases-product/accelerate-mass-adoption-open-source-atala-wallet-sdk-with-no-seed-phrase-vulnerability-and-a-no-code-self-sovereign-identity-platform" TargetMode="External"/><Relationship Id="rId5385" Type="http://schemas.openxmlformats.org/officeDocument/2006/relationships/hyperlink" Target="https://youtu.be/GKgt79-W3Dg" TargetMode="External"/><Relationship Id="rId4056" Type="http://schemas.openxmlformats.org/officeDocument/2006/relationships/hyperlink" Target="https://www.youtube.com/watch?v=S56Bza8Y7pM" TargetMode="External"/><Relationship Id="rId5386" Type="http://schemas.openxmlformats.org/officeDocument/2006/relationships/hyperlink" Target="https://projectcatalyst.io/funds/11/cardano-use-cases-concept/anti-research-fraud-dapp-qualtrics-cardano-integration" TargetMode="External"/><Relationship Id="rId4059" Type="http://schemas.openxmlformats.org/officeDocument/2006/relationships/hyperlink" Target="https://www.youtube.com/watch?v=Y1opaWCGPJc" TargetMode="External"/><Relationship Id="rId4058" Type="http://schemas.openxmlformats.org/officeDocument/2006/relationships/hyperlink" Target="https://drive.google.com/file/d/1-zpjz4LtzBB-UtcGQvEZ7rnfzti-uily/view?usp=drive_link" TargetMode="External"/><Relationship Id="rId5389" Type="http://schemas.openxmlformats.org/officeDocument/2006/relationships/hyperlink" Target="https://projectcatalyst.io/funds/11/cardano-open-ecosystem/frankenwallet-diy-boot-drive-for-privacy-security-and-spo" TargetMode="External"/><Relationship Id="rId4008" Type="http://schemas.openxmlformats.org/officeDocument/2006/relationships/hyperlink" Target="https://www.youtube.com/watch?v=aJxP7t0qhOo" TargetMode="External"/><Relationship Id="rId4007" Type="http://schemas.openxmlformats.org/officeDocument/2006/relationships/hyperlink" Target="https://drive.google.com/file/d/1IHsKdhfv3n2fR9I6OcUEiIZGMD77T3Zj/view?usp=drive_link" TargetMode="External"/><Relationship Id="rId5338" Type="http://schemas.openxmlformats.org/officeDocument/2006/relationships/hyperlink" Target="https://projectcatalyst.io/funds/11/cardano-open-ecosystem/european-cardano-community-town-hall-operation-and-country-hubs" TargetMode="External"/><Relationship Id="rId4009" Type="http://schemas.openxmlformats.org/officeDocument/2006/relationships/hyperlink" Target="https://app.ideascale.com/t/UM5UZBvSh" TargetMode="External"/><Relationship Id="rId5339" Type="http://schemas.openxmlformats.org/officeDocument/2006/relationships/hyperlink" Target="https://drive.google.com/file/d/18aFLu6df12Xqh4ENqK98bdl9oVKYPQPz/view" TargetMode="External"/><Relationship Id="rId271" Type="http://schemas.openxmlformats.org/officeDocument/2006/relationships/hyperlink" Target="https://drive.google.com/file/d/11lcLZCsFf5oXET2hqZqvVK-mnjHzC2vi/view?usp=sharing" TargetMode="External"/><Relationship Id="rId270" Type="http://schemas.openxmlformats.org/officeDocument/2006/relationships/hyperlink" Target="http://app.ideascale.com/t/UM5UZBiin" TargetMode="External"/><Relationship Id="rId269" Type="http://schemas.openxmlformats.org/officeDocument/2006/relationships/hyperlink" Target="https://drive.google.com/file/d/1lh2K0lB55LgeV1Hv_EHNdewNCRoPm6JM/view?usp=sharing" TargetMode="External"/><Relationship Id="rId264" Type="http://schemas.openxmlformats.org/officeDocument/2006/relationships/hyperlink" Target="https://youtu.be/G5GTSIDQEX0" TargetMode="External"/><Relationship Id="rId4000" Type="http://schemas.openxmlformats.org/officeDocument/2006/relationships/hyperlink" Target="https://projectcatalyst.io/funds/12/f12-cardano-use-cases-concept/add-a-cardano-native-tokens-basket-on-the-leading-platform-for-crypto-index-trading" TargetMode="External"/><Relationship Id="rId5332" Type="http://schemas.openxmlformats.org/officeDocument/2006/relationships/hyperlink" Target="https://projectcatalyst.io/funds/10/f13-cardano-open-ecosystem/indiacodex-nationwide-developers-hackathon-event-with-a-footfall-of-3000-students-developers-and-tech-professionals" TargetMode="External"/><Relationship Id="rId263" Type="http://schemas.openxmlformats.org/officeDocument/2006/relationships/hyperlink" Target="https://drive.google.com/file/d/11hrNeoCvKPpc5WfTVgWeGGCvnCI8yD6a/view?usp=sharing" TargetMode="External"/><Relationship Id="rId5333" Type="http://schemas.openxmlformats.org/officeDocument/2006/relationships/hyperlink" Target="https://docs.google.com/document/d/1sgOSkwq-31evbPgYaY3xwz6k62NYGv8Tdw74G8m60N8/edit?tab=t.0" TargetMode="External"/><Relationship Id="rId262" Type="http://schemas.openxmlformats.org/officeDocument/2006/relationships/hyperlink" Target="https://cardano.ideascale.com/a/dtd/Voter-Tool-AIM/368984-48088" TargetMode="External"/><Relationship Id="rId4002" Type="http://schemas.openxmlformats.org/officeDocument/2006/relationships/hyperlink" Target="https://vimeo.com/1053162206/fff78f7528" TargetMode="External"/><Relationship Id="rId5330" Type="http://schemas.openxmlformats.org/officeDocument/2006/relationships/hyperlink" Target="https://docs.google.com/document/d/1TVQxWI7-rDjd28DhrjtAs5jPzPIwGU5jmpXamfBwVV8/edit?tab=t.0" TargetMode="External"/><Relationship Id="rId261" Type="http://schemas.openxmlformats.org/officeDocument/2006/relationships/hyperlink" Target="https://youtu.be/DUbWletuiNE" TargetMode="External"/><Relationship Id="rId4001" Type="http://schemas.openxmlformats.org/officeDocument/2006/relationships/hyperlink" Target="https://docs.google.com/document/d/1ip9x12rzrSBI6SetjMxw8PzmpxIK6EPpF3tK9p6Ccy8/edit?tab=t.0" TargetMode="External"/><Relationship Id="rId5331" Type="http://schemas.openxmlformats.org/officeDocument/2006/relationships/hyperlink" Target="https://www.youtube.com/watch?v=wKwJYGdsYKM" TargetMode="External"/><Relationship Id="rId268" Type="http://schemas.openxmlformats.org/officeDocument/2006/relationships/hyperlink" Target="https://youtu.be/Q9mZoSfMq_g" TargetMode="External"/><Relationship Id="rId4004" Type="http://schemas.openxmlformats.org/officeDocument/2006/relationships/hyperlink" Target="https://drive.google.com/file/d/1VK9qLsKxSLWatdhZQ5uLgbB93Pc8hcTB/view?usp=drive_link" TargetMode="External"/><Relationship Id="rId5336" Type="http://schemas.openxmlformats.org/officeDocument/2006/relationships/hyperlink" Target="https://docs.google.com/document/d/1Trarafas-B1j8ns5L1xMPY2x39QnPp7vi30nNd-ih_s/edit?tab=t.0" TargetMode="External"/><Relationship Id="rId267" Type="http://schemas.openxmlformats.org/officeDocument/2006/relationships/hyperlink" Target="https://drive.google.com/file/d/1pEm5pklYpNfpbN1EdRGNBFoDlZGW5wE2/view?usp=sharing" TargetMode="External"/><Relationship Id="rId4003" Type="http://schemas.openxmlformats.org/officeDocument/2006/relationships/hyperlink" Target="https://projectcatalyst.io/funds/10/f10-osde-open-source-dev-ecosystem/mlabs-enhancing-and-evolving-the-plutus-simple-model-psm-test-library" TargetMode="External"/><Relationship Id="rId5337" Type="http://schemas.openxmlformats.org/officeDocument/2006/relationships/hyperlink" Target="https://youtu.be/heE3bw0o0Jw" TargetMode="External"/><Relationship Id="rId266" Type="http://schemas.openxmlformats.org/officeDocument/2006/relationships/hyperlink" Target="https://cardano.ideascale.com/a/dtd/Voter-tool-translations-AIM/369151-48088" TargetMode="External"/><Relationship Id="rId4006" Type="http://schemas.openxmlformats.org/officeDocument/2006/relationships/hyperlink" Target="https://projectcatalyst.io/funds/12/f12-cardano-open-developers/minswap-sdk-for-stableswap-amm-v2-lbe-v2" TargetMode="External"/><Relationship Id="rId5334" Type="http://schemas.openxmlformats.org/officeDocument/2006/relationships/hyperlink" Target="https://youtu.be/Q6rarsUld2E" TargetMode="External"/><Relationship Id="rId265" Type="http://schemas.openxmlformats.org/officeDocument/2006/relationships/hyperlink" Target="https://drive.google.com/file/d/1lh2K0lB55LgeV1Hv_EHNdewNCRoPm6JM/view?usp=sharing" TargetMode="External"/><Relationship Id="rId4005" Type="http://schemas.openxmlformats.org/officeDocument/2006/relationships/hyperlink" Target="https://www.youtube.com/watch?v=CW6f7wKoegA" TargetMode="External"/><Relationship Id="rId5335" Type="http://schemas.openxmlformats.org/officeDocument/2006/relationships/hyperlink" Target="https://projectcatalyst.io/funds/10/f13-cardano-open-ecosystem/unified-cardano-student-club-nigeria-sandbox-where-startups-and-devs-collaborate-to-make-an-explosion" TargetMode="External"/><Relationship Id="rId5329" Type="http://schemas.openxmlformats.org/officeDocument/2006/relationships/hyperlink" Target="https://projectcatalyst.io/funds/12/f12-cardano-open-developers/cardano-explorer-upgrade-advanced-analytics-and-visualization" TargetMode="External"/><Relationship Id="rId5327" Type="http://schemas.openxmlformats.org/officeDocument/2006/relationships/hyperlink" Target="https://drive.google.com/file/d/1dBbPE3tQiJUYWVMjRA51-MYqhupLjzzs/view?usp=drive_link" TargetMode="External"/><Relationship Id="rId5328" Type="http://schemas.openxmlformats.org/officeDocument/2006/relationships/hyperlink" Target="https://youtu.be/kMWtzR6LIXs" TargetMode="External"/><Relationship Id="rId260" Type="http://schemas.openxmlformats.org/officeDocument/2006/relationships/hyperlink" Target="https://youtu.be/b8ws28fRUYE" TargetMode="External"/><Relationship Id="rId259" Type="http://schemas.openxmlformats.org/officeDocument/2006/relationships/hyperlink" Target="https://drive.google.com/file/d/1gGJScB9vuKL6un99mf-8c8vMA8HinRq6/view?usp=sharing" TargetMode="External"/><Relationship Id="rId258" Type="http://schemas.openxmlformats.org/officeDocument/2006/relationships/hyperlink" Target="https://cardano.ideascale.com/a/dtd/Entrepreneur-Community-Mentoring/369325-48088" TargetMode="External"/><Relationship Id="rId2290" Type="http://schemas.openxmlformats.org/officeDocument/2006/relationships/hyperlink" Target="https://drive.google.com/file/d/1k_Zoztv31S1q9-hmVpgdIWQvOzK0A4UG/view?usp=drive_link" TargetMode="External"/><Relationship Id="rId2291" Type="http://schemas.openxmlformats.org/officeDocument/2006/relationships/hyperlink" Target="https://youtu.be/q78sGRfa5IA" TargetMode="External"/><Relationship Id="rId2292" Type="http://schemas.openxmlformats.org/officeDocument/2006/relationships/hyperlink" Target="https://youtu.be/2pt7_BOreKc" TargetMode="External"/><Relationship Id="rId2293" Type="http://schemas.openxmlformats.org/officeDocument/2006/relationships/hyperlink" Target="https://app.ideascale.com/t/UM5UZBrSO" TargetMode="External"/><Relationship Id="rId253" Type="http://schemas.openxmlformats.org/officeDocument/2006/relationships/hyperlink" Target="https://youtu.be/86OFzacjjJ4" TargetMode="External"/><Relationship Id="rId2294" Type="http://schemas.openxmlformats.org/officeDocument/2006/relationships/hyperlink" Target="https://drive.google.com/file/d/1buNs-BL4CKIZ5uVGJOUjHzgN7m3F14mK/view?usp=drive_link" TargetMode="External"/><Relationship Id="rId5321" Type="http://schemas.openxmlformats.org/officeDocument/2006/relationships/hyperlink" Target="https://docs.google.com/document/d/1CeDEebgky1A7vkNIti_KNrmab3KnLJClhAuRvpEtVw8/edit?tab=t.0" TargetMode="External"/><Relationship Id="rId252" Type="http://schemas.openxmlformats.org/officeDocument/2006/relationships/hyperlink" Target="https://youtu.be/7ouWUlW63cc" TargetMode="External"/><Relationship Id="rId2295" Type="http://schemas.openxmlformats.org/officeDocument/2006/relationships/hyperlink" Target="https://youtu.be/tvHvBINPAt0" TargetMode="External"/><Relationship Id="rId5322" Type="http://schemas.openxmlformats.org/officeDocument/2006/relationships/hyperlink" Target="https://www.youtube.com/watch?v=sUqTIeuMycA" TargetMode="External"/><Relationship Id="rId251" Type="http://schemas.openxmlformats.org/officeDocument/2006/relationships/hyperlink" Target="https://drive.google.com/file/d/18AiS_bCp4pwcMQTz3cZZlDRUZYBA-Hi5/view?usp=sharing" TargetMode="External"/><Relationship Id="rId2296" Type="http://schemas.openxmlformats.org/officeDocument/2006/relationships/hyperlink" Target="https://youtu.be/RIqSKbZHJo0" TargetMode="External"/><Relationship Id="rId250" Type="http://schemas.openxmlformats.org/officeDocument/2006/relationships/hyperlink" Target="https://cardano.ideascale.com/a/dtd/CardSec-%F0%9F%94%92/367140-48088" TargetMode="External"/><Relationship Id="rId2297" Type="http://schemas.openxmlformats.org/officeDocument/2006/relationships/hyperlink" Target="https://app.ideascale.com/t/UM5UZBrOS" TargetMode="External"/><Relationship Id="rId5320" Type="http://schemas.openxmlformats.org/officeDocument/2006/relationships/hyperlink" Target="https://projectcatalyst.io/funds/10/f13-cardano-use-cases-concept/janus-wallet-simplified-cardano-onboarding-with-zk-proof" TargetMode="External"/><Relationship Id="rId257" Type="http://schemas.openxmlformats.org/officeDocument/2006/relationships/hyperlink" Target="https://www.youtube.com/watch?v=HENn2YMyTPY" TargetMode="External"/><Relationship Id="rId2298" Type="http://schemas.openxmlformats.org/officeDocument/2006/relationships/hyperlink" Target="https://docs.google.com/document/d/1IlYXr_er_5P_vf02lK6p4e-Km_5t4HPcvxtHld2lIMI/edit" TargetMode="External"/><Relationship Id="rId5325" Type="http://schemas.openxmlformats.org/officeDocument/2006/relationships/hyperlink" Target="https://youtu.be/znSW_pUaZfM" TargetMode="External"/><Relationship Id="rId256" Type="http://schemas.openxmlformats.org/officeDocument/2006/relationships/hyperlink" Target="https://youtu.be/bC82V140Ac4" TargetMode="External"/><Relationship Id="rId2299" Type="http://schemas.openxmlformats.org/officeDocument/2006/relationships/hyperlink" Target="https://youtu.be/Vy6RJPKi7kA" TargetMode="External"/><Relationship Id="rId5326" Type="http://schemas.openxmlformats.org/officeDocument/2006/relationships/hyperlink" Target="https://projectcatalyst.io/funds/10/f13-cardano-open-developers/ledger-live-cardano-integration-maintenance" TargetMode="External"/><Relationship Id="rId255" Type="http://schemas.openxmlformats.org/officeDocument/2006/relationships/hyperlink" Target="https://drive.google.com/file/d/1zBFsFOxOQ9t_BpygxxgBkqgXESGA752p/view?usp=sharing" TargetMode="External"/><Relationship Id="rId5323" Type="http://schemas.openxmlformats.org/officeDocument/2006/relationships/hyperlink" Target="https://projectcatalyst.io/funds/10/f13-cardano-open-developers/hydra-enabled-on-chain-subscriptions-and-pay-as-you-go-micropayments-open-source-library-for-cardano" TargetMode="External"/><Relationship Id="rId254" Type="http://schemas.openxmlformats.org/officeDocument/2006/relationships/hyperlink" Target="https://cardano.ideascale.com/a/dtd/CardSec-%F0%9F%94%92/367140-48088" TargetMode="External"/><Relationship Id="rId5324" Type="http://schemas.openxmlformats.org/officeDocument/2006/relationships/hyperlink" Target="https://docs.google.com/document/d/1xmueVQNG737zXPVbfb0Pql0FPxZSdioy6Am7cnYNmYg/edit?tab=t.0" TargetMode="External"/><Relationship Id="rId4029" Type="http://schemas.openxmlformats.org/officeDocument/2006/relationships/hyperlink" Target="https://www.youtube.com/watch?v=3RHH4VXb8zQ" TargetMode="External"/><Relationship Id="rId293" Type="http://schemas.openxmlformats.org/officeDocument/2006/relationships/hyperlink" Target="https://youtu.be/G8VZIluVL44" TargetMode="External"/><Relationship Id="rId292" Type="http://schemas.openxmlformats.org/officeDocument/2006/relationships/hyperlink" Target="https://youtu.be/EZESRy9P7RI" TargetMode="External"/><Relationship Id="rId291" Type="http://schemas.openxmlformats.org/officeDocument/2006/relationships/hyperlink" Target="https://drive.google.com/file/d/1zLlYDBYsk4taPUjgiq9ACeRcGI003FJ2/view?usp=sharing" TargetMode="External"/><Relationship Id="rId290" Type="http://schemas.openxmlformats.org/officeDocument/2006/relationships/hyperlink" Target="https://cardano.ideascale.com/a/dtd/Proposal-Framework-Tool/369300-48088" TargetMode="External"/><Relationship Id="rId5350" Type="http://schemas.openxmlformats.org/officeDocument/2006/relationships/hyperlink" Target="https://projectcatalyst.io/funds/11/cardano-use-cases-concept/hotel-guest-identity-verification-and-check-in" TargetMode="External"/><Relationship Id="rId5351" Type="http://schemas.openxmlformats.org/officeDocument/2006/relationships/hyperlink" Target="https://drive.google.com/file/d/1-qAYzYUGISmZR80nWik-sYI4OswBQfoB/view?usp=drive_link" TargetMode="External"/><Relationship Id="rId4020" Type="http://schemas.openxmlformats.org/officeDocument/2006/relationships/hyperlink" Target="https://www.youtube.com/watch?v=_NyE59sywdA" TargetMode="External"/><Relationship Id="rId286" Type="http://schemas.openxmlformats.org/officeDocument/2006/relationships/hyperlink" Target="https://cardano.ideascale.com/a/dtd/Research-in-Applying-Frameworks-AIM/369294-48088" TargetMode="External"/><Relationship Id="rId4022" Type="http://schemas.openxmlformats.org/officeDocument/2006/relationships/hyperlink" Target="https://drive.google.com/file/d/1fuhqUwYiwWd-VOHeZ0nrE3u5kdiNr-V9/view?usp=drive_link" TargetMode="External"/><Relationship Id="rId5354" Type="http://schemas.openxmlformats.org/officeDocument/2006/relationships/hyperlink" Target="https://drive.google.com/file/d/1eSmDVfNsIgFkbcSqbIm_VhPmw0HGy0fA/view?usp=sharing" TargetMode="External"/><Relationship Id="rId285" Type="http://schemas.openxmlformats.org/officeDocument/2006/relationships/hyperlink" Target="https://drive.google.com/file/d/18iAivI4kkAZzl22m-f9j7FmLZYsEJUG9/view?usp=sharing" TargetMode="External"/><Relationship Id="rId4021" Type="http://schemas.openxmlformats.org/officeDocument/2006/relationships/hyperlink" Target="https://projectcatalyst.io/funds/10/f10-atala-prism-launch-ecosystem/sundae-governance-atala-prism-integration" TargetMode="External"/><Relationship Id="rId5355" Type="http://schemas.openxmlformats.org/officeDocument/2006/relationships/hyperlink" Target="https://youtu.be/78K_0lOX0B0" TargetMode="External"/><Relationship Id="rId284" Type="http://schemas.openxmlformats.org/officeDocument/2006/relationships/hyperlink" Target="https://youtu.be/oN1qV9ZIofg" TargetMode="External"/><Relationship Id="rId4024" Type="http://schemas.openxmlformats.org/officeDocument/2006/relationships/hyperlink" Target="https://cardano.ideascale.com/a/dtd/Software-as-a-Service-for-Cardano/366977-48088" TargetMode="External"/><Relationship Id="rId5352" Type="http://schemas.openxmlformats.org/officeDocument/2006/relationships/hyperlink" Target="https://youtu.be/6MavIlOseEY" TargetMode="External"/><Relationship Id="rId283" Type="http://schemas.openxmlformats.org/officeDocument/2006/relationships/hyperlink" Target="https://drive.google.com/file/d/1-vM3nGBhMq6gw94_i8fCd2Jk8687Ivt5/view?usp=sharing" TargetMode="External"/><Relationship Id="rId4023" Type="http://schemas.openxmlformats.org/officeDocument/2006/relationships/hyperlink" Target="https://youtu.be/qdGa6msBLE0" TargetMode="External"/><Relationship Id="rId5353" Type="http://schemas.openxmlformats.org/officeDocument/2006/relationships/hyperlink" Target="https://projectcatalyst.io/funds/12/f12-cardano-open-ecosystem/cardano-blockchain-vietnam-meetup-strengthening-cooperation-and-connecting-cardano-with-the-community" TargetMode="External"/><Relationship Id="rId4026" Type="http://schemas.openxmlformats.org/officeDocument/2006/relationships/hyperlink" Target="https://www.youtube.com/watch?v=n8QzwlKavdg" TargetMode="External"/><Relationship Id="rId5358" Type="http://schemas.openxmlformats.org/officeDocument/2006/relationships/hyperlink" Target="https://www.youtube.com/watch?v=GT2bHSeeO1M" TargetMode="External"/><Relationship Id="rId289" Type="http://schemas.openxmlformats.org/officeDocument/2006/relationships/hyperlink" Target="https://youtu.be/JNG070WJp2M" TargetMode="External"/><Relationship Id="rId4025" Type="http://schemas.openxmlformats.org/officeDocument/2006/relationships/hyperlink" Target="https://drive.google.com/file/d/1g9O1eZm_kQsmdBN2rONCQ46gGpVfnZuM/view?usp=drive_link" TargetMode="External"/><Relationship Id="rId5359" Type="http://schemas.openxmlformats.org/officeDocument/2006/relationships/hyperlink" Target="https://projectcatalyst.io/funds/12/f12-cardano-open-ecosystem/defi-best-practices-research-and-guide-for-user-friendly-dapps" TargetMode="External"/><Relationship Id="rId288" Type="http://schemas.openxmlformats.org/officeDocument/2006/relationships/hyperlink" Target="https://youtu.be/FbFzuSI31nc" TargetMode="External"/><Relationship Id="rId4028" Type="http://schemas.openxmlformats.org/officeDocument/2006/relationships/hyperlink" Target="https://drive.google.com/file/d/1SZUcbKCNiAwiA9UIZjfR6pcgr7XnaBsO/view" TargetMode="External"/><Relationship Id="rId5356" Type="http://schemas.openxmlformats.org/officeDocument/2006/relationships/hyperlink" Target="https://projectcatalyst.io/funds/12/f12-cardano-use-cases-concept/cardano-use-case-study-bridging-defi-and-tradfi" TargetMode="External"/><Relationship Id="rId287" Type="http://schemas.openxmlformats.org/officeDocument/2006/relationships/hyperlink" Target="https://drive.google.com/file/d/1ud6fdVb8MLcrTD5QpmKCp-tkxl3j78LE/view?usp=sharing" TargetMode="External"/><Relationship Id="rId4027" Type="http://schemas.openxmlformats.org/officeDocument/2006/relationships/hyperlink" Target="https://projectcatalyst.io/funds/11/cardano-use-cases-concept/db-sync-enterprise-high-availability-setup-of-cardanos-db-sync-to-run-queries-and-access-on-chain-data-as-a-service-e2f92" TargetMode="External"/><Relationship Id="rId5357" Type="http://schemas.openxmlformats.org/officeDocument/2006/relationships/hyperlink" Target="https://drive.google.com/file/d/1XWYxFPB8R93qxzTmayI-yOHZf2KE1Pve/view?usp=drive_link" TargetMode="External"/><Relationship Id="rId4019" Type="http://schemas.openxmlformats.org/officeDocument/2006/relationships/hyperlink" Target="https://drive.google.com/file/d/1riGrZL4bmDGhSWo8XaAJfq4NBkZorZut/view?usp=drive_link" TargetMode="External"/><Relationship Id="rId4018" Type="http://schemas.openxmlformats.org/officeDocument/2006/relationships/hyperlink" Target="https://projectcatalyst.io/funds/10/f10-catalyst-open/newm-community-cardano-is-not-a-ghost-chain-worldwide-marketing-push-for-cardano" TargetMode="External"/><Relationship Id="rId5349" Type="http://schemas.openxmlformats.org/officeDocument/2006/relationships/hyperlink" Target="https://www.youtube.com/watch?v=1NqO1fAWcsY" TargetMode="External"/><Relationship Id="rId282" Type="http://schemas.openxmlformats.org/officeDocument/2006/relationships/hyperlink" Target="https://app.ideascale.com/t/UM5UZBrcg" TargetMode="External"/><Relationship Id="rId281" Type="http://schemas.openxmlformats.org/officeDocument/2006/relationships/hyperlink" Target="https://youtu.be/hjXJKfCpCoY" TargetMode="External"/><Relationship Id="rId280" Type="http://schemas.openxmlformats.org/officeDocument/2006/relationships/hyperlink" Target="https://youtu.be/FzeilI8Sof8" TargetMode="External"/><Relationship Id="rId5340" Type="http://schemas.openxmlformats.org/officeDocument/2006/relationships/hyperlink" Target="https://x.com/EuCardano/status/1985432887676547502" TargetMode="External"/><Relationship Id="rId275" Type="http://schemas.openxmlformats.org/officeDocument/2006/relationships/hyperlink" Target="https://drive.google.com/file/d/12yDP8Yzbm545Nr9FM2j0JJCtM1ozJxaZ/view?usp=sharing" TargetMode="External"/><Relationship Id="rId4011" Type="http://schemas.openxmlformats.org/officeDocument/2006/relationships/hyperlink" Target="https://drive.google.com/file/d/14OGhlDPJeTpUQbujOnLdCWsyYKXNHgKb/view" TargetMode="External"/><Relationship Id="rId5343" Type="http://schemas.openxmlformats.org/officeDocument/2006/relationships/hyperlink" Target="https://www.youtube.com/watch?v=YFlm7Nn1Vo0" TargetMode="External"/><Relationship Id="rId274" Type="http://schemas.openxmlformats.org/officeDocument/2006/relationships/hyperlink" Target="https://app.ideascale.com/t/UM5UZBrdx" TargetMode="External"/><Relationship Id="rId4010" Type="http://schemas.openxmlformats.org/officeDocument/2006/relationships/hyperlink" Target="https://drive.google.com/file/d/1f-Ycn0MsFZZMTd8jSPy_ExoN2asJ50cO/view?usp=drive_link" TargetMode="External"/><Relationship Id="rId5344" Type="http://schemas.openxmlformats.org/officeDocument/2006/relationships/hyperlink" Target="https://projectcatalyst.io/funds/10/f13-cardano-open-developers/dandelion-lite-decentralized-nodes-for-dummies-for-gamechanger-gimbalabs-roundtable-and-devs" TargetMode="External"/><Relationship Id="rId273" Type="http://schemas.openxmlformats.org/officeDocument/2006/relationships/hyperlink" Target="https://drive.google.com/file/d/1TKjp6vLlGQiv7lQzVdAvempQFchrSaQA/view?usp=sharing" TargetMode="External"/><Relationship Id="rId4013" Type="http://schemas.openxmlformats.org/officeDocument/2006/relationships/hyperlink" Target="https://drive.google.com/file/d/1czXADIQZUlfufmXfuK7WCWw0pJcXzJhd/view?usp=drive_link" TargetMode="External"/><Relationship Id="rId5341" Type="http://schemas.openxmlformats.org/officeDocument/2006/relationships/hyperlink" Target="https://projectcatalyst.io/funds/11/cardano-use-cases-concept/p2p-defi-protocols-cardano-loans" TargetMode="External"/><Relationship Id="rId272" Type="http://schemas.openxmlformats.org/officeDocument/2006/relationships/hyperlink" Target="https://youtu.be/FYCy6LE9RTo" TargetMode="External"/><Relationship Id="rId4012" Type="http://schemas.openxmlformats.org/officeDocument/2006/relationships/hyperlink" Target="https://app.ideascale.com/t/UM5UZBvpY" TargetMode="External"/><Relationship Id="rId5342" Type="http://schemas.openxmlformats.org/officeDocument/2006/relationships/hyperlink" Target="https://drive.google.com/file/d/1Y9HoTd3ALe8ErrG0_XMWgRZvrTEHGLAh/view?usp=sharing" TargetMode="External"/><Relationship Id="rId279" Type="http://schemas.openxmlformats.org/officeDocument/2006/relationships/hyperlink" Target="https://drive.google.com/file/d/16T-H4VRHe31icSaBHKybvBb73iHtDNAc/view?usp=sharing" TargetMode="External"/><Relationship Id="rId4015" Type="http://schemas.openxmlformats.org/officeDocument/2006/relationships/hyperlink" Target="https://cardano.ideascale.com/a/dtd/417615-48088" TargetMode="External"/><Relationship Id="rId5347" Type="http://schemas.openxmlformats.org/officeDocument/2006/relationships/hyperlink" Target="https://projectcatalyst.io/funds/11/cardano-use-cases-solution/dripdropz-mainstreet-suite-licensing-d7320" TargetMode="External"/><Relationship Id="rId278" Type="http://schemas.openxmlformats.org/officeDocument/2006/relationships/hyperlink" Target="https://cardano.ideascale.com/a/dtd/Global-Sustainable-Stories-Usecases/369883-48088" TargetMode="External"/><Relationship Id="rId4014" Type="http://schemas.openxmlformats.org/officeDocument/2006/relationships/hyperlink" Target="https://www.youtube.com/watch?v=Ka2MeJD8IG0" TargetMode="External"/><Relationship Id="rId5348" Type="http://schemas.openxmlformats.org/officeDocument/2006/relationships/hyperlink" Target="https://drive.google.com/file/d/1qPKdSuEsOSd0XvkIhQrTIyV14Znp-Qcx/view?usp=sharing" TargetMode="External"/><Relationship Id="rId277" Type="http://schemas.openxmlformats.org/officeDocument/2006/relationships/hyperlink" Target="https://drive.google.com/file/d/1JerJxb1crWg0FlHhsddoOZ5NcMmiQPDo/view?usp=sharing" TargetMode="External"/><Relationship Id="rId4017" Type="http://schemas.openxmlformats.org/officeDocument/2006/relationships/hyperlink" Target="https://drive.google.com/file/d/18OCSqgXvUB_baFdRN8x5f-1_usT_bSfB/view?usp=drive_link" TargetMode="External"/><Relationship Id="rId5345" Type="http://schemas.openxmlformats.org/officeDocument/2006/relationships/hyperlink" Target="https://drive.google.com/file/d/1c0dEJQAw45AjHy6Hesr2tiEyb0Gh-LZY/view?usp=sharing" TargetMode="External"/><Relationship Id="rId276" Type="http://schemas.openxmlformats.org/officeDocument/2006/relationships/hyperlink" Target="https://youtu.be/4QsyrJkICmU" TargetMode="External"/><Relationship Id="rId4016" Type="http://schemas.openxmlformats.org/officeDocument/2006/relationships/hyperlink" Target="https://docs.google.com/document/d/1_26L7wQI8zJ-kEi6XwjMwwOCdFjR6Z1OLKmhSuJn800/edit?tab=t.0" TargetMode="External"/><Relationship Id="rId5346" Type="http://schemas.openxmlformats.org/officeDocument/2006/relationships/hyperlink" Target="https://www.youtube.com/watch?v=X6T2c03SrI4" TargetMode="External"/><Relationship Id="rId1851" Type="http://schemas.openxmlformats.org/officeDocument/2006/relationships/hyperlink" Target="https://vimeo.com/813070586/3690ad06bc" TargetMode="External"/><Relationship Id="rId1852" Type="http://schemas.openxmlformats.org/officeDocument/2006/relationships/hyperlink" Target="https://app.ideascale.com/t/UM5UZBqYh" TargetMode="External"/><Relationship Id="rId1853" Type="http://schemas.openxmlformats.org/officeDocument/2006/relationships/hyperlink" Target="https://drive.google.com/file/d/1qND2upHVIBmwQ6PVsdVRDvrIf8ApCmVi/view?usp=share_link" TargetMode="External"/><Relationship Id="rId1854" Type="http://schemas.openxmlformats.org/officeDocument/2006/relationships/hyperlink" Target="https://cardano.ideascale.com/a/dtd/421562-48088" TargetMode="External"/><Relationship Id="rId1855" Type="http://schemas.openxmlformats.org/officeDocument/2006/relationships/hyperlink" Target="https://drive.google.com/file/d/1auxpsO-2m0HJvo_GxPw501KQtFAJ9RfM/view?usp=share_link" TargetMode="External"/><Relationship Id="rId1856" Type="http://schemas.openxmlformats.org/officeDocument/2006/relationships/hyperlink" Target="https://youtu.be/aUH0w-Dttmg" TargetMode="External"/><Relationship Id="rId1857" Type="http://schemas.openxmlformats.org/officeDocument/2006/relationships/hyperlink" Target="https://www.youtube.com/watch?v=hNhNenqD_-c" TargetMode="External"/><Relationship Id="rId1858" Type="http://schemas.openxmlformats.org/officeDocument/2006/relationships/hyperlink" Target="https://cardano.ideascale.com/c/idea/322241" TargetMode="External"/><Relationship Id="rId1859" Type="http://schemas.openxmlformats.org/officeDocument/2006/relationships/hyperlink" Target="https://drive.google.com/file/d/1WcIOJGlUJbUdDQ9O-Ee9x3ZuPHiheKII/view?usp=share_link" TargetMode="External"/><Relationship Id="rId1850" Type="http://schemas.openxmlformats.org/officeDocument/2006/relationships/hyperlink" Target="https://youtu.be/KMIjLbiH8Hg" TargetMode="External"/><Relationship Id="rId1840" Type="http://schemas.openxmlformats.org/officeDocument/2006/relationships/hyperlink" Target="https://app.ideascale.com/t/UM5UZBw6f" TargetMode="External"/><Relationship Id="rId1841" Type="http://schemas.openxmlformats.org/officeDocument/2006/relationships/hyperlink" Target="https://drive.google.com/file/d/1iGDKPV8CoBoNN-3V8wamTKKOkUdb3NhT/view?usp=share_link" TargetMode="External"/><Relationship Id="rId1842" Type="http://schemas.openxmlformats.org/officeDocument/2006/relationships/hyperlink" Target="https://youtu.be/lj_WwNLwEQc" TargetMode="External"/><Relationship Id="rId1843" Type="http://schemas.openxmlformats.org/officeDocument/2006/relationships/hyperlink" Target="https://www.youtube.com/watch?v=jo2WPJpoRKk" TargetMode="External"/><Relationship Id="rId1844" Type="http://schemas.openxmlformats.org/officeDocument/2006/relationships/hyperlink" Target="https://app.ideascale.com/t/UM5UZBvvS" TargetMode="External"/><Relationship Id="rId1845" Type="http://schemas.openxmlformats.org/officeDocument/2006/relationships/hyperlink" Target="https://docs.google.com/document/d/1N9l84vq3rFXqjNV80nAFr3bB1KBARqcBpeaOqpxoAYw/edit" TargetMode="External"/><Relationship Id="rId1846" Type="http://schemas.openxmlformats.org/officeDocument/2006/relationships/hyperlink" Target="https://youtu.be/CIh5swaGOpE" TargetMode="External"/><Relationship Id="rId1847" Type="http://schemas.openxmlformats.org/officeDocument/2006/relationships/hyperlink" Target="https://vimeo.com/812294608" TargetMode="External"/><Relationship Id="rId1848" Type="http://schemas.openxmlformats.org/officeDocument/2006/relationships/hyperlink" Target="https://app.ideascale.com/t/UM5UZBrCl" TargetMode="External"/><Relationship Id="rId1849" Type="http://schemas.openxmlformats.org/officeDocument/2006/relationships/hyperlink" Target="https://docs.google.com/document/d/1Hj5E-Yia4pC6T7mlyNJSeNIaZhCalOqhPkEO6DcwUaA/edit" TargetMode="External"/><Relationship Id="rId1873" Type="http://schemas.openxmlformats.org/officeDocument/2006/relationships/hyperlink" Target="https://www.youtube.com/watch?v=0_O7HlPUAUE&amp;feature=youtu.be" TargetMode="External"/><Relationship Id="rId1874" Type="http://schemas.openxmlformats.org/officeDocument/2006/relationships/hyperlink" Target="https://cardano.ideascale.com/a/dtd/422504-48088" TargetMode="External"/><Relationship Id="rId1875" Type="http://schemas.openxmlformats.org/officeDocument/2006/relationships/hyperlink" Target="https://drive.google.com/file/d/12BoWb5uHCFEasCPAicb7AhFg50O92Jmn/view?usp=share_link" TargetMode="External"/><Relationship Id="rId4901" Type="http://schemas.openxmlformats.org/officeDocument/2006/relationships/hyperlink" Target="https://docs.google.com/document/d/1vGHzQjDUhO7v9quSxt4cfE7VMXn26DJZQyUwMO5cbmw/edit?tab=t.0" TargetMode="External"/><Relationship Id="rId1876" Type="http://schemas.openxmlformats.org/officeDocument/2006/relationships/hyperlink" Target="https://youtu.be/DBG60_9FrYg" TargetMode="External"/><Relationship Id="rId4900" Type="http://schemas.openxmlformats.org/officeDocument/2006/relationships/hyperlink" Target="https://projectcatalyst.io/funds/10/f13-cardano-open-developers/elixir-implementation-of-ouroboros-networking-3b1c8" TargetMode="External"/><Relationship Id="rId1877" Type="http://schemas.openxmlformats.org/officeDocument/2006/relationships/hyperlink" Target="https://youtu.be/jyqBG0TpfYc" TargetMode="External"/><Relationship Id="rId4903" Type="http://schemas.openxmlformats.org/officeDocument/2006/relationships/hyperlink" Target="https://projectcatalyst.io/funds/10/f13-cardano-use-cases-concept/decentralized-belt-system-for-brazilian-jiu-jitsu-bjj-a438b" TargetMode="External"/><Relationship Id="rId1878" Type="http://schemas.openxmlformats.org/officeDocument/2006/relationships/hyperlink" Target="https://cardano.ideascale.com/a/dtd/417356-48088" TargetMode="External"/><Relationship Id="rId4902" Type="http://schemas.openxmlformats.org/officeDocument/2006/relationships/hyperlink" Target="https://youtu.be/6OHyHKFSV0s" TargetMode="External"/><Relationship Id="rId1879" Type="http://schemas.openxmlformats.org/officeDocument/2006/relationships/hyperlink" Target="https://drive.google.com/file/d/1o04Y9QepCHOcV-A_kXCESfpLFp4GKg0P/view?usp=share_link" TargetMode="External"/><Relationship Id="rId4905" Type="http://schemas.openxmlformats.org/officeDocument/2006/relationships/hyperlink" Target="https://youtu.be/nSHbb-m6ews" TargetMode="External"/><Relationship Id="rId4904" Type="http://schemas.openxmlformats.org/officeDocument/2006/relationships/hyperlink" Target="https://drive.google.com/file/d/1Uy_89Kp-zlM8u1Jd5NpXATGkHy5B16yf/view?usp=sharing" TargetMode="External"/><Relationship Id="rId4907" Type="http://schemas.openxmlformats.org/officeDocument/2006/relationships/hyperlink" Target="https://docs.google.com/document/d/1O7AwDXEL9PakIEk6TqOJC56-NpygVX-MYwCBYuinTnE/edit?tab=t.0" TargetMode="External"/><Relationship Id="rId4906" Type="http://schemas.openxmlformats.org/officeDocument/2006/relationships/hyperlink" Target="https://app.ideascale.com/t/UM5UZBu76" TargetMode="External"/><Relationship Id="rId4909" Type="http://schemas.openxmlformats.org/officeDocument/2006/relationships/hyperlink" Target="https://app.ideascale.com/t/UM5UZBwsx" TargetMode="External"/><Relationship Id="rId4908" Type="http://schemas.openxmlformats.org/officeDocument/2006/relationships/hyperlink" Target="https://youtu.be/35Vku09Sabw" TargetMode="External"/><Relationship Id="rId1870" Type="http://schemas.openxmlformats.org/officeDocument/2006/relationships/hyperlink" Target="https://app.ideascale.com/t/UM5UZBqye" TargetMode="External"/><Relationship Id="rId1871" Type="http://schemas.openxmlformats.org/officeDocument/2006/relationships/hyperlink" Target="https://drive.google.com/file/d/1TrdsHzQcq7eaVxNbi0NT4y5bGT-RhW5y/view?usp=share_link" TargetMode="External"/><Relationship Id="rId1872" Type="http://schemas.openxmlformats.org/officeDocument/2006/relationships/hyperlink" Target="https://youtu.be/6KNBZZo8r-8" TargetMode="External"/><Relationship Id="rId1862" Type="http://schemas.openxmlformats.org/officeDocument/2006/relationships/hyperlink" Target="https://app.ideascale.com/t/UM5UZBvMw" TargetMode="External"/><Relationship Id="rId1863" Type="http://schemas.openxmlformats.org/officeDocument/2006/relationships/hyperlink" Target="https://drive.google.com/file/d/1TMlASBe4wCu_-Vp2eoL6jfvVWobTcY9t/view?usp=share_link" TargetMode="External"/><Relationship Id="rId1864" Type="http://schemas.openxmlformats.org/officeDocument/2006/relationships/hyperlink" Target="https://youtu.be/hyLgZRtnl5M" TargetMode="External"/><Relationship Id="rId1865" Type="http://schemas.openxmlformats.org/officeDocument/2006/relationships/hyperlink" Target="https://www.youtube.com/watch?v=vWeZMLsB4kI&amp;feature=youtu.be" TargetMode="External"/><Relationship Id="rId1866" Type="http://schemas.openxmlformats.org/officeDocument/2006/relationships/hyperlink" Target="http://app.ideascale.com/t/UM5UZBivI" TargetMode="External"/><Relationship Id="rId1867" Type="http://schemas.openxmlformats.org/officeDocument/2006/relationships/hyperlink" Target="https://drive.google.com/file/d/1kK1cQwB1Nz5PO3Z-kmFK3kRgrPdnJPlw/view?usp=share_link" TargetMode="External"/><Relationship Id="rId1868" Type="http://schemas.openxmlformats.org/officeDocument/2006/relationships/hyperlink" Target="https://youtu.be/EXOcKVvPTpo" TargetMode="External"/><Relationship Id="rId1869" Type="http://schemas.openxmlformats.org/officeDocument/2006/relationships/hyperlink" Target="https://www.youtube.com/watch?v=ObCJSeYQgN0" TargetMode="External"/><Relationship Id="rId1860" Type="http://schemas.openxmlformats.org/officeDocument/2006/relationships/hyperlink" Target="https://youtu.be/sV3CxV2_a5o" TargetMode="External"/><Relationship Id="rId1861" Type="http://schemas.openxmlformats.org/officeDocument/2006/relationships/hyperlink" Target="https://www.youtube.com/watch?v=N6u-HWUbYM0&amp;feature=youtu.be" TargetMode="External"/><Relationship Id="rId1810" Type="http://schemas.openxmlformats.org/officeDocument/2006/relationships/hyperlink" Target="https://youtu.be/Jysmg4iFvWc" TargetMode="External"/><Relationship Id="rId1811" Type="http://schemas.openxmlformats.org/officeDocument/2006/relationships/hyperlink" Target="https://youtu.be/PARUKHONkkA" TargetMode="External"/><Relationship Id="rId1812" Type="http://schemas.openxmlformats.org/officeDocument/2006/relationships/hyperlink" Target="https://app.ideascale.com/t/UM5UZBrTV" TargetMode="External"/><Relationship Id="rId1813" Type="http://schemas.openxmlformats.org/officeDocument/2006/relationships/hyperlink" Target="https://drive.google.com/file/d/1In8k4exOvRIaL82bp4IruKw5UUHuZnkg/view?usp=share_link" TargetMode="External"/><Relationship Id="rId1814" Type="http://schemas.openxmlformats.org/officeDocument/2006/relationships/hyperlink" Target="https://youtu.be/xuGFDee7oO8" TargetMode="External"/><Relationship Id="rId1815" Type="http://schemas.openxmlformats.org/officeDocument/2006/relationships/hyperlink" Target="https://youtu.be/ANVfzD8tems" TargetMode="External"/><Relationship Id="rId1816" Type="http://schemas.openxmlformats.org/officeDocument/2006/relationships/hyperlink" Target="https://cardano.ideascale.com/a/dtd/421169-48088" TargetMode="External"/><Relationship Id="rId1817" Type="http://schemas.openxmlformats.org/officeDocument/2006/relationships/hyperlink" Target="https://docs.google.com/document/d/1cASME97OCLbQSnNJlpPRStkRzIt4TxCJ/edit?usp=share_link&amp;ouid=116297887899789336301&amp;rtpof=true&amp;sd=true" TargetMode="External"/><Relationship Id="rId1818" Type="http://schemas.openxmlformats.org/officeDocument/2006/relationships/hyperlink" Target="https://youtu.be/rLncYnaOwt8" TargetMode="External"/><Relationship Id="rId1819" Type="http://schemas.openxmlformats.org/officeDocument/2006/relationships/hyperlink" Target="https://youtu.be/0hvt0xtpWgg" TargetMode="External"/><Relationship Id="rId4080" Type="http://schemas.openxmlformats.org/officeDocument/2006/relationships/hyperlink" Target="https://drive.google.com/file/d/1rKubpcBZvBzaRN5NCIEff7DQZ3gVmWoR/view?usp=drive_link" TargetMode="External"/><Relationship Id="rId4082" Type="http://schemas.openxmlformats.org/officeDocument/2006/relationships/hyperlink" Target="https://app.ideascale.com/t/UM5UZBwNb" TargetMode="External"/><Relationship Id="rId4081" Type="http://schemas.openxmlformats.org/officeDocument/2006/relationships/hyperlink" Target="https://www.youtube.com/watch?v=gxTkuGHYKv0" TargetMode="External"/><Relationship Id="rId4084" Type="http://schemas.openxmlformats.org/officeDocument/2006/relationships/hyperlink" Target="https://www.youtube.com/watch?v=MpUVLgAQ8_8" TargetMode="External"/><Relationship Id="rId4083" Type="http://schemas.openxmlformats.org/officeDocument/2006/relationships/hyperlink" Target="https://drive.google.com/file/d/10GcsoRHDN6wScuXd8fAX4y1gr7vY_7Gk/view?usp=drive_link" TargetMode="External"/><Relationship Id="rId4086" Type="http://schemas.openxmlformats.org/officeDocument/2006/relationships/hyperlink" Target="https://drive.google.com/file/d/1xTO1so1TGD59lu_D7wY-BjIfYi4MjCMt/view?usp=drive_link" TargetMode="External"/><Relationship Id="rId4085" Type="http://schemas.openxmlformats.org/officeDocument/2006/relationships/hyperlink" Target="https://app.ideascale.com/t/UM5UZBvkg" TargetMode="External"/><Relationship Id="rId4088" Type="http://schemas.openxmlformats.org/officeDocument/2006/relationships/hyperlink" Target="https://cardano.ideascale.com/a/dtd/421872-48088" TargetMode="External"/><Relationship Id="rId4087" Type="http://schemas.openxmlformats.org/officeDocument/2006/relationships/hyperlink" Target="https://www.youtube.com/watch?v=dmO-P8Ideko" TargetMode="External"/><Relationship Id="rId4089" Type="http://schemas.openxmlformats.org/officeDocument/2006/relationships/hyperlink" Target="https://docs.google.com/document/d/1H136oNhDmQ61a9VptEfrDNTLeKQR-M6m/edit" TargetMode="External"/><Relationship Id="rId1800" Type="http://schemas.openxmlformats.org/officeDocument/2006/relationships/hyperlink" Target="https://cardano.ideascale.com/a/dtd/421607-48088" TargetMode="External"/><Relationship Id="rId1801" Type="http://schemas.openxmlformats.org/officeDocument/2006/relationships/hyperlink" Target="https://docs.google.com/document/d/1nQgxc4TErlfWdAnmMNLk-YsMZqTu2y_kI-Gr8B54o-A/edit" TargetMode="External"/><Relationship Id="rId1802" Type="http://schemas.openxmlformats.org/officeDocument/2006/relationships/hyperlink" Target="https://youtu.be/SB4myg392h8" TargetMode="External"/><Relationship Id="rId1803" Type="http://schemas.openxmlformats.org/officeDocument/2006/relationships/hyperlink" Target="https://youtu.be/zXDtw4Uh2vE" TargetMode="External"/><Relationship Id="rId1804" Type="http://schemas.openxmlformats.org/officeDocument/2006/relationships/hyperlink" Target="https://app.ideascale.com/t/UM5UZBvBD" TargetMode="External"/><Relationship Id="rId1805" Type="http://schemas.openxmlformats.org/officeDocument/2006/relationships/hyperlink" Target="https://drive.google.com/file/d/1WB75aSKxk2JzwP1S7_8446H-xsXb0G96/view?usp=share_link" TargetMode="External"/><Relationship Id="rId1806" Type="http://schemas.openxmlformats.org/officeDocument/2006/relationships/hyperlink" Target="https://youtu.be/tZ5_6vabYms" TargetMode="External"/><Relationship Id="rId1807" Type="http://schemas.openxmlformats.org/officeDocument/2006/relationships/hyperlink" Target="https://youtu.be/KEWlXdfw1JE" TargetMode="External"/><Relationship Id="rId1808" Type="http://schemas.openxmlformats.org/officeDocument/2006/relationships/hyperlink" Target="https://cardano.ideascale.com/a/dtd/414416-48088" TargetMode="External"/><Relationship Id="rId1809" Type="http://schemas.openxmlformats.org/officeDocument/2006/relationships/hyperlink" Target="https://drive.google.com/file/d/1YS2Vx6zlXS46cU6ZFE3VbEG8o_ydYmdD/view?usp=share_link" TargetMode="External"/><Relationship Id="rId4071" Type="http://schemas.openxmlformats.org/officeDocument/2006/relationships/hyperlink" Target="https://drive.google.com/file/d/1w-vgkByyEQIWeBqNay3PGAUtgGFPxQmt/view?usp=drive_link" TargetMode="External"/><Relationship Id="rId4070" Type="http://schemas.openxmlformats.org/officeDocument/2006/relationships/hyperlink" Target="https://projectcatalyst.io/funds/12/f12-cardano-open-ecosystem/gamechanger-education-on-andamio-and-work-courses" TargetMode="External"/><Relationship Id="rId4073" Type="http://schemas.openxmlformats.org/officeDocument/2006/relationships/hyperlink" Target="https://projectcatalyst.io/funds/12/f12-cardano-open-ecosystem/scatdao-monthly-dyor-competitions" TargetMode="External"/><Relationship Id="rId4072" Type="http://schemas.openxmlformats.org/officeDocument/2006/relationships/hyperlink" Target="https://www.youtube.com/watch?v=dPacWw_pUCk" TargetMode="External"/><Relationship Id="rId4075" Type="http://schemas.openxmlformats.org/officeDocument/2006/relationships/hyperlink" Target="https://www.youtube.com/watch?v=KzXQ4KAXBh0" TargetMode="External"/><Relationship Id="rId4074" Type="http://schemas.openxmlformats.org/officeDocument/2006/relationships/hyperlink" Target="https://docs.google.com/document/d/1p5nQHINGFHncHCd8GiYGfxgYWhGNTKhYqSM37qmvbAA/edit?tab=t.0" TargetMode="External"/><Relationship Id="rId4077" Type="http://schemas.openxmlformats.org/officeDocument/2006/relationships/hyperlink" Target="https://docs.google.com/document/d/1MtaOXCKARRdgtmDA6WtgfAkRHOCsFc-G4KW3prXbDI4/edit?tab=t.0" TargetMode="External"/><Relationship Id="rId4076" Type="http://schemas.openxmlformats.org/officeDocument/2006/relationships/hyperlink" Target="https://projectcatalyst.io/funds/12/f12-cardano-open-ecosystem/spanish-content-for-social-media-onboarding-and-education" TargetMode="External"/><Relationship Id="rId4079" Type="http://schemas.openxmlformats.org/officeDocument/2006/relationships/hyperlink" Target="https://cardano.ideascale.com/a/dtd/Win-Win-Dispute-Resolution/368353-48088" TargetMode="External"/><Relationship Id="rId4078" Type="http://schemas.openxmlformats.org/officeDocument/2006/relationships/hyperlink" Target="https://www.youtube.com/watch?v=9J3bAt-l9zw" TargetMode="External"/><Relationship Id="rId1830" Type="http://schemas.openxmlformats.org/officeDocument/2006/relationships/hyperlink" Target="https://youtu.be/2s-5Yf6xyTo" TargetMode="External"/><Relationship Id="rId1831" Type="http://schemas.openxmlformats.org/officeDocument/2006/relationships/hyperlink" Target="https://youtu.be/USCBHYzMMsw" TargetMode="External"/><Relationship Id="rId1832" Type="http://schemas.openxmlformats.org/officeDocument/2006/relationships/hyperlink" Target="https://cardano.ideascale.com/a/dtd/417570-48088" TargetMode="External"/><Relationship Id="rId1833" Type="http://schemas.openxmlformats.org/officeDocument/2006/relationships/hyperlink" Target="https://drive.google.com/file/d/1nnJgZxYdLxot2YInUnc-_UE7ppiiS5Wv/view?usp=share_link" TargetMode="External"/><Relationship Id="rId1834" Type="http://schemas.openxmlformats.org/officeDocument/2006/relationships/hyperlink" Target="https://youtu.be/nUG2XPP2FDE" TargetMode="External"/><Relationship Id="rId1835" Type="http://schemas.openxmlformats.org/officeDocument/2006/relationships/hyperlink" Target="https://www.youtube.com/watch?v=KS35eD_YOGA" TargetMode="External"/><Relationship Id="rId1836" Type="http://schemas.openxmlformats.org/officeDocument/2006/relationships/hyperlink" Target="https://app.ideascale.com/t/UM5UZBrLp" TargetMode="External"/><Relationship Id="rId1837" Type="http://schemas.openxmlformats.org/officeDocument/2006/relationships/hyperlink" Target="https://drive.google.com/file/d/1XKxoNHNYfsdUR7NADzvz0tchIlW2lkFR/view?usp=share_link" TargetMode="External"/><Relationship Id="rId1838" Type="http://schemas.openxmlformats.org/officeDocument/2006/relationships/hyperlink" Target="https://youtu.be/EnfdqgyQyAU" TargetMode="External"/><Relationship Id="rId1839" Type="http://schemas.openxmlformats.org/officeDocument/2006/relationships/hyperlink" Target="https://youtu.be/iUIkQeydXAM" TargetMode="External"/><Relationship Id="rId1820" Type="http://schemas.openxmlformats.org/officeDocument/2006/relationships/hyperlink" Target="https://cardano.ideascale.com/a/dtd/419407-48088" TargetMode="External"/><Relationship Id="rId1821" Type="http://schemas.openxmlformats.org/officeDocument/2006/relationships/hyperlink" Target="https://drive.google.com/file/d/1_72rAqf6YuPiHidgmnPXwUyBk_g1UGW1/view?usp=share_link" TargetMode="External"/><Relationship Id="rId1822" Type="http://schemas.openxmlformats.org/officeDocument/2006/relationships/hyperlink" Target="https://youtu.be/znuKFdsO1ow" TargetMode="External"/><Relationship Id="rId1823" Type="http://schemas.openxmlformats.org/officeDocument/2006/relationships/hyperlink" Target="https://www.youtube.com/watch?v=7TFhVtH3QGQ" TargetMode="External"/><Relationship Id="rId1824" Type="http://schemas.openxmlformats.org/officeDocument/2006/relationships/hyperlink" Target="https://cardano.ideascale.com/a/dtd/422190-48088" TargetMode="External"/><Relationship Id="rId1825" Type="http://schemas.openxmlformats.org/officeDocument/2006/relationships/hyperlink" Target="https://docs.google.com/document/d/14ARrbf9VxVZGN1sJHB-RTtFh2GEaxrqG/edit" TargetMode="External"/><Relationship Id="rId1826" Type="http://schemas.openxmlformats.org/officeDocument/2006/relationships/hyperlink" Target="https://youtu.be/nIznhAv2isk" TargetMode="External"/><Relationship Id="rId1827" Type="http://schemas.openxmlformats.org/officeDocument/2006/relationships/hyperlink" Target="https://youtu.be/CtH6VoxavNk" TargetMode="External"/><Relationship Id="rId1828" Type="http://schemas.openxmlformats.org/officeDocument/2006/relationships/hyperlink" Target="https://cardano.ideascale.com/a/dtd/421280-48088" TargetMode="External"/><Relationship Id="rId1829" Type="http://schemas.openxmlformats.org/officeDocument/2006/relationships/hyperlink" Target="https://docs.google.com/document/d/1FMRbDnQiu6ylsC0BB-poJ3yQeREgRyGUqNu_FlNdj2w/edit" TargetMode="External"/><Relationship Id="rId4091" Type="http://schemas.openxmlformats.org/officeDocument/2006/relationships/hyperlink" Target="https://projectcatalyst.io/funds/12/f12-cardano-open-ecosystem/consensus-hong-kong-rare-social-cardano-event-with-media-and-marketing-powered-by-rare-network-rare-evo" TargetMode="External"/><Relationship Id="rId4090" Type="http://schemas.openxmlformats.org/officeDocument/2006/relationships/hyperlink" Target="https://www.youtube.com/watch?v=GtCPo_dLOMA" TargetMode="External"/><Relationship Id="rId4093" Type="http://schemas.openxmlformats.org/officeDocument/2006/relationships/hyperlink" Target="https://www.youtube.com/watch?v=4yXNec3_gRo" TargetMode="External"/><Relationship Id="rId4092" Type="http://schemas.openxmlformats.org/officeDocument/2006/relationships/hyperlink" Target="https://docs.google.com/document/d/1MCRsIsF9ks2e9UcSOLOBdsBavOWFjgp_upcsgPAb8HM/edit?tab=t.0" TargetMode="External"/><Relationship Id="rId4095" Type="http://schemas.openxmlformats.org/officeDocument/2006/relationships/hyperlink" Target="https://drive.google.com/file/d/1jVCakHrbf3GxR5gOavAN6q67IL8kF-DP/view?usp=drive_link" TargetMode="External"/><Relationship Id="rId4094" Type="http://schemas.openxmlformats.org/officeDocument/2006/relationships/hyperlink" Target="https://projectcatalyst.io/funds/10/f10-daos-less3-cardano/clarity-dao-infrastructure-liquid-democracy-capability" TargetMode="External"/><Relationship Id="rId4097" Type="http://schemas.openxmlformats.org/officeDocument/2006/relationships/hyperlink" Target="https://projectcatalyst.io/funds/10/f10-developer-ecosystem-the-evolution/exhibit-largest-blockchain-expojpcardano-is-hardly-recognized-in-japan-therefore-we-will-exhibit-at-one-of-the-largest-trade-shows-to-raise-awareness-and-encourage-developers-to-enter-the-mark-83976" TargetMode="External"/><Relationship Id="rId4096" Type="http://schemas.openxmlformats.org/officeDocument/2006/relationships/hyperlink" Target="https://www.youtube.com/watch?v=ZzG6K4Fl9Yw" TargetMode="External"/><Relationship Id="rId4099" Type="http://schemas.openxmlformats.org/officeDocument/2006/relationships/hyperlink" Target="https://www.youtube.com/watch?v=VvdJgQwBYlI&amp;t=5s" TargetMode="External"/><Relationship Id="rId4098" Type="http://schemas.openxmlformats.org/officeDocument/2006/relationships/hyperlink" Target="https://docs.google.com/presentation/d/1meSsZCo_UB_vefwYJzgRynZ93s6XzCtM/edit?slide=id.p1" TargetMode="External"/><Relationship Id="rId2302" Type="http://schemas.openxmlformats.org/officeDocument/2006/relationships/hyperlink" Target="https://drive.google.com/file/d/1K3Zwtrb7STZW2a2oxDGTXA6w7lGyYmUY/view?usp=drive_link" TargetMode="External"/><Relationship Id="rId3634" Type="http://schemas.openxmlformats.org/officeDocument/2006/relationships/hyperlink" Target="https://docs.google.com/document/d/1K1iRuNvT5PDGXnrgob-49N5T9u4O3qEVBnrii2xDySg/edit?tab=t.0" TargetMode="External"/><Relationship Id="rId4965" Type="http://schemas.openxmlformats.org/officeDocument/2006/relationships/hyperlink" Target="https://cardano.ideascale.com/a/dtd/Cardano-Smart-Voting/367168-48088" TargetMode="External"/><Relationship Id="rId2303" Type="http://schemas.openxmlformats.org/officeDocument/2006/relationships/hyperlink" Target="https://youtu.be/A83SStN6dNo" TargetMode="External"/><Relationship Id="rId3633" Type="http://schemas.openxmlformats.org/officeDocument/2006/relationships/hyperlink" Target="https://projectcatalyst.io/funds/11/cardano-open-ecosystem/sidan-or-waffle-hong-kong-cardano-community" TargetMode="External"/><Relationship Id="rId4964" Type="http://schemas.openxmlformats.org/officeDocument/2006/relationships/hyperlink" Target="https://cardano.ideascale.com/a/dtd/421534-48088" TargetMode="External"/><Relationship Id="rId2304" Type="http://schemas.openxmlformats.org/officeDocument/2006/relationships/hyperlink" Target="https://youtu.be/1IQMdCf_qIc" TargetMode="External"/><Relationship Id="rId3636" Type="http://schemas.openxmlformats.org/officeDocument/2006/relationships/hyperlink" Target="https://projectcatalyst.io/funds/12/f12-cardano-open-ecosystem/fimi-blockchain-course-for-vietnamese" TargetMode="External"/><Relationship Id="rId4967" Type="http://schemas.openxmlformats.org/officeDocument/2006/relationships/hyperlink" Target="https://cardano.ideascale.com/a/dtd/417884-48088" TargetMode="External"/><Relationship Id="rId2305" Type="http://schemas.openxmlformats.org/officeDocument/2006/relationships/hyperlink" Target="https://cardano.ideascale.com/a/dtd/369120-48088" TargetMode="External"/><Relationship Id="rId3635" Type="http://schemas.openxmlformats.org/officeDocument/2006/relationships/hyperlink" Target="https://www.youtube.com/watch?v=sNwXbIUUEG4" TargetMode="External"/><Relationship Id="rId4966" Type="http://schemas.openxmlformats.org/officeDocument/2006/relationships/hyperlink" Target="https://drive.google.com/file/d/1gm2fHiEJZZt34-MdHFjip2LwqPNLzWGB/view?usp=drive_link" TargetMode="External"/><Relationship Id="rId2306" Type="http://schemas.openxmlformats.org/officeDocument/2006/relationships/hyperlink" Target="https://drive.google.com/file/d/15H7JYo4HUxfLMxYpJAsLpbvaB7ZiKWek/view?usp=drive_link" TargetMode="External"/><Relationship Id="rId3638" Type="http://schemas.openxmlformats.org/officeDocument/2006/relationships/hyperlink" Target="https://www.youtube.com/watch?v=i3YkxMd8CsI" TargetMode="External"/><Relationship Id="rId4969" Type="http://schemas.openxmlformats.org/officeDocument/2006/relationships/hyperlink" Target="https://drive.google.com/file/d/1C1JmMC9s5s98uA8e59XKBtz_txErutpa/view" TargetMode="External"/><Relationship Id="rId2307" Type="http://schemas.openxmlformats.org/officeDocument/2006/relationships/hyperlink" Target="https://youtu.be/Fo1xSVar_ak" TargetMode="External"/><Relationship Id="rId3637" Type="http://schemas.openxmlformats.org/officeDocument/2006/relationships/hyperlink" Target="https://docs.google.com/document/d/1sgYHxt9z-A-aAMtPzRs5iKky15JA_SAax89-kXBAVi0/edit?tab=t.0" TargetMode="External"/><Relationship Id="rId4968" Type="http://schemas.openxmlformats.org/officeDocument/2006/relationships/hyperlink" Target="https://projectcatalyst.io/funds/11/cardano-use-cases-solution/wanchain-cardano-from-metamask-buy-cnts-from-ethereum" TargetMode="External"/><Relationship Id="rId2308" Type="http://schemas.openxmlformats.org/officeDocument/2006/relationships/hyperlink" Target="https://youtu.be/_fsPBmcB-nM" TargetMode="External"/><Relationship Id="rId2309" Type="http://schemas.openxmlformats.org/officeDocument/2006/relationships/hyperlink" Target="https://cardano.ideascale.com/a/dtd/417265-48088" TargetMode="External"/><Relationship Id="rId3639" Type="http://schemas.openxmlformats.org/officeDocument/2006/relationships/hyperlink" Target="https://cardano.ideascale.com/a/dtd/419421-48088" TargetMode="External"/><Relationship Id="rId3630" Type="http://schemas.openxmlformats.org/officeDocument/2006/relationships/hyperlink" Target="https://projectcatalyst.io/funds/11/cardano-open-ecosystem/gimbalabs-engaging-developers-companies-and-users-365-daysyear" TargetMode="External"/><Relationship Id="rId4961" Type="http://schemas.openxmlformats.org/officeDocument/2006/relationships/hyperlink" Target="https://app.ideascale.com/t/UM5UZBrB7" TargetMode="External"/><Relationship Id="rId4960" Type="http://schemas.openxmlformats.org/officeDocument/2006/relationships/hyperlink" Target="https://app.ideascale.com/t/UM5UZBqYM" TargetMode="External"/><Relationship Id="rId2300" Type="http://schemas.openxmlformats.org/officeDocument/2006/relationships/hyperlink" Target="https://youtu.be/g4RIMNXiboQ" TargetMode="External"/><Relationship Id="rId3632" Type="http://schemas.openxmlformats.org/officeDocument/2006/relationships/hyperlink" Target="https://www.youtube.com/watch?v=gOakqT9lGcs" TargetMode="External"/><Relationship Id="rId4963" Type="http://schemas.openxmlformats.org/officeDocument/2006/relationships/hyperlink" Target="https://cardano.ideascale.com/a/dtd/414025-48088" TargetMode="External"/><Relationship Id="rId2301" Type="http://schemas.openxmlformats.org/officeDocument/2006/relationships/hyperlink" Target="https://cardano.ideascale.com/a/dtd/417263-48088" TargetMode="External"/><Relationship Id="rId3631" Type="http://schemas.openxmlformats.org/officeDocument/2006/relationships/hyperlink" Target="https://docs.google.com/document/d/1QxfxrY9gJgpDsezXY3EfHBZBvVAJKMz098HuwAfKlc0/edit?tab=t.0" TargetMode="External"/><Relationship Id="rId4962" Type="http://schemas.openxmlformats.org/officeDocument/2006/relationships/hyperlink" Target="https://app.ideascale.com/t/UM5UZBqwQ" TargetMode="External"/><Relationship Id="rId3623" Type="http://schemas.openxmlformats.org/officeDocument/2006/relationships/hyperlink" Target="https://youtu.be/T7EJcxV8Xew?feature=shared" TargetMode="External"/><Relationship Id="rId4954" Type="http://schemas.openxmlformats.org/officeDocument/2006/relationships/hyperlink" Target="https://cardano.ideascale.com/a/dtd/420794-48088" TargetMode="External"/><Relationship Id="rId3622" Type="http://schemas.openxmlformats.org/officeDocument/2006/relationships/hyperlink" Target="https://docs.google.com/document/d/1nG6NtIZj4zVSQavnoP57uzjgXy0qRdpp4W7lgWTwNTU/edit?tab=t.0" TargetMode="External"/><Relationship Id="rId4953" Type="http://schemas.openxmlformats.org/officeDocument/2006/relationships/hyperlink" Target="https://cardano.ideascale.com/a/dtd/421661-48088" TargetMode="External"/><Relationship Id="rId3625" Type="http://schemas.openxmlformats.org/officeDocument/2006/relationships/hyperlink" Target="https://drive.google.com/file/d/1k4VoRzLhjiK18EFz77bpuESV6UpaKLxI/view" TargetMode="External"/><Relationship Id="rId4956" Type="http://schemas.openxmlformats.org/officeDocument/2006/relationships/hyperlink" Target="https://app.ideascale.com/t/UM5UZBrcu" TargetMode="External"/><Relationship Id="rId3624" Type="http://schemas.openxmlformats.org/officeDocument/2006/relationships/hyperlink" Target="https://projectcatalyst.io/funds/10/f10-products-and-integrations/lenfi-v2-aiken-audit-bug-bounty" TargetMode="External"/><Relationship Id="rId4955" Type="http://schemas.openxmlformats.org/officeDocument/2006/relationships/hyperlink" Target="https://app.ideascale.com/t/UM5UZBvlJ" TargetMode="External"/><Relationship Id="rId3627" Type="http://schemas.openxmlformats.org/officeDocument/2006/relationships/hyperlink" Target="https://projectcatalyst.io/funds/11/cardano-use-cases-concept/defi-evolution-pioneering-high-frequency-trading-on-cardano" TargetMode="External"/><Relationship Id="rId4958" Type="http://schemas.openxmlformats.org/officeDocument/2006/relationships/hyperlink" Target="https://app.ideascale.com/t/UM5UZBrJv" TargetMode="External"/><Relationship Id="rId3626" Type="http://schemas.openxmlformats.org/officeDocument/2006/relationships/hyperlink" Target="https://www.youtube.com/watch?v=T6vM4h4f52o" TargetMode="External"/><Relationship Id="rId4957" Type="http://schemas.openxmlformats.org/officeDocument/2006/relationships/hyperlink" Target="https://app.ideascale.com/t/UM5UZBrcr" TargetMode="External"/><Relationship Id="rId3629" Type="http://schemas.openxmlformats.org/officeDocument/2006/relationships/hyperlink" Target="https://www.youtube.com/watch?v=PHukagVUnVU" TargetMode="External"/><Relationship Id="rId3628" Type="http://schemas.openxmlformats.org/officeDocument/2006/relationships/hyperlink" Target="https://docs.google.com/document/d/1VGgVl_FwCzUPC7dast-mZo9SzU8dgLldVBrbw2DJi-U/edit?tab=t.0" TargetMode="External"/><Relationship Id="rId4959" Type="http://schemas.openxmlformats.org/officeDocument/2006/relationships/hyperlink" Target="https://app.ideascale.com/t/UM5UZBrPu" TargetMode="External"/><Relationship Id="rId4950" Type="http://schemas.openxmlformats.org/officeDocument/2006/relationships/hyperlink" Target="https://cardano.ideascale.com/a/dtd/422594-48088" TargetMode="External"/><Relationship Id="rId3621" Type="http://schemas.openxmlformats.org/officeDocument/2006/relationships/hyperlink" Target="https://projectcatalyst.io/funds/11/cardano-open-developers/rust-library-for-easy-off-chain-transaction-building" TargetMode="External"/><Relationship Id="rId4952" Type="http://schemas.openxmlformats.org/officeDocument/2006/relationships/hyperlink" Target="https://cardano.ideascale.com/a/dtd/420039-48088" TargetMode="External"/><Relationship Id="rId3620" Type="http://schemas.openxmlformats.org/officeDocument/2006/relationships/hyperlink" Target="https://www.youtube.com/watch?v=JMOtFE81GwE" TargetMode="External"/><Relationship Id="rId4951" Type="http://schemas.openxmlformats.org/officeDocument/2006/relationships/hyperlink" Target="https://cardano.ideascale.com/a/dtd/414126-48088" TargetMode="External"/><Relationship Id="rId2324" Type="http://schemas.openxmlformats.org/officeDocument/2006/relationships/hyperlink" Target="https://www.youtube.com/watch?v=I4u-0qgVJ3I" TargetMode="External"/><Relationship Id="rId3656" Type="http://schemas.openxmlformats.org/officeDocument/2006/relationships/hyperlink" Target="https://www.youtube.com/watch?v=USDBWZ3ada0" TargetMode="External"/><Relationship Id="rId4987" Type="http://schemas.openxmlformats.org/officeDocument/2006/relationships/hyperlink" Target="https://drive.google.com/file/d/1m3j3DyDRyNOKzuFmkFcG1iM34Y3M7673/view" TargetMode="External"/><Relationship Id="rId2325" Type="http://schemas.openxmlformats.org/officeDocument/2006/relationships/hyperlink" Target="https://cardano.ideascale.com/a/dtd/414441-48088" TargetMode="External"/><Relationship Id="rId3655" Type="http://schemas.openxmlformats.org/officeDocument/2006/relationships/hyperlink" Target="https://drive.google.com/file/d/1v7bW60nl96Ajrlkfm_UbAb5AWMScmGkU/view?usp=drive_link" TargetMode="External"/><Relationship Id="rId4986" Type="http://schemas.openxmlformats.org/officeDocument/2006/relationships/hyperlink" Target="https://projectcatalyst.io/funds/10/f10-development-and-infrastructure/sundae-labs-hydra-transaction-stream-plugin" TargetMode="External"/><Relationship Id="rId2326" Type="http://schemas.openxmlformats.org/officeDocument/2006/relationships/hyperlink" Target="https://drive.google.com/file/d/1b6Z0TUd9hnfPnYEdacIt2UReMExe3Y2K/view?usp=drive_link" TargetMode="External"/><Relationship Id="rId3658" Type="http://schemas.openxmlformats.org/officeDocument/2006/relationships/hyperlink" Target="https://docs.google.com/document/d/1_AI9IQoPmmPAv74CBUd8xk-1-636gjmyXM1fq_aWp9Y/edit?tab=t.0" TargetMode="External"/><Relationship Id="rId4989" Type="http://schemas.openxmlformats.org/officeDocument/2006/relationships/hyperlink" Target="https://projectcatalyst.io/funds/10/f13-cardano-use-cases-product/extended-quadratic-funding-fair-decentralized-and-inclusive-funding-for-underrepresented-open-source-projects" TargetMode="External"/><Relationship Id="rId2327" Type="http://schemas.openxmlformats.org/officeDocument/2006/relationships/hyperlink" Target="https://youtu.be/o0YOSzaG59c" TargetMode="External"/><Relationship Id="rId3657" Type="http://schemas.openxmlformats.org/officeDocument/2006/relationships/hyperlink" Target="https://projectcatalyst.io/funds/11/cardano-open-developers/summon-web3auth-open-source-code-for-easy-login-to-cardano-dapps" TargetMode="External"/><Relationship Id="rId4988" Type="http://schemas.openxmlformats.org/officeDocument/2006/relationships/hyperlink" Target="https://www.youtube.com/watch?v=bmxWvTdE6q8" TargetMode="External"/><Relationship Id="rId2328" Type="http://schemas.openxmlformats.org/officeDocument/2006/relationships/hyperlink" Target="https://youtu.be/xuKgr9Q5uok" TargetMode="External"/><Relationship Id="rId2329" Type="http://schemas.openxmlformats.org/officeDocument/2006/relationships/hyperlink" Target="https://app.ideascale.com/t/UM5UZBwm1" TargetMode="External"/><Relationship Id="rId3659" Type="http://schemas.openxmlformats.org/officeDocument/2006/relationships/hyperlink" Target="https://youtu.be/DPRSllNST2E" TargetMode="External"/><Relationship Id="rId3650" Type="http://schemas.openxmlformats.org/officeDocument/2006/relationships/hyperlink" Target="https://www.youtube.com/watch?v=Biw0gmurE_Q" TargetMode="External"/><Relationship Id="rId4981" Type="http://schemas.openxmlformats.org/officeDocument/2006/relationships/hyperlink" Target="https://drive.google.com/file/d/1Fd8HwUZnevRaC1mEnhWa8AbpFIogZF9u/view?usp=drive_link" TargetMode="External"/><Relationship Id="rId4980" Type="http://schemas.openxmlformats.org/officeDocument/2006/relationships/hyperlink" Target="https://projectcatalyst.io/funds/11/cardano-open-ecosystem/grass-roots-positioning-cardano-as-the-swiss-l1-of-choice" TargetMode="External"/><Relationship Id="rId2320" Type="http://schemas.openxmlformats.org/officeDocument/2006/relationships/hyperlink" Target="https://www.youtube.com/watch?v=I4u-0qgVJ3I" TargetMode="External"/><Relationship Id="rId3652" Type="http://schemas.openxmlformats.org/officeDocument/2006/relationships/hyperlink" Target="https://docs.google.com/document/d/1ZCMFUJj6MGg74Pc7zr4TzhrbsjKQDGWVf-OPXlgmPqY/edit?tab=t.0" TargetMode="External"/><Relationship Id="rId4983" Type="http://schemas.openxmlformats.org/officeDocument/2006/relationships/hyperlink" Target="https://projectcatalyst.io/funds/10/f13-cardano-open-developers/open-source-rapid-dex-batcher-less-instant-with-transaction-chaining" TargetMode="External"/><Relationship Id="rId2321" Type="http://schemas.openxmlformats.org/officeDocument/2006/relationships/hyperlink" Target="https://app.ideascale.com/t/UM5UZBqsY" TargetMode="External"/><Relationship Id="rId3651" Type="http://schemas.openxmlformats.org/officeDocument/2006/relationships/hyperlink" Target="https://projectcatalyst.io/funds/11/cardano-open-ecosystem/latin-america-onboarding-education-and-social-media" TargetMode="External"/><Relationship Id="rId4982" Type="http://schemas.openxmlformats.org/officeDocument/2006/relationships/hyperlink" Target="https://www.youtube.com/watch?v=SEqIc2PZ5x8" TargetMode="External"/><Relationship Id="rId2322" Type="http://schemas.openxmlformats.org/officeDocument/2006/relationships/hyperlink" Target="https://docs.google.com/document/d/1TGUiGHHqDiNjcg58wiHBpSxn6_FcXDU6wn8Ntf8ggaA/edit" TargetMode="External"/><Relationship Id="rId3654" Type="http://schemas.openxmlformats.org/officeDocument/2006/relationships/hyperlink" Target="https://projectcatalyst.io/funds/11/cardano-open-ecosystem/shibuya-fes-428fes-cardano-conference-and-cnft-art-exhibition" TargetMode="External"/><Relationship Id="rId4985" Type="http://schemas.openxmlformats.org/officeDocument/2006/relationships/hyperlink" Target="https://www.youtube.com/watch?v=C_fO5Ws9wn8" TargetMode="External"/><Relationship Id="rId2323" Type="http://schemas.openxmlformats.org/officeDocument/2006/relationships/hyperlink" Target="https://youtu.be/gRUgf2c5o0c" TargetMode="External"/><Relationship Id="rId3653" Type="http://schemas.openxmlformats.org/officeDocument/2006/relationships/hyperlink" Target="https://youtu.be/1_ypMLVpnJs" TargetMode="External"/><Relationship Id="rId4984" Type="http://schemas.openxmlformats.org/officeDocument/2006/relationships/hyperlink" Target="https://drive.google.com/file/d/16hkMx0lr1NHxtt4wTMjDKx0GDZcbFTts/view" TargetMode="External"/><Relationship Id="rId2313" Type="http://schemas.openxmlformats.org/officeDocument/2006/relationships/hyperlink" Target="https://cardano.ideascale.com/a/dtd/Incentivised-Voter-Survey-AIM/369554-48088" TargetMode="External"/><Relationship Id="rId3645" Type="http://schemas.openxmlformats.org/officeDocument/2006/relationships/hyperlink" Target="https://projectcatalyst.io/funds/10/f10-developer-ecosystem-the-evolution/mlabs-lambdabuffers-was-cardano-dapp-schemas-code-generation-backends-for-rust-javascript-and-aiken" TargetMode="External"/><Relationship Id="rId4976" Type="http://schemas.openxmlformats.org/officeDocument/2006/relationships/hyperlink" Target="https://www.youtube.com/watch?v=jdnXWIeVVYQ" TargetMode="External"/><Relationship Id="rId2314" Type="http://schemas.openxmlformats.org/officeDocument/2006/relationships/hyperlink" Target="https://docs.google.com/document/d/1ERHY0wshSDV2Q9CKb48P7g6PABRAi0zOpjYKUO0jBsk/edit" TargetMode="External"/><Relationship Id="rId3644" Type="http://schemas.openxmlformats.org/officeDocument/2006/relationships/hyperlink" Target="https://www.youtube.com/watch?v=E9YM6yY5pxg" TargetMode="External"/><Relationship Id="rId4975" Type="http://schemas.openxmlformats.org/officeDocument/2006/relationships/hyperlink" Target="https://drive.google.com/file/d/13y_iwJmTrdYSkGM4j3QpRw6y4PduzfnY/view?usp=drive_link" TargetMode="External"/><Relationship Id="rId2315" Type="http://schemas.openxmlformats.org/officeDocument/2006/relationships/hyperlink" Target="https://youtu.be/Tl7BjgLgEtI" TargetMode="External"/><Relationship Id="rId3647" Type="http://schemas.openxmlformats.org/officeDocument/2006/relationships/hyperlink" Target="https://www.youtube.com/watch?v=0NyBALSAin0" TargetMode="External"/><Relationship Id="rId4978" Type="http://schemas.openxmlformats.org/officeDocument/2006/relationships/hyperlink" Target="https://docs.google.com/document/d/1TGgomTRf_Ch6AYmvb6D4m9cwD5MWuYK31aLY8AO3WFc/edit?tab=t.0" TargetMode="External"/><Relationship Id="rId2316" Type="http://schemas.openxmlformats.org/officeDocument/2006/relationships/hyperlink" Target="https://www.youtube.com/watch?v=I4u-0qgVJ3I" TargetMode="External"/><Relationship Id="rId3646" Type="http://schemas.openxmlformats.org/officeDocument/2006/relationships/hyperlink" Target="https://docs.google.com/document/d/1Xf0Ha1ybsfIywXuewt02qH15qn3f1Bj_/edit" TargetMode="External"/><Relationship Id="rId4977" Type="http://schemas.openxmlformats.org/officeDocument/2006/relationships/hyperlink" Target="https://projectcatalyst.io/funds/11/catalyst-systems-improvements-discovery/alternative-catalyst-voting-schemes-with-new-crypto-protocols-by-iog-research-photrek-and-the-catalyst-team" TargetMode="External"/><Relationship Id="rId2317" Type="http://schemas.openxmlformats.org/officeDocument/2006/relationships/hyperlink" Target="https://app.ideascale.com/t/UM5UZBqsU" TargetMode="External"/><Relationship Id="rId3649" Type="http://schemas.openxmlformats.org/officeDocument/2006/relationships/hyperlink" Target="https://drive.google.com/file/d/11nSHIih0buUbh9h4QkXaOKUVhT85Tk_P/view?usp=drive_link" TargetMode="External"/><Relationship Id="rId2318" Type="http://schemas.openxmlformats.org/officeDocument/2006/relationships/hyperlink" Target="https://docs.google.com/document/d/1auWGcg7pdpuKS7rWb7db14yD6snPTL8s0T7uLrOq0Hc/edit" TargetMode="External"/><Relationship Id="rId3648" Type="http://schemas.openxmlformats.org/officeDocument/2006/relationships/hyperlink" Target="https://projectcatalyst.io/funds/11/cardano-use-cases-concept/interoperability-between-cardano-and-other-blockchains" TargetMode="External"/><Relationship Id="rId4979" Type="http://schemas.openxmlformats.org/officeDocument/2006/relationships/hyperlink" Target="https://www.youtube.com/watch?v=VLopL1qEbhI" TargetMode="External"/><Relationship Id="rId2319" Type="http://schemas.openxmlformats.org/officeDocument/2006/relationships/hyperlink" Target="https://youtu.be/c057mmFkInU" TargetMode="External"/><Relationship Id="rId4970" Type="http://schemas.openxmlformats.org/officeDocument/2006/relationships/hyperlink" Target="https://vimeo.com/1101169208" TargetMode="External"/><Relationship Id="rId3641" Type="http://schemas.openxmlformats.org/officeDocument/2006/relationships/hyperlink" Target="https://youtu.be/gWkx7aG52dA" TargetMode="External"/><Relationship Id="rId4972" Type="http://schemas.openxmlformats.org/officeDocument/2006/relationships/hyperlink" Target="https://docs.google.com/document/d/1WhZ7u6Bv9yzxIEjqGwkku_EMOdbR9gnjAo_V_L_lwtM/edit?tab=t.0" TargetMode="External"/><Relationship Id="rId2310" Type="http://schemas.openxmlformats.org/officeDocument/2006/relationships/hyperlink" Target="https://drive.google.com/file/d/1DDhVtMv3C1SiWPAvFy8qJgRgKardOQxV/view?usp=drive_link" TargetMode="External"/><Relationship Id="rId3640" Type="http://schemas.openxmlformats.org/officeDocument/2006/relationships/hyperlink" Target="https://drive.google.com/file/d/1yz6cMVjoBKH45wBRX2AV-9PpANETrUc6/view?usp=drive_link" TargetMode="External"/><Relationship Id="rId4971" Type="http://schemas.openxmlformats.org/officeDocument/2006/relationships/hyperlink" Target="https://projectcatalyst.io/funds/11/cardano-use-cases-solution/cardano-node-api-a-cardano-node-companion-written-in-go" TargetMode="External"/><Relationship Id="rId2311" Type="http://schemas.openxmlformats.org/officeDocument/2006/relationships/hyperlink" Target="https://youtu.be/EPlWTDg7OYY" TargetMode="External"/><Relationship Id="rId3643" Type="http://schemas.openxmlformats.org/officeDocument/2006/relationships/hyperlink" Target="https://drive.google.com/file/d/1d8bYBKcC4P8ozbjsXJfNJPVzL8GbK_Qw/view?usp=drive_link" TargetMode="External"/><Relationship Id="rId4974" Type="http://schemas.openxmlformats.org/officeDocument/2006/relationships/hyperlink" Target="https://projectcatalyst.io/funds/10/f13-cardano-use-cases-concept/d-fct-decentralized-fact-checking-toolkit-a-cardano-based-ecosystem-for-transparent-community-driven-fact-verification" TargetMode="External"/><Relationship Id="rId2312" Type="http://schemas.openxmlformats.org/officeDocument/2006/relationships/hyperlink" Target="https://youtu.be/cjqQJWnost4" TargetMode="External"/><Relationship Id="rId3642" Type="http://schemas.openxmlformats.org/officeDocument/2006/relationships/hyperlink" Target="https://projectcatalyst.io/funds/10/f10-catalyst-open/cardano-woman-indonesia" TargetMode="External"/><Relationship Id="rId4973" Type="http://schemas.openxmlformats.org/officeDocument/2006/relationships/hyperlink" Target="https://www.youtube.com/watch?v=L0xywGabhac&amp;feature=youtu.be" TargetMode="External"/><Relationship Id="rId1895" Type="http://schemas.openxmlformats.org/officeDocument/2006/relationships/hyperlink" Target="https://drive.google.com/file/d/1S_bMLdIgrVQ6KyZ-mRD3PNaKVciZb3QY/view?usp=share_link" TargetMode="External"/><Relationship Id="rId4921" Type="http://schemas.openxmlformats.org/officeDocument/2006/relationships/hyperlink" Target="https://app.ideascale.com/t/UM5UZBvGt" TargetMode="External"/><Relationship Id="rId1896" Type="http://schemas.openxmlformats.org/officeDocument/2006/relationships/hyperlink" Target="https://youtu.be/QogYlMVu-O8" TargetMode="External"/><Relationship Id="rId4920" Type="http://schemas.openxmlformats.org/officeDocument/2006/relationships/hyperlink" Target="https://app.ideascale.com/t/UM5UZBwUW" TargetMode="External"/><Relationship Id="rId1897" Type="http://schemas.openxmlformats.org/officeDocument/2006/relationships/hyperlink" Target="https://youtu.be/6Ns4um32_gs" TargetMode="External"/><Relationship Id="rId4923" Type="http://schemas.openxmlformats.org/officeDocument/2006/relationships/hyperlink" Target="https://app.ideascale.com/t/UM5UZBvDb" TargetMode="External"/><Relationship Id="rId1898" Type="http://schemas.openxmlformats.org/officeDocument/2006/relationships/hyperlink" Target="https://app.ideascale.com/t/UM5UZBvPz" TargetMode="External"/><Relationship Id="rId4922" Type="http://schemas.openxmlformats.org/officeDocument/2006/relationships/hyperlink" Target="https://app.ideascale.com/t/UM5UZBvbN" TargetMode="External"/><Relationship Id="rId1899" Type="http://schemas.openxmlformats.org/officeDocument/2006/relationships/hyperlink" Target="https://drive.google.com/file/d/15amsGwkp8fpAcJUbhc03x5q7QjkteoIq/view?usp=share_link" TargetMode="External"/><Relationship Id="rId4925" Type="http://schemas.openxmlformats.org/officeDocument/2006/relationships/hyperlink" Target="https://app.ideascale.com/t/UM5UZBuyE" TargetMode="External"/><Relationship Id="rId4924" Type="http://schemas.openxmlformats.org/officeDocument/2006/relationships/hyperlink" Target="https://app.ideascale.com/t/UM5UZBw2Y" TargetMode="External"/><Relationship Id="rId4927" Type="http://schemas.openxmlformats.org/officeDocument/2006/relationships/hyperlink" Target="https://app.ideascale.com/t/UM5UZBvAa" TargetMode="External"/><Relationship Id="rId4926" Type="http://schemas.openxmlformats.org/officeDocument/2006/relationships/hyperlink" Target="https://app.ideascale.com/t/UM5UZBw0k" TargetMode="External"/><Relationship Id="rId4929" Type="http://schemas.openxmlformats.org/officeDocument/2006/relationships/hyperlink" Target="http://tam.ly" TargetMode="External"/><Relationship Id="rId4928" Type="http://schemas.openxmlformats.org/officeDocument/2006/relationships/hyperlink" Target="https://app.ideascale.com/t/UM5UZBw6Y" TargetMode="External"/><Relationship Id="rId1890" Type="http://schemas.openxmlformats.org/officeDocument/2006/relationships/hyperlink" Target="https://app.ideascale.com/t/UM5UZBqum" TargetMode="External"/><Relationship Id="rId1891" Type="http://schemas.openxmlformats.org/officeDocument/2006/relationships/hyperlink" Target="https://drive.google.com/file/d/1AgJKCWx8dn_zpS84l63fL3PUUbLo9A8B/view?usp=share_link" TargetMode="External"/><Relationship Id="rId1892" Type="http://schemas.openxmlformats.org/officeDocument/2006/relationships/hyperlink" Target="https://youtu.be/VOrqtFpNPLQ" TargetMode="External"/><Relationship Id="rId1893" Type="http://schemas.openxmlformats.org/officeDocument/2006/relationships/hyperlink" Target="https://youtu.be/JWzofocIvXc" TargetMode="External"/><Relationship Id="rId1894" Type="http://schemas.openxmlformats.org/officeDocument/2006/relationships/hyperlink" Target="https://app.ideascale.com/t/UM5UZBrEf" TargetMode="External"/><Relationship Id="rId1884" Type="http://schemas.openxmlformats.org/officeDocument/2006/relationships/hyperlink" Target="https://youtu.be/hzRhnzIOfUw" TargetMode="External"/><Relationship Id="rId4910" Type="http://schemas.openxmlformats.org/officeDocument/2006/relationships/hyperlink" Target="https://app.ideascale.com/t/UM5UZBwrv" TargetMode="External"/><Relationship Id="rId1885" Type="http://schemas.openxmlformats.org/officeDocument/2006/relationships/hyperlink" Target="https://youtu.be/VWbtrDn5umE" TargetMode="External"/><Relationship Id="rId1886" Type="http://schemas.openxmlformats.org/officeDocument/2006/relationships/hyperlink" Target="https://cardano.ideascale.com/a/dtd/419158-48088" TargetMode="External"/><Relationship Id="rId4912" Type="http://schemas.openxmlformats.org/officeDocument/2006/relationships/hyperlink" Target="https://app.ideascale.com/t/UM5UZBu1w" TargetMode="External"/><Relationship Id="rId1887" Type="http://schemas.openxmlformats.org/officeDocument/2006/relationships/hyperlink" Target="https://drive.google.com/file/d/1Nu-Z0kQMHcX-9b_CgGpmSbf8C1PXS8lR/view?usp=share_link" TargetMode="External"/><Relationship Id="rId4911" Type="http://schemas.openxmlformats.org/officeDocument/2006/relationships/hyperlink" Target="https://app.ideascale.com/t/UM5UZBwrq" TargetMode="External"/><Relationship Id="rId1888" Type="http://schemas.openxmlformats.org/officeDocument/2006/relationships/hyperlink" Target="https://youtu.be/xCbUzx-Zb2o" TargetMode="External"/><Relationship Id="rId4914" Type="http://schemas.openxmlformats.org/officeDocument/2006/relationships/hyperlink" Target="https://drive.google.com/drive/folders/1YZnlpPdynYn-BG9KmmUzBkABrTh9f6H0" TargetMode="External"/><Relationship Id="rId1889" Type="http://schemas.openxmlformats.org/officeDocument/2006/relationships/hyperlink" Target="https://youtu.be/a9-fl76y6m8" TargetMode="External"/><Relationship Id="rId4913" Type="http://schemas.openxmlformats.org/officeDocument/2006/relationships/hyperlink" Target="https://app.ideascale.com/t/UM5UZButO" TargetMode="External"/><Relationship Id="rId4916" Type="http://schemas.openxmlformats.org/officeDocument/2006/relationships/hyperlink" Target="https://app.ideascale.com/t/UM5UZBw41" TargetMode="External"/><Relationship Id="rId4915" Type="http://schemas.openxmlformats.org/officeDocument/2006/relationships/hyperlink" Target="https://youtu.be/rzxTshLVox4?feature=shared" TargetMode="External"/><Relationship Id="rId4918" Type="http://schemas.openxmlformats.org/officeDocument/2006/relationships/hyperlink" Target="https://app.ideascale.com/t/UM5UZBvrL" TargetMode="External"/><Relationship Id="rId4917" Type="http://schemas.openxmlformats.org/officeDocument/2006/relationships/hyperlink" Target="https://app.ideascale.com/t/UM5UZBvPy" TargetMode="External"/><Relationship Id="rId4919" Type="http://schemas.openxmlformats.org/officeDocument/2006/relationships/hyperlink" Target="https://app.ideascale.com/t/UM5UZBvH8" TargetMode="External"/><Relationship Id="rId1880" Type="http://schemas.openxmlformats.org/officeDocument/2006/relationships/hyperlink" Target="https://youtu.be/n_6UME0_vUI" TargetMode="External"/><Relationship Id="rId1881" Type="http://schemas.openxmlformats.org/officeDocument/2006/relationships/hyperlink" Target="https://www.youtube.com/watch?v=Df2tXhuyvQY" TargetMode="External"/><Relationship Id="rId1882" Type="http://schemas.openxmlformats.org/officeDocument/2006/relationships/hyperlink" Target="https://cardano.ideascale.com/a/dtd/421782-48088" TargetMode="External"/><Relationship Id="rId1883" Type="http://schemas.openxmlformats.org/officeDocument/2006/relationships/hyperlink" Target="https://drive.google.com/file/d/1aDVY1NdKPqlDAsyQ8RqvuF1_PNrN3J5q/view?usp=share_link" TargetMode="External"/><Relationship Id="rId3612" Type="http://schemas.openxmlformats.org/officeDocument/2006/relationships/hyperlink" Target="https://projectcatalyst.io/funds/11/cardano-open-developers/gimbalabs-or-genius-x-hong-kong-cardano-developer-series" TargetMode="External"/><Relationship Id="rId4943" Type="http://schemas.openxmlformats.org/officeDocument/2006/relationships/hyperlink" Target="https://cardano.ideascale.com/a/dtd/421769-48088" TargetMode="External"/><Relationship Id="rId3611" Type="http://schemas.openxmlformats.org/officeDocument/2006/relationships/hyperlink" Target="https://vimeo.com/1014147302?share=copy" TargetMode="External"/><Relationship Id="rId4942" Type="http://schemas.openxmlformats.org/officeDocument/2006/relationships/hyperlink" Target="https://cardano.ideascale.com/a/dtd/414407-48088" TargetMode="External"/><Relationship Id="rId3614" Type="http://schemas.openxmlformats.org/officeDocument/2006/relationships/hyperlink" Target="https://www.youtube.com/watch?v=H_8vhu0QoW8" TargetMode="External"/><Relationship Id="rId4945" Type="http://schemas.openxmlformats.org/officeDocument/2006/relationships/hyperlink" Target="https://cardano.ideascale.com/a/dtd/423077-48088" TargetMode="External"/><Relationship Id="rId3613" Type="http://schemas.openxmlformats.org/officeDocument/2006/relationships/hyperlink" Target="https://docs.google.com/document/d/1X1SaDiys3CZRdEkGV8Wn0C_n9IPK5S61XSp2jrqL23I/edit?tab=t.0" TargetMode="External"/><Relationship Id="rId4944" Type="http://schemas.openxmlformats.org/officeDocument/2006/relationships/hyperlink" Target="https://cardano.ideascale.com/a/dtd/420887-48088" TargetMode="External"/><Relationship Id="rId3616" Type="http://schemas.openxmlformats.org/officeDocument/2006/relationships/hyperlink" Target="https://drive.google.com/file/d/1-NDIrbBekdGglwN3tzc3X03wVz-zOYw5/view?usp=drive_link" TargetMode="External"/><Relationship Id="rId4947" Type="http://schemas.openxmlformats.org/officeDocument/2006/relationships/hyperlink" Target="https://cardano.ideascale.com/a/dtd/420545-48088" TargetMode="External"/><Relationship Id="rId3615" Type="http://schemas.openxmlformats.org/officeDocument/2006/relationships/hyperlink" Target="https://projectcatalyst.io/funds/11/cardano-use-cases-concept/identity-solution-for-autonomous-ais-living-on-cardano" TargetMode="External"/><Relationship Id="rId4946" Type="http://schemas.openxmlformats.org/officeDocument/2006/relationships/hyperlink" Target="https://cardano.ideascale.com/a/dtd/422549-48088" TargetMode="External"/><Relationship Id="rId3618" Type="http://schemas.openxmlformats.org/officeDocument/2006/relationships/hyperlink" Target="https://projectcatalyst.io/funds/11/cardano-open-developers/enhancing-cardano-developer-ecosystem-with-open-source-tooling" TargetMode="External"/><Relationship Id="rId4949" Type="http://schemas.openxmlformats.org/officeDocument/2006/relationships/hyperlink" Target="https://cardano.ideascale.com/a/dtd/422538-48088" TargetMode="External"/><Relationship Id="rId3617" Type="http://schemas.openxmlformats.org/officeDocument/2006/relationships/hyperlink" Target="https://www.youtube.com/watch?v=cdO7TyDPtqg" TargetMode="External"/><Relationship Id="rId4948" Type="http://schemas.openxmlformats.org/officeDocument/2006/relationships/hyperlink" Target="https://cardano.ideascale.com/a/dtd/420897-48088" TargetMode="External"/><Relationship Id="rId3619" Type="http://schemas.openxmlformats.org/officeDocument/2006/relationships/hyperlink" Target="https://docs.google.com/document/d/1uqIxjDPx7ZBKqJbKsZhD5pgHF5LC8yW4jVp0DPq55yQ/edit?tab=t.0" TargetMode="External"/><Relationship Id="rId3610" Type="http://schemas.openxmlformats.org/officeDocument/2006/relationships/hyperlink" Target="https://drive.google.com/file/d/14hmN7Kb0Sy-AEMX8uuBqKtDvHebg6MBo/view?usp=drive_link" TargetMode="External"/><Relationship Id="rId4941" Type="http://schemas.openxmlformats.org/officeDocument/2006/relationships/hyperlink" Target="https://cardano.ideascale.com/a/dtd/422249-48088" TargetMode="External"/><Relationship Id="rId4940" Type="http://schemas.openxmlformats.org/officeDocument/2006/relationships/hyperlink" Target="https://app.ideascale.com/t/UM5UZBveX" TargetMode="External"/><Relationship Id="rId3601" Type="http://schemas.openxmlformats.org/officeDocument/2006/relationships/hyperlink" Target="https://www.youtube.com/watch?v=TXRo-1HBPlU" TargetMode="External"/><Relationship Id="rId4932" Type="http://schemas.openxmlformats.org/officeDocument/2006/relationships/hyperlink" Target="https://app.ideascale.com/t/UM5UZBvW5" TargetMode="External"/><Relationship Id="rId3600" Type="http://schemas.openxmlformats.org/officeDocument/2006/relationships/hyperlink" Target="https://docs.google.com/document/d/1YZeWONizh9UhllwAAfgwKkhYyXwETOPEXCeBrf53q8U/edit?tab=t.0" TargetMode="External"/><Relationship Id="rId4931" Type="http://schemas.openxmlformats.org/officeDocument/2006/relationships/hyperlink" Target="https://app.ideascale.com/t/UM5UZBvpX" TargetMode="External"/><Relationship Id="rId3603" Type="http://schemas.openxmlformats.org/officeDocument/2006/relationships/hyperlink" Target="https://drive.google.com/file/d/1Fmo-LohmsFEjlwp9pkTlmDfzWGxxbqzV/view" TargetMode="External"/><Relationship Id="rId4934" Type="http://schemas.openxmlformats.org/officeDocument/2006/relationships/hyperlink" Target="https://app.ideascale.com/t/UM5UZBuoe" TargetMode="External"/><Relationship Id="rId3602" Type="http://schemas.openxmlformats.org/officeDocument/2006/relationships/hyperlink" Target="https://projectcatalyst.io/funds/11/cardano-open-ecosystem/so-you-didnt-get-funded-now-what" TargetMode="External"/><Relationship Id="rId4933" Type="http://schemas.openxmlformats.org/officeDocument/2006/relationships/hyperlink" Target="https://app.ideascale.com/t/UM5UZBvQJ" TargetMode="External"/><Relationship Id="rId3605" Type="http://schemas.openxmlformats.org/officeDocument/2006/relationships/hyperlink" Target="https://projectcatalyst.io/funds/12/f12-cardano-use-cases-concept/real-world-asset-rwa-backed-on-chain-lending-and-auctioning-protocol" TargetMode="External"/><Relationship Id="rId4936" Type="http://schemas.openxmlformats.org/officeDocument/2006/relationships/hyperlink" Target="https://app.ideascale.com/t/UM5UZBvVX" TargetMode="External"/><Relationship Id="rId3604" Type="http://schemas.openxmlformats.org/officeDocument/2006/relationships/hyperlink" Target="https://www.youtube.com/watch?v=cuFNfafRDx0" TargetMode="External"/><Relationship Id="rId4935" Type="http://schemas.openxmlformats.org/officeDocument/2006/relationships/hyperlink" Target="https://app.ideascale.com/t/UM5UZBwo7" TargetMode="External"/><Relationship Id="rId3607" Type="http://schemas.openxmlformats.org/officeDocument/2006/relationships/hyperlink" Target="https://www.youtube.com/watch?v=Izy2QDXck10" TargetMode="External"/><Relationship Id="rId4938" Type="http://schemas.openxmlformats.org/officeDocument/2006/relationships/hyperlink" Target="http://migamake.com" TargetMode="External"/><Relationship Id="rId3606" Type="http://schemas.openxmlformats.org/officeDocument/2006/relationships/hyperlink" Target="https://docs.google.com/document/d/1WZVo91R4LNckhIfaNvMTvkbAo6ZYAP_lajBv0i6FFh4/edit?tab=t.0" TargetMode="External"/><Relationship Id="rId4937" Type="http://schemas.openxmlformats.org/officeDocument/2006/relationships/hyperlink" Target="https://app.ideascale.com/t/UM5UZBujy" TargetMode="External"/><Relationship Id="rId3609" Type="http://schemas.openxmlformats.org/officeDocument/2006/relationships/hyperlink" Target="http://adalink.io" TargetMode="External"/><Relationship Id="rId3608" Type="http://schemas.openxmlformats.org/officeDocument/2006/relationships/hyperlink" Target="https://projectcatalyst.io/funds/11/cardano-use-cases-concept/adalink-affiliate-network-for-spo-growth-c4b56" TargetMode="External"/><Relationship Id="rId4939" Type="http://schemas.openxmlformats.org/officeDocument/2006/relationships/hyperlink" Target="https://app.ideascale.com/t/UM5UZBwbf" TargetMode="External"/><Relationship Id="rId4930" Type="http://schemas.openxmlformats.org/officeDocument/2006/relationships/hyperlink" Target="https://app.ideascale.com/t/UM5UZBw4C" TargetMode="External"/><Relationship Id="rId1059" Type="http://schemas.openxmlformats.org/officeDocument/2006/relationships/hyperlink" Target="https://app.ideascale.com/t/UM5UZBqus" TargetMode="External"/><Relationship Id="rId5417" Type="http://schemas.openxmlformats.org/officeDocument/2006/relationships/hyperlink" Target="https://projectcatalyst.io/funds/11/cardano-open-ecosystem/lets-exhibit-cardano-at-the-largest-blockchain-expos-trade-shows-in-latam-br" TargetMode="External"/><Relationship Id="rId5418" Type="http://schemas.openxmlformats.org/officeDocument/2006/relationships/hyperlink" Target="https://drive.google.com/file/d/1RbTBF858zx4lRnhkVzPDCVWd7poOvt6s/view?usp=drive_link" TargetMode="External"/><Relationship Id="rId5415" Type="http://schemas.openxmlformats.org/officeDocument/2006/relationships/hyperlink" Target="https://drive.google.com/file/d/1NxW6SU_ZYk155uCDXi7974Th6DgQgbV3/view?usp=sharing" TargetMode="External"/><Relationship Id="rId5416" Type="http://schemas.openxmlformats.org/officeDocument/2006/relationships/hyperlink" Target="https://youtu.be/AECf0yO8_QM" TargetMode="External"/><Relationship Id="rId5419" Type="http://schemas.openxmlformats.org/officeDocument/2006/relationships/hyperlink" Target="https://youtu.be/Xcj6DvT2TWo" TargetMode="External"/><Relationship Id="rId228" Type="http://schemas.openxmlformats.org/officeDocument/2006/relationships/hyperlink" Target="https://youtu.be/gZWCXOR2Va0" TargetMode="External"/><Relationship Id="rId227" Type="http://schemas.openxmlformats.org/officeDocument/2006/relationships/hyperlink" Target="https://drive.google.com/file/d/1GsZ--0lea9a0IDW30us-CmmukSn3fgr1/view?usp=sharing" TargetMode="External"/><Relationship Id="rId226" Type="http://schemas.openxmlformats.org/officeDocument/2006/relationships/hyperlink" Target="https://cardano.ideascale.com/c/idea/352623" TargetMode="External"/><Relationship Id="rId225" Type="http://schemas.openxmlformats.org/officeDocument/2006/relationships/hyperlink" Target="https://youtu.be/FYXTTFdQgwU" TargetMode="External"/><Relationship Id="rId2380" Type="http://schemas.openxmlformats.org/officeDocument/2006/relationships/hyperlink" Target="https://www.youtube.com/watch?v=sOcpsioMEc8" TargetMode="External"/><Relationship Id="rId229" Type="http://schemas.openxmlformats.org/officeDocument/2006/relationships/hyperlink" Target="https://www.youtube.com/watch?v=vGR30KmhTdc" TargetMode="External"/><Relationship Id="rId1050" Type="http://schemas.openxmlformats.org/officeDocument/2006/relationships/hyperlink" Target="https://www.youtube.com/watch?v=90ZbxNc4eAw" TargetMode="External"/><Relationship Id="rId2381" Type="http://schemas.openxmlformats.org/officeDocument/2006/relationships/hyperlink" Target="https://app.ideascale.com/t/UM5UZBvlt" TargetMode="External"/><Relationship Id="rId220" Type="http://schemas.openxmlformats.org/officeDocument/2006/relationships/hyperlink" Target="https://youtu.be/RTiosNdnVq0" TargetMode="External"/><Relationship Id="rId1051" Type="http://schemas.openxmlformats.org/officeDocument/2006/relationships/hyperlink" Target="https://app.ideascale.com/t/UM5UZBw7l" TargetMode="External"/><Relationship Id="rId2382" Type="http://schemas.openxmlformats.org/officeDocument/2006/relationships/hyperlink" Target="https://docs.google.com/document/d/1OwYdsD-chNy3LEnnr9io_YgC66-D0qz2/edit?usp=drive_link&amp;ouid=116297887899789336301&amp;rtpof=true&amp;sd=true" TargetMode="External"/><Relationship Id="rId1052" Type="http://schemas.openxmlformats.org/officeDocument/2006/relationships/hyperlink" Target="https://drive.google.com/file/d/13ShpEu5Oc3lRjOGswXu04uXtUI-uD5dB/view?usp=sharing" TargetMode="External"/><Relationship Id="rId2383" Type="http://schemas.openxmlformats.org/officeDocument/2006/relationships/hyperlink" Target="https://youtu.be/kM-35Mc5fuo" TargetMode="External"/><Relationship Id="rId5410" Type="http://schemas.openxmlformats.org/officeDocument/2006/relationships/hyperlink" Target="https://projectcatalyst.io/funds/14/cardano-open-ecosystem/bright-future-ethio-japan-high-school-or" TargetMode="External"/><Relationship Id="rId1053" Type="http://schemas.openxmlformats.org/officeDocument/2006/relationships/hyperlink" Target="https://youtu.be/iCOnwWsJB7I" TargetMode="External"/><Relationship Id="rId2384" Type="http://schemas.openxmlformats.org/officeDocument/2006/relationships/hyperlink" Target="https://youtu.be/sieRO7PJR4w" TargetMode="External"/><Relationship Id="rId1054" Type="http://schemas.openxmlformats.org/officeDocument/2006/relationships/hyperlink" Target="https://youtu.be/sqBRM3-U9-w" TargetMode="External"/><Relationship Id="rId2385" Type="http://schemas.openxmlformats.org/officeDocument/2006/relationships/hyperlink" Target="https://app.ideascale.com/t/UM5UZBvuY" TargetMode="External"/><Relationship Id="rId224" Type="http://schemas.openxmlformats.org/officeDocument/2006/relationships/hyperlink" Target="https://youtu.be/OoRcAnrxuHk" TargetMode="External"/><Relationship Id="rId1055" Type="http://schemas.openxmlformats.org/officeDocument/2006/relationships/hyperlink" Target="https://cardano.ideascale.com/a/dtd/366965-48088" TargetMode="External"/><Relationship Id="rId2386" Type="http://schemas.openxmlformats.org/officeDocument/2006/relationships/hyperlink" Target="https://drive.google.com/file/d/1Jq9C61yyCkNa0pSI8GoQxM2iV09AIbSF/view?usp=drive_link" TargetMode="External"/><Relationship Id="rId5413" Type="http://schemas.openxmlformats.org/officeDocument/2006/relationships/hyperlink" Target="https://youtu.be/xomiOLNA6O4" TargetMode="External"/><Relationship Id="rId223" Type="http://schemas.openxmlformats.org/officeDocument/2006/relationships/hyperlink" Target="https://drive.google.com/file/d/1CIi5cp5G8PQ-_Qwz9FncWsnMdm1D5zbM/view?usp=sharing" TargetMode="External"/><Relationship Id="rId1056" Type="http://schemas.openxmlformats.org/officeDocument/2006/relationships/hyperlink" Target="https://drive.google.com/file/d/1dvWWB7ykuflwkMG36TEb4p5L5Apx560v/view?usp=sharing" TargetMode="External"/><Relationship Id="rId2387" Type="http://schemas.openxmlformats.org/officeDocument/2006/relationships/hyperlink" Target="https://youtu.be/ZwAaiFTYiHs" TargetMode="External"/><Relationship Id="rId5414" Type="http://schemas.openxmlformats.org/officeDocument/2006/relationships/hyperlink" Target="https://projectcatalyst.io/funds/10/f10-atala-prism-launch-ecosystem/for-the-enterprise-domain-decentralized-identity-solution-implementation" TargetMode="External"/><Relationship Id="rId222" Type="http://schemas.openxmlformats.org/officeDocument/2006/relationships/hyperlink" Target="https://cardano.ideascale.com/a/dtd/Community-Made-Interactive-Guides/367058-48088" TargetMode="External"/><Relationship Id="rId1057" Type="http://schemas.openxmlformats.org/officeDocument/2006/relationships/hyperlink" Target="https://youtu.be/NYUngD94SPQ" TargetMode="External"/><Relationship Id="rId2388" Type="http://schemas.openxmlformats.org/officeDocument/2006/relationships/hyperlink" Target="https://youtu.be/N3T3w13zRWY" TargetMode="External"/><Relationship Id="rId5411" Type="http://schemas.openxmlformats.org/officeDocument/2006/relationships/hyperlink" Target="https://projectcatalyst.io/funds/10/f13-cardano-open-ecosystem/tech-for-impact-summit-2025-asias-premier-cardano-event" TargetMode="External"/><Relationship Id="rId221" Type="http://schemas.openxmlformats.org/officeDocument/2006/relationships/hyperlink" Target="https://youtu.be/qhuq3jf_r9s" TargetMode="External"/><Relationship Id="rId1058" Type="http://schemas.openxmlformats.org/officeDocument/2006/relationships/hyperlink" Target="https://drive.google.com/file/d/1rBnFNSYCAVq9U50sxGYy_8BBbzO-iU9n/view?usp=sharing" TargetMode="External"/><Relationship Id="rId2389" Type="http://schemas.openxmlformats.org/officeDocument/2006/relationships/hyperlink" Target="https://app.ideascale.com/t/UM5UZBvWs" TargetMode="External"/><Relationship Id="rId5412" Type="http://schemas.openxmlformats.org/officeDocument/2006/relationships/hyperlink" Target="https://drive.google.com/file/d/1cCyuqUDRTjJicrOk3X5G7mpZWRb-PJMF/view?usp=drive_link" TargetMode="External"/><Relationship Id="rId1048" Type="http://schemas.openxmlformats.org/officeDocument/2006/relationships/hyperlink" Target="https://drive.google.com/file/d/1yAUNbNSwlYreVLrNv9bMp5eY9iMa74QR/view?usp=sharing" TargetMode="External"/><Relationship Id="rId2379" Type="http://schemas.openxmlformats.org/officeDocument/2006/relationships/hyperlink" Target="https://youtu.be/P_6pgplpBog" TargetMode="External"/><Relationship Id="rId5406" Type="http://schemas.openxmlformats.org/officeDocument/2006/relationships/hyperlink" Target="https://youtu.be/TsOjp_XZFtA" TargetMode="External"/><Relationship Id="rId1049" Type="http://schemas.openxmlformats.org/officeDocument/2006/relationships/hyperlink" Target="https://youtu.be/hGj_8bJp3WU" TargetMode="External"/><Relationship Id="rId5407" Type="http://schemas.openxmlformats.org/officeDocument/2006/relationships/hyperlink" Target="https://projectcatalyst.io/funds/11/cardano-use-cases-product/encoins-x-anastasia-labs-zero-knowledge-proof-trustless-p2p-fiat-to-crypto-on-ramp-for-cardano" TargetMode="External"/><Relationship Id="rId5404" Type="http://schemas.openxmlformats.org/officeDocument/2006/relationships/hyperlink" Target="https://projectcatalyst.io/funds/12/f12-cardano-open-ecosystem/minswap-cardano-defi-onboarding-marketing-program" TargetMode="External"/><Relationship Id="rId5405" Type="http://schemas.openxmlformats.org/officeDocument/2006/relationships/hyperlink" Target="https://drive.google.com/file/d/1O6rgmkPO2UxJttyVALCvesto_iWJGLwI/view?usp=drive_link" TargetMode="External"/><Relationship Id="rId5408" Type="http://schemas.openxmlformats.org/officeDocument/2006/relationships/hyperlink" Target="https://drive.google.com/file/d/1T9O6KpZquBUCJpkpumvxZ-tMCvBofbbb/view?usp=drive_link" TargetMode="External"/><Relationship Id="rId5409" Type="http://schemas.openxmlformats.org/officeDocument/2006/relationships/hyperlink" Target="https://www.youtube.com/watch?v=402gWg1CVp4&amp;feature=youtu.be" TargetMode="External"/><Relationship Id="rId217" Type="http://schemas.openxmlformats.org/officeDocument/2006/relationships/hyperlink" Target="https://youtu.be/qc8O-h0s-bI" TargetMode="External"/><Relationship Id="rId216" Type="http://schemas.openxmlformats.org/officeDocument/2006/relationships/hyperlink" Target="https://youtu.be/oCmn-1jm3ZA" TargetMode="External"/><Relationship Id="rId215" Type="http://schemas.openxmlformats.org/officeDocument/2006/relationships/hyperlink" Target="https://drive.google.com/file/d/1jJ1_KKVG-_8jSHa4i_V2dvpPMs1qdxrb/view?usp=sharing" TargetMode="External"/><Relationship Id="rId214" Type="http://schemas.openxmlformats.org/officeDocument/2006/relationships/hyperlink" Target="https://app.ideascale.com/t/UM5UZBrCh" TargetMode="External"/><Relationship Id="rId219" Type="http://schemas.openxmlformats.org/officeDocument/2006/relationships/hyperlink" Target="https://drive.google.com/file/d/1P_KiNmPCon8gT3j8qiSJuuszyD7t-hgi/view?usp=sharing" TargetMode="External"/><Relationship Id="rId218" Type="http://schemas.openxmlformats.org/officeDocument/2006/relationships/hyperlink" Target="https://app.ideascale.com/t/UM5UZBrgL" TargetMode="External"/><Relationship Id="rId2370" Type="http://schemas.openxmlformats.org/officeDocument/2006/relationships/hyperlink" Target="https://drive.google.com/file/d/1hkAOw2MXiqUL1PvTVBTflwXphO9nI8ed/view?usp=drive_link" TargetMode="External"/><Relationship Id="rId1040" Type="http://schemas.openxmlformats.org/officeDocument/2006/relationships/hyperlink" Target="https://drive.google.com/file/d/1lNu6inSsLp1_xLY0q5v7nbYY27BfAil4/view?usp=sharing" TargetMode="External"/><Relationship Id="rId2371" Type="http://schemas.openxmlformats.org/officeDocument/2006/relationships/hyperlink" Target="https://youtu.be/FDgJS8gRzNA" TargetMode="External"/><Relationship Id="rId1041" Type="http://schemas.openxmlformats.org/officeDocument/2006/relationships/hyperlink" Target="https://youtu.be/Hf_vfJ9_mD0" TargetMode="External"/><Relationship Id="rId2372" Type="http://schemas.openxmlformats.org/officeDocument/2006/relationships/hyperlink" Target="https://youtu.be/MfQGmXckHl4" TargetMode="External"/><Relationship Id="rId1042" Type="http://schemas.openxmlformats.org/officeDocument/2006/relationships/hyperlink" Target="https://drive.google.com/file/d/1dhOaqWQ-VZxK7VHS9Hxmfbhaflv2C-ge/view?usp=sharing" TargetMode="External"/><Relationship Id="rId2373" Type="http://schemas.openxmlformats.org/officeDocument/2006/relationships/hyperlink" Target="https://cardano.ideascale.com/a/dtd/414243-48088" TargetMode="External"/><Relationship Id="rId1043" Type="http://schemas.openxmlformats.org/officeDocument/2006/relationships/hyperlink" Target="https://app.ideascale.com/t/UM5UZBrK8" TargetMode="External"/><Relationship Id="rId2374" Type="http://schemas.openxmlformats.org/officeDocument/2006/relationships/hyperlink" Target="https://docs.google.com/document/d/1PIVhpGzUA6OVlzfQn3xnxtamW5QPisE3OwyxSfbyTDI/edit" TargetMode="External"/><Relationship Id="rId213" Type="http://schemas.openxmlformats.org/officeDocument/2006/relationships/hyperlink" Target="https://drive.google.com/file/d/1XLKXGgCUKOx7OIFeoDGaA69fh_trNU86/view?usp=sharing" TargetMode="External"/><Relationship Id="rId1044" Type="http://schemas.openxmlformats.org/officeDocument/2006/relationships/hyperlink" Target="https://drive.google.com/file/d/15JO9ltqhGxvvxewSXXzuOGRpMZ3C5yfK/view?usp=sharing" TargetMode="External"/><Relationship Id="rId2375" Type="http://schemas.openxmlformats.org/officeDocument/2006/relationships/hyperlink" Target="https://youtu.be/tRJ9qnLQxF4" TargetMode="External"/><Relationship Id="rId5402" Type="http://schemas.openxmlformats.org/officeDocument/2006/relationships/hyperlink" Target="https://drive.google.com/file/d/1ovfQhZgm4MpZBdZz3yZoN7nVgarauJxY/view?usp=drive_link" TargetMode="External"/><Relationship Id="rId212" Type="http://schemas.openxmlformats.org/officeDocument/2006/relationships/hyperlink" Target="https://youtu.be/WfnRcfOGWFg" TargetMode="External"/><Relationship Id="rId1045" Type="http://schemas.openxmlformats.org/officeDocument/2006/relationships/hyperlink" Target="https://youtu.be/QiRJPTbJkss" TargetMode="External"/><Relationship Id="rId2376" Type="http://schemas.openxmlformats.org/officeDocument/2006/relationships/hyperlink" Target="https://www.youtube.com/watch?v=493Jg7Tnalc" TargetMode="External"/><Relationship Id="rId5403" Type="http://schemas.openxmlformats.org/officeDocument/2006/relationships/hyperlink" Target="https://www.youtube.com/watch?v=lFwCVxjpoqo" TargetMode="External"/><Relationship Id="rId211" Type="http://schemas.openxmlformats.org/officeDocument/2006/relationships/hyperlink" Target="https://drive.google.com/file/d/1O0UqAM3yGI8w-ogGsZNyadABgONeORZd/view?usp=sharing" TargetMode="External"/><Relationship Id="rId1046" Type="http://schemas.openxmlformats.org/officeDocument/2006/relationships/hyperlink" Target="https://drive.google.com/file/d/1QO9QX0QfU9m75BjFC97cjrPdtNP9wz_L/view?usp=sharing" TargetMode="External"/><Relationship Id="rId2377" Type="http://schemas.openxmlformats.org/officeDocument/2006/relationships/hyperlink" Target="https://cardano.ideascale.com/a/dtd/416543-48088" TargetMode="External"/><Relationship Id="rId5400" Type="http://schemas.openxmlformats.org/officeDocument/2006/relationships/hyperlink" Target="https://youtu.be/aIm03BjC9yk" TargetMode="External"/><Relationship Id="rId210" Type="http://schemas.openxmlformats.org/officeDocument/2006/relationships/hyperlink" Target="https://app.ideascale.com/t/UM5UZBqXa" TargetMode="External"/><Relationship Id="rId1047" Type="http://schemas.openxmlformats.org/officeDocument/2006/relationships/hyperlink" Target="https://app.ideascale.com/t/UM5UZBveu" TargetMode="External"/><Relationship Id="rId2378" Type="http://schemas.openxmlformats.org/officeDocument/2006/relationships/hyperlink" Target="https://drive.google.com/file/d/1EUzhuNqKNYELPe5wLspmT4AI0phYMVQM/view?usp=drive_link" TargetMode="External"/><Relationship Id="rId5401" Type="http://schemas.openxmlformats.org/officeDocument/2006/relationships/hyperlink" Target="https://projectcatalyst.io/funds/10/f10-catalyst-open/catalyst-africa-town-hall-operations" TargetMode="External"/><Relationship Id="rId4107" Type="http://schemas.openxmlformats.org/officeDocument/2006/relationships/hyperlink" Target="https://drive.google.com/file/d/1ODXuHbVJZ2_76r50YFvpyku--X4NyKI1/view?usp=drive_link" TargetMode="External"/><Relationship Id="rId5439" Type="http://schemas.openxmlformats.org/officeDocument/2006/relationships/hyperlink" Target="https://drive.google.com/file/d/1AbhRTzDVwq6pT40E0O6me15RA3tb-UvN/view?usp=sharing" TargetMode="External"/><Relationship Id="rId4106" Type="http://schemas.openxmlformats.org/officeDocument/2006/relationships/hyperlink" Target="https://projectcatalyst.io/funds/11/cardano-use-cases-solution/githoney-by-txpipe-dev-bounty-system-using-marlowe-contracts-deep-integration-with-github" TargetMode="External"/><Relationship Id="rId4109" Type="http://schemas.openxmlformats.org/officeDocument/2006/relationships/hyperlink" Target="https://projectcatalyst.io/funds/11/cardano-open-developers/sundae-labs-next-gen-uplc-debugger-with-aiken-integration" TargetMode="External"/><Relationship Id="rId5437" Type="http://schemas.openxmlformats.org/officeDocument/2006/relationships/hyperlink" Target="https://www.youtube.com/watch?v=u3cBA9bEoJc" TargetMode="External"/><Relationship Id="rId4108" Type="http://schemas.openxmlformats.org/officeDocument/2006/relationships/hyperlink" Target="https://www.youtube.com/watch?v=EGCnD6CW6E8" TargetMode="External"/><Relationship Id="rId5438" Type="http://schemas.openxmlformats.org/officeDocument/2006/relationships/hyperlink" Target="https://projectcatalyst.io/funds/11/cardano-use-cases-concept/cosmex-level-2-speed-cardano-order-book-exchange" TargetMode="External"/><Relationship Id="rId249" Type="http://schemas.openxmlformats.org/officeDocument/2006/relationships/hyperlink" Target="https://drive.google.com/file/d/1OIPHsgO6aZmu-THwPwYwAOSSHJkdU4Zm/view?usp=sharing" TargetMode="External"/><Relationship Id="rId248" Type="http://schemas.openxmlformats.org/officeDocument/2006/relationships/hyperlink" Target="https://youtu.be/4WRF015dMZ4" TargetMode="External"/><Relationship Id="rId247" Type="http://schemas.openxmlformats.org/officeDocument/2006/relationships/hyperlink" Target="https://drive.google.com/file/d/1YL5Vw6DX0gFWRzYfRlSIEftNJzcOSUWh/view?usp=sharing" TargetMode="External"/><Relationship Id="rId1070" Type="http://schemas.openxmlformats.org/officeDocument/2006/relationships/hyperlink" Target="https://drive.google.com/file/d/1tFW2HCr8mttMd7hSG6zQkhZHw0GNHoRM/view?usp=sharing" TargetMode="External"/><Relationship Id="rId1071" Type="http://schemas.openxmlformats.org/officeDocument/2006/relationships/hyperlink" Target="https://youtu.be/QJlNoeQMTNE" TargetMode="External"/><Relationship Id="rId1072" Type="http://schemas.openxmlformats.org/officeDocument/2006/relationships/hyperlink" Target="https://youtu.be/sh2iNZeAqbE" TargetMode="External"/><Relationship Id="rId242" Type="http://schemas.openxmlformats.org/officeDocument/2006/relationships/hyperlink" Target="https://app.ideascale.com/t/UM5UZBqdg" TargetMode="External"/><Relationship Id="rId1073" Type="http://schemas.openxmlformats.org/officeDocument/2006/relationships/hyperlink" Target="https://cardano.ideascale.com/a/dtd/African-Learning-Institutions-SPOs/369320-48088" TargetMode="External"/><Relationship Id="rId5431" Type="http://schemas.openxmlformats.org/officeDocument/2006/relationships/hyperlink" Target="https://www.youtube.com/watch?v=yoLFbIcs3oU" TargetMode="External"/><Relationship Id="rId241" Type="http://schemas.openxmlformats.org/officeDocument/2006/relationships/hyperlink" Target="https://www.youtube.com/watch?v=2ohA7i2J1YU" TargetMode="External"/><Relationship Id="rId1074" Type="http://schemas.openxmlformats.org/officeDocument/2006/relationships/hyperlink" Target="https://drive.google.com/file/d/1XMGLf74KWdGhJn5fc0hYHl1xiAs36D36/view?usp=sharing" TargetMode="External"/><Relationship Id="rId5432" Type="http://schemas.openxmlformats.org/officeDocument/2006/relationships/hyperlink" Target="https://projectcatalyst.io/funds/10/f13-cardano-open-ecosystem/cardano-ambassador-workshop-europe" TargetMode="External"/><Relationship Id="rId240" Type="http://schemas.openxmlformats.org/officeDocument/2006/relationships/hyperlink" Target="https://youtu.be/fAg_L9XIbmM" TargetMode="External"/><Relationship Id="rId1075" Type="http://schemas.openxmlformats.org/officeDocument/2006/relationships/hyperlink" Target="https://youtu.be/wgcynlaUYUM" TargetMode="External"/><Relationship Id="rId4101" Type="http://schemas.openxmlformats.org/officeDocument/2006/relationships/hyperlink" Target="https://drive.google.com/file/d/1qwN4t3Eov6qOplgsqYdt8nq9evDRmgk1/view?usp=drive_link" TargetMode="External"/><Relationship Id="rId1076" Type="http://schemas.openxmlformats.org/officeDocument/2006/relationships/hyperlink" Target="https://youtu.be/8pUh8d4CJ-o" TargetMode="External"/><Relationship Id="rId4100" Type="http://schemas.openxmlformats.org/officeDocument/2006/relationships/hyperlink" Target="https://projectcatalyst.io/funds/11/cardano-use-cases-product/charli3-v3-architecture-audit" TargetMode="External"/><Relationship Id="rId5430" Type="http://schemas.openxmlformats.org/officeDocument/2006/relationships/hyperlink" Target="https://drive.google.com/file/d/1WfOuadBNSHG7WkS2cyTsz9-IBafSN2mi/view?usp=sharing" TargetMode="External"/><Relationship Id="rId246" Type="http://schemas.openxmlformats.org/officeDocument/2006/relationships/hyperlink" Target="https://app.ideascale.com/t/UM5UZBrNI" TargetMode="External"/><Relationship Id="rId1077" Type="http://schemas.openxmlformats.org/officeDocument/2006/relationships/hyperlink" Target="https://app.ideascale.com/t/UM5UZBwAT" TargetMode="External"/><Relationship Id="rId4103" Type="http://schemas.openxmlformats.org/officeDocument/2006/relationships/hyperlink" Target="https://projectcatalyst.io/funds/11/cardano-open-developers/ecosystem-marketplace-open-source-and-audit" TargetMode="External"/><Relationship Id="rId5435" Type="http://schemas.openxmlformats.org/officeDocument/2006/relationships/hyperlink" Target="https://projectcatalyst.io/funds/10/f13-cardano-open-developers/cardano-partnerchain-supernode-by-txpipe" TargetMode="External"/><Relationship Id="rId245" Type="http://schemas.openxmlformats.org/officeDocument/2006/relationships/hyperlink" Target="https://youtu.be/_9T0JwbNdxU" TargetMode="External"/><Relationship Id="rId1078" Type="http://schemas.openxmlformats.org/officeDocument/2006/relationships/hyperlink" Target="https://docs.google.com/document/d/1c1hk49afRi-j9uWPheHUrDjXNXsJFtaKjAd2dGeBZd8/edit" TargetMode="External"/><Relationship Id="rId4102" Type="http://schemas.openxmlformats.org/officeDocument/2006/relationships/hyperlink" Target="https://vimeo.com/1064523188/3faaa82ba7?share=copy" TargetMode="External"/><Relationship Id="rId5436" Type="http://schemas.openxmlformats.org/officeDocument/2006/relationships/hyperlink" Target="https://drive.google.com/file/d/1pwLzf2RgQNnZyCbDsIdtzO7P-rL02A8c/view?usp=drive_link" TargetMode="External"/><Relationship Id="rId244" Type="http://schemas.openxmlformats.org/officeDocument/2006/relationships/hyperlink" Target="https://youtu.be/1N1VD3RIgpE" TargetMode="External"/><Relationship Id="rId1079" Type="http://schemas.openxmlformats.org/officeDocument/2006/relationships/hyperlink" Target="https://youtu.be/siHIK5SU40c" TargetMode="External"/><Relationship Id="rId4105" Type="http://schemas.openxmlformats.org/officeDocument/2006/relationships/hyperlink" Target="https://www.youtube.com/watch?v=OM5u4qHwVVM" TargetMode="External"/><Relationship Id="rId5433" Type="http://schemas.openxmlformats.org/officeDocument/2006/relationships/hyperlink" Target="https://drive.google.com/file/d/1_G6UUJr1MW_gn4zozmIxidsJQArguTz6/view?usp=sharing" TargetMode="External"/><Relationship Id="rId243" Type="http://schemas.openxmlformats.org/officeDocument/2006/relationships/hyperlink" Target="https://drive.google.com/file/d/1Pq36IF9uA-W36ukO8eiNlgHcMgoFehl9/view?usp=sharing" TargetMode="External"/><Relationship Id="rId4104" Type="http://schemas.openxmlformats.org/officeDocument/2006/relationships/hyperlink" Target="https://drive.google.com/file/d/1Px_XtR7SP4K07HF297NCnZMFIJLLPN2A/view?usp=drive_link" TargetMode="External"/><Relationship Id="rId5434" Type="http://schemas.openxmlformats.org/officeDocument/2006/relationships/hyperlink" Target="https://vimeo.com/1152467726?share=copy&amp;fl=sv&amp;fe=ci" TargetMode="External"/><Relationship Id="rId5428" Type="http://schemas.openxmlformats.org/officeDocument/2006/relationships/hyperlink" Target="https://youtu.be/qNJwabkHdF8?si=IkXsg1PmuEIqH-bC" TargetMode="External"/><Relationship Id="rId5429" Type="http://schemas.openxmlformats.org/officeDocument/2006/relationships/hyperlink" Target="https://projectcatalyst.io/funds/10/f13-cardano-open-developers/lantr-scalus-multiplatform-tx-builder-same-code-for-frontandbackend" TargetMode="External"/><Relationship Id="rId5426" Type="http://schemas.openxmlformats.org/officeDocument/2006/relationships/hyperlink" Target="https://projectcatalyst.io/funds/12/cardano-partners-and-real-world-integrations/securing-forensic-chain-of-custody-for-indian-state-govt-1million-cases-per-year-using-cardano-and-zero-knowledge-proofs" TargetMode="External"/><Relationship Id="rId5427" Type="http://schemas.openxmlformats.org/officeDocument/2006/relationships/hyperlink" Target="https://drive.google.com/file/d/1wDl0XxiPfDPx784aALhWR6Oezm-72f0x/view?usp=sharing" TargetMode="External"/><Relationship Id="rId239" Type="http://schemas.openxmlformats.org/officeDocument/2006/relationships/hyperlink" Target="https://drive.google.com/file/d/1ID_Ml4pDpV9GBdF2e7Zp_Bb833aEptjP/view?usp=sharing" TargetMode="External"/><Relationship Id="rId238" Type="http://schemas.openxmlformats.org/officeDocument/2006/relationships/hyperlink" Target="https://cardano.ideascale.com/a/dtd/Metadata-search-engine-enhancements/368588-48088" TargetMode="External"/><Relationship Id="rId237" Type="http://schemas.openxmlformats.org/officeDocument/2006/relationships/hyperlink" Target="https://www.youtube.com/watch?v=GDkfWYnr1Wg" TargetMode="External"/><Relationship Id="rId236" Type="http://schemas.openxmlformats.org/officeDocument/2006/relationships/hyperlink" Target="https://youtu.be/NXnAiU3DSH8" TargetMode="External"/><Relationship Id="rId2390" Type="http://schemas.openxmlformats.org/officeDocument/2006/relationships/hyperlink" Target="https://drive.google.com/file/d/1BHvh8aVGRdb2J1OiqaZvLi1EaLZNgvOe/view?usp=drive_link" TargetMode="External"/><Relationship Id="rId1060" Type="http://schemas.openxmlformats.org/officeDocument/2006/relationships/hyperlink" Target="https://docs.google.com/document/d/11cIg57jBTF7-BweoXRZAMHEa84W_IhvY/edit?usp=sharing&amp;ouid=117059928304090739258&amp;rtpof=true&amp;sd=true" TargetMode="External"/><Relationship Id="rId2391" Type="http://schemas.openxmlformats.org/officeDocument/2006/relationships/hyperlink" Target="https://youtu.be/JWE4r_buPZw" TargetMode="External"/><Relationship Id="rId1061" Type="http://schemas.openxmlformats.org/officeDocument/2006/relationships/hyperlink" Target="https://youtu.be/7-iuJrzg7jk" TargetMode="External"/><Relationship Id="rId2392" Type="http://schemas.openxmlformats.org/officeDocument/2006/relationships/hyperlink" Target="https://youtu.be/xNlw6DyXyDo" TargetMode="External"/><Relationship Id="rId231" Type="http://schemas.openxmlformats.org/officeDocument/2006/relationships/hyperlink" Target="https://drive.google.com/file/d/1N8nJ6FQMcvaZyrxs_RXgiN2ypONpoI08/view?usp=sharing" TargetMode="External"/><Relationship Id="rId1062" Type="http://schemas.openxmlformats.org/officeDocument/2006/relationships/hyperlink" Target="https://youtu.be/n7EoXF6miv4" TargetMode="External"/><Relationship Id="rId2393" Type="http://schemas.openxmlformats.org/officeDocument/2006/relationships/hyperlink" Target="https://app.ideascale.com/t/UM5UZBvsu" TargetMode="External"/><Relationship Id="rId5420" Type="http://schemas.openxmlformats.org/officeDocument/2006/relationships/hyperlink" Target="https://projectcatalyst.io/funds/12/f12-cardano-open-developers/cardanosync-or-a-netc-indexing-framework-for-cardano" TargetMode="External"/><Relationship Id="rId230" Type="http://schemas.openxmlformats.org/officeDocument/2006/relationships/hyperlink" Target="https://cardano.ideascale.com/a/dtd/CARDANO-DLT-360-RISK-RADAR/369227-48088" TargetMode="External"/><Relationship Id="rId1063" Type="http://schemas.openxmlformats.org/officeDocument/2006/relationships/hyperlink" Target="https://app.ideascale.com/t/UM5UZBqrv" TargetMode="External"/><Relationship Id="rId2394" Type="http://schemas.openxmlformats.org/officeDocument/2006/relationships/hyperlink" Target="https://drive.google.com/file/d/1i5kEhi_r-vXNG6qSsrqO1SwUgOOLvBQ3/view?usp=drive_link" TargetMode="External"/><Relationship Id="rId5421" Type="http://schemas.openxmlformats.org/officeDocument/2006/relationships/hyperlink" Target="https://drive.google.com/file/d/1gf2NH5YGZ5DSB5z6oNDgA2J3AETQARyo/view?usp=drive_link" TargetMode="External"/><Relationship Id="rId1064" Type="http://schemas.openxmlformats.org/officeDocument/2006/relationships/hyperlink" Target="https://www.youtube.com/watch?v=ZqMInFHg-KA" TargetMode="External"/><Relationship Id="rId2395" Type="http://schemas.openxmlformats.org/officeDocument/2006/relationships/hyperlink" Target="https://youtu.be/Sdi3T5VnNpQ" TargetMode="External"/><Relationship Id="rId1065" Type="http://schemas.openxmlformats.org/officeDocument/2006/relationships/hyperlink" Target="https://drive.google.com/file/d/1igNRLIihQ4OLuNH40yZZMVUHEeUUuusO/view?usp=sharing" TargetMode="External"/><Relationship Id="rId2396" Type="http://schemas.openxmlformats.org/officeDocument/2006/relationships/hyperlink" Target="https://youtu.be/uYvaYa508Rk" TargetMode="External"/><Relationship Id="rId235" Type="http://schemas.openxmlformats.org/officeDocument/2006/relationships/hyperlink" Target="https://drive.google.com/file/d/16dovI15hBeB2pnZUnrHPT13YtOTjQkle/view?usp=sharing" TargetMode="External"/><Relationship Id="rId1066" Type="http://schemas.openxmlformats.org/officeDocument/2006/relationships/hyperlink" Target="https://youtu.be/YFtVeOO5W-w" TargetMode="External"/><Relationship Id="rId2397" Type="http://schemas.openxmlformats.org/officeDocument/2006/relationships/hyperlink" Target="https://cardano.ideascale.com/a/dtd/414017-48088" TargetMode="External"/><Relationship Id="rId5424" Type="http://schemas.openxmlformats.org/officeDocument/2006/relationships/hyperlink" Target="https://drive.google.com/file/d/1YKvbTzbpSDjcor2UTEom_9vNXE9Ysl08/view?usp=drive_link" TargetMode="External"/><Relationship Id="rId234" Type="http://schemas.openxmlformats.org/officeDocument/2006/relationships/hyperlink" Target="https://cardano.ideascale.com/c/idea/352126" TargetMode="External"/><Relationship Id="rId1067" Type="http://schemas.openxmlformats.org/officeDocument/2006/relationships/hyperlink" Target="https://youtu.be/QeNBdzwOIxM" TargetMode="External"/><Relationship Id="rId2398" Type="http://schemas.openxmlformats.org/officeDocument/2006/relationships/hyperlink" Target="https://docs.google.com/document/d/1qVL7I3qO-ChpSEKkK2bw4iVICHwRERXT/edit?usp=drive_link&amp;ouid=116297887899789336301&amp;rtpof=true&amp;sd=true" TargetMode="External"/><Relationship Id="rId5425" Type="http://schemas.openxmlformats.org/officeDocument/2006/relationships/hyperlink" Target="https://www.youtube.com/watch?v=nRsa_qiGhN0" TargetMode="External"/><Relationship Id="rId233" Type="http://schemas.openxmlformats.org/officeDocument/2006/relationships/hyperlink" Target="https://drive.google.com/file/d/1XGg2xhIDW9KPdNWHGJDebXv6u9lns2Gq/view?usp=drivesdk" TargetMode="External"/><Relationship Id="rId1068" Type="http://schemas.openxmlformats.org/officeDocument/2006/relationships/hyperlink" Target="https://app.ideascale.com/t/UM5UZBq8x" TargetMode="External"/><Relationship Id="rId2399" Type="http://schemas.openxmlformats.org/officeDocument/2006/relationships/hyperlink" Target="https://youtu.be/3QWyYCnt53Y" TargetMode="External"/><Relationship Id="rId5422" Type="http://schemas.openxmlformats.org/officeDocument/2006/relationships/hyperlink" Target="https://youtu.be/eNeOHbbfpM4" TargetMode="External"/><Relationship Id="rId232" Type="http://schemas.openxmlformats.org/officeDocument/2006/relationships/hyperlink" Target="https://youtu.be/59i3tl4eUdw" TargetMode="External"/><Relationship Id="rId1069" Type="http://schemas.openxmlformats.org/officeDocument/2006/relationships/hyperlink" Target="https://youtu.be/cDUtCKDJ71A" TargetMode="External"/><Relationship Id="rId5423" Type="http://schemas.openxmlformats.org/officeDocument/2006/relationships/hyperlink" Target="https://projectcatalyst.io/funds/10/f13-cardano-use-cases-concept/cardano-analytics-platform-powered-by-llm" TargetMode="External"/><Relationship Id="rId1015" Type="http://schemas.openxmlformats.org/officeDocument/2006/relationships/hyperlink" Target="https://youtu.be/6T-HL6CF5LQ" TargetMode="External"/><Relationship Id="rId2346" Type="http://schemas.openxmlformats.org/officeDocument/2006/relationships/hyperlink" Target="https://drive.google.com/file/d/1a-ap_g7wjdbPFuLBciD7JFTJArJR3DZT/view?usp=drive_link" TargetMode="External"/><Relationship Id="rId3678" Type="http://schemas.openxmlformats.org/officeDocument/2006/relationships/hyperlink" Target="https://projectcatalyst.io/funds/11/cardano-use-cases-solution/vault3-admin-dashboard-to-manage-token-gated-content" TargetMode="External"/><Relationship Id="rId1016" Type="http://schemas.openxmlformats.org/officeDocument/2006/relationships/hyperlink" Target="https://drive.google.com/file/d/1_u7g2d2mUARKDyS1taihTDvAB8oH43D_/view?usp=sharing" TargetMode="External"/><Relationship Id="rId2347" Type="http://schemas.openxmlformats.org/officeDocument/2006/relationships/hyperlink" Target="https://youtu.be/3wcAsFbyh3I" TargetMode="External"/><Relationship Id="rId3677" Type="http://schemas.openxmlformats.org/officeDocument/2006/relationships/hyperlink" Target="https://www.youtube.com/watch?v=u-fljKQ_e2s&amp;ab_channel=zenGateGlobal" TargetMode="External"/><Relationship Id="rId1017" Type="http://schemas.openxmlformats.org/officeDocument/2006/relationships/hyperlink" Target="https://app.ideascale.com/t/UM5UZBqXg" TargetMode="External"/><Relationship Id="rId2348" Type="http://schemas.openxmlformats.org/officeDocument/2006/relationships/hyperlink" Target="https://www.youtube.com/watch?v=__VJv_GGZ_4" TargetMode="External"/><Relationship Id="rId1018" Type="http://schemas.openxmlformats.org/officeDocument/2006/relationships/hyperlink" Target="https://drive.google.com/file/d/1EU6iuGZAlmj3R3Ui7FQ3srB6GL1kU_EZ/view?usp=sharing" TargetMode="External"/><Relationship Id="rId2349" Type="http://schemas.openxmlformats.org/officeDocument/2006/relationships/hyperlink" Target="https://app.ideascale.com/t/UM5UZBvdi" TargetMode="External"/><Relationship Id="rId3679" Type="http://schemas.openxmlformats.org/officeDocument/2006/relationships/hyperlink" Target="https://docs.google.com/document/d/12GV6UzOPey1Qfz7wdFymFe4v-q1YqEqEpC_MalOHAo4/edit?tab=t.0" TargetMode="External"/><Relationship Id="rId1019" Type="http://schemas.openxmlformats.org/officeDocument/2006/relationships/hyperlink" Target="https://youtu.be/SczaLZhcAsY" TargetMode="External"/><Relationship Id="rId3670" Type="http://schemas.openxmlformats.org/officeDocument/2006/relationships/hyperlink" Target="https://docs.google.com/document/d/1qqRHSoiDCG6ob2udKvVx0oJCFj7pl6z-KeLGayiwn5o/edit?tab=t.0" TargetMode="External"/><Relationship Id="rId2340" Type="http://schemas.openxmlformats.org/officeDocument/2006/relationships/hyperlink" Target="https://youtu.be/ZV0O4mRF-1Y" TargetMode="External"/><Relationship Id="rId3672" Type="http://schemas.openxmlformats.org/officeDocument/2006/relationships/hyperlink" Target="https://projectcatalyst.io/funds/11/cardano-open-developers/charli3-open-source-multi-dex-sdk-a-pythonic-gateway-to-decentralized-exchanges-on-cardano" TargetMode="External"/><Relationship Id="rId1010" Type="http://schemas.openxmlformats.org/officeDocument/2006/relationships/hyperlink" Target="https://drive.google.com/file/d/138L8dYLiXsXzOvuqsNRZqwEKmcFA88Uk/view?usp=sharing" TargetMode="External"/><Relationship Id="rId2341" Type="http://schemas.openxmlformats.org/officeDocument/2006/relationships/hyperlink" Target="https://app.ideascale.com/t/UM5UZBrH7" TargetMode="External"/><Relationship Id="rId3671" Type="http://schemas.openxmlformats.org/officeDocument/2006/relationships/hyperlink" Target="https://www.youtube.com/watch?v=NnzaWTFeWQ8" TargetMode="External"/><Relationship Id="rId1011" Type="http://schemas.openxmlformats.org/officeDocument/2006/relationships/hyperlink" Target="https://youtu.be/ms-dZD-iGe4" TargetMode="External"/><Relationship Id="rId2342" Type="http://schemas.openxmlformats.org/officeDocument/2006/relationships/hyperlink" Target="https://docs.google.com/document/d/1-IyztFS_I_ILf-M8ljrRe4Uzw6J3Zjqm7JtTTYso-l4/edit" TargetMode="External"/><Relationship Id="rId3674" Type="http://schemas.openxmlformats.org/officeDocument/2006/relationships/hyperlink" Target="https://vimeo.com/1027902607/7bc45b6598?share=copy" TargetMode="External"/><Relationship Id="rId1012" Type="http://schemas.openxmlformats.org/officeDocument/2006/relationships/hyperlink" Target="https://youtu.be/Yrfal8AERBo" TargetMode="External"/><Relationship Id="rId2343" Type="http://schemas.openxmlformats.org/officeDocument/2006/relationships/hyperlink" Target="https://youtu.be/vKsU6JS9abs" TargetMode="External"/><Relationship Id="rId3673" Type="http://schemas.openxmlformats.org/officeDocument/2006/relationships/hyperlink" Target="https://drive.google.com/file/d/1vj0eosR5Fd2QvI_ThtNyvw1IdKzo0NX6/view?usp=drive_link" TargetMode="External"/><Relationship Id="rId1013" Type="http://schemas.openxmlformats.org/officeDocument/2006/relationships/hyperlink" Target="https://app.ideascale.com/t/UM5UZBuk9" TargetMode="External"/><Relationship Id="rId2344" Type="http://schemas.openxmlformats.org/officeDocument/2006/relationships/hyperlink" Target="https://vimeo.com/846693571?share=copy" TargetMode="External"/><Relationship Id="rId3676" Type="http://schemas.openxmlformats.org/officeDocument/2006/relationships/hyperlink" Target="https://drive.google.com/file/d/1aKFjN-tybTeLRUyDiccLxPYkoaLIE9-G/view?usp=drive_link" TargetMode="External"/><Relationship Id="rId1014" Type="http://schemas.openxmlformats.org/officeDocument/2006/relationships/hyperlink" Target="https://drive.google.com/file/d/1zNCnx1DxV9liVEhFMA4LXjiO0Vcz9fYL/view?usp=sharing" TargetMode="External"/><Relationship Id="rId2345" Type="http://schemas.openxmlformats.org/officeDocument/2006/relationships/hyperlink" Target="https://cardano.ideascale.com/a/dtd/423145-48088" TargetMode="External"/><Relationship Id="rId3675" Type="http://schemas.openxmlformats.org/officeDocument/2006/relationships/hyperlink" Target="https://projectcatalyst.io/funds/11/cardano-use-cases-product/onboarding-ethereum-and-evm-ecosystems-to-cardano-via-rosen-bridge" TargetMode="External"/><Relationship Id="rId1004" Type="http://schemas.openxmlformats.org/officeDocument/2006/relationships/hyperlink" Target="https://youtu.be/QsAEAZKMdYE" TargetMode="External"/><Relationship Id="rId2335" Type="http://schemas.openxmlformats.org/officeDocument/2006/relationships/hyperlink" Target="https://youtu.be/Cigk6C3RzqY" TargetMode="External"/><Relationship Id="rId3667" Type="http://schemas.openxmlformats.org/officeDocument/2006/relationships/hyperlink" Target="https://docs.google.com/presentation/d/1HrPGPov4sgYwZYBQSHXHYmCTmWZmB4P_/edit" TargetMode="External"/><Relationship Id="rId4998" Type="http://schemas.openxmlformats.org/officeDocument/2006/relationships/hyperlink" Target="https://projectcatalyst.io/funds/10/f13-cardano-open-ecosystem/cardano-x-african-blockchain-championship" TargetMode="External"/><Relationship Id="rId1005" Type="http://schemas.openxmlformats.org/officeDocument/2006/relationships/hyperlink" Target="https://cardano.ideascale.com/a/dtd/Cardano-Wallet-lib-in-pure-JS-TS/370043-48088" TargetMode="External"/><Relationship Id="rId2336" Type="http://schemas.openxmlformats.org/officeDocument/2006/relationships/hyperlink" Target="https://youtu.be/g4biqI4vBxY" TargetMode="External"/><Relationship Id="rId3666" Type="http://schemas.openxmlformats.org/officeDocument/2006/relationships/hyperlink" Target="https://projectcatalyst.io/funds/11/cardano-use-cases-concept/feasibility-study-on-creating-a-blockchain-based-information-platform-for-ngos" TargetMode="External"/><Relationship Id="rId4997" Type="http://schemas.openxmlformats.org/officeDocument/2006/relationships/hyperlink" Target="https://www.youtube.com/watch?v=DBtobTlOdXk" TargetMode="External"/><Relationship Id="rId1006" Type="http://schemas.openxmlformats.org/officeDocument/2006/relationships/hyperlink" Target="https://drive.google.com/file/d/1QOHdpwTZS1OvZMiggsVuJ5yGwT9oUPHv/view?usp=sharing" TargetMode="External"/><Relationship Id="rId2337" Type="http://schemas.openxmlformats.org/officeDocument/2006/relationships/hyperlink" Target="https://cardano.ideascale.com/a/dtd/418759-48088" TargetMode="External"/><Relationship Id="rId3669" Type="http://schemas.openxmlformats.org/officeDocument/2006/relationships/hyperlink" Target="https://projectcatalyst.io/funds/11/cardano-open-ecosystem/c2vn-accelerate-atala-prism-learning-and-adoption-in-universities-8d47f" TargetMode="External"/><Relationship Id="rId1007" Type="http://schemas.openxmlformats.org/officeDocument/2006/relationships/hyperlink" Target="https://youtu.be/9aksPIIKxE8" TargetMode="External"/><Relationship Id="rId2338" Type="http://schemas.openxmlformats.org/officeDocument/2006/relationships/hyperlink" Target="https://docs.google.com/document/d/1ifPUCuovguHItrNYmWQqwxNy9O1Zjh8Xc4EgBm8pw4c/edit" TargetMode="External"/><Relationship Id="rId3668" Type="http://schemas.openxmlformats.org/officeDocument/2006/relationships/hyperlink" Target="https://www.youtube.com/watch?v=7nX3at-zWRE" TargetMode="External"/><Relationship Id="rId4999" Type="http://schemas.openxmlformats.org/officeDocument/2006/relationships/hyperlink" Target="https://docs.google.com/document/d/1tTlIzxDGs0-l42ZdBhnD3QU1GnQjk3OqjHxwStxEpco/edit?tab=t.0" TargetMode="External"/><Relationship Id="rId1008" Type="http://schemas.openxmlformats.org/officeDocument/2006/relationships/hyperlink" Target="https://drive.google.com/file/d/1ij3PpWENCIn2E9mbxnrRInMDIjhg96XO/view?usp=sharing" TargetMode="External"/><Relationship Id="rId2339" Type="http://schemas.openxmlformats.org/officeDocument/2006/relationships/hyperlink" Target="https://youtu.be/gRVY_VEbtmQ" TargetMode="External"/><Relationship Id="rId1009" Type="http://schemas.openxmlformats.org/officeDocument/2006/relationships/hyperlink" Target="https://app.ideascale.com/t/UM5UZBwgl" TargetMode="External"/><Relationship Id="rId4990" Type="http://schemas.openxmlformats.org/officeDocument/2006/relationships/hyperlink" Target="https://drive.google.com/file/d/1gcNwbn0CFkXmIbGasvIbne4qLyBtRcPD/view?usp=drive_link" TargetMode="External"/><Relationship Id="rId3661" Type="http://schemas.openxmlformats.org/officeDocument/2006/relationships/hyperlink" Target="https://docs.google.com/document/d/1b-Mr-7w59k5P5soQVxauNUph0cFkhXK1qwWZT980tL0/edit?tab=t.0" TargetMode="External"/><Relationship Id="rId4992" Type="http://schemas.openxmlformats.org/officeDocument/2006/relationships/hyperlink" Target="https://projectcatalyst.io/funds/10/f10-products-and-integrations/catalyst-explorer-25-accessible-catalyst-data-and-tools" TargetMode="External"/><Relationship Id="rId2330" Type="http://schemas.openxmlformats.org/officeDocument/2006/relationships/hyperlink" Target="https://drive.google.com/file/d/1Am2Sx3v1VtyLvdqrx4-8l4tYEiJeAkBH/view?usp=drive_link" TargetMode="External"/><Relationship Id="rId3660" Type="http://schemas.openxmlformats.org/officeDocument/2006/relationships/hyperlink" Target="https://projectcatalyst.io/funds/11/cardano-use-cases-product/vault3-open-source-sdk-to-easily-add-token-gated-content-to-any-cardano-dapp-or-project" TargetMode="External"/><Relationship Id="rId4991" Type="http://schemas.openxmlformats.org/officeDocument/2006/relationships/hyperlink" Target="https://www.youtube.com/watch?v=uKjJQrCzDhQ" TargetMode="External"/><Relationship Id="rId1000" Type="http://schemas.openxmlformats.org/officeDocument/2006/relationships/hyperlink" Target="https://public.bladepool.com/adahandle/catalyst/fund7/demonstration-video.mov" TargetMode="External"/><Relationship Id="rId2331" Type="http://schemas.openxmlformats.org/officeDocument/2006/relationships/hyperlink" Target="https://youtu.be/iwm_pkxv6Rk" TargetMode="External"/><Relationship Id="rId3663" Type="http://schemas.openxmlformats.org/officeDocument/2006/relationships/hyperlink" Target="https://projectcatalyst.io/funds/10/catalyst-systems-improvements/wolfram-the-ai-revolution-and-implications-to-project-catalyst" TargetMode="External"/><Relationship Id="rId4994" Type="http://schemas.openxmlformats.org/officeDocument/2006/relationships/hyperlink" Target="https://www.youtube.com/watch?v=ejTvIWrXZp4" TargetMode="External"/><Relationship Id="rId1001" Type="http://schemas.openxmlformats.org/officeDocument/2006/relationships/hyperlink" Target="https://app.ideascale.com/t/UM5UZBvKG" TargetMode="External"/><Relationship Id="rId2332" Type="http://schemas.openxmlformats.org/officeDocument/2006/relationships/hyperlink" Target="https://youtu.be/usVkvx2w4fA" TargetMode="External"/><Relationship Id="rId3662" Type="http://schemas.openxmlformats.org/officeDocument/2006/relationships/hyperlink" Target="https://youtu.be/sqekd9sE8uw" TargetMode="External"/><Relationship Id="rId4993" Type="http://schemas.openxmlformats.org/officeDocument/2006/relationships/hyperlink" Target="https://docs.google.com/document/d/1Qn0oyYIU0qSdrY5K-UmsnU5kwDEw-pppFmxirJ8w-Yw/edit?tab=t.0" TargetMode="External"/><Relationship Id="rId1002" Type="http://schemas.openxmlformats.org/officeDocument/2006/relationships/hyperlink" Target="https://drive.google.com/file/d/1NJvsrPCgZs5liIv9WlWoKZFM9oXYNTgH/view?usp=sharing" TargetMode="External"/><Relationship Id="rId2333" Type="http://schemas.openxmlformats.org/officeDocument/2006/relationships/hyperlink" Target="https://cardano.ideascale.com/a/dtd/417277-48088" TargetMode="External"/><Relationship Id="rId3665" Type="http://schemas.openxmlformats.org/officeDocument/2006/relationships/hyperlink" Target="https://www.youtube.com/watch?v=X-Bsh_nlpTo" TargetMode="External"/><Relationship Id="rId4996" Type="http://schemas.openxmlformats.org/officeDocument/2006/relationships/hyperlink" Target="https://drive.google.com/file/d/1mxXZkJEMRYjyyzwgObsbA_k6kmDvvMpC/view?usp=drive_link" TargetMode="External"/><Relationship Id="rId1003" Type="http://schemas.openxmlformats.org/officeDocument/2006/relationships/hyperlink" Target="https://youtu.be/4kLzyFacfa0" TargetMode="External"/><Relationship Id="rId2334" Type="http://schemas.openxmlformats.org/officeDocument/2006/relationships/hyperlink" Target="https://drive.google.com/file/d/1-F7b4jtvoY9ENTBuWLDYy59UbSJE-0CD/view?usp=drive_link" TargetMode="External"/><Relationship Id="rId3664" Type="http://schemas.openxmlformats.org/officeDocument/2006/relationships/hyperlink" Target="https://drive.google.com/file/d/1wfJFfU_mrD9iv785uifMsIKJrfJE8T8i/view?usp=drive_link" TargetMode="External"/><Relationship Id="rId4995" Type="http://schemas.openxmlformats.org/officeDocument/2006/relationships/hyperlink" Target="https://projectcatalyst.io/funds/10/f13-cardano-open-ecosystem/cardano-ecosystem-adoption-campaign-through-content-creators-amplification" TargetMode="External"/><Relationship Id="rId1037" Type="http://schemas.openxmlformats.org/officeDocument/2006/relationships/hyperlink" Target="https://drive.google.com/file/d/1oNR2I28wGgIL9pCbT5NRHIvuxTz_HOgr/view?usp=sharing" TargetMode="External"/><Relationship Id="rId2368" Type="http://schemas.openxmlformats.org/officeDocument/2006/relationships/hyperlink" Target="https://www.youtube.com/watch?v=d7t1i5KyokU&amp;ab_channel=dcSpark." TargetMode="External"/><Relationship Id="rId1038" Type="http://schemas.openxmlformats.org/officeDocument/2006/relationships/hyperlink" Target="https://drive.google.com/file/d/1dOSwL6k2numJzl2aTfk1GcN8ELvmV0q9/view?usp=sharing" TargetMode="External"/><Relationship Id="rId2369" Type="http://schemas.openxmlformats.org/officeDocument/2006/relationships/hyperlink" Target="https://app.ideascale.com/t/UM5UZBvqa" TargetMode="External"/><Relationship Id="rId3699" Type="http://schemas.openxmlformats.org/officeDocument/2006/relationships/hyperlink" Target="https://drive.google.com/file/d/12vHUeoSm-sfoYU3AOvsiDdPwX_4URxm_/view" TargetMode="External"/><Relationship Id="rId1039" Type="http://schemas.openxmlformats.org/officeDocument/2006/relationships/hyperlink" Target="https://cardano.ideascale.com/a/dtd/WADA-Proposer-Workshops/366968-48088" TargetMode="External"/><Relationship Id="rId206" Type="http://schemas.openxmlformats.org/officeDocument/2006/relationships/hyperlink" Target="https://cardano.ideascale.com/a/dtd/Cardano-in-South-L-A/367936-48088" TargetMode="External"/><Relationship Id="rId205" Type="http://schemas.openxmlformats.org/officeDocument/2006/relationships/hyperlink" Target="https://youtu.be/9dqyPiJpn2k" TargetMode="External"/><Relationship Id="rId204" Type="http://schemas.openxmlformats.org/officeDocument/2006/relationships/hyperlink" Target="https://youtu.be/s8-wK2U8Mgg" TargetMode="External"/><Relationship Id="rId203" Type="http://schemas.openxmlformats.org/officeDocument/2006/relationships/hyperlink" Target="https://drive.google.com/file/d/1chse8TeLLde4j5hNDRqVYR_yebzIJYpr/view?usp=sharing" TargetMode="External"/><Relationship Id="rId209" Type="http://schemas.openxmlformats.org/officeDocument/2006/relationships/hyperlink" Target="https://youtu.be/yOU_dNYZF_8" TargetMode="External"/><Relationship Id="rId208" Type="http://schemas.openxmlformats.org/officeDocument/2006/relationships/hyperlink" Target="https://youtu.be/BwWJLGnrCJQ" TargetMode="External"/><Relationship Id="rId3690" Type="http://schemas.openxmlformats.org/officeDocument/2006/relationships/hyperlink" Target="https://cardano.ideascale.com/a/dtd/417574-48088" TargetMode="External"/><Relationship Id="rId207" Type="http://schemas.openxmlformats.org/officeDocument/2006/relationships/hyperlink" Target="https://drive.google.com/file/d/17zURLoGgoh-kLiehPtFrL2LOhKXQSd7Q/view?usp=sharing" TargetMode="External"/><Relationship Id="rId2360" Type="http://schemas.openxmlformats.org/officeDocument/2006/relationships/hyperlink" Target="https://youtu.be/2G0wjGv8pJs" TargetMode="External"/><Relationship Id="rId3692" Type="http://schemas.openxmlformats.org/officeDocument/2006/relationships/hyperlink" Target="https://projectcatalyst.io/funds/10/f10-atala-prism-launch-ecosystem/incentivized-onboarding-and-identity-in-africa-leveraging-atala-prism" TargetMode="External"/><Relationship Id="rId1030" Type="http://schemas.openxmlformats.org/officeDocument/2006/relationships/hyperlink" Target="https://drive.google.com/file/d/1ezK9xLYVLKjVYBtUGpTGlJhmN-XCULE5/view?usp=sharing" TargetMode="External"/><Relationship Id="rId2361" Type="http://schemas.openxmlformats.org/officeDocument/2006/relationships/hyperlink" Target="https://app.ideascale.com/t/UM5UZBrEo" TargetMode="External"/><Relationship Id="rId3691" Type="http://schemas.openxmlformats.org/officeDocument/2006/relationships/hyperlink" Target="https://www.youtube.com/watch?v=5LuxQIv_78c" TargetMode="External"/><Relationship Id="rId1031" Type="http://schemas.openxmlformats.org/officeDocument/2006/relationships/hyperlink" Target="https://www.loom.com/share/3a2f43ad1ddf4558b8b9a6453fe42b14" TargetMode="External"/><Relationship Id="rId2362" Type="http://schemas.openxmlformats.org/officeDocument/2006/relationships/hyperlink" Target="https://drive.google.com/file/d/1ecEspiCngRMtY25L_ASnmrgf9ZOXmP-c/view?usp=drive_link" TargetMode="External"/><Relationship Id="rId3694" Type="http://schemas.openxmlformats.org/officeDocument/2006/relationships/hyperlink" Target="https://www.youtube.com/watch?v=E9YM6yY5pxg" TargetMode="External"/><Relationship Id="rId1032" Type="http://schemas.openxmlformats.org/officeDocument/2006/relationships/hyperlink" Target="https://app.ideascale.com/t/UM5UZBukW" TargetMode="External"/><Relationship Id="rId2363" Type="http://schemas.openxmlformats.org/officeDocument/2006/relationships/hyperlink" Target="https://youtu.be/pgAg85W8Kg4" TargetMode="External"/><Relationship Id="rId3693" Type="http://schemas.openxmlformats.org/officeDocument/2006/relationships/hyperlink" Target="https://drive.google.com/file/d/1d8bYBKcC4P8ozbjsXJfNJPVzL8GbK_Qw/view" TargetMode="External"/><Relationship Id="rId202" Type="http://schemas.openxmlformats.org/officeDocument/2006/relationships/hyperlink" Target="https://cardano.ideascale.com/a/dtd/Video-content-about-Mini-Proposals/369939-48088" TargetMode="External"/><Relationship Id="rId1033" Type="http://schemas.openxmlformats.org/officeDocument/2006/relationships/hyperlink" Target="https://drive.google.com/file/d/159L40MQzFalnh-5EOKe7ljdksjjHagD3/view?usp=sharing" TargetMode="External"/><Relationship Id="rId2364" Type="http://schemas.openxmlformats.org/officeDocument/2006/relationships/hyperlink" Target="https://youtu.be/jU6M9kN-iJE" TargetMode="External"/><Relationship Id="rId3696" Type="http://schemas.openxmlformats.org/officeDocument/2006/relationships/hyperlink" Target="https://docs.google.com/document/d/1mW8KL1NWTKLxyGH5NqknCw6xHQPAgqvXe_td9u5S7-s/edit?tab=t.0" TargetMode="External"/><Relationship Id="rId201" Type="http://schemas.openxmlformats.org/officeDocument/2006/relationships/hyperlink" Target="https://youtu.be/sBVUBxq3UpU" TargetMode="External"/><Relationship Id="rId1034" Type="http://schemas.openxmlformats.org/officeDocument/2006/relationships/hyperlink" Target="https://youtu.be/svmgJwd28-w" TargetMode="External"/><Relationship Id="rId2365" Type="http://schemas.openxmlformats.org/officeDocument/2006/relationships/hyperlink" Target="https://app.ideascale.com/t/UM5UZBrC3" TargetMode="External"/><Relationship Id="rId3695" Type="http://schemas.openxmlformats.org/officeDocument/2006/relationships/hyperlink" Target="https://projectcatalyst.io/funds/10/f10-daos-less3-cardano/minswap-liquidity-bootstrapping-for-daos" TargetMode="External"/><Relationship Id="rId200" Type="http://schemas.openxmlformats.org/officeDocument/2006/relationships/hyperlink" Target="https://youtu.be/ZrccVXUe3vY" TargetMode="External"/><Relationship Id="rId1035" Type="http://schemas.openxmlformats.org/officeDocument/2006/relationships/hyperlink" Target="https://youtu.be/Y6o9vZnlNeM" TargetMode="External"/><Relationship Id="rId2366" Type="http://schemas.openxmlformats.org/officeDocument/2006/relationships/hyperlink" Target="https://drive.google.com/file/d/1PR59jR9TIRdXGSSFxkgXWTG_ogz5V_5I/view?usp=drive_link" TargetMode="External"/><Relationship Id="rId3698" Type="http://schemas.openxmlformats.org/officeDocument/2006/relationships/hyperlink" Target="https://projectcatalyst.io/funds/10/f10-products-and-integrations/mlabs-cardanow-rapid-infrastructure-caching" TargetMode="External"/><Relationship Id="rId1036" Type="http://schemas.openxmlformats.org/officeDocument/2006/relationships/hyperlink" Target="https://cardano.ideascale.com/a/dtd/Planting-Roots-in-Africa/366767-48088" TargetMode="External"/><Relationship Id="rId2367" Type="http://schemas.openxmlformats.org/officeDocument/2006/relationships/hyperlink" Target="https://youtu.be/4d7-ykGuafw" TargetMode="External"/><Relationship Id="rId3697" Type="http://schemas.openxmlformats.org/officeDocument/2006/relationships/hyperlink" Target="https://www.youtube.com/watch?v=fiEx1dnQJ68" TargetMode="External"/><Relationship Id="rId1026" Type="http://schemas.openxmlformats.org/officeDocument/2006/relationships/hyperlink" Target="https://drive.google.com/file/d/1GaN2xu3S1gpBbaaMTkJ1In0trYOHLBDG/view?usp=sharing" TargetMode="External"/><Relationship Id="rId2357" Type="http://schemas.openxmlformats.org/officeDocument/2006/relationships/hyperlink" Target="https://app.ideascale.com/t/UM5UZBvq3" TargetMode="External"/><Relationship Id="rId3689" Type="http://schemas.openxmlformats.org/officeDocument/2006/relationships/hyperlink" Target="https://www.youtube.com/watch?v=14B_7f6-3gw" TargetMode="External"/><Relationship Id="rId1027" Type="http://schemas.openxmlformats.org/officeDocument/2006/relationships/hyperlink" Target="https://youtu.be/a_GoIoJLyN4" TargetMode="External"/><Relationship Id="rId2358" Type="http://schemas.openxmlformats.org/officeDocument/2006/relationships/hyperlink" Target="https://drive.google.com/file/d/1yHtB4kQahUJDQZleRj_jVlscDt5Yusjl/view?usp=drive_link" TargetMode="External"/><Relationship Id="rId3688" Type="http://schemas.openxmlformats.org/officeDocument/2006/relationships/hyperlink" Target="https://drive.google.com/file/d/1jjJK6YgRaNm8vxhxQNIhGx0ASPU72Tza/view" TargetMode="External"/><Relationship Id="rId1028" Type="http://schemas.openxmlformats.org/officeDocument/2006/relationships/hyperlink" Target="https://drive.google.com/file/d/14aNtxdR_8CA2uNAFJt8UDffw4F8WGldV/view?usp=drive_web" TargetMode="External"/><Relationship Id="rId2359" Type="http://schemas.openxmlformats.org/officeDocument/2006/relationships/hyperlink" Target="https://youtu.be/F83yTr4nLvk" TargetMode="External"/><Relationship Id="rId1029" Type="http://schemas.openxmlformats.org/officeDocument/2006/relationships/hyperlink" Target="https://cardano.ideascale.com/a/dtd/Auditing-African-Proposals-by-WADA/366865-48088" TargetMode="External"/><Relationship Id="rId3681" Type="http://schemas.openxmlformats.org/officeDocument/2006/relationships/hyperlink" Target="https://projectcatalyst.io/funds/12/f12-cardano-use-cases-mvp/taptools-enable-free-access-to-taptax-for-all" TargetMode="External"/><Relationship Id="rId2350" Type="http://schemas.openxmlformats.org/officeDocument/2006/relationships/hyperlink" Target="https://docs.google.com/document/d/15p9tfDHqYdM_KbVkT16TUUwDEftyYcH6/edit?usp=drive_link&amp;ouid=117059928304090739258&amp;rtpof=true&amp;sd=true" TargetMode="External"/><Relationship Id="rId3680" Type="http://schemas.openxmlformats.org/officeDocument/2006/relationships/hyperlink" Target="https://youtu.be/3pMUibj7deE" TargetMode="External"/><Relationship Id="rId1020" Type="http://schemas.openxmlformats.org/officeDocument/2006/relationships/hyperlink" Target="https://drive.google.com/file/d/13zR_6drFskUdWtUr1dhmZPMleWLgWlK3/view?usp=sharing" TargetMode="External"/><Relationship Id="rId2351" Type="http://schemas.openxmlformats.org/officeDocument/2006/relationships/hyperlink" Target="https://youtu.be/2FoOiFkKnck" TargetMode="External"/><Relationship Id="rId3683" Type="http://schemas.openxmlformats.org/officeDocument/2006/relationships/hyperlink" Target="https://vimeo.com/1029422217?share=copy" TargetMode="External"/><Relationship Id="rId1021" Type="http://schemas.openxmlformats.org/officeDocument/2006/relationships/hyperlink" Target="https://app.ideascale.com/t/UM5UZBqXh" TargetMode="External"/><Relationship Id="rId2352" Type="http://schemas.openxmlformats.org/officeDocument/2006/relationships/hyperlink" Target="https://youtu.be/aT_kPdv1EY0" TargetMode="External"/><Relationship Id="rId3682" Type="http://schemas.openxmlformats.org/officeDocument/2006/relationships/hyperlink" Target="https://drive.google.com/file/d/1rGw3m-AYW5mGBrAJ9oDl-eET4J0he-M7/view?usp=drive_link" TargetMode="External"/><Relationship Id="rId1022" Type="http://schemas.openxmlformats.org/officeDocument/2006/relationships/hyperlink" Target="https://drive.google.com/file/d/10e1Zc4-FUDEsC1hS8EbxttP6koiZMvCb/view?usp=sharing" TargetMode="External"/><Relationship Id="rId2353" Type="http://schemas.openxmlformats.org/officeDocument/2006/relationships/hyperlink" Target="https://app.ideascale.com/t/UM5UZBwHG" TargetMode="External"/><Relationship Id="rId3685" Type="http://schemas.openxmlformats.org/officeDocument/2006/relationships/hyperlink" Target="https://docs.google.com/document/d/1TKlHn_KoqA9y52IM-HbkSlEDFGCwvC99NQ-nBefSh0s/edit?tab=t.0" TargetMode="External"/><Relationship Id="rId1023" Type="http://schemas.openxmlformats.org/officeDocument/2006/relationships/hyperlink" Target="https://youtu.be/oBjp-JjQqQQ" TargetMode="External"/><Relationship Id="rId2354" Type="http://schemas.openxmlformats.org/officeDocument/2006/relationships/hyperlink" Target="https://drive.google.com/file/d/1cgn7UisRye0ghls0LYKzM6LJVMvavcvf/view?usp=drive_link" TargetMode="External"/><Relationship Id="rId3684" Type="http://schemas.openxmlformats.org/officeDocument/2006/relationships/hyperlink" Target="https://projectcatalyst.io/funds/12/f12-cardano-open-ecosystem/token-2049-side-event-enterprise-focused-rwa-real-world-assets-cardano-event" TargetMode="External"/><Relationship Id="rId1024" Type="http://schemas.openxmlformats.org/officeDocument/2006/relationships/hyperlink" Target="https://drive.google.com/file/d/1_2YSyTO_6meseBvAjUJ_Gq0h-2xHcOre/view?usp=sharing" TargetMode="External"/><Relationship Id="rId2355" Type="http://schemas.openxmlformats.org/officeDocument/2006/relationships/hyperlink" Target="https://youtu.be/_yI9vqBZMdM" TargetMode="External"/><Relationship Id="rId3687" Type="http://schemas.openxmlformats.org/officeDocument/2006/relationships/hyperlink" Target="https://app.ideascale.com/t/UM5UZBw31" TargetMode="External"/><Relationship Id="rId1025" Type="http://schemas.openxmlformats.org/officeDocument/2006/relationships/hyperlink" Target="https://app.ideascale.com/t/UM5UZBw3f" TargetMode="External"/><Relationship Id="rId2356" Type="http://schemas.openxmlformats.org/officeDocument/2006/relationships/hyperlink" Target="https://www.youtube.com/watch?v=5iKcX07dAu4" TargetMode="External"/><Relationship Id="rId3686" Type="http://schemas.openxmlformats.org/officeDocument/2006/relationships/hyperlink" Target="https://www.youtube.com/watch?v=eOCI5DuF-kI&amp;ab_channel=TrivolveTech" TargetMode="External"/><Relationship Id="rId5490" Type="http://schemas.openxmlformats.org/officeDocument/2006/relationships/hyperlink" Target="https://drive.google.com/file/d/1BUMhw4oCZyDVPHjbZYF7wMTJ2f-WEflI/view?usp=drive_link" TargetMode="External"/><Relationship Id="rId4161" Type="http://schemas.openxmlformats.org/officeDocument/2006/relationships/hyperlink" Target="https://drive.google.com/file/d/1aZHsJbPl_e4W8Hv8sfMsj5Jv_8YAynfO/view?usp=drive_link" TargetMode="External"/><Relationship Id="rId5493" Type="http://schemas.openxmlformats.org/officeDocument/2006/relationships/hyperlink" Target="https://drive.google.com/file/d/1jmSZKyIM8eHoNUqjrXEmUrgozhvt3dzt/view?usp=drive_link" TargetMode="External"/><Relationship Id="rId4160" Type="http://schemas.openxmlformats.org/officeDocument/2006/relationships/hyperlink" Target="https://projectcatalyst.io/funds/11/cardano-use-cases-concept/worlds-first-open-ledger-for-in-field-agricultural-data-based-on-open-source-sateo" TargetMode="External"/><Relationship Id="rId5494" Type="http://schemas.openxmlformats.org/officeDocument/2006/relationships/hyperlink" Target="https://www.youtube.com/watch?v=ufjS-IC3JI8" TargetMode="External"/><Relationship Id="rId4163" Type="http://schemas.openxmlformats.org/officeDocument/2006/relationships/hyperlink" Target="https://projectcatalyst.io/funds/12/f12-cardano-open-developers/governance-platform-cardano-voltaire-cip-1694-dreps-transparency-and-community-portal" TargetMode="External"/><Relationship Id="rId5491" Type="http://schemas.openxmlformats.org/officeDocument/2006/relationships/hyperlink" Target="https://www.youtube.com/watch?v=zZ1kTzkZyDk" TargetMode="External"/><Relationship Id="rId4162" Type="http://schemas.openxmlformats.org/officeDocument/2006/relationships/hyperlink" Target="https://www.youtube.com/watch?v=gYSrVRHzH4Y" TargetMode="External"/><Relationship Id="rId5492" Type="http://schemas.openxmlformats.org/officeDocument/2006/relationships/hyperlink" Target="https://projectcatalyst.io/funds/12/f12-cardano-open-developers/integrating-ai-and-blockchain-developing-ai-standards-for-cardano" TargetMode="External"/><Relationship Id="rId4165" Type="http://schemas.openxmlformats.org/officeDocument/2006/relationships/hyperlink" Target="https://www.youtube.com/watch?v=2Op4Y_0R-iM" TargetMode="External"/><Relationship Id="rId5497" Type="http://schemas.openxmlformats.org/officeDocument/2006/relationships/hyperlink" Target="https://youtu.be/eHj9gGhegBI" TargetMode="External"/><Relationship Id="rId4164" Type="http://schemas.openxmlformats.org/officeDocument/2006/relationships/hyperlink" Target="https://drive.google.com/file/d/144O_mvT-u5zgxUyA8PParbKGihni2Ruw/view?usp=drive_link" TargetMode="External"/><Relationship Id="rId5498" Type="http://schemas.openxmlformats.org/officeDocument/2006/relationships/hyperlink" Target="https://projectcatalyst.io/funds/11/cardano-use-cases-concept/careblock-empowering-secure-healthcare-transactions-by-cardano" TargetMode="External"/><Relationship Id="rId4167" Type="http://schemas.openxmlformats.org/officeDocument/2006/relationships/hyperlink" Target="https://drive.google.com/file/d/17Bj6yrVcP5uj5660VMXEWJpSa5ZvNDCx/view" TargetMode="External"/><Relationship Id="rId5495" Type="http://schemas.openxmlformats.org/officeDocument/2006/relationships/hyperlink" Target="https://projectcatalyst.io/funds/11/cardano-open-ecosystem/drep-tv-hub-connect-100-dreps-with-thousands-of-voters-japanese-vietnamese-english-tiktokca" TargetMode="External"/><Relationship Id="rId4166" Type="http://schemas.openxmlformats.org/officeDocument/2006/relationships/hyperlink" Target="https://projectcatalyst.io/funds/12/f12-cardano-open-developers/hlabs-mutexo-an-utxo-coordination-layer" TargetMode="External"/><Relationship Id="rId5496" Type="http://schemas.openxmlformats.org/officeDocument/2006/relationships/hyperlink" Target="https://docs.google.com/document/d/1UYmqwQlKBZl43Ls7prWcASI9kSrorO_w-3JfPKezPqA/edit?usp=sharing" TargetMode="External"/><Relationship Id="rId4169" Type="http://schemas.openxmlformats.org/officeDocument/2006/relationships/hyperlink" Target="https://projectcatalyst.io/funds/11/cardano-use-cases-concept/cardano-solutions-to-property-industry-problems" TargetMode="External"/><Relationship Id="rId4168" Type="http://schemas.openxmlformats.org/officeDocument/2006/relationships/hyperlink" Target="https://youtu.be/kE5ef0OsyXQ" TargetMode="External"/><Relationship Id="rId5499" Type="http://schemas.openxmlformats.org/officeDocument/2006/relationships/hyperlink" Target="https://drive.google.com/file/d/1ZgAyoJeZjVsGhzsr1ZYxLu1PqzoVQJMm/view?usp=drive_link" TargetMode="External"/><Relationship Id="rId4150" Type="http://schemas.openxmlformats.org/officeDocument/2006/relationships/hyperlink" Target="https://www.youtube.com/shorts/u3VIh9_b_vs" TargetMode="External"/><Relationship Id="rId5482" Type="http://schemas.openxmlformats.org/officeDocument/2006/relationships/hyperlink" Target="https://www.youtube.com/watch?v=_LZtOrxVCvI" TargetMode="External"/><Relationship Id="rId5483" Type="http://schemas.openxmlformats.org/officeDocument/2006/relationships/hyperlink" Target="https://projectcatalyst.io/funds/10/f13-cardano-open-ecosystem/dlc-cardano-ecosystem-growth-marketing-defi-products" TargetMode="External"/><Relationship Id="rId4152" Type="http://schemas.openxmlformats.org/officeDocument/2006/relationships/hyperlink" Target="https://drive.google.com/file/d/1j74m_YQPaVKjj-UyQHQzGrxLWS-ONn9E/view?usp=drive_link" TargetMode="External"/><Relationship Id="rId5480" Type="http://schemas.openxmlformats.org/officeDocument/2006/relationships/hyperlink" Target="https://projectcatalyst.io/funds/10/f13-cardano-open-ecosystem/minswap-cardano-defi-onboarding-educational-content-on-how-to-defi-on-cardano" TargetMode="External"/><Relationship Id="rId4151" Type="http://schemas.openxmlformats.org/officeDocument/2006/relationships/hyperlink" Target="https://projectcatalyst.io/funds/10/f10-development-and-infrastructure/community-cip-editor-1-year-budget-continued" TargetMode="External"/><Relationship Id="rId5481" Type="http://schemas.openxmlformats.org/officeDocument/2006/relationships/hyperlink" Target="https://drive.google.com/file/d/1_oLbZbvXWO9YF_ZnDN5UZF0HJcwMg4g5/view?usp=drive_link" TargetMode="External"/><Relationship Id="rId4154" Type="http://schemas.openxmlformats.org/officeDocument/2006/relationships/hyperlink" Target="https://projectcatalyst.io/funds/10/f10-products-and-integrations/the-handle-marketplace-or-ada-handle" TargetMode="External"/><Relationship Id="rId5486" Type="http://schemas.openxmlformats.org/officeDocument/2006/relationships/hyperlink" Target="https://projectcatalyst.io/funds/10/f13-cardano-open-ecosystem/dlc-cardano-ecosystem-growth-short-form-video-marketing" TargetMode="External"/><Relationship Id="rId4153" Type="http://schemas.openxmlformats.org/officeDocument/2006/relationships/hyperlink" Target="https://www.youtube.com/watch?v=qvrl61ySwek" TargetMode="External"/><Relationship Id="rId5487" Type="http://schemas.openxmlformats.org/officeDocument/2006/relationships/hyperlink" Target="https://drive.google.com/file/d/1gX2T9xOFERJbutGOUVClrmE_JzNu5Fi1/view?usp=drive_link" TargetMode="External"/><Relationship Id="rId4156" Type="http://schemas.openxmlformats.org/officeDocument/2006/relationships/hyperlink" Target="https://www.youtube.com/watch?v=C0jRbPhU99g" TargetMode="External"/><Relationship Id="rId5484" Type="http://schemas.openxmlformats.org/officeDocument/2006/relationships/hyperlink" Target="https://drive.google.com/file/d/1sJAriG6VWJbPlTiUvECJ--jmNtZmRqct/view?usp=drive_link" TargetMode="External"/><Relationship Id="rId4155" Type="http://schemas.openxmlformats.org/officeDocument/2006/relationships/hyperlink" Target="https://docs.google.com/document/d/1qjljxOncKxY8fl-iyiK9hW21oQSGlbfv/edit" TargetMode="External"/><Relationship Id="rId5485" Type="http://schemas.openxmlformats.org/officeDocument/2006/relationships/hyperlink" Target="https://youtu.be/5hAJJEAj-Hw" TargetMode="External"/><Relationship Id="rId4158" Type="http://schemas.openxmlformats.org/officeDocument/2006/relationships/hyperlink" Target="https://drive.google.com/file/d/1yM9ZJImbxrBgjmYADrDMP5p5-CEr8pyR/view?usp=drive_link" TargetMode="External"/><Relationship Id="rId4157" Type="http://schemas.openxmlformats.org/officeDocument/2006/relationships/hyperlink" Target="https://projectcatalyst.io/funds/11/cardano-open-developers/easily-recoverable-identity-wallets-for-atala-prism-ssi-threshold-wallets" TargetMode="External"/><Relationship Id="rId5488" Type="http://schemas.openxmlformats.org/officeDocument/2006/relationships/hyperlink" Target="https://youtu.be/svnPZ728y5Q" TargetMode="External"/><Relationship Id="rId4159" Type="http://schemas.openxmlformats.org/officeDocument/2006/relationships/hyperlink" Target="https://www.youtube.com/watch?v=B4GL4nr39yI" TargetMode="External"/><Relationship Id="rId5489" Type="http://schemas.openxmlformats.org/officeDocument/2006/relationships/hyperlink" Target="https://projectcatalyst.io/funds/10/f13-cardano-use-cases-concept/luxechain-decentralized-luxury-watches-and-accessories-authentication" TargetMode="External"/><Relationship Id="rId1910" Type="http://schemas.openxmlformats.org/officeDocument/2006/relationships/hyperlink" Target="https://cardano.ideascale.com/a/dtd/417656-48088" TargetMode="External"/><Relationship Id="rId1911" Type="http://schemas.openxmlformats.org/officeDocument/2006/relationships/hyperlink" Target="https://drive.google.com/file/d/17o5iIRooqTz7MbcDnkYT-B7wR7klGPDf/view?usp=share_link" TargetMode="External"/><Relationship Id="rId1912" Type="http://schemas.openxmlformats.org/officeDocument/2006/relationships/hyperlink" Target="https://youtu.be/g3KB8PHiC6E" TargetMode="External"/><Relationship Id="rId1913" Type="http://schemas.openxmlformats.org/officeDocument/2006/relationships/hyperlink" Target="https://www.youtube.com/watch?v=yFOorJuV13g&amp;authuser=4" TargetMode="External"/><Relationship Id="rId1914" Type="http://schemas.openxmlformats.org/officeDocument/2006/relationships/hyperlink" Target="https://cardano.ideascale.com/a/dtd/417215-48088" TargetMode="External"/><Relationship Id="rId1915" Type="http://schemas.openxmlformats.org/officeDocument/2006/relationships/hyperlink" Target="https://docs.google.com/document/d/1CvtOxACAnCj7dzvfw-4zDkD-h5TgbLR5/edit" TargetMode="External"/><Relationship Id="rId1916" Type="http://schemas.openxmlformats.org/officeDocument/2006/relationships/hyperlink" Target="https://youtu.be/n_Cuf2Dxhy8" TargetMode="External"/><Relationship Id="rId1917" Type="http://schemas.openxmlformats.org/officeDocument/2006/relationships/hyperlink" Target="https://vimeo.com/819084150" TargetMode="External"/><Relationship Id="rId1918" Type="http://schemas.openxmlformats.org/officeDocument/2006/relationships/hyperlink" Target="https://cardano.ideascale.com/a/dtd/417955-48088" TargetMode="External"/><Relationship Id="rId1919" Type="http://schemas.openxmlformats.org/officeDocument/2006/relationships/hyperlink" Target="https://drive.google.com/file/d/1ncD8sW5ecR6DR5QdWeCDNlA8jpPoL0SQ/view?usp=drive_link" TargetMode="External"/><Relationship Id="rId4181" Type="http://schemas.openxmlformats.org/officeDocument/2006/relationships/hyperlink" Target="https://app.ideascale.com/t/UM5UZBqWc" TargetMode="External"/><Relationship Id="rId4180" Type="http://schemas.openxmlformats.org/officeDocument/2006/relationships/hyperlink" Target="https://vimeo.com/1070778355/1aafcf619e?share=copy" TargetMode="External"/><Relationship Id="rId4183" Type="http://schemas.openxmlformats.org/officeDocument/2006/relationships/hyperlink" Target="https://vimeo.com/1071012730/2ab92c5dfb?share=copy" TargetMode="External"/><Relationship Id="rId4182" Type="http://schemas.openxmlformats.org/officeDocument/2006/relationships/hyperlink" Target="https://drive.google.com/file/d/1YK8wjHRXwMsq-cxe9FwpQC1JoL3TSJaY/view" TargetMode="External"/><Relationship Id="rId4185" Type="http://schemas.openxmlformats.org/officeDocument/2006/relationships/hyperlink" Target="https://drive.google.com/file/d/16cTzEk2sFL_s1oABCEWXX_kqukbpHxfq/view?usp=drive_link" TargetMode="External"/><Relationship Id="rId4184" Type="http://schemas.openxmlformats.org/officeDocument/2006/relationships/hyperlink" Target="https://app.ideascale.com/t/UM5UZBw6R" TargetMode="External"/><Relationship Id="rId4187" Type="http://schemas.openxmlformats.org/officeDocument/2006/relationships/hyperlink" Target="https://cardano.ideascale.com/a/dtd/421464-48088" TargetMode="External"/><Relationship Id="rId4186" Type="http://schemas.openxmlformats.org/officeDocument/2006/relationships/hyperlink" Target="https://www.youtube.com/watch?v=LJK5WXL36jM" TargetMode="External"/><Relationship Id="rId4189" Type="http://schemas.openxmlformats.org/officeDocument/2006/relationships/hyperlink" Target="https://youtu.be/OOH7S2RG1MI?si=KAbwGzXknbIq9UsZ" TargetMode="External"/><Relationship Id="rId4188" Type="http://schemas.openxmlformats.org/officeDocument/2006/relationships/hyperlink" Target="https://drive.google.com/file/d/1gRIpPs19-MwURJQ9rziUr1GDuVNO1u3S/view" TargetMode="External"/><Relationship Id="rId1900" Type="http://schemas.openxmlformats.org/officeDocument/2006/relationships/hyperlink" Target="https://youtu.be/3g9AxQqwong" TargetMode="External"/><Relationship Id="rId1901" Type="http://schemas.openxmlformats.org/officeDocument/2006/relationships/hyperlink" Target="https://youtu.be/GvqORPhiEic" TargetMode="External"/><Relationship Id="rId1902" Type="http://schemas.openxmlformats.org/officeDocument/2006/relationships/hyperlink" Target="https://app.ideascale.com/t/UM5UZBvgq" TargetMode="External"/><Relationship Id="rId1903" Type="http://schemas.openxmlformats.org/officeDocument/2006/relationships/hyperlink" Target="https://drive.google.com/file/d/1pPKnm5RlFXdnfcxo8GNqYqIwWXb8HJLO/view?usp=drive_link" TargetMode="External"/><Relationship Id="rId1904" Type="http://schemas.openxmlformats.org/officeDocument/2006/relationships/hyperlink" Target="https://youtu.be/PuxocLVeHx4" TargetMode="External"/><Relationship Id="rId1905" Type="http://schemas.openxmlformats.org/officeDocument/2006/relationships/hyperlink" Target="https://www.youtube.com/watch?v=0VzGBaFo6Gk" TargetMode="External"/><Relationship Id="rId1906" Type="http://schemas.openxmlformats.org/officeDocument/2006/relationships/hyperlink" Target="https://cardano.ideascale.com/a/dtd/422227-48088" TargetMode="External"/><Relationship Id="rId1907" Type="http://schemas.openxmlformats.org/officeDocument/2006/relationships/hyperlink" Target="https://drive.google.com/file/d/1Xxzy1GkdGzkJebbSD_29WWeg2OVlQAhx/view?usp=drive_link" TargetMode="External"/><Relationship Id="rId1908" Type="http://schemas.openxmlformats.org/officeDocument/2006/relationships/hyperlink" Target="https://youtu.be/_VAtEmBTqzQ" TargetMode="External"/><Relationship Id="rId1909" Type="http://schemas.openxmlformats.org/officeDocument/2006/relationships/hyperlink" Target="https://www.youtube.com/watch?v=n3NTsRx9WEE&amp;feature=youtu.be" TargetMode="External"/><Relationship Id="rId4170" Type="http://schemas.openxmlformats.org/officeDocument/2006/relationships/hyperlink" Target="https://drive.google.com/file/d/1xfk-xJ3nLTaBUNL286frUeDEl61gBC6J/view?usp=drive_link" TargetMode="External"/><Relationship Id="rId4172" Type="http://schemas.openxmlformats.org/officeDocument/2006/relationships/hyperlink" Target="http://app.ideascale.com/t/UM5UZBix3" TargetMode="External"/><Relationship Id="rId4171" Type="http://schemas.openxmlformats.org/officeDocument/2006/relationships/hyperlink" Target="https://www.youtube.com/watch?v=WF87G7fBFXk" TargetMode="External"/><Relationship Id="rId4174" Type="http://schemas.openxmlformats.org/officeDocument/2006/relationships/hyperlink" Target="https://www.youtube.com/watch?v=8JEtfURZ3ZI" TargetMode="External"/><Relationship Id="rId4173" Type="http://schemas.openxmlformats.org/officeDocument/2006/relationships/hyperlink" Target="https://drive.google.com/file/d/1NbqapdA2QVWYqlPxVU7EfVG1l0ybwyr6/view?usp=drive_link" TargetMode="External"/><Relationship Id="rId4176" Type="http://schemas.openxmlformats.org/officeDocument/2006/relationships/hyperlink" Target="https://drive.google.com/file/d/1tL_NagyUp1TbylF017dKOaUODVU3fmcU/view?usp=drive_link" TargetMode="External"/><Relationship Id="rId4175" Type="http://schemas.openxmlformats.org/officeDocument/2006/relationships/hyperlink" Target="https://cardano.ideascale.com/a/dtd/368729-48088" TargetMode="External"/><Relationship Id="rId4178" Type="http://schemas.openxmlformats.org/officeDocument/2006/relationships/hyperlink" Target="https://app.ideascale.com/t/UM5UZBqWb" TargetMode="External"/><Relationship Id="rId4177" Type="http://schemas.openxmlformats.org/officeDocument/2006/relationships/hyperlink" Target="https://youtu.be/HE46AzQpZz0?si=R0jW2bDtvS-eWMrJ" TargetMode="External"/><Relationship Id="rId4179" Type="http://schemas.openxmlformats.org/officeDocument/2006/relationships/hyperlink" Target="https://drive.google.com/file/d/1qL9jChdYG8kpj6NrP8ld8LTqyruYuKWg/view" TargetMode="External"/><Relationship Id="rId4129" Type="http://schemas.openxmlformats.org/officeDocument/2006/relationships/hyperlink" Target="https://www.youtube.com/watch?v=T1SiIIHc2fU" TargetMode="External"/><Relationship Id="rId4128" Type="http://schemas.openxmlformats.org/officeDocument/2006/relationships/hyperlink" Target="https://docs.google.com/document/d/1Nbv-7UQLCgtqVL6o-WIF5tBGsnL_i8jKZTJ5ibXtH3E/edit?tab=t.0" TargetMode="External"/><Relationship Id="rId5459" Type="http://schemas.openxmlformats.org/officeDocument/2006/relationships/hyperlink" Target="https://projectcatalyst.io/funds/10/f13-cardano-open-developers/cpoker-dred-development" TargetMode="External"/><Relationship Id="rId1090" Type="http://schemas.openxmlformats.org/officeDocument/2006/relationships/hyperlink" Target="https://docs.google.com/document/d/100AcJIF6rFdi2CC-u9MK7jxWDiWwp_brzWwx9SuNWB4/edit" TargetMode="External"/><Relationship Id="rId1091" Type="http://schemas.openxmlformats.org/officeDocument/2006/relationships/hyperlink" Target="https://youtu.be/haItFJ3oDhM" TargetMode="External"/><Relationship Id="rId1092" Type="http://schemas.openxmlformats.org/officeDocument/2006/relationships/hyperlink" Target="https://www.youtube.com/watch?v=VJSqISsSpl4" TargetMode="External"/><Relationship Id="rId5450" Type="http://schemas.openxmlformats.org/officeDocument/2006/relationships/hyperlink" Target="https://projectcatalyst.io/funds/11/cardano-use-cases-concept/binocular-trustless-bitcoin-transaction-oracle" TargetMode="External"/><Relationship Id="rId1093" Type="http://schemas.openxmlformats.org/officeDocument/2006/relationships/hyperlink" Target="https://app.ideascale.com/t/UM5UZBwmg" TargetMode="External"/><Relationship Id="rId1094" Type="http://schemas.openxmlformats.org/officeDocument/2006/relationships/hyperlink" Target="https://drive.google.com/file/d/1dS_7-lEjQfOd48H5NYwowrpZtidH38sk/view?usp=share_link" TargetMode="External"/><Relationship Id="rId1095" Type="http://schemas.openxmlformats.org/officeDocument/2006/relationships/hyperlink" Target="https://youtu.be/xzgNY-i9Eaw" TargetMode="External"/><Relationship Id="rId4121" Type="http://schemas.openxmlformats.org/officeDocument/2006/relationships/hyperlink" Target="https://projectcatalyst.io/funds/12/f12-cardano-use-cases-concept/dlt360-highly-beneficial-dao-use-cases-for-corporate-world" TargetMode="External"/><Relationship Id="rId5453" Type="http://schemas.openxmlformats.org/officeDocument/2006/relationships/hyperlink" Target="https://projectcatalyst.io/funds/10/f13-cardano-open-ecosystem/cardano-builder-asia-building-a-connected-cardano-builder-network-in-asia" TargetMode="External"/><Relationship Id="rId1096" Type="http://schemas.openxmlformats.org/officeDocument/2006/relationships/hyperlink" Target="https://drive.google.com/file/d/1i71sAqc4QnIHQRrSsCa2NDeZSLCOVw_o/view?usp=sharing" TargetMode="External"/><Relationship Id="rId4120" Type="http://schemas.openxmlformats.org/officeDocument/2006/relationships/hyperlink" Target="https://www.youtube.com/watch?v=jboCgJLVDh8" TargetMode="External"/><Relationship Id="rId5454" Type="http://schemas.openxmlformats.org/officeDocument/2006/relationships/hyperlink" Target="https://drive.google.com/file/d/1tumb4u05y68WHCM0UMFM0X48Io1Oztzt/view?usp=drive_link" TargetMode="External"/><Relationship Id="rId1097" Type="http://schemas.openxmlformats.org/officeDocument/2006/relationships/hyperlink" Target="https://app.ideascale.com/t/UM5UZBuyx" TargetMode="External"/><Relationship Id="rId4123" Type="http://schemas.openxmlformats.org/officeDocument/2006/relationships/hyperlink" Target="https://www.youtube.com/watch?v=u2jdhnWh9ZM" TargetMode="External"/><Relationship Id="rId5451" Type="http://schemas.openxmlformats.org/officeDocument/2006/relationships/hyperlink" Target="https://drive.google.com/file/d/1e481G9PPDBEGL79B7m3aRHwxAVa_sn1b/view?usp=drive_link" TargetMode="External"/><Relationship Id="rId1098" Type="http://schemas.openxmlformats.org/officeDocument/2006/relationships/hyperlink" Target="https://drive.google.com/file/d/1IegsV1QzCOUvK_90FasCgsES807PZY21/view?usp=share_link" TargetMode="External"/><Relationship Id="rId4122" Type="http://schemas.openxmlformats.org/officeDocument/2006/relationships/hyperlink" Target="https://drive.google.com/file/d/1RY8iKeD5RT5471CbBNU_wPoAjmGzEMXx/view" TargetMode="External"/><Relationship Id="rId5452" Type="http://schemas.openxmlformats.org/officeDocument/2006/relationships/hyperlink" Target="https://www.youtube.com/watch?v=ezGDQzug59A" TargetMode="External"/><Relationship Id="rId1099" Type="http://schemas.openxmlformats.org/officeDocument/2006/relationships/hyperlink" Target="https://youtu.be/Hi8LiN37V14" TargetMode="External"/><Relationship Id="rId4125" Type="http://schemas.openxmlformats.org/officeDocument/2006/relationships/hyperlink" Target="https://drive.google.com/open?id=1jsMJVC427RdqHctSfSdGtiRsagPlChsY" TargetMode="External"/><Relationship Id="rId5457" Type="http://schemas.openxmlformats.org/officeDocument/2006/relationships/hyperlink" Target="https://drive.google.com/file/d/1GIuNHPLfjPp--VFfK6SC5Pn6MZxPq7QT/view?usp=drive_link" TargetMode="External"/><Relationship Id="rId4124" Type="http://schemas.openxmlformats.org/officeDocument/2006/relationships/hyperlink" Target="http://app.ideascale.com/t/UM5UZBiuM" TargetMode="External"/><Relationship Id="rId5458" Type="http://schemas.openxmlformats.org/officeDocument/2006/relationships/hyperlink" Target="https://youtu.be/laBNM7RSFbs" TargetMode="External"/><Relationship Id="rId4127" Type="http://schemas.openxmlformats.org/officeDocument/2006/relationships/hyperlink" Target="https://cardano.ideascale.com/a/dtd/Catalyst-QA-Automation-scripts/369099-48088" TargetMode="External"/><Relationship Id="rId5455" Type="http://schemas.openxmlformats.org/officeDocument/2006/relationships/hyperlink" Target="https://youtu.be/4axSO9xBHdk" TargetMode="External"/><Relationship Id="rId4126" Type="http://schemas.openxmlformats.org/officeDocument/2006/relationships/hyperlink" Target="https://youtu.be/xmqxzsgfPq0" TargetMode="External"/><Relationship Id="rId5456" Type="http://schemas.openxmlformats.org/officeDocument/2006/relationships/hyperlink" Target="https://projectcatalyst.io/funds/10/f10-development-and-infrastructure/cip-88-refinements-and-tooling" TargetMode="External"/><Relationship Id="rId4118" Type="http://schemas.openxmlformats.org/officeDocument/2006/relationships/hyperlink" Target="https://projectcatalyst.io/funds/11/cardano-open-developers/hlabs-plu-ts-ts-framework-for-cardano-smart-contracts" TargetMode="External"/><Relationship Id="rId4117" Type="http://schemas.openxmlformats.org/officeDocument/2006/relationships/hyperlink" Target="https://www.youtube.com/watch?v=ejJipDKdvbk" TargetMode="External"/><Relationship Id="rId5448" Type="http://schemas.openxmlformats.org/officeDocument/2006/relationships/hyperlink" Target="https://drive.google.com/file/d/1o2g0S0t-tv67kKE2fdlMtqyJJ4vgCVCa/view?usp=sharing" TargetMode="External"/><Relationship Id="rId4119" Type="http://schemas.openxmlformats.org/officeDocument/2006/relationships/hyperlink" Target="https://drive.google.com/file/d/1_rcY8UpWUBpTN7uCKaB1WiDZuXMyS02L/view" TargetMode="External"/><Relationship Id="rId5449" Type="http://schemas.openxmlformats.org/officeDocument/2006/relationships/hyperlink" Target="https://www.youtube.com/watch?v=eQ-G-2dtjCk" TargetMode="External"/><Relationship Id="rId1080" Type="http://schemas.openxmlformats.org/officeDocument/2006/relationships/hyperlink" Target="https://www.youtube.com/watch?v=rLYlY28dzXA" TargetMode="External"/><Relationship Id="rId1081" Type="http://schemas.openxmlformats.org/officeDocument/2006/relationships/hyperlink" Target="https://app.ideascale.com/t/UM5UZBvpt" TargetMode="External"/><Relationship Id="rId1082" Type="http://schemas.openxmlformats.org/officeDocument/2006/relationships/hyperlink" Target="https://docs.google.com/document/d/1_3neziAeDKcAJxpBsA6hKVptcUeKxmAc834uVwSxZs8/edit" TargetMode="External"/><Relationship Id="rId1083" Type="http://schemas.openxmlformats.org/officeDocument/2006/relationships/hyperlink" Target="https://youtu.be/4GCsRGVVC9c" TargetMode="External"/><Relationship Id="rId1084" Type="http://schemas.openxmlformats.org/officeDocument/2006/relationships/hyperlink" Target="https://www.youtube.com/watch?v=1VH-10CDKng" TargetMode="External"/><Relationship Id="rId4110" Type="http://schemas.openxmlformats.org/officeDocument/2006/relationships/hyperlink" Target="https://drive.google.com/file/d/1FnKosLh0lop0P4OfsJwHVymSsHdHpmgH/view?usp=drive_link" TargetMode="External"/><Relationship Id="rId5442" Type="http://schemas.openxmlformats.org/officeDocument/2006/relationships/hyperlink" Target="https://drive.google.com/file/d/1GiHDa8WSeGOaQCczD9PEwpuWfOGkFrDI/view?usp=drive_link" TargetMode="External"/><Relationship Id="rId1085" Type="http://schemas.openxmlformats.org/officeDocument/2006/relationships/hyperlink" Target="https://app.ideascale.com/t/UM5UZBvpB" TargetMode="External"/><Relationship Id="rId5443" Type="http://schemas.openxmlformats.org/officeDocument/2006/relationships/hyperlink" Target="https://www.youtube.com/watch?v=FviKbBLPF1A" TargetMode="External"/><Relationship Id="rId1086" Type="http://schemas.openxmlformats.org/officeDocument/2006/relationships/hyperlink" Target="https://docs.google.com/document/d/1CnFj5Yy_V7RXoHbON7Dey2nE14XRROyBPvnFcDZg0o0/edit" TargetMode="External"/><Relationship Id="rId4112" Type="http://schemas.openxmlformats.org/officeDocument/2006/relationships/hyperlink" Target="https://projectcatalyst.io/funds/12/f12-cardano-open-developers/nmkr-sdk-for-godot" TargetMode="External"/><Relationship Id="rId5440" Type="http://schemas.openxmlformats.org/officeDocument/2006/relationships/hyperlink" Target="https://www.youtube.com/watch?v=sBm4BxZp5P4" TargetMode="External"/><Relationship Id="rId1087" Type="http://schemas.openxmlformats.org/officeDocument/2006/relationships/hyperlink" Target="https://youtu.be/ZYgxjQ58pF8" TargetMode="External"/><Relationship Id="rId4111" Type="http://schemas.openxmlformats.org/officeDocument/2006/relationships/hyperlink" Target="https://www.youtube.com/watch?v=grlhdfeRJDk" TargetMode="External"/><Relationship Id="rId5441" Type="http://schemas.openxmlformats.org/officeDocument/2006/relationships/hyperlink" Target="https://projectcatalyst.io/funds/10/f13-cardano-open-developers/cshell-by-txpipe-a-cardano-wallet-in-your-terminal" TargetMode="External"/><Relationship Id="rId1088" Type="http://schemas.openxmlformats.org/officeDocument/2006/relationships/hyperlink" Target="https://www.youtube.com/watch?v=927qLF7EH9c" TargetMode="External"/><Relationship Id="rId4114" Type="http://schemas.openxmlformats.org/officeDocument/2006/relationships/hyperlink" Target="https://www.youtube.com/watch?v=bcVj_lub2UM" TargetMode="External"/><Relationship Id="rId5446" Type="http://schemas.openxmlformats.org/officeDocument/2006/relationships/hyperlink" Target="https://www.youtube.com/watch?v=tebtVktFXpY" TargetMode="External"/><Relationship Id="rId1089" Type="http://schemas.openxmlformats.org/officeDocument/2006/relationships/hyperlink" Target="https://app.ideascale.com/t/UM5UZBwd6" TargetMode="External"/><Relationship Id="rId4113" Type="http://schemas.openxmlformats.org/officeDocument/2006/relationships/hyperlink" Target="https://drive.google.com/file/d/1hTb0YnzdrkeI7zUCnQ4Wh57LowvilyeX/view?usp=drive_link" TargetMode="External"/><Relationship Id="rId5447" Type="http://schemas.openxmlformats.org/officeDocument/2006/relationships/hyperlink" Target="https://projectcatalyst.io/funds/14/cardano-open-developers/hydra-sdk-fast-modular-wasm-cardano-toolkit" TargetMode="External"/><Relationship Id="rId4116" Type="http://schemas.openxmlformats.org/officeDocument/2006/relationships/hyperlink" Target="https://drive.google.com/file/d/1MwL0Rx9T_JT8oj_zwSJSS_N3kVO_sHdZ/view" TargetMode="External"/><Relationship Id="rId5444" Type="http://schemas.openxmlformats.org/officeDocument/2006/relationships/hyperlink" Target="https://projectcatalyst.io/funds/10/f13-cardano-open-developers/ephemeral-cardano-devnets-by-txpipe" TargetMode="External"/><Relationship Id="rId4115" Type="http://schemas.openxmlformats.org/officeDocument/2006/relationships/hyperlink" Target="https://projectcatalyst.io/funds/11/cardano-use-cases-concept/prism-verifiable-credential-badges-609f0" TargetMode="External"/><Relationship Id="rId5445" Type="http://schemas.openxmlformats.org/officeDocument/2006/relationships/hyperlink" Target="https://drive.google.com/file/d/1O4BOAICm6zccfTCf2fs6HVSmil-9qDUP/view?usp=drive_link" TargetMode="External"/><Relationship Id="rId5471" Type="http://schemas.openxmlformats.org/officeDocument/2006/relationships/hyperlink" Target="https://projectcatalyst.io/funds/12/f12-cardano-open-developers/decentralised-batcher-framework-with-dao-governance" TargetMode="External"/><Relationship Id="rId5472" Type="http://schemas.openxmlformats.org/officeDocument/2006/relationships/hyperlink" Target="https://drive.google.com/file/d/1tgHgKvGD8K8_S_1j3F1M_i6uBJ72IsPT/view?usp=drive_link" TargetMode="External"/><Relationship Id="rId4141" Type="http://schemas.openxmlformats.org/officeDocument/2006/relationships/hyperlink" Target="https://drive.google.com/file/d/1cwv28CGGTRyc3sCetxPbngbLtWHx_x-n/view?usp=drive_link" TargetMode="External"/><Relationship Id="rId4140" Type="http://schemas.openxmlformats.org/officeDocument/2006/relationships/hyperlink" Target="https://catalystiog.zendesk.com/agent/tickets/4495" TargetMode="External"/><Relationship Id="rId5470" Type="http://schemas.openxmlformats.org/officeDocument/2006/relationships/hyperlink" Target="https://www.youtube.com/watch?v=VYpP9DgnNKo" TargetMode="External"/><Relationship Id="rId4143" Type="http://schemas.openxmlformats.org/officeDocument/2006/relationships/hyperlink" Target="https://drive.google.com/file/d/131SL5UBJOzGdsoaArotNT6rpnPnUru8f/view?usp=drive_link" TargetMode="External"/><Relationship Id="rId5475" Type="http://schemas.openxmlformats.org/officeDocument/2006/relationships/hyperlink" Target="https://drive.google.com/file/d/1Ia_oecIE6QkdBJcHu-JC7zh-7AowqrSV/view?usp=drive_link" TargetMode="External"/><Relationship Id="rId4142" Type="http://schemas.openxmlformats.org/officeDocument/2006/relationships/hyperlink" Target="https://app.ideascale.com/t/UM5UZBvFb" TargetMode="External"/><Relationship Id="rId5476" Type="http://schemas.openxmlformats.org/officeDocument/2006/relationships/hyperlink" Target="https://www.youtube.com/watch?v=BySPYmizia8" TargetMode="External"/><Relationship Id="rId4145" Type="http://schemas.openxmlformats.org/officeDocument/2006/relationships/hyperlink" Target="https://cardano.ideascale.com/a/dtd/416660-48088" TargetMode="External"/><Relationship Id="rId5473" Type="http://schemas.openxmlformats.org/officeDocument/2006/relationships/hyperlink" Target="https://www.youtube.com/watch?v=Z32f2E_XKfM&amp;feature=youtu.be" TargetMode="External"/><Relationship Id="rId4144" Type="http://schemas.openxmlformats.org/officeDocument/2006/relationships/hyperlink" Target="https://www.youtube.com/watch?v=IFcKK-_tuHI" TargetMode="External"/><Relationship Id="rId5474" Type="http://schemas.openxmlformats.org/officeDocument/2006/relationships/hyperlink" Target="https://projectcatalyst.io/funds/12/f12-cardano-use-cases-concept/orcfax-staking-rewarding-good-behaviour" TargetMode="External"/><Relationship Id="rId4147" Type="http://schemas.openxmlformats.org/officeDocument/2006/relationships/hyperlink" Target="https://www.youtube.com/watch?v=MLDhCC_vfc8" TargetMode="External"/><Relationship Id="rId5479" Type="http://schemas.openxmlformats.org/officeDocument/2006/relationships/hyperlink" Target="https://youtu.be/Ba1Dym1hAgM" TargetMode="External"/><Relationship Id="rId4146" Type="http://schemas.openxmlformats.org/officeDocument/2006/relationships/hyperlink" Target="https://docs.google.com/document/d/1613XTIc86HQYewobPQxTRxJLHv-QzhbCkbTCTRQPUUM/edit?tab=t.0" TargetMode="External"/><Relationship Id="rId4149" Type="http://schemas.openxmlformats.org/officeDocument/2006/relationships/hyperlink" Target="https://docs.google.com/document/d/1fockB3GqBFDTyRZR32yxJyqtgejA8E-oXpLv0ebNLV4/edit?tab=t.0" TargetMode="External"/><Relationship Id="rId5477" Type="http://schemas.openxmlformats.org/officeDocument/2006/relationships/hyperlink" Target="https://projectcatalyst.io/funds/12/f12-cardano-open-developers/devx-wallet-the-cardano-developer-wallet" TargetMode="External"/><Relationship Id="rId4148" Type="http://schemas.openxmlformats.org/officeDocument/2006/relationships/hyperlink" Target="https://projectcatalyst.io/funds/10/f10-startups-and-onboarding-for-students/cardano-blockchain-course-for-hispanic-speakers" TargetMode="External"/><Relationship Id="rId5478" Type="http://schemas.openxmlformats.org/officeDocument/2006/relationships/hyperlink" Target="https://drive.google.com/file/d/1Jom3TAk8od8ql18_GwDXiznqwqpspI0q/view?usp=drive_link" TargetMode="External"/><Relationship Id="rId4139" Type="http://schemas.openxmlformats.org/officeDocument/2006/relationships/hyperlink" Target="https://app.ideascale.com/t/UM5UZBw2n" TargetMode="External"/><Relationship Id="rId5460" Type="http://schemas.openxmlformats.org/officeDocument/2006/relationships/hyperlink" Target="https://drive.google.com/file/d/1gFFWiEyZdIQx8ccEWNE06wgztJQMldHZ/view?usp=drive_link" TargetMode="External"/><Relationship Id="rId5461" Type="http://schemas.openxmlformats.org/officeDocument/2006/relationships/hyperlink" Target="https://youtu.be/2eatTPXZG5A" TargetMode="External"/><Relationship Id="rId4130" Type="http://schemas.openxmlformats.org/officeDocument/2006/relationships/hyperlink" Target="https://app.ideascale.com/t/UM5UZBq8A" TargetMode="External"/><Relationship Id="rId4132" Type="http://schemas.openxmlformats.org/officeDocument/2006/relationships/hyperlink" Target="https://youtu.be/UFVm4iEfcaI?si=glViF-VGhht3Zm6w" TargetMode="External"/><Relationship Id="rId5464" Type="http://schemas.openxmlformats.org/officeDocument/2006/relationships/hyperlink" Target="https://www.youtube.com/watch?v=vkcSOSJ9vJs" TargetMode="External"/><Relationship Id="rId4131" Type="http://schemas.openxmlformats.org/officeDocument/2006/relationships/hyperlink" Target="https://drive.google.com/file/d/1tSjkAMoD6EvX8nRmwjT3KNBQZlIl6uDu/view?usp=drive_link" TargetMode="External"/><Relationship Id="rId5465" Type="http://schemas.openxmlformats.org/officeDocument/2006/relationships/hyperlink" Target="https://projectcatalyst.io/funds/12/f12-cardano-open-ecosystem/minswap-cardano-defi-onboarding-education-program" TargetMode="External"/><Relationship Id="rId4134" Type="http://schemas.openxmlformats.org/officeDocument/2006/relationships/hyperlink" Target="https://drive.google.com/file/d/1JhDu7Ku3dmumofCm5F0cIuKdgzHuM3Sr/view?usp=drive_link" TargetMode="External"/><Relationship Id="rId5462" Type="http://schemas.openxmlformats.org/officeDocument/2006/relationships/hyperlink" Target="https://projectcatalyst.io/funds/14/cardano-open-ecosystem/community-cip-editor-robert-phair-6-month-budget" TargetMode="External"/><Relationship Id="rId4133" Type="http://schemas.openxmlformats.org/officeDocument/2006/relationships/hyperlink" Target="https://app.ideascale.com/t/UM5UZBrFj" TargetMode="External"/><Relationship Id="rId5463" Type="http://schemas.openxmlformats.org/officeDocument/2006/relationships/hyperlink" Target="https://drive.google.com/file/d/12XeQk9MJTNST6p3zF8BDcEg8XPRU9A5l/view?usp=drive_link" TargetMode="External"/><Relationship Id="rId4136" Type="http://schemas.openxmlformats.org/officeDocument/2006/relationships/hyperlink" Target="https://app.ideascale.com/t/UM5UZBreN" TargetMode="External"/><Relationship Id="rId5468" Type="http://schemas.openxmlformats.org/officeDocument/2006/relationships/hyperlink" Target="https://projectcatalyst.io/funds/12/f12-cardano-open-ecosystem/support-drep-to-connect-delegators-cip-1694" TargetMode="External"/><Relationship Id="rId4135" Type="http://schemas.openxmlformats.org/officeDocument/2006/relationships/hyperlink" Target="https://www.youtube.com/watch?v=3l2biUE9ct8" TargetMode="External"/><Relationship Id="rId5469" Type="http://schemas.openxmlformats.org/officeDocument/2006/relationships/hyperlink" Target="https://drive.google.com/file/d/18U1QxBGc7pkybadSBOIGlMaTzngmbf8R/view?usp=drive_link" TargetMode="External"/><Relationship Id="rId4138" Type="http://schemas.openxmlformats.org/officeDocument/2006/relationships/hyperlink" Target="https://youtu.be/fjh3bGqDPgw" TargetMode="External"/><Relationship Id="rId5466" Type="http://schemas.openxmlformats.org/officeDocument/2006/relationships/hyperlink" Target="https://drive.google.com/file/d/1g20tZ-b1nENB7v3mOS_UlxG9Ndn9YezA/view?usp=drive_link" TargetMode="External"/><Relationship Id="rId4137" Type="http://schemas.openxmlformats.org/officeDocument/2006/relationships/hyperlink" Target="https://drive.google.com/file/d/1A92aquTLnRrJdPCAV_a9l7yWsw_jwmh1/view?usp=drive_link" TargetMode="External"/><Relationship Id="rId5467" Type="http://schemas.openxmlformats.org/officeDocument/2006/relationships/hyperlink" Target="https://www.youtube.com/watch?v=mpWqRyuTxSg" TargetMode="External"/><Relationship Id="rId1972" Type="http://schemas.openxmlformats.org/officeDocument/2006/relationships/hyperlink" Target="https://youtu.be/9UQfTiSDyY8" TargetMode="External"/><Relationship Id="rId1973" Type="http://schemas.openxmlformats.org/officeDocument/2006/relationships/hyperlink" Target="https://youtu.be/7QhCxSh-mgE" TargetMode="External"/><Relationship Id="rId1974" Type="http://schemas.openxmlformats.org/officeDocument/2006/relationships/hyperlink" Target="https://app.ideascale.com/t/UM5UZBwyp" TargetMode="External"/><Relationship Id="rId1975" Type="http://schemas.openxmlformats.org/officeDocument/2006/relationships/hyperlink" Target="https://drive.google.com/file/d/1AGeQHoWYqPvUUgQL-3R5favOMwfdpFzq/view?usp=drive_link" TargetMode="External"/><Relationship Id="rId1976" Type="http://schemas.openxmlformats.org/officeDocument/2006/relationships/hyperlink" Target="https://youtu.be/I2HbMgu9RQ4" TargetMode="External"/><Relationship Id="rId1977" Type="http://schemas.openxmlformats.org/officeDocument/2006/relationships/hyperlink" Target="https://vimeo.com/820411581?share=copy" TargetMode="External"/><Relationship Id="rId1978" Type="http://schemas.openxmlformats.org/officeDocument/2006/relationships/hyperlink" Target="https://app.ideascale.com/t/UM5UZBrdv" TargetMode="External"/><Relationship Id="rId1979" Type="http://schemas.openxmlformats.org/officeDocument/2006/relationships/hyperlink" Target="https://docs.google.com/document/d/1WXbp5Gb0KqyRVPkL24Et31J0zKknbMRdmc0TKkn-Tg8/edit" TargetMode="External"/><Relationship Id="rId1970" Type="http://schemas.openxmlformats.org/officeDocument/2006/relationships/hyperlink" Target="https://app.ideascale.com/t/UM5UZBrSK" TargetMode="External"/><Relationship Id="rId1971" Type="http://schemas.openxmlformats.org/officeDocument/2006/relationships/hyperlink" Target="https://drive.google.com/file/d/1KbMrB8n4Ks2VIu9Y00aNH3jF8qxQvi0m/view?usp=share_link" TargetMode="External"/><Relationship Id="rId1961" Type="http://schemas.openxmlformats.org/officeDocument/2006/relationships/hyperlink" Target="https://youtu.be/6nciH-hp2Jc" TargetMode="External"/><Relationship Id="rId1962" Type="http://schemas.openxmlformats.org/officeDocument/2006/relationships/hyperlink" Target="https://cardano.ideascale.com/a/dtd/414716-48088" TargetMode="External"/><Relationship Id="rId1963" Type="http://schemas.openxmlformats.org/officeDocument/2006/relationships/hyperlink" Target="https://drive.google.com/file/d/1fzt7nWZvtNmDofKy95_P0MGuVbVdXfyZ/view?usp=drive_link" TargetMode="External"/><Relationship Id="rId1964" Type="http://schemas.openxmlformats.org/officeDocument/2006/relationships/hyperlink" Target="https://youtu.be/u8_adaWUvww" TargetMode="External"/><Relationship Id="rId1965" Type="http://schemas.openxmlformats.org/officeDocument/2006/relationships/hyperlink" Target="https://www.youtube.com/watch?v=c5toYO3TnZc" TargetMode="External"/><Relationship Id="rId1966" Type="http://schemas.openxmlformats.org/officeDocument/2006/relationships/hyperlink" Target="https://app.ideascale.com/t/UM5UZBrdL" TargetMode="External"/><Relationship Id="rId1967" Type="http://schemas.openxmlformats.org/officeDocument/2006/relationships/hyperlink" Target="https://docs.google.com/document/d/1sLJ0Meiv6zXTycDDm3StMqFAYPqHjXCTSf30pub5KVg/edit" TargetMode="External"/><Relationship Id="rId1968" Type="http://schemas.openxmlformats.org/officeDocument/2006/relationships/hyperlink" Target="https://youtu.be/IZwvXcQsimo" TargetMode="External"/><Relationship Id="rId1969" Type="http://schemas.openxmlformats.org/officeDocument/2006/relationships/hyperlink" Target="https://youtu.be/wu-9DtTCK2c" TargetMode="External"/><Relationship Id="rId1960" Type="http://schemas.openxmlformats.org/officeDocument/2006/relationships/hyperlink" Target="https://youtu.be/hrOKJfYJPsg" TargetMode="External"/><Relationship Id="rId1994" Type="http://schemas.openxmlformats.org/officeDocument/2006/relationships/hyperlink" Target="https://app.ideascale.com/t/UM5UZBvrK" TargetMode="External"/><Relationship Id="rId1995" Type="http://schemas.openxmlformats.org/officeDocument/2006/relationships/hyperlink" Target="https://drive.google.com/file/d/1OquxtMmlMb2DM3UXfuyRW2FiKqGMwRE3/view?usp=drive_link" TargetMode="External"/><Relationship Id="rId1996" Type="http://schemas.openxmlformats.org/officeDocument/2006/relationships/hyperlink" Target="https://youtu.be/URTFsuJimCk" TargetMode="External"/><Relationship Id="rId1997" Type="http://schemas.openxmlformats.org/officeDocument/2006/relationships/hyperlink" Target="https://www.youtube.com/watch?v=iPqt4vO-D00" TargetMode="External"/><Relationship Id="rId1998" Type="http://schemas.openxmlformats.org/officeDocument/2006/relationships/hyperlink" Target="https://app.ideascale.com/t/UM5UZBvqS" TargetMode="External"/><Relationship Id="rId1999" Type="http://schemas.openxmlformats.org/officeDocument/2006/relationships/hyperlink" Target="https://drive.google.com/file/d/1s0Iy-VxiYO2D6Wke0sxA9xbz_Jp3s_Ok/view?usp=drive_link" TargetMode="External"/><Relationship Id="rId1990" Type="http://schemas.openxmlformats.org/officeDocument/2006/relationships/hyperlink" Target="https://cardano.ideascale.com/a/dtd/Nami-Wallet/366752-48088" TargetMode="External"/><Relationship Id="rId1991" Type="http://schemas.openxmlformats.org/officeDocument/2006/relationships/hyperlink" Target="https://drive.google.com/file/d/1iutC9Rf1PEqrf-ucJvSYns_kXhvFfBw-/view?usp=drive_link" TargetMode="External"/><Relationship Id="rId1992" Type="http://schemas.openxmlformats.org/officeDocument/2006/relationships/hyperlink" Target="https://youtu.be/J_m90W-ktFE" TargetMode="External"/><Relationship Id="rId1993" Type="http://schemas.openxmlformats.org/officeDocument/2006/relationships/hyperlink" Target="https://youtu.be/Ezua3qAC6ks" TargetMode="External"/><Relationship Id="rId1983" Type="http://schemas.openxmlformats.org/officeDocument/2006/relationships/hyperlink" Target="https://drive.google.com/file/d/1reFCfxHKn37GVtgIIr0owe5_6JwUBbXG/view?usp=drive_link" TargetMode="External"/><Relationship Id="rId1984" Type="http://schemas.openxmlformats.org/officeDocument/2006/relationships/hyperlink" Target="https://youtu.be/JMk-CSz4P_o" TargetMode="External"/><Relationship Id="rId1985" Type="http://schemas.openxmlformats.org/officeDocument/2006/relationships/hyperlink" Target="https://www.youtube.com/watch?v=7TUMF4itWsw" TargetMode="External"/><Relationship Id="rId1986" Type="http://schemas.openxmlformats.org/officeDocument/2006/relationships/hyperlink" Target="https://app.ideascale.com/t/UM5UZBvcX" TargetMode="External"/><Relationship Id="rId1987" Type="http://schemas.openxmlformats.org/officeDocument/2006/relationships/hyperlink" Target="https://drive.google.com/file/d/1l2ATQwv5pEdeeE9uJ1GtyNZ7VcuuAAQt/view?usp=drive_link" TargetMode="External"/><Relationship Id="rId1988" Type="http://schemas.openxmlformats.org/officeDocument/2006/relationships/hyperlink" Target="https://youtu.be/T5LSL51sbgk" TargetMode="External"/><Relationship Id="rId1989" Type="http://schemas.openxmlformats.org/officeDocument/2006/relationships/hyperlink" Target="https://www.youtube.com/watch?v=7TUMF4itWsw" TargetMode="External"/><Relationship Id="rId1980" Type="http://schemas.openxmlformats.org/officeDocument/2006/relationships/hyperlink" Target="https://youtu.be/m-M_vMtare0" TargetMode="External"/><Relationship Id="rId1981" Type="http://schemas.openxmlformats.org/officeDocument/2006/relationships/hyperlink" Target="https://youtu.be/WdZsqcucc3k" TargetMode="External"/><Relationship Id="rId1982" Type="http://schemas.openxmlformats.org/officeDocument/2006/relationships/hyperlink" Target="https://app.ideascale.com/t/UM5UZBrRc" TargetMode="External"/><Relationship Id="rId1930" Type="http://schemas.openxmlformats.org/officeDocument/2006/relationships/hyperlink" Target="https://app.ideascale.com/t/UM5UZBrRt" TargetMode="External"/><Relationship Id="rId1931" Type="http://schemas.openxmlformats.org/officeDocument/2006/relationships/hyperlink" Target="https://drive.google.com/file/d/141mVnYL6yc57Id5ODaVf3KXHr7IUK8Rz/view?usp=drive_link" TargetMode="External"/><Relationship Id="rId1932" Type="http://schemas.openxmlformats.org/officeDocument/2006/relationships/hyperlink" Target="https://youtu.be/CDRdGWU3NfM" TargetMode="External"/><Relationship Id="rId1933" Type="http://schemas.openxmlformats.org/officeDocument/2006/relationships/hyperlink" Target="https://youtu.be/7QhCxSh-mgE" TargetMode="External"/><Relationship Id="rId1934" Type="http://schemas.openxmlformats.org/officeDocument/2006/relationships/hyperlink" Target="https://app.ideascale.com/t/UM5UZBrSA" TargetMode="External"/><Relationship Id="rId1935" Type="http://schemas.openxmlformats.org/officeDocument/2006/relationships/hyperlink" Target="https://drive.google.com/file/d/1G3klsSwv3sDmtOQ09dAPE2D_u_A-Mp-B/view?usp=drive_link" TargetMode="External"/><Relationship Id="rId1936" Type="http://schemas.openxmlformats.org/officeDocument/2006/relationships/hyperlink" Target="https://youtu.be/tR5Uoh6hev0" TargetMode="External"/><Relationship Id="rId1937" Type="http://schemas.openxmlformats.org/officeDocument/2006/relationships/hyperlink" Target="https://youtu.be/7QhCxSh-mgE" TargetMode="External"/><Relationship Id="rId1938" Type="http://schemas.openxmlformats.org/officeDocument/2006/relationships/hyperlink" Target="https://cardano.ideascale.com/a/dtd/416688-48088" TargetMode="External"/><Relationship Id="rId1939" Type="http://schemas.openxmlformats.org/officeDocument/2006/relationships/hyperlink" Target="https://docs.google.com/document/d/1A903akAKe1gxOIEVDeQYY07oQgJqupfH/edit?usp=drive_link&amp;ouid=116297887899789336301&amp;rtpof=true&amp;sd=true" TargetMode="External"/><Relationship Id="rId1920" Type="http://schemas.openxmlformats.org/officeDocument/2006/relationships/hyperlink" Target="https://youtu.be/oIpj-zmt8QE" TargetMode="External"/><Relationship Id="rId1921" Type="http://schemas.openxmlformats.org/officeDocument/2006/relationships/hyperlink" Target="https://www.youtube.com/watch?v=MqFwg0izrAM&amp;feature=youtu.be" TargetMode="External"/><Relationship Id="rId1922" Type="http://schemas.openxmlformats.org/officeDocument/2006/relationships/hyperlink" Target="https://app.ideascale.com/t/UM5UZBrWo" TargetMode="External"/><Relationship Id="rId1923" Type="http://schemas.openxmlformats.org/officeDocument/2006/relationships/hyperlink" Target="https://docs.google.com/document/d/1WH7Zfzdm-vHBJOezpa89mrI_4YPyIy45PE4TZ3MQny0/edit?usp=drive_link" TargetMode="External"/><Relationship Id="rId1924" Type="http://schemas.openxmlformats.org/officeDocument/2006/relationships/hyperlink" Target="https://youtu.be/GnUZj19xl80" TargetMode="External"/><Relationship Id="rId1925" Type="http://schemas.openxmlformats.org/officeDocument/2006/relationships/hyperlink" Target="https://youtu.be/7flJ9hGEfl8" TargetMode="External"/><Relationship Id="rId1926" Type="http://schemas.openxmlformats.org/officeDocument/2006/relationships/hyperlink" Target="https://app.ideascale.com/t/UM5UZBrSI" TargetMode="External"/><Relationship Id="rId1927" Type="http://schemas.openxmlformats.org/officeDocument/2006/relationships/hyperlink" Target="https://drive.google.com/file/d/15bPgoij1YkXmyw0_IBlpyE3dJeXlPxm9/view?usp=drive_link" TargetMode="External"/><Relationship Id="rId1928" Type="http://schemas.openxmlformats.org/officeDocument/2006/relationships/hyperlink" Target="https://youtu.be/xdM5JkU1t-8" TargetMode="External"/><Relationship Id="rId1929" Type="http://schemas.openxmlformats.org/officeDocument/2006/relationships/hyperlink" Target="https://youtu.be/7QhCxSh-mgE" TargetMode="External"/><Relationship Id="rId4190" Type="http://schemas.openxmlformats.org/officeDocument/2006/relationships/hyperlink" Target="https://cardano.ideascale.com/a/dtd/418841-48088" TargetMode="External"/><Relationship Id="rId4192" Type="http://schemas.openxmlformats.org/officeDocument/2006/relationships/hyperlink" Target="https://www.youtube.com/watch?v=kdy4zpcIB00" TargetMode="External"/><Relationship Id="rId4191" Type="http://schemas.openxmlformats.org/officeDocument/2006/relationships/hyperlink" Target="https://drive.google.com/file/d/1ixgu6Y8Wn4BrtG1uPTf57cP2yJjvAXYR/view?usp=drive_link" TargetMode="External"/><Relationship Id="rId4194" Type="http://schemas.openxmlformats.org/officeDocument/2006/relationships/hyperlink" Target="https://drive.google.com/file/d/1lEnZ-S7RwAqzdD_btnDcY020HsBQw6oI/view?usp=drive_link" TargetMode="External"/><Relationship Id="rId4193" Type="http://schemas.openxmlformats.org/officeDocument/2006/relationships/hyperlink" Target="https://cardano.ideascale.com/a/dtd/418881-48088" TargetMode="External"/><Relationship Id="rId4196" Type="http://schemas.openxmlformats.org/officeDocument/2006/relationships/hyperlink" Target="https://projectcatalyst.io/funds/10/f10-spo-tools-and-community-projects/spo-community-polling-platform" TargetMode="External"/><Relationship Id="rId4195" Type="http://schemas.openxmlformats.org/officeDocument/2006/relationships/hyperlink" Target="https://www.youtube.com/watch?v=lMS1AqYhsfM" TargetMode="External"/><Relationship Id="rId4198" Type="http://schemas.openxmlformats.org/officeDocument/2006/relationships/hyperlink" Target="https://www.youtube.com/watch?v=1cOrsHP75A4" TargetMode="External"/><Relationship Id="rId4197" Type="http://schemas.openxmlformats.org/officeDocument/2006/relationships/hyperlink" Target="https://drive.google.com/file/d/1830Cy5LyfurUHQEjB4eAo7gVcVCUmEKW/view?usp=drive_link" TargetMode="External"/><Relationship Id="rId4199" Type="http://schemas.openxmlformats.org/officeDocument/2006/relationships/hyperlink" Target="https://projectcatalyst.io/funds/11/cardano-open-developers/credit-card-gateway" TargetMode="External"/><Relationship Id="rId1950" Type="http://schemas.openxmlformats.org/officeDocument/2006/relationships/hyperlink" Target="https://cardano.ideascale.com/a/dtd/414699-48088" TargetMode="External"/><Relationship Id="rId1951" Type="http://schemas.openxmlformats.org/officeDocument/2006/relationships/hyperlink" Target="https://drive.google.com/file/d/19Zg_t0UpcDY4Zguz1T4yHcWqmYzlR1dO/view?usp=share_link" TargetMode="External"/><Relationship Id="rId1952" Type="http://schemas.openxmlformats.org/officeDocument/2006/relationships/hyperlink" Target="https://youtu.be/wIlT50fcx9g" TargetMode="External"/><Relationship Id="rId1953" Type="http://schemas.openxmlformats.org/officeDocument/2006/relationships/hyperlink" Target="https://youtu.be/rgpSowgTGck" TargetMode="External"/><Relationship Id="rId1954" Type="http://schemas.openxmlformats.org/officeDocument/2006/relationships/hyperlink" Target="https://app.ideascale.com/t/UM5UZBrSE" TargetMode="External"/><Relationship Id="rId1955" Type="http://schemas.openxmlformats.org/officeDocument/2006/relationships/hyperlink" Target="https://drive.google.com/file/d/1wzSot3qdwIEiJHFOAP6dfOa9QGWxcAX9/view?usp=drive_link" TargetMode="External"/><Relationship Id="rId1956" Type="http://schemas.openxmlformats.org/officeDocument/2006/relationships/hyperlink" Target="https://youtu.be/yQYTSj908mk" TargetMode="External"/><Relationship Id="rId1957" Type="http://schemas.openxmlformats.org/officeDocument/2006/relationships/hyperlink" Target="https://youtu.be/7QhCxSh-mgE" TargetMode="External"/><Relationship Id="rId1958" Type="http://schemas.openxmlformats.org/officeDocument/2006/relationships/hyperlink" Target="https://app.ideascale.com/t/UM5UZBqy9" TargetMode="External"/><Relationship Id="rId1959" Type="http://schemas.openxmlformats.org/officeDocument/2006/relationships/hyperlink" Target="https://docs.google.com/document/d/1ZB8dIF0TT1XBCL3yYwxgHikNcXdZgm7b_I0PPWu0oxY/edit" TargetMode="External"/><Relationship Id="rId1940" Type="http://schemas.openxmlformats.org/officeDocument/2006/relationships/hyperlink" Target="https://youtu.be/Y4sA72BGNt4" TargetMode="External"/><Relationship Id="rId1941" Type="http://schemas.openxmlformats.org/officeDocument/2006/relationships/hyperlink" Target="https://youtu.be/1Urx0mittec" TargetMode="External"/><Relationship Id="rId1942" Type="http://schemas.openxmlformats.org/officeDocument/2006/relationships/hyperlink" Target="https://app.ideascale.com/t/UM5UZBrRg" TargetMode="External"/><Relationship Id="rId1943" Type="http://schemas.openxmlformats.org/officeDocument/2006/relationships/hyperlink" Target="https://drive.google.com/file/d/1nADI8YHDsE3xSeyXZ2Iea7o37Nd6O08b/view?usp=share_link" TargetMode="External"/><Relationship Id="rId1944" Type="http://schemas.openxmlformats.org/officeDocument/2006/relationships/hyperlink" Target="https://youtu.be/N0ERF7Z69kU" TargetMode="External"/><Relationship Id="rId1945" Type="http://schemas.openxmlformats.org/officeDocument/2006/relationships/hyperlink" Target="https://youtu.be/7QhCxSh-mgE" TargetMode="External"/><Relationship Id="rId1946" Type="http://schemas.openxmlformats.org/officeDocument/2006/relationships/hyperlink" Target="https://app.ideascale.com/t/UM5UZBrRp" TargetMode="External"/><Relationship Id="rId1947" Type="http://schemas.openxmlformats.org/officeDocument/2006/relationships/hyperlink" Target="https://drive.google.com/file/d/1YiZJItDqs9X1bzkS0HPV4kgkeByHpVfo/view?usp=drive_link" TargetMode="External"/><Relationship Id="rId1948" Type="http://schemas.openxmlformats.org/officeDocument/2006/relationships/hyperlink" Target="https://youtu.be/t3tFNIX2rGA" TargetMode="External"/><Relationship Id="rId1949" Type="http://schemas.openxmlformats.org/officeDocument/2006/relationships/hyperlink" Target="https://youtu.be/h6_4s39k370" TargetMode="External"/><Relationship Id="rId2423" Type="http://schemas.openxmlformats.org/officeDocument/2006/relationships/hyperlink" Target="https://youtu.be/cEego2Y1_wg" TargetMode="External"/><Relationship Id="rId3755" Type="http://schemas.openxmlformats.org/officeDocument/2006/relationships/hyperlink" Target="https://docs.google.com/document/d/1liHWimgEleTPoicWkUN64800t-arECiC/edit?usp=drive_link&amp;ouid=116297887899789336301&amp;rtpof=true&amp;sd=true" TargetMode="External"/><Relationship Id="rId2424" Type="http://schemas.openxmlformats.org/officeDocument/2006/relationships/hyperlink" Target="https://youtu.be/f4AWu6v7sOw" TargetMode="External"/><Relationship Id="rId3754" Type="http://schemas.openxmlformats.org/officeDocument/2006/relationships/hyperlink" Target="https://app.ideascale.com/t/UM5UZBuxF" TargetMode="External"/><Relationship Id="rId2425" Type="http://schemas.openxmlformats.org/officeDocument/2006/relationships/hyperlink" Target="https://cardano.ideascale.com/a/dtd/417395-48088" TargetMode="External"/><Relationship Id="rId3757" Type="http://schemas.openxmlformats.org/officeDocument/2006/relationships/hyperlink" Target="https://projectcatalyst.io/funds/10/f10-development-and-infrastructure/enable-eternl-f10" TargetMode="External"/><Relationship Id="rId2426" Type="http://schemas.openxmlformats.org/officeDocument/2006/relationships/hyperlink" Target="https://youtu.be/u86CVnRhc7c" TargetMode="External"/><Relationship Id="rId3756" Type="http://schemas.openxmlformats.org/officeDocument/2006/relationships/hyperlink" Target="https://youtu.be/gJXJDCbjcP4" TargetMode="External"/><Relationship Id="rId2427" Type="http://schemas.openxmlformats.org/officeDocument/2006/relationships/hyperlink" Target="https://youtu.be/4njfC0vC5CQ" TargetMode="External"/><Relationship Id="rId3759" Type="http://schemas.openxmlformats.org/officeDocument/2006/relationships/hyperlink" Target="https://www.youtube.com/watch?v=Su434KgjD2M" TargetMode="External"/><Relationship Id="rId2428" Type="http://schemas.openxmlformats.org/officeDocument/2006/relationships/hyperlink" Target="https://youtu.be/u86CVnRhc7c" TargetMode="External"/><Relationship Id="rId3758" Type="http://schemas.openxmlformats.org/officeDocument/2006/relationships/hyperlink" Target="https://drive.google.com/file/d/19H6JVyHLBtUhRYGCBfFLNKwVhfrFppOC/view?usp=drive_link" TargetMode="External"/><Relationship Id="rId2429" Type="http://schemas.openxmlformats.org/officeDocument/2006/relationships/hyperlink" Target="http://app.ideascale.com/t/UM5UZBitY" TargetMode="External"/><Relationship Id="rId509" Type="http://schemas.openxmlformats.org/officeDocument/2006/relationships/hyperlink" Target="https://youtu.be/UbAgX1wLXa8" TargetMode="External"/><Relationship Id="rId508" Type="http://schemas.openxmlformats.org/officeDocument/2006/relationships/hyperlink" Target="https://youtu.be/LiesUqwLMU4" TargetMode="External"/><Relationship Id="rId503" Type="http://schemas.openxmlformats.org/officeDocument/2006/relationships/hyperlink" Target="https://drive.google.com/file/d/1j6sY2gJFsIgpWJ1PDDP9Lphq2Y-2CxVi/view?usp=sharing" TargetMode="External"/><Relationship Id="rId502" Type="http://schemas.openxmlformats.org/officeDocument/2006/relationships/hyperlink" Target="https://app.ideascale.com/t/UM5UZBvFO" TargetMode="External"/><Relationship Id="rId501" Type="http://schemas.openxmlformats.org/officeDocument/2006/relationships/hyperlink" Target="https://drive.google.com/drive/folders/1KlzbNWoN8d8y_ePMAZ5LM_zAPgmmvwf5?usp=sharing" TargetMode="External"/><Relationship Id="rId500" Type="http://schemas.openxmlformats.org/officeDocument/2006/relationships/hyperlink" Target="https://youtu.be/lyACnIRYwv8" TargetMode="External"/><Relationship Id="rId507" Type="http://schemas.openxmlformats.org/officeDocument/2006/relationships/hyperlink" Target="https://docs.google.com/document/d/1eCaKQnkpca1SamCUugWTxkmTqMsqhvKT/edit?usp=sharing&amp;ouid=117059928304090739258&amp;rtpof=true&amp;sd=true" TargetMode="External"/><Relationship Id="rId506" Type="http://schemas.openxmlformats.org/officeDocument/2006/relationships/hyperlink" Target="https://cardano.ideascale.com/a/dtd/Catalyst-Swarm-Genesis-GitBook/369556-48088" TargetMode="External"/><Relationship Id="rId505" Type="http://schemas.openxmlformats.org/officeDocument/2006/relationships/hyperlink" Target="https://drive.google.com/file/d/1OzWdoGAc9TrZX_Jwr7Q7PKBKtOBI49TE/view" TargetMode="External"/><Relationship Id="rId504" Type="http://schemas.openxmlformats.org/officeDocument/2006/relationships/hyperlink" Target="https://youtu.be/ePmsJOTc6c8" TargetMode="External"/><Relationship Id="rId3751" Type="http://schemas.openxmlformats.org/officeDocument/2006/relationships/hyperlink" Target="https://app.ideascale.com/t/UM5UZBwtd" TargetMode="External"/><Relationship Id="rId2420" Type="http://schemas.openxmlformats.org/officeDocument/2006/relationships/hyperlink" Target="https://www.youtube.com/watch?v=4UmCMva_oA4&amp;authuser=2" TargetMode="External"/><Relationship Id="rId3750" Type="http://schemas.openxmlformats.org/officeDocument/2006/relationships/hyperlink" Target="https://www.youtube.com/watch?v=ERRFcN1gCqk" TargetMode="External"/><Relationship Id="rId2421" Type="http://schemas.openxmlformats.org/officeDocument/2006/relationships/hyperlink" Target="https://cardano.ideascale.com/a/dtd/416656-48088" TargetMode="External"/><Relationship Id="rId3753" Type="http://schemas.openxmlformats.org/officeDocument/2006/relationships/hyperlink" Target="https://www.youtube.com/watch?v=56m5Q4PsY28" TargetMode="External"/><Relationship Id="rId2422" Type="http://schemas.openxmlformats.org/officeDocument/2006/relationships/hyperlink" Target="https://docs.google.com/document/d/1oID9d5Grbv-vTZaDS8wOyMFjVGPMQDOZZS3XKaRHIw0/edit" TargetMode="External"/><Relationship Id="rId3752" Type="http://schemas.openxmlformats.org/officeDocument/2006/relationships/hyperlink" Target="https://drive.google.com/file/d/1XBZlvR9SNmvuWvWiGrdpAwdyaySGmQoO/view?usp=drive_link" TargetMode="External"/><Relationship Id="rId2412" Type="http://schemas.openxmlformats.org/officeDocument/2006/relationships/hyperlink" Target="https://www.youtube.com/watch?v=dNs81N0so4c" TargetMode="External"/><Relationship Id="rId3744" Type="http://schemas.openxmlformats.org/officeDocument/2006/relationships/hyperlink" Target="https://drive.google.com/file/d/1dAJnVKGhd1i8XvXkCigVS32JTfy8WQSD/view?usp=drive_link" TargetMode="External"/><Relationship Id="rId2413" Type="http://schemas.openxmlformats.org/officeDocument/2006/relationships/hyperlink" Target="https://cardano.ideascale.com/a/dtd/417770-48088" TargetMode="External"/><Relationship Id="rId3743" Type="http://schemas.openxmlformats.org/officeDocument/2006/relationships/hyperlink" Target="https://cardano.ideascale.com/a/dtd/419676-48088" TargetMode="External"/><Relationship Id="rId2414" Type="http://schemas.openxmlformats.org/officeDocument/2006/relationships/hyperlink" Target="https://docs.google.com/document/d/1lxlLagb6e3DWerLZX5rweAA30S3kgpw2/edit?usp=drive_link&amp;ouid=116297887899789336301&amp;rtpof=true&amp;sd=true" TargetMode="External"/><Relationship Id="rId3746" Type="http://schemas.openxmlformats.org/officeDocument/2006/relationships/hyperlink" Target="https://projectcatalyst.io/funds/11/cardano-use-cases-solution/real-world-assets-tokenization-launchpad-by-nmkr-fluidtokens-and-iamx" TargetMode="External"/><Relationship Id="rId2415" Type="http://schemas.openxmlformats.org/officeDocument/2006/relationships/hyperlink" Target="https://youtu.be/WYk3IPC6WJY" TargetMode="External"/><Relationship Id="rId3745" Type="http://schemas.openxmlformats.org/officeDocument/2006/relationships/hyperlink" Target="https://www.youtube.com/watch?v=uQkQcIhN54Q" TargetMode="External"/><Relationship Id="rId2416" Type="http://schemas.openxmlformats.org/officeDocument/2006/relationships/hyperlink" Target="https://www.youtube.com/watch?v=w8H9wUIc_3I" TargetMode="External"/><Relationship Id="rId3748" Type="http://schemas.openxmlformats.org/officeDocument/2006/relationships/hyperlink" Target="https://projectcatalyst.io/funds/11/cardano-open-ecosystem/cardano-onboarding-campaign-at-larger-crypto-events-and-multiples-local-education-events" TargetMode="External"/><Relationship Id="rId2417" Type="http://schemas.openxmlformats.org/officeDocument/2006/relationships/hyperlink" Target="https://app.ideascale.com/t/UM5UZBut3" TargetMode="External"/><Relationship Id="rId3747" Type="http://schemas.openxmlformats.org/officeDocument/2006/relationships/hyperlink" Target="https://drive.google.com/file/d/1s6I8JDIIVJEp4NmScrIbhUow-i5lerXe/view?usp=drive_link" TargetMode="External"/><Relationship Id="rId2418" Type="http://schemas.openxmlformats.org/officeDocument/2006/relationships/hyperlink" Target="https://drive.google.com/file/d/1pzsoND5rJcxiT5KMIK831lVPfYhCmi3i/view?usp=drive_link" TargetMode="External"/><Relationship Id="rId2419" Type="http://schemas.openxmlformats.org/officeDocument/2006/relationships/hyperlink" Target="https://youtu.be/G11NfNRbArQ" TargetMode="External"/><Relationship Id="rId3749" Type="http://schemas.openxmlformats.org/officeDocument/2006/relationships/hyperlink" Target="https://drive.google.com/file/d/1NGo4ZM6484XbYQvmz5yRKleIEQKDoeyI/view?usp=drive_link" TargetMode="External"/><Relationship Id="rId3740" Type="http://schemas.openxmlformats.org/officeDocument/2006/relationships/hyperlink" Target="https://projectcatalyst.io/funds/10/f10-daos-less3-cardano/audit-for-open-source-lbe-for-daos" TargetMode="External"/><Relationship Id="rId2410" Type="http://schemas.openxmlformats.org/officeDocument/2006/relationships/hyperlink" Target="https://drive.google.com/file/d/1VQ9L-fp2KmWyWPLWYIexA80dmDXImgjq/view?usp=drive_link" TargetMode="External"/><Relationship Id="rId3742" Type="http://schemas.openxmlformats.org/officeDocument/2006/relationships/hyperlink" Target="https://www.youtube.com/watch?v=1j6_CMYr4ao&amp;feature=youtu.be" TargetMode="External"/><Relationship Id="rId2411" Type="http://schemas.openxmlformats.org/officeDocument/2006/relationships/hyperlink" Target="https://youtu.be/PJVkZi_7_sc" TargetMode="External"/><Relationship Id="rId3741" Type="http://schemas.openxmlformats.org/officeDocument/2006/relationships/hyperlink" Target="https://drive.google.com/file/d/1WK1B4giypJIxVNENOqrDUqOzL2obuu-s/view" TargetMode="External"/><Relationship Id="rId1114" Type="http://schemas.openxmlformats.org/officeDocument/2006/relationships/hyperlink" Target="https://drive.google.com/file/d/1ia_yfmRBbv3vIxSX4j5c3dl-AhSxtf3_/view?usp=share_link" TargetMode="External"/><Relationship Id="rId2445" Type="http://schemas.openxmlformats.org/officeDocument/2006/relationships/hyperlink" Target="https://cardano.ideascale.com/a/dtd/419150-48088" TargetMode="External"/><Relationship Id="rId3777" Type="http://schemas.openxmlformats.org/officeDocument/2006/relationships/hyperlink" Target="https://www.youtube.com/watch?v=KbvTra4A0Qo" TargetMode="External"/><Relationship Id="rId1115" Type="http://schemas.openxmlformats.org/officeDocument/2006/relationships/hyperlink" Target="https://youtu.be/wrQc1PpHWO4" TargetMode="External"/><Relationship Id="rId2446" Type="http://schemas.openxmlformats.org/officeDocument/2006/relationships/hyperlink" Target="https://drive.google.com/file/d/1NBjJ19MMcUls03QksJ8dzh8qc1WYJN-k/view?usp=drive_link" TargetMode="External"/><Relationship Id="rId3776" Type="http://schemas.openxmlformats.org/officeDocument/2006/relationships/hyperlink" Target="https://drive.google.com/file/d/1FG0s-rsXNZ2O3VRdqcyDRunzF8Oz3TbD/view?usp=drive_link" TargetMode="External"/><Relationship Id="rId1116" Type="http://schemas.openxmlformats.org/officeDocument/2006/relationships/hyperlink" Target="https://youtu.be/DRMlhZssZSA" TargetMode="External"/><Relationship Id="rId2447" Type="http://schemas.openxmlformats.org/officeDocument/2006/relationships/hyperlink" Target="https://youtu.be/SvJ7RfF8ZmA" TargetMode="External"/><Relationship Id="rId3779" Type="http://schemas.openxmlformats.org/officeDocument/2006/relationships/hyperlink" Target="https://drive.google.com/file/d/1mF5fFF7mO5TKEe_I3a00aucXvDmMFYLl/view?usp=drive_link" TargetMode="External"/><Relationship Id="rId1117" Type="http://schemas.openxmlformats.org/officeDocument/2006/relationships/hyperlink" Target="https://app.ideascale.com/t/UM5UZBvmX" TargetMode="External"/><Relationship Id="rId2448" Type="http://schemas.openxmlformats.org/officeDocument/2006/relationships/hyperlink" Target="https://www.youtube.com/watch?v=8uz19htsoBs&amp;ab_channel=dcSpark" TargetMode="External"/><Relationship Id="rId3778" Type="http://schemas.openxmlformats.org/officeDocument/2006/relationships/hyperlink" Target="https://projectcatalyst.io/funds/11/cardano-open-developers/grow-atalaprism-holder-connection-requests" TargetMode="External"/><Relationship Id="rId1118" Type="http://schemas.openxmlformats.org/officeDocument/2006/relationships/hyperlink" Target="https://drive.google.com/file/d/16YplAs_wsRyR6IRtHTBZUVeeFEpiRYDY/view?usp=share_link" TargetMode="External"/><Relationship Id="rId2449" Type="http://schemas.openxmlformats.org/officeDocument/2006/relationships/hyperlink" Target="https://cardano.ideascale.com/a/dtd/419165-48088" TargetMode="External"/><Relationship Id="rId1119" Type="http://schemas.openxmlformats.org/officeDocument/2006/relationships/hyperlink" Target="https://youtu.be/csi7T0vjLT0" TargetMode="External"/><Relationship Id="rId525" Type="http://schemas.openxmlformats.org/officeDocument/2006/relationships/hyperlink" Target="https://www.youtube.com/watch?v=qf1JySIQ1Ko" TargetMode="External"/><Relationship Id="rId524" Type="http://schemas.openxmlformats.org/officeDocument/2006/relationships/hyperlink" Target="https://youtu.be/3VP0xvjy-q4" TargetMode="External"/><Relationship Id="rId523" Type="http://schemas.openxmlformats.org/officeDocument/2006/relationships/hyperlink" Target="https://drive.google.com/file/d/1lFil8Yu-0mMtSNNjkA95IIc3u9flBPwf/view?usp=sharing" TargetMode="External"/><Relationship Id="rId522" Type="http://schemas.openxmlformats.org/officeDocument/2006/relationships/hyperlink" Target="https://app.ideascale.com/t/UM5UZBqfQ" TargetMode="External"/><Relationship Id="rId529" Type="http://schemas.openxmlformats.org/officeDocument/2006/relationships/hyperlink" Target="https://youtu.be/qSawI0by-Zw" TargetMode="External"/><Relationship Id="rId528" Type="http://schemas.openxmlformats.org/officeDocument/2006/relationships/hyperlink" Target="https://youtu.be/E2T-_vND8GA" TargetMode="External"/><Relationship Id="rId527" Type="http://schemas.openxmlformats.org/officeDocument/2006/relationships/hyperlink" Target="https://drive.google.com/file/d/15vDElKz4jhu02t_qJrC6n-R41o0Aip0j/view?usp=sharing" TargetMode="External"/><Relationship Id="rId526" Type="http://schemas.openxmlformats.org/officeDocument/2006/relationships/hyperlink" Target="https://app.ideascale.com/t/UM5UZBq1Q" TargetMode="External"/><Relationship Id="rId3771" Type="http://schemas.openxmlformats.org/officeDocument/2006/relationships/hyperlink" Target="https://www.youtube.com/watch?v=7ZNYOTgttcc" TargetMode="External"/><Relationship Id="rId2440" Type="http://schemas.openxmlformats.org/officeDocument/2006/relationships/hyperlink" Target="https://youtu.be/VlI7fEm_EKU" TargetMode="External"/><Relationship Id="rId3770" Type="http://schemas.openxmlformats.org/officeDocument/2006/relationships/hyperlink" Target="https://docs.google.com/document/d/11wZvH58hQ1CwaMFCqPUYyp4Q6VmRQcaS0Bn35a8wNzE/edit?tab=t.0" TargetMode="External"/><Relationship Id="rId521" Type="http://schemas.openxmlformats.org/officeDocument/2006/relationships/hyperlink" Target="https://youtu.be/MFxkdSHJeJM" TargetMode="External"/><Relationship Id="rId1110" Type="http://schemas.openxmlformats.org/officeDocument/2006/relationships/hyperlink" Target="https://drive.google.com/file/d/1So3veIAICipu6EW-sjKnLflVLK0ObiKK/view?usp=share_link" TargetMode="External"/><Relationship Id="rId2441" Type="http://schemas.openxmlformats.org/officeDocument/2006/relationships/hyperlink" Target="https://app.ideascale.com/t/UM5UZBq8j" TargetMode="External"/><Relationship Id="rId3773" Type="http://schemas.openxmlformats.org/officeDocument/2006/relationships/hyperlink" Target="https://drive.google.com/file/d/1R5GhgmmDqjRBB2Jlpfo9sDmP-3-8UO6P/view?usp=drive_link" TargetMode="External"/><Relationship Id="rId520" Type="http://schemas.openxmlformats.org/officeDocument/2006/relationships/hyperlink" Target="https://youtu.be/zZNGeoYda3Y" TargetMode="External"/><Relationship Id="rId1111" Type="http://schemas.openxmlformats.org/officeDocument/2006/relationships/hyperlink" Target="https://youtu.be/luzo3PxR1vI" TargetMode="External"/><Relationship Id="rId2442" Type="http://schemas.openxmlformats.org/officeDocument/2006/relationships/hyperlink" Target="https://docs.google.com/document/d/1-Tp6wTamfgk4vfwGE7vBc0-vxJMYwbqM/edit?usp=drive_link&amp;ouid=117059928304090739258&amp;rtpof=true&amp;sd=true" TargetMode="External"/><Relationship Id="rId3772" Type="http://schemas.openxmlformats.org/officeDocument/2006/relationships/hyperlink" Target="https://projectcatalyst.io/funds/12/f12-cardano-open-ecosystem/socialfi-building-bridges-cardano-summit-2024-side-event-dubai" TargetMode="External"/><Relationship Id="rId1112" Type="http://schemas.openxmlformats.org/officeDocument/2006/relationships/hyperlink" Target="https://youtu.be/5raeTO4VdeQ" TargetMode="External"/><Relationship Id="rId2443" Type="http://schemas.openxmlformats.org/officeDocument/2006/relationships/hyperlink" Target="https://youtu.be/tFRHJm5H8jw" TargetMode="External"/><Relationship Id="rId3775" Type="http://schemas.openxmlformats.org/officeDocument/2006/relationships/hyperlink" Target="https://projectcatalyst.io/funds/12/f12-cardano-open-ecosystem/token2049-singapore-rare-social-cardano-event-with-media-and-marketing-powered-by-rare-network-rare-evo" TargetMode="External"/><Relationship Id="rId1113" Type="http://schemas.openxmlformats.org/officeDocument/2006/relationships/hyperlink" Target="https://app.ideascale.com/t/UM5UZBvgb" TargetMode="External"/><Relationship Id="rId2444" Type="http://schemas.openxmlformats.org/officeDocument/2006/relationships/hyperlink" Target="https://www.youtube.com/watch?v=3UhwuWZcVOc" TargetMode="External"/><Relationship Id="rId3774" Type="http://schemas.openxmlformats.org/officeDocument/2006/relationships/hyperlink" Target="https://www.youtube.com/watch?v=My9sbubSvSU" TargetMode="External"/><Relationship Id="rId1103" Type="http://schemas.openxmlformats.org/officeDocument/2006/relationships/hyperlink" Target="https://youtu.be/Um8vRq-whAs" TargetMode="External"/><Relationship Id="rId2434" Type="http://schemas.openxmlformats.org/officeDocument/2006/relationships/hyperlink" Target="https://drive.google.com/file/d/1A9b2QYC1QAAGmlZ1VaPY4qD2WGPq1imv/view?usp=drive_link" TargetMode="External"/><Relationship Id="rId3766" Type="http://schemas.openxmlformats.org/officeDocument/2006/relationships/hyperlink" Target="https://projectcatalyst.io/funds/11/cardano-open-ecosystem/token-engineering-on-cardano-step-by-step-tutorials-to-design-economic-mechanisms-8a3df" TargetMode="External"/><Relationship Id="rId1104" Type="http://schemas.openxmlformats.org/officeDocument/2006/relationships/hyperlink" Target="https://www.youtube.com/watch?v=kjEq8t9ADBY" TargetMode="External"/><Relationship Id="rId2435" Type="http://schemas.openxmlformats.org/officeDocument/2006/relationships/hyperlink" Target="https://youtu.be/UpM8S76I1Zw" TargetMode="External"/><Relationship Id="rId3765" Type="http://schemas.openxmlformats.org/officeDocument/2006/relationships/hyperlink" Target="https://www.youtube.com/watch?v=o9Z0ZuJX8b8" TargetMode="External"/><Relationship Id="rId1105" Type="http://schemas.openxmlformats.org/officeDocument/2006/relationships/hyperlink" Target="https://app.ideascale.com/t/UM5UZBvxs" TargetMode="External"/><Relationship Id="rId2436" Type="http://schemas.openxmlformats.org/officeDocument/2006/relationships/hyperlink" Target="https://youtu.be/mvaQMu7qZ2U" TargetMode="External"/><Relationship Id="rId3768" Type="http://schemas.openxmlformats.org/officeDocument/2006/relationships/hyperlink" Target="https://www.youtube.com/watch?v=5A3W9LjLJos" TargetMode="External"/><Relationship Id="rId1106" Type="http://schemas.openxmlformats.org/officeDocument/2006/relationships/hyperlink" Target="https://docs.google.com/document/d/1kd6DGPgNuGZ54nxSi46He0XjPl4KCyaU/edit?usp=share_link&amp;ouid=117059928304090739258&amp;rtpof=true&amp;sd=true" TargetMode="External"/><Relationship Id="rId2437" Type="http://schemas.openxmlformats.org/officeDocument/2006/relationships/hyperlink" Target="https://cardano.ideascale.com/a/dtd/CPU-IOT-development-for-fact-data/369140-48088" TargetMode="External"/><Relationship Id="rId3767" Type="http://schemas.openxmlformats.org/officeDocument/2006/relationships/hyperlink" Target="https://docs.google.com/document/d/1hIu4MhN09wvJ5HKWOEqL4GI5rfliUjkUEYCUonsd2pY/edit?tab=t.0" TargetMode="External"/><Relationship Id="rId1107" Type="http://schemas.openxmlformats.org/officeDocument/2006/relationships/hyperlink" Target="https://youtu.be/0Mx63M7YLvU" TargetMode="External"/><Relationship Id="rId2438" Type="http://schemas.openxmlformats.org/officeDocument/2006/relationships/hyperlink" Target="https://drive.google.com/file/d/1muTHjkntzwE_iEbwToPeLNCLQM2Q_yeu/view?usp=drive_link" TargetMode="External"/><Relationship Id="rId1108" Type="http://schemas.openxmlformats.org/officeDocument/2006/relationships/hyperlink" Target="https://youtu.be/_MBtxc7e1L4" TargetMode="External"/><Relationship Id="rId2439" Type="http://schemas.openxmlformats.org/officeDocument/2006/relationships/hyperlink" Target="https://youtu.be/JwSvVPq_sK0" TargetMode="External"/><Relationship Id="rId3769" Type="http://schemas.openxmlformats.org/officeDocument/2006/relationships/hyperlink" Target="https://projectcatalyst.io/funds/12/f12-cardano-open-ecosystem/cardano-east-africa-hackathon-improving-education-through-blockchain" TargetMode="External"/><Relationship Id="rId1109" Type="http://schemas.openxmlformats.org/officeDocument/2006/relationships/hyperlink" Target="https://app.ideascale.com/t/UM5UZBu8E" TargetMode="External"/><Relationship Id="rId519" Type="http://schemas.openxmlformats.org/officeDocument/2006/relationships/hyperlink" Target="https://docs.google.com/document/d/1hleT1zIlP9BDS8xd_ZgGQ8fSD7w5S0ny/edit?usp=sharing&amp;ouid=117059928304090739258&amp;rtpof=true&amp;sd=true" TargetMode="External"/><Relationship Id="rId514" Type="http://schemas.openxmlformats.org/officeDocument/2006/relationships/hyperlink" Target="http://app.ideascale.com/t/UM5UZBilk" TargetMode="External"/><Relationship Id="rId513" Type="http://schemas.openxmlformats.org/officeDocument/2006/relationships/hyperlink" Target="https://drive.google.com/file/d/1_fcH2oqlQMmE9BrRYlF3_vwG7HzWtA2o/view" TargetMode="External"/><Relationship Id="rId512" Type="http://schemas.openxmlformats.org/officeDocument/2006/relationships/hyperlink" Target="https://youtu.be/NIBYbGOtT4E" TargetMode="External"/><Relationship Id="rId511" Type="http://schemas.openxmlformats.org/officeDocument/2006/relationships/hyperlink" Target="https://drive.google.com/file/d/1IMBHBU7X8QLBsDHqG8lZT4nFehZAkY-5/view?usp=sharing" TargetMode="External"/><Relationship Id="rId518" Type="http://schemas.openxmlformats.org/officeDocument/2006/relationships/hyperlink" Target="https://cardano.ideascale.com/a/dtd/Exhibit-Largest-BlockChainEXPO-JP/367080-48088" TargetMode="External"/><Relationship Id="rId517" Type="http://schemas.openxmlformats.org/officeDocument/2006/relationships/hyperlink" Target="https://youtu.be/oaiLx3KznAM" TargetMode="External"/><Relationship Id="rId516" Type="http://schemas.openxmlformats.org/officeDocument/2006/relationships/hyperlink" Target="https://youtu.be/pLhN1EATCxU" TargetMode="External"/><Relationship Id="rId515" Type="http://schemas.openxmlformats.org/officeDocument/2006/relationships/hyperlink" Target="https://drive.google.com/file/d/1NuMlMd0p09bvz6y2RGn7nGCTw4KnRRWh/view?usp=sharing" TargetMode="External"/><Relationship Id="rId3760" Type="http://schemas.openxmlformats.org/officeDocument/2006/relationships/hyperlink" Target="https://projectcatalyst.io/funds/10/f10-developer-ecosystem-the-evolution/open-source-blockfrost-deployment-images" TargetMode="External"/><Relationship Id="rId510" Type="http://schemas.openxmlformats.org/officeDocument/2006/relationships/hyperlink" Target="https://app.ideascale.com/t/UM5UZBv7d" TargetMode="External"/><Relationship Id="rId2430" Type="http://schemas.openxmlformats.org/officeDocument/2006/relationships/hyperlink" Target="https://drive.google.com/file/d/1lj9dRC1uTv-jYfTILejwu5w-i5hxhzag/view?usp=drive_link" TargetMode="External"/><Relationship Id="rId3762" Type="http://schemas.openxmlformats.org/officeDocument/2006/relationships/hyperlink" Target="https://www.youtube.com/watch?v=OISBfAspNBM" TargetMode="External"/><Relationship Id="rId1100" Type="http://schemas.openxmlformats.org/officeDocument/2006/relationships/hyperlink" Target="https://www.youtube.com/watch?v=7QUOgciWKPc" TargetMode="External"/><Relationship Id="rId2431" Type="http://schemas.openxmlformats.org/officeDocument/2006/relationships/hyperlink" Target="https://youtu.be/bg3uXjhOXXw" TargetMode="External"/><Relationship Id="rId3761" Type="http://schemas.openxmlformats.org/officeDocument/2006/relationships/hyperlink" Target="https://docs.google.com/document/d/1Ye-me_6FMh-R6HiALgYsxLPATKXqAxs2OC2Hlqm-P-g/edit?tab=t.0" TargetMode="External"/><Relationship Id="rId1101" Type="http://schemas.openxmlformats.org/officeDocument/2006/relationships/hyperlink" Target="https://app.ideascale.com/t/UM5UZBrVb" TargetMode="External"/><Relationship Id="rId2432" Type="http://schemas.openxmlformats.org/officeDocument/2006/relationships/hyperlink" Target="https://www.youtube.com/watch?v=5A4-wsxJjBM&amp;ab_channel=dcSpark" TargetMode="External"/><Relationship Id="rId3764" Type="http://schemas.openxmlformats.org/officeDocument/2006/relationships/hyperlink" Target="https://drive.google.com/file/d/1PTshkQ8d-P6OwMy-qi05XYiDw-5I4wX_/view?usp=drive_link" TargetMode="External"/><Relationship Id="rId1102" Type="http://schemas.openxmlformats.org/officeDocument/2006/relationships/hyperlink" Target="https://docs.google.com/document/d/1aiq6byJ-sVUSzmB84V0DzumhYu9c9cN0boSZbH2nQPw/edit" TargetMode="External"/><Relationship Id="rId2433" Type="http://schemas.openxmlformats.org/officeDocument/2006/relationships/hyperlink" Target="https://cardano.ideascale.com/a/dtd/421908-48088" TargetMode="External"/><Relationship Id="rId3763" Type="http://schemas.openxmlformats.org/officeDocument/2006/relationships/hyperlink" Target="https://projectcatalyst.io/funds/11/cardano-use-cases-product/cardanoscan-analytics-charts" TargetMode="External"/><Relationship Id="rId3711" Type="http://schemas.openxmlformats.org/officeDocument/2006/relationships/hyperlink" Target="https://docs.google.com/document/d/1u6ORYBCyAD5M8IZBq251diqJheU-QLpxAo-krVmOy1E/edit?tab=t.0" TargetMode="External"/><Relationship Id="rId3710" Type="http://schemas.openxmlformats.org/officeDocument/2006/relationships/hyperlink" Target="https://projectcatalyst.io/funds/11/cardano-open-developers/mumak-by-txpipe-a-postgresql-custom-extension-to-process-raw-cardano-cbor" TargetMode="External"/><Relationship Id="rId3713" Type="http://schemas.openxmlformats.org/officeDocument/2006/relationships/hyperlink" Target="https://projectcatalyst.io/funds/12/f12-cardano-open-ecosystem/cardano-summit-24-dubai-rare-social-event-with-media-and-marketing-powered-by-rare-network-rare-evo" TargetMode="External"/><Relationship Id="rId3712" Type="http://schemas.openxmlformats.org/officeDocument/2006/relationships/hyperlink" Target="https://www.youtube.com/watch?v=O4YJOQghu8c" TargetMode="External"/><Relationship Id="rId3715" Type="http://schemas.openxmlformats.org/officeDocument/2006/relationships/hyperlink" Target="https://www.youtube.com/watch?v=7KJK7FYkAfI" TargetMode="External"/><Relationship Id="rId3714" Type="http://schemas.openxmlformats.org/officeDocument/2006/relationships/hyperlink" Target="https://docs.google.com/document/d/1TKlHn_KoqA9y52IM-HbkSlEDFGCwvC99NQ-nBefSh0s/edit?usp=drive_link" TargetMode="External"/><Relationship Id="rId3717" Type="http://schemas.openxmlformats.org/officeDocument/2006/relationships/hyperlink" Target="https://drive.google.com/file/d/15h8KSJwNslmMhj8Bhmkx5O_VMNqtoPbg/view?usp=drive_link" TargetMode="External"/><Relationship Id="rId3716" Type="http://schemas.openxmlformats.org/officeDocument/2006/relationships/hyperlink" Target="https://projectcatalyst.io/funds/11/cardano-use-cases-solution/classified-smart-contracts-for-distinct-use-case-dapps" TargetMode="External"/><Relationship Id="rId3719" Type="http://schemas.openxmlformats.org/officeDocument/2006/relationships/hyperlink" Target="https://projectcatalyst.io/funds/11/cardano-use-cases-concept/certifycdno-cardano-blockchain-certifications-for-education-and-beyond" TargetMode="External"/><Relationship Id="rId3718" Type="http://schemas.openxmlformats.org/officeDocument/2006/relationships/hyperlink" Target="https://www.youtube.com/watch?v=h05FzY72YmE" TargetMode="External"/><Relationship Id="rId3700" Type="http://schemas.openxmlformats.org/officeDocument/2006/relationships/hyperlink" Target="https://www.youtube.com/watch?v=_IHU_JKbNaU" TargetMode="External"/><Relationship Id="rId3702" Type="http://schemas.openxmlformats.org/officeDocument/2006/relationships/hyperlink" Target="https://docs.google.com/document/d/18NyuxkyChhJTK7F1uR0pvfbyBEjhaEC8C7Y4md72_M4/edit?tab=t.0" TargetMode="External"/><Relationship Id="rId3701" Type="http://schemas.openxmlformats.org/officeDocument/2006/relationships/hyperlink" Target="https://projectcatalyst.io/funds/10/f10-spo-tools-and-community-projects/spo-japan-guild-continued-operation-of-the-japanese-spo-community" TargetMode="External"/><Relationship Id="rId3704" Type="http://schemas.openxmlformats.org/officeDocument/2006/relationships/hyperlink" Target="https://projectcatalyst.io/funds/11/cardano-open-ecosystem/cardano-house-or-rnc-and-dnc-2024-policy-and-education-centers-awen" TargetMode="External"/><Relationship Id="rId3703" Type="http://schemas.openxmlformats.org/officeDocument/2006/relationships/hyperlink" Target="https://www.youtube.com/watch?v=Y6ST_brjQuI" TargetMode="External"/><Relationship Id="rId3706" Type="http://schemas.openxmlformats.org/officeDocument/2006/relationships/hyperlink" Target="https://www.youtube.com/watch?v=KNMbjO_EcFU" TargetMode="External"/><Relationship Id="rId3705" Type="http://schemas.openxmlformats.org/officeDocument/2006/relationships/hyperlink" Target="https://drive.google.com/file/d/1Iuml9lbnkqK7qYWsAUBSjJE-7Y3VCa3w/view?usp=drive_link" TargetMode="External"/><Relationship Id="rId3708" Type="http://schemas.openxmlformats.org/officeDocument/2006/relationships/hyperlink" Target="https://drive.google.com/file/d/1ZNdyC7Xm8iV0Pl73tZVkZfPZUuJO1__0/view?usp=drive_link" TargetMode="External"/><Relationship Id="rId3707" Type="http://schemas.openxmlformats.org/officeDocument/2006/relationships/hyperlink" Target="https://projectcatalyst.io/funds/11/cardano-use-cases-solution/charli3-pull-oracle-real-time-price-feeds-on-request-on-demand-validation-service-mvp" TargetMode="External"/><Relationship Id="rId3709" Type="http://schemas.openxmlformats.org/officeDocument/2006/relationships/hyperlink" Target="https://vimeo.com/1027914477/d080937653?share=copy" TargetMode="External"/><Relationship Id="rId2401" Type="http://schemas.openxmlformats.org/officeDocument/2006/relationships/hyperlink" Target="https://app.ideascale.com/t/UM5UZBu2g" TargetMode="External"/><Relationship Id="rId3733" Type="http://schemas.openxmlformats.org/officeDocument/2006/relationships/hyperlink" Target="https://www.youtube.com/watch?v=VsG4weDH3rM" TargetMode="External"/><Relationship Id="rId2402" Type="http://schemas.openxmlformats.org/officeDocument/2006/relationships/hyperlink" Target="https://drive.google.com/file/d/1-GhGSEGrihO61yPx1TutHpTB5sQ2kgYi/view?usp=drive_link" TargetMode="External"/><Relationship Id="rId3732" Type="http://schemas.openxmlformats.org/officeDocument/2006/relationships/hyperlink" Target="https://docs.google.com/document/d/1IkhTRzBkcFZrGjEQ0bxIiiAXw1GMuOVuZAXXgIdjTS0/edit?tab=t.0" TargetMode="External"/><Relationship Id="rId2403" Type="http://schemas.openxmlformats.org/officeDocument/2006/relationships/hyperlink" Target="https://youtu.be/Uv48Kx2n4V4" TargetMode="External"/><Relationship Id="rId3735" Type="http://schemas.openxmlformats.org/officeDocument/2006/relationships/hyperlink" Target="https://docs.google.com/document/d/1FFwCUAogbTPPu_-VmCxKCfiDpS7fgEE-L7naO5Gb0cs/edit?tab=t.0" TargetMode="External"/><Relationship Id="rId2404" Type="http://schemas.openxmlformats.org/officeDocument/2006/relationships/hyperlink" Target="https://www.youtube.com/watch?v=4UmCMva_oA4" TargetMode="External"/><Relationship Id="rId3734" Type="http://schemas.openxmlformats.org/officeDocument/2006/relationships/hyperlink" Target="https://projectcatalyst.io/funds/11/cardano-open-developers/cardanopress-security-audits-improvements-and-optimisations" TargetMode="External"/><Relationship Id="rId2405" Type="http://schemas.openxmlformats.org/officeDocument/2006/relationships/hyperlink" Target="https://app.ideascale.com/t/UM5UZBu82" TargetMode="External"/><Relationship Id="rId3737" Type="http://schemas.openxmlformats.org/officeDocument/2006/relationships/hyperlink" Target="https://projectcatalyst.io/funds/11/cardano-open-ecosystem/community-stage-and-live-stream-at-rare-evo-24-caesars-palace-powered-by-rare-network-rare-evo" TargetMode="External"/><Relationship Id="rId2406" Type="http://schemas.openxmlformats.org/officeDocument/2006/relationships/hyperlink" Target="https://drive.google.com/file/d/1VRoPvVEj7-sxMf7oMGMIc8yU6p7ifxgb/view?usp=drive_link" TargetMode="External"/><Relationship Id="rId3736" Type="http://schemas.openxmlformats.org/officeDocument/2006/relationships/hyperlink" Target="https://youtu.be/4gAHKWQHtV8" TargetMode="External"/><Relationship Id="rId2407" Type="http://schemas.openxmlformats.org/officeDocument/2006/relationships/hyperlink" Target="https://youtu.be/T4xsaoSzgfI" TargetMode="External"/><Relationship Id="rId3739" Type="http://schemas.openxmlformats.org/officeDocument/2006/relationships/hyperlink" Target="https://youtu.be/MQLwn7djwzE?si=KJ7qBDLJ45Ckzepe" TargetMode="External"/><Relationship Id="rId2408" Type="http://schemas.openxmlformats.org/officeDocument/2006/relationships/hyperlink" Target="https://www.youtube.com/watch?v=Sv3DHAf1UdE" TargetMode="External"/><Relationship Id="rId3738" Type="http://schemas.openxmlformats.org/officeDocument/2006/relationships/hyperlink" Target="https://docs.google.com/document/d/1qe9oPmqzqrZbiTJj5Gf0jqZx4r747qHtk2mDNK3fWIc/edit?tab=t.0" TargetMode="External"/><Relationship Id="rId2409" Type="http://schemas.openxmlformats.org/officeDocument/2006/relationships/hyperlink" Target="https://app.ideascale.com/t/UM5UZBrRX" TargetMode="External"/><Relationship Id="rId3731" Type="http://schemas.openxmlformats.org/officeDocument/2006/relationships/hyperlink" Target="https://projectcatalyst.io/funds/10/f10-spo-tools-and-community-projects/blocklog-linked-leader-status-and-epoch-leader-notification-service-multilingual-support-and-maintenance" TargetMode="External"/><Relationship Id="rId2400" Type="http://schemas.openxmlformats.org/officeDocument/2006/relationships/hyperlink" Target="https://www.youtube.com/watch?v=LtJn7hsTrAM" TargetMode="External"/><Relationship Id="rId3730" Type="http://schemas.openxmlformats.org/officeDocument/2006/relationships/hyperlink" Target="https://www.youtube.com/watch?v=LabLIu1zy3w&amp;feature=youtu.be" TargetMode="External"/><Relationship Id="rId3722" Type="http://schemas.openxmlformats.org/officeDocument/2006/relationships/hyperlink" Target="https://projectcatalyst.io/funds/11/cardano-open-developers/indigo-iris-dex-api-and-indexer" TargetMode="External"/><Relationship Id="rId3721" Type="http://schemas.openxmlformats.org/officeDocument/2006/relationships/hyperlink" Target="https://www.youtube.com/watch?v=V9_wjXlzRDU" TargetMode="External"/><Relationship Id="rId3724" Type="http://schemas.openxmlformats.org/officeDocument/2006/relationships/hyperlink" Target="https://www.youtube.com/watch?v=YjjW6QL6nxs" TargetMode="External"/><Relationship Id="rId3723" Type="http://schemas.openxmlformats.org/officeDocument/2006/relationships/hyperlink" Target="https://docs.google.com/document/d/1P4Oix5RPbHeoJDQ0h2RBVMh_HoMqo9P_p9ztawtS_t0/edit?tab=t.0" TargetMode="External"/><Relationship Id="rId3726" Type="http://schemas.openxmlformats.org/officeDocument/2006/relationships/hyperlink" Target="https://docs.google.com/document/d/1-PgeT4HKZtV_O7sxZn7mSgMLFuyeohH8AMuLhfURkoU/edit?tab=t.0" TargetMode="External"/><Relationship Id="rId3725" Type="http://schemas.openxmlformats.org/officeDocument/2006/relationships/hyperlink" Target="https://projectcatalyst.io/funds/11/cardano-open-developers/cardano-utxo-db-abstraction" TargetMode="External"/><Relationship Id="rId3728" Type="http://schemas.openxmlformats.org/officeDocument/2006/relationships/hyperlink" Target="https://cardano.ideascale.com/a/dtd/416678-48088" TargetMode="External"/><Relationship Id="rId3727" Type="http://schemas.openxmlformats.org/officeDocument/2006/relationships/hyperlink" Target="https://www.youtube.com/watch?v=3ArO4AWH7tY" TargetMode="External"/><Relationship Id="rId3729" Type="http://schemas.openxmlformats.org/officeDocument/2006/relationships/hyperlink" Target="https://docs.google.com/document/d/1ShRsT4CZvYjbkBMxqigQKX2Q5-hGFQqe/edit" TargetMode="External"/><Relationship Id="rId3720" Type="http://schemas.openxmlformats.org/officeDocument/2006/relationships/hyperlink" Target="https://docs.google.com/document/d/1oy3gL4gQ6DlcgmLysP-RjINlg3ICQHUR8sP51LYyk3I/edit?tab=t.0" TargetMode="External"/><Relationship Id="rId4206" Type="http://schemas.openxmlformats.org/officeDocument/2006/relationships/hyperlink" Target="https://drive.google.com/file/d/1xZmFNhlAaDJNlBQ8RATFjk7ksnhAH2qx/view?usp=drive_link" TargetMode="External"/><Relationship Id="rId5538" Type="http://schemas.openxmlformats.org/officeDocument/2006/relationships/hyperlink" Target="https://drive.google.com/file/d/1JGq7u0f4VRZdZe-sHC3t-5ZZR8joh1r1/view?usp=drive_link" TargetMode="External"/><Relationship Id="rId4205" Type="http://schemas.openxmlformats.org/officeDocument/2006/relationships/hyperlink" Target="https://projectcatalyst.io/funds/12/f12-cardano-open-ecosystem/taptools-cardano-onboarding-platform" TargetMode="External"/><Relationship Id="rId5539" Type="http://schemas.openxmlformats.org/officeDocument/2006/relationships/hyperlink" Target="https://youtu.be/n6EOtvkRZ_k" TargetMode="External"/><Relationship Id="rId4208" Type="http://schemas.openxmlformats.org/officeDocument/2006/relationships/hyperlink" Target="https://projectcatalyst.io/funds/12/f12-cardano-use-cases-product/taptools-wallet-fraud-detection" TargetMode="External"/><Relationship Id="rId5536" Type="http://schemas.openxmlformats.org/officeDocument/2006/relationships/hyperlink" Target="https://www.youtube.com/watch?v=1o7gXDXb5d0" TargetMode="External"/><Relationship Id="rId4207" Type="http://schemas.openxmlformats.org/officeDocument/2006/relationships/hyperlink" Target="https://vimeo.com/1065991488?share=copy" TargetMode="External"/><Relationship Id="rId5537" Type="http://schemas.openxmlformats.org/officeDocument/2006/relationships/hyperlink" Target="https://projectcatalyst.io/funds/10/f13-cardano-open-developers/indigo-protocol-typescript-off-chain-sdk" TargetMode="External"/><Relationship Id="rId590" Type="http://schemas.openxmlformats.org/officeDocument/2006/relationships/hyperlink" Target="https://drive.google.com/file/d/1XfJxQpMlD3TFwOE6XNqBQaitrr_HUDdT/view?usp=sharing" TargetMode="External"/><Relationship Id="rId4209" Type="http://schemas.openxmlformats.org/officeDocument/2006/relationships/hyperlink" Target="https://drive.google.com/file/d/18LLiUi7ivKJ5qEA8KBWrshsFCItbf3V1/view?usp=drive_link" TargetMode="External"/><Relationship Id="rId589" Type="http://schemas.openxmlformats.org/officeDocument/2006/relationships/hyperlink" Target="https://app.ideascale.com/t/UM5UZBrgr" TargetMode="External"/><Relationship Id="rId588" Type="http://schemas.openxmlformats.org/officeDocument/2006/relationships/hyperlink" Target="https://drive.google.com/file/d/1srmqlU4PnlqVi4rSzDIjWSyfG3NTycpA/view?usp=sharing" TargetMode="External"/><Relationship Id="rId1170" Type="http://schemas.openxmlformats.org/officeDocument/2006/relationships/hyperlink" Target="https://drive.google.com/file/d/1Id5DYIdSyhY4zUrrO4UAonuxHBTGQnXQ/view?usp=share_link" TargetMode="External"/><Relationship Id="rId1171" Type="http://schemas.openxmlformats.org/officeDocument/2006/relationships/hyperlink" Target="https://youtu.be/-bMxIBrpiHA" TargetMode="External"/><Relationship Id="rId583" Type="http://schemas.openxmlformats.org/officeDocument/2006/relationships/hyperlink" Target="https://youtu.be/7k-b-JdmA9g" TargetMode="External"/><Relationship Id="rId1172" Type="http://schemas.openxmlformats.org/officeDocument/2006/relationships/hyperlink" Target="https://www.youtube.com/watch?v=l2oJHE1qJJU" TargetMode="External"/><Relationship Id="rId5530" Type="http://schemas.openxmlformats.org/officeDocument/2006/relationships/hyperlink" Target="https://youtu.be/gkOyE7rb2_Q?si=-srR50rIS9v6voEa" TargetMode="External"/><Relationship Id="rId582" Type="http://schemas.openxmlformats.org/officeDocument/2006/relationships/hyperlink" Target="https://drive.google.com/file/d/1rsMzVaPLgOyYuHkTXYnv5P30Pn14ICw9/view?usp=sharing" TargetMode="External"/><Relationship Id="rId1173" Type="http://schemas.openxmlformats.org/officeDocument/2006/relationships/hyperlink" Target="https://cardano.ideascale.com/a/dtd/422318-48088" TargetMode="External"/><Relationship Id="rId5531" Type="http://schemas.openxmlformats.org/officeDocument/2006/relationships/hyperlink" Target="https://projectcatalyst.io/funds/11/cardano-open-ecosystem/djed-alliance-ecosystem-boost" TargetMode="External"/><Relationship Id="rId581" Type="http://schemas.openxmlformats.org/officeDocument/2006/relationships/hyperlink" Target="https://cardano.ideascale.com/a/dtd/Distributed-Auditability/366707-48088" TargetMode="External"/><Relationship Id="rId1174" Type="http://schemas.openxmlformats.org/officeDocument/2006/relationships/hyperlink" Target="https://docs.google.com/document/d/1E599byv2Rq0vpDGQmfUYveg9dnABRxYT/edit?usp=share_link&amp;ouid=116297887899789336301&amp;rtpof=true&amp;sd=true" TargetMode="External"/><Relationship Id="rId4200" Type="http://schemas.openxmlformats.org/officeDocument/2006/relationships/hyperlink" Target="https://drive.google.com/file/d/1WHJXZxZeZBI8z76RVq7sasGkSQ_f46KX/view?usp=drive_link" TargetMode="External"/><Relationship Id="rId580" Type="http://schemas.openxmlformats.org/officeDocument/2006/relationships/hyperlink" Target="https://youtu.be/jwh8KAn-jMY" TargetMode="External"/><Relationship Id="rId1175" Type="http://schemas.openxmlformats.org/officeDocument/2006/relationships/hyperlink" Target="https://youtu.be/HgGouDWexHE" TargetMode="External"/><Relationship Id="rId587" Type="http://schemas.openxmlformats.org/officeDocument/2006/relationships/hyperlink" Target="https://youtu.be/VvjAYQlqpSU" TargetMode="External"/><Relationship Id="rId1176" Type="http://schemas.openxmlformats.org/officeDocument/2006/relationships/hyperlink" Target="https://youtu.be/TtIe1O43LYA" TargetMode="External"/><Relationship Id="rId4202" Type="http://schemas.openxmlformats.org/officeDocument/2006/relationships/hyperlink" Target="https://projectcatalyst.io/funds/11/cardano-open-developers/nft-guild-open-source-nft-swap-templates-phase-2" TargetMode="External"/><Relationship Id="rId5534" Type="http://schemas.openxmlformats.org/officeDocument/2006/relationships/hyperlink" Target="https://projectcatalyst.io/funds/12/f12-cardano-open-ecosystem/sustainable-ada-x-cattle-daddy-x-clay-nation-triple-smash" TargetMode="External"/><Relationship Id="rId586" Type="http://schemas.openxmlformats.org/officeDocument/2006/relationships/hyperlink" Target="https://drive.google.com/file/d/1FtU_SkZTJTk2ztn7Bm0j56ZmctV1KcJi/view?usp=sharing" TargetMode="External"/><Relationship Id="rId1177" Type="http://schemas.openxmlformats.org/officeDocument/2006/relationships/hyperlink" Target="https://app.ideascale.com/t/UM5UZBrSS" TargetMode="External"/><Relationship Id="rId4201" Type="http://schemas.openxmlformats.org/officeDocument/2006/relationships/hyperlink" Target="https://youtu.be/aMwdNJJvGOg" TargetMode="External"/><Relationship Id="rId5535" Type="http://schemas.openxmlformats.org/officeDocument/2006/relationships/hyperlink" Target="https://drive.google.com/file/d/1Pof_i3FmtkwokbODcno1sKwNTQqAvp6v/view?usp=drive_link" TargetMode="External"/><Relationship Id="rId585" Type="http://schemas.openxmlformats.org/officeDocument/2006/relationships/hyperlink" Target="https://cardano.ideascale.com/a/dtd/Open-Source-Training/368678-48088" TargetMode="External"/><Relationship Id="rId1178" Type="http://schemas.openxmlformats.org/officeDocument/2006/relationships/hyperlink" Target="https://drive.google.com/file/d/1SbjxiTOh64KmFWq2H_BhEaRVjCyg70yZ/view?usp=share_link" TargetMode="External"/><Relationship Id="rId4204" Type="http://schemas.openxmlformats.org/officeDocument/2006/relationships/hyperlink" Target="https://www.youtube.com/watch?v=mOE15p9Xeis" TargetMode="External"/><Relationship Id="rId5532" Type="http://schemas.openxmlformats.org/officeDocument/2006/relationships/hyperlink" Target="https://drive.google.com/file/d/1r7UtEPw2UVnQINjY1PMdSnNCqRoPcIN6/view?usp=drive_link" TargetMode="External"/><Relationship Id="rId584" Type="http://schemas.openxmlformats.org/officeDocument/2006/relationships/hyperlink" Target="https://drive.google.com/file/d/1srmqlU4PnlqVi4rSzDIjWSyfG3NTycpA/view?usp=sharing" TargetMode="External"/><Relationship Id="rId1179" Type="http://schemas.openxmlformats.org/officeDocument/2006/relationships/hyperlink" Target="https://youtu.be/FosXn6XFuWo" TargetMode="External"/><Relationship Id="rId4203" Type="http://schemas.openxmlformats.org/officeDocument/2006/relationships/hyperlink" Target="https://drive.google.com/file/d/1H2mcP8krMoGhIjXh5stWeAqPxZ1mr0ga/view?usp=drive_link" TargetMode="External"/><Relationship Id="rId5533" Type="http://schemas.openxmlformats.org/officeDocument/2006/relationships/hyperlink" Target="https://youtu.be/v_9NHSBhWvs" TargetMode="External"/><Relationship Id="rId1169" Type="http://schemas.openxmlformats.org/officeDocument/2006/relationships/hyperlink" Target="https://app.ideascale.com/t/UM5UZBvug" TargetMode="External"/><Relationship Id="rId5527" Type="http://schemas.openxmlformats.org/officeDocument/2006/relationships/hyperlink" Target="https://www.youtube.com/watch?v=hFrvVr0wDwY&amp;feature=youtu.be" TargetMode="External"/><Relationship Id="rId5528" Type="http://schemas.openxmlformats.org/officeDocument/2006/relationships/hyperlink" Target="https://projectcatalyst.io/funds/10/f13-cardano-open-developers/oura-by-txpipe-going-multi-chain" TargetMode="External"/><Relationship Id="rId5525" Type="http://schemas.openxmlformats.org/officeDocument/2006/relationships/hyperlink" Target="https://projectcatalyst.io/funds/12/cardano-open-ecosystem/minswap-cardano-defi-onboarding-incentive-program" TargetMode="External"/><Relationship Id="rId5526" Type="http://schemas.openxmlformats.org/officeDocument/2006/relationships/hyperlink" Target="https://drive.google.com/file/d/10GcvRKQ-dVYGLMO4i2HE0_2E23I2BR6s/view?usp=drive_link" TargetMode="External"/><Relationship Id="rId5529" Type="http://schemas.openxmlformats.org/officeDocument/2006/relationships/hyperlink" Target="https://drive.google.com/file/d/1LgP_XqxJ6YrGdGa8RrsbIL5UJb287OPQ/view?usp=drive_link" TargetMode="External"/><Relationship Id="rId579" Type="http://schemas.openxmlformats.org/officeDocument/2006/relationships/hyperlink" Target="https://youtu.be/1Mu7LNBImpY" TargetMode="External"/><Relationship Id="rId578" Type="http://schemas.openxmlformats.org/officeDocument/2006/relationships/hyperlink" Target="https://drive.google.com/file/d/1dzfpMVLI7JOSrnWUQfNw-Hig6Igopx9J/view?usp=sharing" TargetMode="External"/><Relationship Id="rId577" Type="http://schemas.openxmlformats.org/officeDocument/2006/relationships/hyperlink" Target="https://app.ideascale.com/t/UM5UZBrXP" TargetMode="External"/><Relationship Id="rId2490" Type="http://schemas.openxmlformats.org/officeDocument/2006/relationships/hyperlink" Target="https://drive.google.com/file/d/1qwkTHCoCAXzbLbEmUDc_FfsoNThkdMPM/view?usp=drive_link" TargetMode="External"/><Relationship Id="rId1160" Type="http://schemas.openxmlformats.org/officeDocument/2006/relationships/hyperlink" Target="https://youtu.be/cCftSqf8Zfo" TargetMode="External"/><Relationship Id="rId2491" Type="http://schemas.openxmlformats.org/officeDocument/2006/relationships/hyperlink" Target="https://www.youtube.com/watch?v=j-S81drtI8M&amp;t=284s" TargetMode="External"/><Relationship Id="rId572" Type="http://schemas.openxmlformats.org/officeDocument/2006/relationships/hyperlink" Target="https://youtu.be/8TxgPK7pXj0" TargetMode="External"/><Relationship Id="rId1161" Type="http://schemas.openxmlformats.org/officeDocument/2006/relationships/hyperlink" Target="https://cardano.ideascale.com/a/dtd/Cardano-Preserving-Culture/366816-48088" TargetMode="External"/><Relationship Id="rId2492" Type="http://schemas.openxmlformats.org/officeDocument/2006/relationships/hyperlink" Target="https://app.ideascale.com/t/UM5UZBvfG" TargetMode="External"/><Relationship Id="rId571" Type="http://schemas.openxmlformats.org/officeDocument/2006/relationships/hyperlink" Target="https://youtu.be/AGiqZHHvh8k" TargetMode="External"/><Relationship Id="rId1162" Type="http://schemas.openxmlformats.org/officeDocument/2006/relationships/hyperlink" Target="https://drive.google.com/file/d/1YeImVZkd_VqaBw0MjiS6IH-D4u7fOAoh/view?usp=share_link" TargetMode="External"/><Relationship Id="rId2493" Type="http://schemas.openxmlformats.org/officeDocument/2006/relationships/hyperlink" Target="https://drive.google.com/file/d/1f8LD1YjPKLJnH8meYPIUl2XPEM8ZxvGi/view?usp=drive_link" TargetMode="External"/><Relationship Id="rId5520" Type="http://schemas.openxmlformats.org/officeDocument/2006/relationships/hyperlink" Target="https://drive.google.com/file/d/1s_W08PimkkFJCKk7GsY9fFSaqkVHnRbn/view?usp=drive_link" TargetMode="External"/><Relationship Id="rId570" Type="http://schemas.openxmlformats.org/officeDocument/2006/relationships/hyperlink" Target="https://drive.google.com/file/d/1tuGBkU3eWGyWqOr4N-CYxGQjfqEu3F8Y/view?usp=sharing" TargetMode="External"/><Relationship Id="rId1163" Type="http://schemas.openxmlformats.org/officeDocument/2006/relationships/hyperlink" Target="https://youtu.be/cUc1Jm9Ml_Y" TargetMode="External"/><Relationship Id="rId2494" Type="http://schemas.openxmlformats.org/officeDocument/2006/relationships/hyperlink" Target="https://youtu.be/hcqaeYgI1Ss" TargetMode="External"/><Relationship Id="rId1164" Type="http://schemas.openxmlformats.org/officeDocument/2006/relationships/hyperlink" Target="https://drive.google.com/file/d/1s1s1toPzT7toOYpkmb1tUfwP9n8mzIr9/view?usp=share_link" TargetMode="External"/><Relationship Id="rId2495" Type="http://schemas.openxmlformats.org/officeDocument/2006/relationships/hyperlink" Target="https://cardano.ideascale.com/a/dtd/414457-48088" TargetMode="External"/><Relationship Id="rId576" Type="http://schemas.openxmlformats.org/officeDocument/2006/relationships/hyperlink" Target="https://www.youtube.com/watch?v=Cz0BmMk7yd8" TargetMode="External"/><Relationship Id="rId1165" Type="http://schemas.openxmlformats.org/officeDocument/2006/relationships/hyperlink" Target="https://app.ideascale.com/t/UM5UZBqYy" TargetMode="External"/><Relationship Id="rId2496" Type="http://schemas.openxmlformats.org/officeDocument/2006/relationships/hyperlink" Target="https://docs.google.com/document/d/16PR98pxp8kFKt0sccEKtUB2ThuNsTvvP/edit?usp=drive_link&amp;ouid=117059928304090739258&amp;rtpof=true&amp;sd=true" TargetMode="External"/><Relationship Id="rId5523" Type="http://schemas.openxmlformats.org/officeDocument/2006/relationships/hyperlink" Target="https://drive.google.com/file/d/1hWJFWbYoICbidRhoAv3AVykoGDuy4v8v/view?usp=drive_link" TargetMode="External"/><Relationship Id="rId575" Type="http://schemas.openxmlformats.org/officeDocument/2006/relationships/hyperlink" Target="https://youtu.be/V23MGQyrsBY" TargetMode="External"/><Relationship Id="rId1166" Type="http://schemas.openxmlformats.org/officeDocument/2006/relationships/hyperlink" Target="https://docs.google.com/document/d/1hB3DmY8qYcxpqMHvYiS3ANyIf6MJVtru/edit?usp=share_link&amp;ouid=117059928304090739258&amp;rtpof=true&amp;sd=true" TargetMode="External"/><Relationship Id="rId2497" Type="http://schemas.openxmlformats.org/officeDocument/2006/relationships/hyperlink" Target="https://youtu.be/N2QvBefcRzA" TargetMode="External"/><Relationship Id="rId5524" Type="http://schemas.openxmlformats.org/officeDocument/2006/relationships/hyperlink" Target="https://youtu.be/6NWuqY47jAM?utm_source=chatgpt.com" TargetMode="External"/><Relationship Id="rId574" Type="http://schemas.openxmlformats.org/officeDocument/2006/relationships/hyperlink" Target="https://drive.google.com/file/d/1n65gMYus8pp-2nrYfeP45pkFr669kBI1/view?usp=sharing" TargetMode="External"/><Relationship Id="rId1167" Type="http://schemas.openxmlformats.org/officeDocument/2006/relationships/hyperlink" Target="https://youtu.be/S0nq1M3pEYo" TargetMode="External"/><Relationship Id="rId2498" Type="http://schemas.openxmlformats.org/officeDocument/2006/relationships/hyperlink" Target="https://app.ideascale.com/t/UM5UZBvkV" TargetMode="External"/><Relationship Id="rId5521" Type="http://schemas.openxmlformats.org/officeDocument/2006/relationships/hyperlink" Target="https://www.youtube.com/watch?v=azO9lFTHmbc" TargetMode="External"/><Relationship Id="rId573" Type="http://schemas.openxmlformats.org/officeDocument/2006/relationships/hyperlink" Target="http://app.ideascale.com/t/UM5UZBisa" TargetMode="External"/><Relationship Id="rId1168" Type="http://schemas.openxmlformats.org/officeDocument/2006/relationships/hyperlink" Target="https://drive.google.com/file/d/1j17yRbbJJOddNnFx9uCtrJbpVC9PfE-c/view?usp=share_link" TargetMode="External"/><Relationship Id="rId2499" Type="http://schemas.openxmlformats.org/officeDocument/2006/relationships/hyperlink" Target="https://drive.google.com/file/d/1nCcw_-lm8FRGw1NbLmzBxqlPOP6BEsBb/view?usp=drive_link" TargetMode="External"/><Relationship Id="rId5522" Type="http://schemas.openxmlformats.org/officeDocument/2006/relationships/hyperlink" Target="https://projectcatalyst.io/funds/12/cardano-open-ecosystem/cattle-daddy-round-ups-create-educate-and-amplify-cardano-at-crypto-events" TargetMode="External"/><Relationship Id="rId4228" Type="http://schemas.openxmlformats.org/officeDocument/2006/relationships/hyperlink" Target="https://www.youtube.com/watch?v=VZGVE6EU4WE" TargetMode="External"/><Relationship Id="rId4227" Type="http://schemas.openxmlformats.org/officeDocument/2006/relationships/hyperlink" Target="https://drive.google.com/file/d/1Xg-j47EnPFE2jPi0sRf9TDpRzUelDvpo/view" TargetMode="External"/><Relationship Id="rId5558" Type="http://schemas.openxmlformats.org/officeDocument/2006/relationships/hyperlink" Target="https://projectcatalyst.io/funds/11/cardano-open-developers/newm-academy-learn-to-earn-education-platform-part-i-platform-development" TargetMode="External"/><Relationship Id="rId4229" Type="http://schemas.openxmlformats.org/officeDocument/2006/relationships/hyperlink" Target="https://projectcatalyst.io/funds/10/f10-daos-less3-cardano/clarity-dao-treasury-defi-integrations" TargetMode="External"/><Relationship Id="rId5559" Type="http://schemas.openxmlformats.org/officeDocument/2006/relationships/hyperlink" Target="https://projectcatalyst.io/funds/10/f10-catalyst-open/protecting-indonesias-ecosystems-home-to-1-percent-of-the-earths-land-area-and-rainforests-with-10-percent-of-the-worlds-known-plant-species-12-percent-of-mammal-species-17-percent-of-all-know-35e99" TargetMode="External"/><Relationship Id="rId1190" Type="http://schemas.openxmlformats.org/officeDocument/2006/relationships/hyperlink" Target="https://drive.google.com/file/d/1gCMIKt7b7OsDp62FHG8R7VCQIFNuHMRi/view?usp=share_link" TargetMode="External"/><Relationship Id="rId1191" Type="http://schemas.openxmlformats.org/officeDocument/2006/relationships/hyperlink" Target="https://youtu.be/tgf7wx05p-4" TargetMode="External"/><Relationship Id="rId1192" Type="http://schemas.openxmlformats.org/officeDocument/2006/relationships/hyperlink" Target="https://drive.google.com/file/d/1V8MC2pAFUBtzw7PN5woM_EsdMdtybyq_/view?usp=share_link" TargetMode="External"/><Relationship Id="rId1193" Type="http://schemas.openxmlformats.org/officeDocument/2006/relationships/hyperlink" Target="https://app.ideascale.com/t/UM5UZBvqb" TargetMode="External"/><Relationship Id="rId1194" Type="http://schemas.openxmlformats.org/officeDocument/2006/relationships/hyperlink" Target="https://drive.google.com/file/d/15fcP5uxGuepqM_LOVktWAQjnMYJlERmZ/view?usp=share_link" TargetMode="External"/><Relationship Id="rId4220" Type="http://schemas.openxmlformats.org/officeDocument/2006/relationships/hyperlink" Target="https://app.ideascale.com/t/UM5UZBvla" TargetMode="External"/><Relationship Id="rId5552" Type="http://schemas.openxmlformats.org/officeDocument/2006/relationships/hyperlink" Target="https://projectcatalyst.io/funds/10/f13-cardano-use-cases-product/mlabs-clear-contracts-agora-drep-effect-validator" TargetMode="External"/><Relationship Id="rId1195" Type="http://schemas.openxmlformats.org/officeDocument/2006/relationships/hyperlink" Target="https://youtu.be/InxAbr5o33A" TargetMode="External"/><Relationship Id="rId5553" Type="http://schemas.openxmlformats.org/officeDocument/2006/relationships/hyperlink" Target="https://drive.google.com/file/d/1UGrxWpguHY2zYFQBgw7nyrS2ShygL49M/view?usp=drive_link" TargetMode="External"/><Relationship Id="rId1196" Type="http://schemas.openxmlformats.org/officeDocument/2006/relationships/hyperlink" Target="https://drive.google.com/file/d/1YzIhKXbCPQFKwcbPTLjk3ejvw3wjzkfn/view?usp=share_link" TargetMode="External"/><Relationship Id="rId4222" Type="http://schemas.openxmlformats.org/officeDocument/2006/relationships/hyperlink" Target="https://youtu.be/imYTfcqJIms" TargetMode="External"/><Relationship Id="rId5550" Type="http://schemas.openxmlformats.org/officeDocument/2006/relationships/hyperlink" Target="https://drive.google.com/file/d/19Z9yHdSObADdHLd-GAiAUFMf_flF-SVo/view?usp=drive_link" TargetMode="External"/><Relationship Id="rId1197" Type="http://schemas.openxmlformats.org/officeDocument/2006/relationships/hyperlink" Target="https://app.ideascale.com/t/UM5UZBvqe" TargetMode="External"/><Relationship Id="rId4221" Type="http://schemas.openxmlformats.org/officeDocument/2006/relationships/hyperlink" Target="https://drive.google.com/file/d/19_wwcMvl2dep_r2-8NPXp-qvyoYHBUso/view?usp=sharing" TargetMode="External"/><Relationship Id="rId5551" Type="http://schemas.openxmlformats.org/officeDocument/2006/relationships/hyperlink" Target="https://youtu.be/tGVThP6r95Q" TargetMode="External"/><Relationship Id="rId1198" Type="http://schemas.openxmlformats.org/officeDocument/2006/relationships/hyperlink" Target="https://drive.google.com/file/d/1RRhbNBbrwRTtIBi2-akrAwbYLL4Uo0pP/view?usp=share_link" TargetMode="External"/><Relationship Id="rId4224" Type="http://schemas.openxmlformats.org/officeDocument/2006/relationships/hyperlink" Target="https://drive.google.com/open?id=1XNjFySIzVJTf-Ib-ivrz0qdMyC8N2ndK" TargetMode="External"/><Relationship Id="rId5556" Type="http://schemas.openxmlformats.org/officeDocument/2006/relationships/hyperlink" Target="https://projectcatalyst.io/funds/10/f10-building-on-nmkr/newm-x-sick-city-the-record-store-music-collectibles-20" TargetMode="External"/><Relationship Id="rId1199" Type="http://schemas.openxmlformats.org/officeDocument/2006/relationships/hyperlink" Target="https://youtu.be/ooH239IilP4" TargetMode="External"/><Relationship Id="rId4223" Type="http://schemas.openxmlformats.org/officeDocument/2006/relationships/hyperlink" Target="https://app.ideascale.com/t/UM5UZBvER" TargetMode="External"/><Relationship Id="rId5557" Type="http://schemas.openxmlformats.org/officeDocument/2006/relationships/hyperlink" Target="https://projectcatalyst.io/funds/11/cardano-use-cases-product/newm-cross-chain-music-streaming-app-mobile-integration-part-i" TargetMode="External"/><Relationship Id="rId4226" Type="http://schemas.openxmlformats.org/officeDocument/2006/relationships/hyperlink" Target="https://cardano.ideascale.com/a/dtd/419088-48088" TargetMode="External"/><Relationship Id="rId5554" Type="http://schemas.openxmlformats.org/officeDocument/2006/relationships/hyperlink" Target="https://www.youtube.com/watch?v=2RtffHLBsZ8" TargetMode="External"/><Relationship Id="rId4225" Type="http://schemas.openxmlformats.org/officeDocument/2006/relationships/hyperlink" Target="https://youtu.be/6SQcFsnCwCk" TargetMode="External"/><Relationship Id="rId5555" Type="http://schemas.openxmlformats.org/officeDocument/2006/relationships/hyperlink" Target="https://projectcatalyst.io/funds/10/f10-osde-open-source-dev-ecosystem/newm-community-proof-of-human-poh-system-enhance-security-for-smart-contracts" TargetMode="External"/><Relationship Id="rId4217" Type="http://schemas.openxmlformats.org/officeDocument/2006/relationships/hyperlink" Target="https://app.ideascale.com/t/UM5UZBu3x" TargetMode="External"/><Relationship Id="rId5549" Type="http://schemas.openxmlformats.org/officeDocument/2006/relationships/hyperlink" Target="https://projectcatalyst.io/funds/11/cardano-use-cases-solution/hlabs-typescript-cardano-node-consensus-node-prototype-nodejs-target-runtime-relay-node" TargetMode="External"/><Relationship Id="rId4216" Type="http://schemas.openxmlformats.org/officeDocument/2006/relationships/hyperlink" Target="https://www.youtube.com/watch?v=syWK-2YX9-Y" TargetMode="External"/><Relationship Id="rId4219" Type="http://schemas.openxmlformats.org/officeDocument/2006/relationships/hyperlink" Target="https://youtu.be/hiA2T-eF6EA" TargetMode="External"/><Relationship Id="rId5547" Type="http://schemas.openxmlformats.org/officeDocument/2006/relationships/hyperlink" Target="https://drive.google.com/file/d/1OUtzZgnNFd-vfWviQ1N6-M1E5Idgnqbx/view?usp=drive_link" TargetMode="External"/><Relationship Id="rId4218" Type="http://schemas.openxmlformats.org/officeDocument/2006/relationships/hyperlink" Target="https://docs.google.com/document/d/1iN09CUM4lSCPO1G-q2LCMs28-1C1d1SP/edit" TargetMode="External"/><Relationship Id="rId5548" Type="http://schemas.openxmlformats.org/officeDocument/2006/relationships/hyperlink" Target="https://youtu.be/QLyWN2j-2z8" TargetMode="External"/><Relationship Id="rId599" Type="http://schemas.openxmlformats.org/officeDocument/2006/relationships/hyperlink" Target="https://drive.google.com/file/d/1w--XLhASqUf2IlzWm-JPg5ShuJTrXPrM/view?usp=sharing" TargetMode="External"/><Relationship Id="rId1180" Type="http://schemas.openxmlformats.org/officeDocument/2006/relationships/hyperlink" Target="https://youtu.be/XmTrCosGp2M" TargetMode="External"/><Relationship Id="rId1181" Type="http://schemas.openxmlformats.org/officeDocument/2006/relationships/hyperlink" Target="https://cardano.ideascale.com/a/dtd/MCA-A-Model-School-in-South-Africa/366950-48088" TargetMode="External"/><Relationship Id="rId1182" Type="http://schemas.openxmlformats.org/officeDocument/2006/relationships/hyperlink" Target="https://docs.google.com/document/d/1VQsjj-uF7zd27Wgx0DxZEtZBg7fOr_EG/edit?usp=share_link&amp;ouid=117059928304090739258&amp;rtpof=true&amp;sd=true" TargetMode="External"/><Relationship Id="rId594" Type="http://schemas.openxmlformats.org/officeDocument/2006/relationships/hyperlink" Target="https://youtu.be/BCA120Op1Os" TargetMode="External"/><Relationship Id="rId1183" Type="http://schemas.openxmlformats.org/officeDocument/2006/relationships/hyperlink" Target="https://youtu.be/_jvenWXUDEU" TargetMode="External"/><Relationship Id="rId5541" Type="http://schemas.openxmlformats.org/officeDocument/2006/relationships/hyperlink" Target="https://drive.google.com/file/d/1wXJdC83ZR4fg9GR16UdrI1mTPr_qBEtB/view?usp=drive_link" TargetMode="External"/><Relationship Id="rId593" Type="http://schemas.openxmlformats.org/officeDocument/2006/relationships/hyperlink" Target="https://drive.google.com/file/d/1fedob2gVBntl6wwTsoORUq4jt0Y6NB1n/view?usp=sharing" TargetMode="External"/><Relationship Id="rId1184" Type="http://schemas.openxmlformats.org/officeDocument/2006/relationships/hyperlink" Target="https://youtu.be/OJjo6BkjdQo" TargetMode="External"/><Relationship Id="rId5542" Type="http://schemas.openxmlformats.org/officeDocument/2006/relationships/hyperlink" Target="https://youtu.be/170jVyRXfDg?si=EzWBqUOfyNOz--Pj" TargetMode="External"/><Relationship Id="rId592" Type="http://schemas.openxmlformats.org/officeDocument/2006/relationships/hyperlink" Target="https://cardano.ideascale.com/a/dtd/Play-to-learn-and-earn-DID-Platform/367037-48088" TargetMode="External"/><Relationship Id="rId1185" Type="http://schemas.openxmlformats.org/officeDocument/2006/relationships/hyperlink" Target="https://cardano.ideascale.com/a/dtd/414210-48088" TargetMode="External"/><Relationship Id="rId4211" Type="http://schemas.openxmlformats.org/officeDocument/2006/relationships/hyperlink" Target="https://projectcatalyst.io/funds/12/f12-cardano-use-cases-product/wanchains-cardano-bridge-audit" TargetMode="External"/><Relationship Id="rId591" Type="http://schemas.openxmlformats.org/officeDocument/2006/relationships/hyperlink" Target="https://drive.google.com/file/d/1CGeZx7CRMxBru7Tlm3TsK5zxO9ypX90L/view?usp=drive_web" TargetMode="External"/><Relationship Id="rId1186" Type="http://schemas.openxmlformats.org/officeDocument/2006/relationships/hyperlink" Target="https://drive.google.com/file/d/1Seh_lk3ml59A6Y3m7IxrzHZTz-w2RSO0/view?usp=share_link" TargetMode="External"/><Relationship Id="rId4210" Type="http://schemas.openxmlformats.org/officeDocument/2006/relationships/hyperlink" Target="https://vimeo.com/1073976976?share=copy" TargetMode="External"/><Relationship Id="rId5540" Type="http://schemas.openxmlformats.org/officeDocument/2006/relationships/hyperlink" Target="https://projectcatalyst.io/funds/10/f13-cardano-open-ecosystem/activate-non-english-speakers-to-build-on-cardano" TargetMode="External"/><Relationship Id="rId598" Type="http://schemas.openxmlformats.org/officeDocument/2006/relationships/hyperlink" Target="https://youtu.be/-TspuwSPzRU" TargetMode="External"/><Relationship Id="rId1187" Type="http://schemas.openxmlformats.org/officeDocument/2006/relationships/hyperlink" Target="https://youtu.be/5tqkPqWZz3Y" TargetMode="External"/><Relationship Id="rId4213" Type="http://schemas.openxmlformats.org/officeDocument/2006/relationships/hyperlink" Target="https://www.youtube.com/watch?v=er8EBISDTV0" TargetMode="External"/><Relationship Id="rId5545" Type="http://schemas.openxmlformats.org/officeDocument/2006/relationships/hyperlink" Target="https://www.youtube.com/watch?v=D4c5KUg3x38" TargetMode="External"/><Relationship Id="rId597" Type="http://schemas.openxmlformats.org/officeDocument/2006/relationships/hyperlink" Target="https://drive.google.com/file/d/15WZpY_mKpcQPhNntg7PVnVchGH1WO-XO/view?usp=sharing" TargetMode="External"/><Relationship Id="rId1188" Type="http://schemas.openxmlformats.org/officeDocument/2006/relationships/hyperlink" Target="https://youtu.be/K8PTn1PIFKA" TargetMode="External"/><Relationship Id="rId4212" Type="http://schemas.openxmlformats.org/officeDocument/2006/relationships/hyperlink" Target="https://docs.google.com/document/d/12xlWJmhOrmO1sU8H8kdBMqeM01vtkxuFGqm2q-uRClw/edit?tab=t.0" TargetMode="External"/><Relationship Id="rId5546" Type="http://schemas.openxmlformats.org/officeDocument/2006/relationships/hyperlink" Target="https://projectcatalyst.io/funds/10/f13-cardano-open-developers/plutus-v3-for-opshin" TargetMode="External"/><Relationship Id="rId596" Type="http://schemas.openxmlformats.org/officeDocument/2006/relationships/hyperlink" Target="https://app.ideascale.com/t/UM5UZBrag" TargetMode="External"/><Relationship Id="rId1189" Type="http://schemas.openxmlformats.org/officeDocument/2006/relationships/hyperlink" Target="https://app.ideascale.com/t/UM5UZBrDT" TargetMode="External"/><Relationship Id="rId4215" Type="http://schemas.openxmlformats.org/officeDocument/2006/relationships/hyperlink" Target="https://docs.google.com/document/d/1n-1_3mcEFtVamfMiZDyoLiHUzZj69DkN/edit" TargetMode="External"/><Relationship Id="rId5543" Type="http://schemas.openxmlformats.org/officeDocument/2006/relationships/hyperlink" Target="https://projectcatalyst.io/funds/12/f12-cardano-use-cases-mvp/wine-supply-chain-tracking-and-reporting-system" TargetMode="External"/><Relationship Id="rId595" Type="http://schemas.openxmlformats.org/officeDocument/2006/relationships/hyperlink" Target="https://drive.google.com/file/d/1LfgMM3f0EFw4jWRmWXSVQ_-H7qKDmC6C/view?usp=sharing" TargetMode="External"/><Relationship Id="rId4214" Type="http://schemas.openxmlformats.org/officeDocument/2006/relationships/hyperlink" Target="https://projectcatalyst.io/funds/10/f13-cardano-open-ecosystem/cardano-defi-workshop-2025-learning-levvy-or-fluid-and-other-defi-platform-in-collaboration-with-mcu" TargetMode="External"/><Relationship Id="rId5544" Type="http://schemas.openxmlformats.org/officeDocument/2006/relationships/hyperlink" Target="https://drive.google.com/file/d/1IRbLZbZ4lxMS_Cqy_PPgVuRetWmrQa45/view?usp=drive_link" TargetMode="External"/><Relationship Id="rId1136" Type="http://schemas.openxmlformats.org/officeDocument/2006/relationships/hyperlink" Target="https://www.youtube.com/watch?v=lAnTjxjd24g" TargetMode="External"/><Relationship Id="rId2467" Type="http://schemas.openxmlformats.org/officeDocument/2006/relationships/hyperlink" Target="https://youtu.be/Q5KCnLDqslo" TargetMode="External"/><Relationship Id="rId3799" Type="http://schemas.openxmlformats.org/officeDocument/2006/relationships/hyperlink" Target="https://projectcatalyst.io/funds/11/cardano-open-developers/gouroboros-cardano-ouroboros-protocol-server-support-in-golang-8e115" TargetMode="External"/><Relationship Id="rId1137" Type="http://schemas.openxmlformats.org/officeDocument/2006/relationships/hyperlink" Target="https://app.ideascale.com/t/UM5UZBuyq" TargetMode="External"/><Relationship Id="rId2468" Type="http://schemas.openxmlformats.org/officeDocument/2006/relationships/hyperlink" Target="https://www.youtube.com/watch?v=lAIX2OAT2WA" TargetMode="External"/><Relationship Id="rId3798" Type="http://schemas.openxmlformats.org/officeDocument/2006/relationships/hyperlink" Target="https://www.youtube.com/watch?v=NdU-Sy2LAsU" TargetMode="External"/><Relationship Id="rId1138" Type="http://schemas.openxmlformats.org/officeDocument/2006/relationships/hyperlink" Target="https://drive.google.com/file/d/1cM0lXhYcKjjpiDcu2lGL6pm4Nx3TXw1-/view?usp=share_link" TargetMode="External"/><Relationship Id="rId2469" Type="http://schemas.openxmlformats.org/officeDocument/2006/relationships/hyperlink" Target="https://cardano.ideascale.com/a/dtd/422842-48088" TargetMode="External"/><Relationship Id="rId1139" Type="http://schemas.openxmlformats.org/officeDocument/2006/relationships/hyperlink" Target="https://youtu.be/ajHd7RLm62w" TargetMode="External"/><Relationship Id="rId547" Type="http://schemas.openxmlformats.org/officeDocument/2006/relationships/hyperlink" Target="https://drive.google.com/file/d/1nqJuK3JR562_hjHC_obiLU6exy6qV4rq/view?usp=sharing" TargetMode="External"/><Relationship Id="rId546" Type="http://schemas.openxmlformats.org/officeDocument/2006/relationships/hyperlink" Target="https://app.ideascale.com/t/UM5UZBrF6" TargetMode="External"/><Relationship Id="rId545" Type="http://schemas.openxmlformats.org/officeDocument/2006/relationships/hyperlink" Target="https://www.youtube.com/watch?v=vF6MltoE5xQ" TargetMode="External"/><Relationship Id="rId544" Type="http://schemas.openxmlformats.org/officeDocument/2006/relationships/hyperlink" Target="https://youtu.be/PBLYikxl1eQ" TargetMode="External"/><Relationship Id="rId549" Type="http://schemas.openxmlformats.org/officeDocument/2006/relationships/hyperlink" Target="https://app.ideascale.com/t/UM5UZBqXV" TargetMode="External"/><Relationship Id="rId548" Type="http://schemas.openxmlformats.org/officeDocument/2006/relationships/hyperlink" Target="https://youtu.be/HJqcvAMTAeU" TargetMode="External"/><Relationship Id="rId3791" Type="http://schemas.openxmlformats.org/officeDocument/2006/relationships/hyperlink" Target="https://drive.google.com/file/d/1jqKHi0WQKD_0Vxu3L0gr63F98HPBllad/view?usp=drive_link" TargetMode="External"/><Relationship Id="rId2460" Type="http://schemas.openxmlformats.org/officeDocument/2006/relationships/hyperlink" Target="https://www.youtube.com/watch?v=LpQlmmgKLdM&amp;ab_channel=dcSpark" TargetMode="External"/><Relationship Id="rId3790" Type="http://schemas.openxmlformats.org/officeDocument/2006/relationships/hyperlink" Target="https://projectcatalyst.io/funds/10/f10-osde-open-source-dev-ecosystem/mlabs-streamlining-cardano-deployment-with-enhanced-nixos-modules" TargetMode="External"/><Relationship Id="rId1130" Type="http://schemas.openxmlformats.org/officeDocument/2006/relationships/hyperlink" Target="https://drive.google.com/file/d/1-dbvOf5B4EGHaJ4Q_nvtg5fHwrMnnGCn/view?usp=share_link" TargetMode="External"/><Relationship Id="rId2461" Type="http://schemas.openxmlformats.org/officeDocument/2006/relationships/hyperlink" Target="https://cardano.ideascale.com/a/dtd/419171-48088" TargetMode="External"/><Relationship Id="rId3793" Type="http://schemas.openxmlformats.org/officeDocument/2006/relationships/hyperlink" Target="https://projectcatalyst.io/funds/11/cardano-use-cases-product/add-support-for-marlowe-on-cardanoscan" TargetMode="External"/><Relationship Id="rId1131" Type="http://schemas.openxmlformats.org/officeDocument/2006/relationships/hyperlink" Target="https://youtu.be/zx9o5bIHlwA" TargetMode="External"/><Relationship Id="rId2462" Type="http://schemas.openxmlformats.org/officeDocument/2006/relationships/hyperlink" Target="https://drive.google.com/file/d/1jLYpGTYzey-gu-aQkyG9EwbVQxvVxXty/view?usp=drive_link" TargetMode="External"/><Relationship Id="rId3792" Type="http://schemas.openxmlformats.org/officeDocument/2006/relationships/hyperlink" Target="https://www.youtube.com/watch?v=jcrxt8FLo4E" TargetMode="External"/><Relationship Id="rId543" Type="http://schemas.openxmlformats.org/officeDocument/2006/relationships/hyperlink" Target="https://drive.google.com/file/d/1X26ti-0nqzyNNO_gf8YE1TMpJIXpnRL5/view?usp=sharing" TargetMode="External"/><Relationship Id="rId1132" Type="http://schemas.openxmlformats.org/officeDocument/2006/relationships/hyperlink" Target="https://www.youtube.com/watch?v=lAnTjxjd24g" TargetMode="External"/><Relationship Id="rId2463" Type="http://schemas.openxmlformats.org/officeDocument/2006/relationships/hyperlink" Target="https://youtu.be/2jNT5v4utF4" TargetMode="External"/><Relationship Id="rId3795" Type="http://schemas.openxmlformats.org/officeDocument/2006/relationships/hyperlink" Target="https://youtu.be/0XhBL6wVJnw" TargetMode="External"/><Relationship Id="rId542" Type="http://schemas.openxmlformats.org/officeDocument/2006/relationships/hyperlink" Target="https://app.ideascale.com/t/UM5UZBrFw" TargetMode="External"/><Relationship Id="rId1133" Type="http://schemas.openxmlformats.org/officeDocument/2006/relationships/hyperlink" Target="https://app.ideascale.com/t/UM5UZBwXl" TargetMode="External"/><Relationship Id="rId2464" Type="http://schemas.openxmlformats.org/officeDocument/2006/relationships/hyperlink" Target="https://www.youtube.com/watch?v=FwEmVzXKwnw&amp;ab_channel=dcSpark" TargetMode="External"/><Relationship Id="rId3794" Type="http://schemas.openxmlformats.org/officeDocument/2006/relationships/hyperlink" Target="https://drive.google.com/file/d/1tSjEqSc2h8yOFakf3_WrrJDoVtUPtQm0/view?usp=drive_link" TargetMode="External"/><Relationship Id="rId541" Type="http://schemas.openxmlformats.org/officeDocument/2006/relationships/hyperlink" Target="https://drive.google.com/file/d/1VX1WOpqy6AjWCQ9t_AmMG1wPcWgwhsde/view?usp=sharing" TargetMode="External"/><Relationship Id="rId1134" Type="http://schemas.openxmlformats.org/officeDocument/2006/relationships/hyperlink" Target="https://drive.google.com/file/d/1_MjzpRLPrj34R9lQHwaidx1uJIps1tq8/view?usp=share_link" TargetMode="External"/><Relationship Id="rId2465" Type="http://schemas.openxmlformats.org/officeDocument/2006/relationships/hyperlink" Target="https://app.ideascale.com/t/UM5UZBqeV" TargetMode="External"/><Relationship Id="rId3797" Type="http://schemas.openxmlformats.org/officeDocument/2006/relationships/hyperlink" Target="https://docs.google.com/document/d/14bzJ2HYhwm0Ge2aXfefz3kk-8DG1VHwFKPJWGhj3qBw/edit?tab=t.0" TargetMode="External"/><Relationship Id="rId540" Type="http://schemas.openxmlformats.org/officeDocument/2006/relationships/hyperlink" Target="https://youtu.be/nA-ddX_HqNY" TargetMode="External"/><Relationship Id="rId1135" Type="http://schemas.openxmlformats.org/officeDocument/2006/relationships/hyperlink" Target="https://youtu.be/NA9IvdR-XcI" TargetMode="External"/><Relationship Id="rId2466" Type="http://schemas.openxmlformats.org/officeDocument/2006/relationships/hyperlink" Target="https://docs.google.com/document/d/1qWKZoOPLO9wyBQWrVg2vw3QccPJdUKaCpnPLTD1bVws/edit" TargetMode="External"/><Relationship Id="rId3796" Type="http://schemas.openxmlformats.org/officeDocument/2006/relationships/hyperlink" Target="https://projectcatalyst.io/funds/11/cardano-open-developers/bind-friendly-c-library-for-cardano" TargetMode="External"/><Relationship Id="rId1125" Type="http://schemas.openxmlformats.org/officeDocument/2006/relationships/hyperlink" Target="https://app.ideascale.com/t/UM5UZBwva" TargetMode="External"/><Relationship Id="rId2456" Type="http://schemas.openxmlformats.org/officeDocument/2006/relationships/hyperlink" Target="https://www.youtube.com/watch?v=cRjxYWxD15s" TargetMode="External"/><Relationship Id="rId3788" Type="http://schemas.openxmlformats.org/officeDocument/2006/relationships/hyperlink" Target="https://docs.google.com/document/d/10KNBozoS_kTxUA48J7_b0FlAiQthqXecDtGR4SvDYh4/edit?tab=t.0" TargetMode="External"/><Relationship Id="rId1126" Type="http://schemas.openxmlformats.org/officeDocument/2006/relationships/hyperlink" Target="https://drive.google.com/file/d/1MDfuY8Bg6Y8uXGSFUOuYIJwwR77zVx21/view?usp=share_link" TargetMode="External"/><Relationship Id="rId2457" Type="http://schemas.openxmlformats.org/officeDocument/2006/relationships/hyperlink" Target="https://cardano.ideascale.com/a/dtd/419164-48088" TargetMode="External"/><Relationship Id="rId3787" Type="http://schemas.openxmlformats.org/officeDocument/2006/relationships/hyperlink" Target="https://projectcatalyst.io/funds/10/f10-development-and-infrastructure/erlang-sdk-for-blockfrost-api" TargetMode="External"/><Relationship Id="rId1127" Type="http://schemas.openxmlformats.org/officeDocument/2006/relationships/hyperlink" Target="https://youtu.be/-J54Q3MfYpo" TargetMode="External"/><Relationship Id="rId2458" Type="http://schemas.openxmlformats.org/officeDocument/2006/relationships/hyperlink" Target="https://drive.google.com/file/d/1o1lLwI-Y-V-Q4EU-DBqczcqjIB1wAMFy/view?usp=drive_link" TargetMode="External"/><Relationship Id="rId1128" Type="http://schemas.openxmlformats.org/officeDocument/2006/relationships/hyperlink" Target="https://drive.google.com/file/d/1a7PaVJw5oYNASL6hhrVn_mJX6M4i-jHd/view?usp=share_link" TargetMode="External"/><Relationship Id="rId2459" Type="http://schemas.openxmlformats.org/officeDocument/2006/relationships/hyperlink" Target="https://youtu.be/x3MPUKr6R8s" TargetMode="External"/><Relationship Id="rId3789" Type="http://schemas.openxmlformats.org/officeDocument/2006/relationships/hyperlink" Target="https://www.youtube.com/watch?v=N-UGuSqPAQA" TargetMode="External"/><Relationship Id="rId1129" Type="http://schemas.openxmlformats.org/officeDocument/2006/relationships/hyperlink" Target="https://app.ideascale.com/t/UM5UZBwd9" TargetMode="External"/><Relationship Id="rId536" Type="http://schemas.openxmlformats.org/officeDocument/2006/relationships/hyperlink" Target="https://youtu.be/wKtUFErZmzc" TargetMode="External"/><Relationship Id="rId535" Type="http://schemas.openxmlformats.org/officeDocument/2006/relationships/hyperlink" Target="https://drive.google.com/file/d/1DTOJ72eRN6kBFBt0DIkguPDe4vA_lsq7/view?usp=sharing" TargetMode="External"/><Relationship Id="rId534" Type="http://schemas.openxmlformats.org/officeDocument/2006/relationships/hyperlink" Target="https://app.ideascale.com/t/UM5UZBqvC" TargetMode="External"/><Relationship Id="rId533" Type="http://schemas.openxmlformats.org/officeDocument/2006/relationships/hyperlink" Target="https://www.youtube.com/watch?v=9wf-YuJA6cI" TargetMode="External"/><Relationship Id="rId539" Type="http://schemas.openxmlformats.org/officeDocument/2006/relationships/hyperlink" Target="https://drive.google.com/file/d/15znV9tlGlo6UG106EckrjgqC90bChuSA/view?usp=sharing" TargetMode="External"/><Relationship Id="rId538" Type="http://schemas.openxmlformats.org/officeDocument/2006/relationships/hyperlink" Target="https://app.ideascale.com/t/UM5UZBqXd" TargetMode="External"/><Relationship Id="rId537" Type="http://schemas.openxmlformats.org/officeDocument/2006/relationships/hyperlink" Target="https://drive.google.com/file/d/1JSf9nz1q_ZBG9Qe9Rev6JSj97UUeczzJ/view?usp=sharing" TargetMode="External"/><Relationship Id="rId3780" Type="http://schemas.openxmlformats.org/officeDocument/2006/relationships/hyperlink" Target="https://www.youtube.com/watch?v=f1HvrPQmkaw" TargetMode="External"/><Relationship Id="rId2450" Type="http://schemas.openxmlformats.org/officeDocument/2006/relationships/hyperlink" Target="https://drive.google.com/file/d/1gzvsOJsLshcIRj7MthfCaC2TzQNzBh7N/view?usp=drive_link" TargetMode="External"/><Relationship Id="rId3782" Type="http://schemas.openxmlformats.org/officeDocument/2006/relationships/hyperlink" Target="https://docs.google.com/document/d/1XXNC2aigskZht6Bvz348IcSmo0syAz8b6sAlAYaZ98Y/edit?tab=t.0" TargetMode="External"/><Relationship Id="rId1120" Type="http://schemas.openxmlformats.org/officeDocument/2006/relationships/hyperlink" Target="https://drive.google.com/file/d/1QGym6QaPQp-8aeRmadBs-qzSOYZJTPqR/view?usp=sharing" TargetMode="External"/><Relationship Id="rId2451" Type="http://schemas.openxmlformats.org/officeDocument/2006/relationships/hyperlink" Target="https://youtu.be/rFV-eoLp-qA" TargetMode="External"/><Relationship Id="rId3781" Type="http://schemas.openxmlformats.org/officeDocument/2006/relationships/hyperlink" Target="https://projectcatalyst.io/funds/11/cardano-use-cases-concept/kaizen-crypto-or-custom-cardano-nft-jewelry-verifiable-ownership-of-real-world-assets" TargetMode="External"/><Relationship Id="rId532" Type="http://schemas.openxmlformats.org/officeDocument/2006/relationships/hyperlink" Target="https://youtu.be/V6dyMiI7EKI" TargetMode="External"/><Relationship Id="rId1121" Type="http://schemas.openxmlformats.org/officeDocument/2006/relationships/hyperlink" Target="https://app.ideascale.com/t/UM5UZBvWd" TargetMode="External"/><Relationship Id="rId2452" Type="http://schemas.openxmlformats.org/officeDocument/2006/relationships/hyperlink" Target="https://youtu.be/t7mJ9YeC8fI" TargetMode="External"/><Relationship Id="rId3784" Type="http://schemas.openxmlformats.org/officeDocument/2006/relationships/hyperlink" Target="https://projectcatalyst.io/funds/12/f12-cardano-open-ecosystem/cafi-cardano-news-vietnamese-version" TargetMode="External"/><Relationship Id="rId531" Type="http://schemas.openxmlformats.org/officeDocument/2006/relationships/hyperlink" Target="https://drive.google.com/file/d/14zOtamopgxKMS04FPM33FYfH0CE6wfyA/view?usp=sharing" TargetMode="External"/><Relationship Id="rId1122" Type="http://schemas.openxmlformats.org/officeDocument/2006/relationships/hyperlink" Target="https://drive.google.com/file/d/1Da1EvHvbRHt6x4b-E8EL3BJ7bsMNPGql/view?usp=share_link" TargetMode="External"/><Relationship Id="rId2453" Type="http://schemas.openxmlformats.org/officeDocument/2006/relationships/hyperlink" Target="https://cardano.ideascale.com/a/dtd/414086-48088" TargetMode="External"/><Relationship Id="rId3783" Type="http://schemas.openxmlformats.org/officeDocument/2006/relationships/hyperlink" Target="https://www.youtube.com/watch?v=imYcClAmRqo" TargetMode="External"/><Relationship Id="rId530" Type="http://schemas.openxmlformats.org/officeDocument/2006/relationships/hyperlink" Target="https://app.ideascale.com/t/UM5UZBrTd" TargetMode="External"/><Relationship Id="rId1123" Type="http://schemas.openxmlformats.org/officeDocument/2006/relationships/hyperlink" Target="https://youtu.be/OSOwk5mON5I" TargetMode="External"/><Relationship Id="rId2454" Type="http://schemas.openxmlformats.org/officeDocument/2006/relationships/hyperlink" Target="https://docs.google.com/document/d/1rSEpZnDPYCIwPgoB310QM8IQZqWp5_hv/edit?usp=drive_link&amp;ouid=116297887899789336301&amp;rtpof=true&amp;sd=true" TargetMode="External"/><Relationship Id="rId3786" Type="http://schemas.openxmlformats.org/officeDocument/2006/relationships/hyperlink" Target="https://www.youtube.com/watch?v=XONIxdxj5IQ" TargetMode="External"/><Relationship Id="rId1124" Type="http://schemas.openxmlformats.org/officeDocument/2006/relationships/hyperlink" Target="https://youtu.be/CuDZUNnUNX4" TargetMode="External"/><Relationship Id="rId2455" Type="http://schemas.openxmlformats.org/officeDocument/2006/relationships/hyperlink" Target="https://youtu.be/F2wNJZpoCnA" TargetMode="External"/><Relationship Id="rId3785" Type="http://schemas.openxmlformats.org/officeDocument/2006/relationships/hyperlink" Target="https://docs.google.com/document/d/14NHhf0OPqvqWmii8ZtLddOJmRakNWpRYU_lBtsBi3eU/edit?tab=t.0" TargetMode="External"/><Relationship Id="rId1158" Type="http://schemas.openxmlformats.org/officeDocument/2006/relationships/hyperlink" Target="https://drive.google.com/file/d/1iHUpWdzO7CoFkHESTPn3Ev2D1zNvckKD/view?usp=share_link" TargetMode="External"/><Relationship Id="rId2489" Type="http://schemas.openxmlformats.org/officeDocument/2006/relationships/hyperlink" Target="https://app.ideascale.com/t/UM5UZBwnc" TargetMode="External"/><Relationship Id="rId5516" Type="http://schemas.openxmlformats.org/officeDocument/2006/relationships/hyperlink" Target="https://projectcatalyst.io/funds/11/cardano-use-cases-concept/reputation-scores-for-catalyst-proposers-and-reviewers-by-lidonation-and-trustlevel" TargetMode="External"/><Relationship Id="rId1159" Type="http://schemas.openxmlformats.org/officeDocument/2006/relationships/hyperlink" Target="https://youtu.be/ATh7IhI29r8" TargetMode="External"/><Relationship Id="rId5517" Type="http://schemas.openxmlformats.org/officeDocument/2006/relationships/hyperlink" Target="https://drive.google.com/file/d/1kfOR9TWEGMrdRbdYksxdk91pyGmjR7zr/view?usp=drive_link" TargetMode="External"/><Relationship Id="rId5514" Type="http://schemas.openxmlformats.org/officeDocument/2006/relationships/hyperlink" Target="https://projectcatalyst.io/funds/11/cardano-use-cases-concept/reputation-scores-for-catalyst-proposers-and-reviewers-by-lidonation-and-trustlevel" TargetMode="External"/><Relationship Id="rId5515" Type="http://schemas.openxmlformats.org/officeDocument/2006/relationships/hyperlink" Target="https://projectcatalyst.io/funds/11/cardano-use-cases-concept/reputation-scores-for-catalyst-proposers-and-reviewers-by-lidonation-and-trustlevel" TargetMode="External"/><Relationship Id="rId5518" Type="http://schemas.openxmlformats.org/officeDocument/2006/relationships/hyperlink" Target="https://vimeo.com/1138930923?share=copy&amp;fl=sv&amp;fe=ci" TargetMode="External"/><Relationship Id="rId5519" Type="http://schemas.openxmlformats.org/officeDocument/2006/relationships/hyperlink" Target="https://projectcatalyst.io/funds/11/cardano-open-developers/paideia-building-blocks-for-dao-management" TargetMode="External"/><Relationship Id="rId569" Type="http://schemas.openxmlformats.org/officeDocument/2006/relationships/hyperlink" Target="https://app.ideascale.com/t/UM5UZBvKH" TargetMode="External"/><Relationship Id="rId568" Type="http://schemas.openxmlformats.org/officeDocument/2006/relationships/hyperlink" Target="https://youtu.be/tJbpgt27E_o" TargetMode="External"/><Relationship Id="rId567" Type="http://schemas.openxmlformats.org/officeDocument/2006/relationships/hyperlink" Target="https://youtu.be/xFurX4rE9VU" TargetMode="External"/><Relationship Id="rId566" Type="http://schemas.openxmlformats.org/officeDocument/2006/relationships/hyperlink" Target="https://drive.google.com/file/d/1Muf9zka5tuNmOcScEkFSiMOF-8Ao-qfc/view?usp=sharing" TargetMode="External"/><Relationship Id="rId2480" Type="http://schemas.openxmlformats.org/officeDocument/2006/relationships/hyperlink" Target="https://vimeo.com/856212191?share=copy" TargetMode="External"/><Relationship Id="rId561" Type="http://schemas.openxmlformats.org/officeDocument/2006/relationships/hyperlink" Target="https://app.ideascale.com/t/UM5UZBrXC" TargetMode="External"/><Relationship Id="rId1150" Type="http://schemas.openxmlformats.org/officeDocument/2006/relationships/hyperlink" Target="https://drive.google.com/file/d/1Be6QFz7N2YR7ixEaEHqRTPyLQ1lSG8yG/view?usp=share_link" TargetMode="External"/><Relationship Id="rId2481" Type="http://schemas.openxmlformats.org/officeDocument/2006/relationships/hyperlink" Target="https://cardano.ideascale.com/c/idea/63972" TargetMode="External"/><Relationship Id="rId560" Type="http://schemas.openxmlformats.org/officeDocument/2006/relationships/hyperlink" Target="https://www.youtube.com/watch?v=qAf6-rfknMo" TargetMode="External"/><Relationship Id="rId1151" Type="http://schemas.openxmlformats.org/officeDocument/2006/relationships/hyperlink" Target="https://youtu.be/lIzLQqttK4I" TargetMode="External"/><Relationship Id="rId2482" Type="http://schemas.openxmlformats.org/officeDocument/2006/relationships/hyperlink" Target="https://docs.google.com/document/d/138DED_nlqQ7bgEpftU1YwXsgKMm8Dj75NEz99Nznro8/edit" TargetMode="External"/><Relationship Id="rId1152" Type="http://schemas.openxmlformats.org/officeDocument/2006/relationships/hyperlink" Target="https://drive.google.com/file/d/1fT99MUkiW3IExO2iheBinGgntNZXs-df/view?usp=sharing" TargetMode="External"/><Relationship Id="rId2483" Type="http://schemas.openxmlformats.org/officeDocument/2006/relationships/hyperlink" Target="https://youtu.be/6p_oxvK0wKU" TargetMode="External"/><Relationship Id="rId1153" Type="http://schemas.openxmlformats.org/officeDocument/2006/relationships/hyperlink" Target="https://app.ideascale.com/t/UM5UZBw0P" TargetMode="External"/><Relationship Id="rId2484" Type="http://schemas.openxmlformats.org/officeDocument/2006/relationships/hyperlink" Target="https://drive.google.com/file/d/10JSv4iDwYqHye8nz2j9tb6Az_djxh0-a/view?usp=drive_link" TargetMode="External"/><Relationship Id="rId565" Type="http://schemas.openxmlformats.org/officeDocument/2006/relationships/hyperlink" Target="https://app.ideascale.com/t/UM5UZBrXT" TargetMode="External"/><Relationship Id="rId1154" Type="http://schemas.openxmlformats.org/officeDocument/2006/relationships/hyperlink" Target="https://drive.google.com/file/d/1XVS6AAzolDOpYb9eRDvepKw88Mab_HxS/view?usp=share_link" TargetMode="External"/><Relationship Id="rId2485" Type="http://schemas.openxmlformats.org/officeDocument/2006/relationships/hyperlink" Target="https://www.youtube.com/watch?v=jFotXLAn_Vk" TargetMode="External"/><Relationship Id="rId5512" Type="http://schemas.openxmlformats.org/officeDocument/2006/relationships/hyperlink" Target="https://drive.google.com/file/d/1XUPfCwSuE2R0kky7_H61yOKDfFaYVByn/view?usp=drive_link" TargetMode="External"/><Relationship Id="rId564" Type="http://schemas.openxmlformats.org/officeDocument/2006/relationships/hyperlink" Target="https://youtu.be/8a-14aj0xC4" TargetMode="External"/><Relationship Id="rId1155" Type="http://schemas.openxmlformats.org/officeDocument/2006/relationships/hyperlink" Target="https://youtu.be/Vht55euPZJs" TargetMode="External"/><Relationship Id="rId2486" Type="http://schemas.openxmlformats.org/officeDocument/2006/relationships/hyperlink" Target="https://app.ideascale.com/t/UM5UZBuz5" TargetMode="External"/><Relationship Id="rId5513" Type="http://schemas.openxmlformats.org/officeDocument/2006/relationships/hyperlink" Target="https://youtu.be/ZViuoU_-Is0" TargetMode="External"/><Relationship Id="rId563" Type="http://schemas.openxmlformats.org/officeDocument/2006/relationships/hyperlink" Target="https://youtu.be/SavVUTeXaw8" TargetMode="External"/><Relationship Id="rId1156" Type="http://schemas.openxmlformats.org/officeDocument/2006/relationships/hyperlink" Target="https://youtu.be/cCftSqf8Zfo" TargetMode="External"/><Relationship Id="rId2487" Type="http://schemas.openxmlformats.org/officeDocument/2006/relationships/hyperlink" Target="https://drive.google.com/file/d/1lhaHjQYlfLflL-G1oL4AyJDdfANPqRS9/view?usp=drive_link" TargetMode="External"/><Relationship Id="rId5510" Type="http://schemas.openxmlformats.org/officeDocument/2006/relationships/hyperlink" Target="https://projectcatalyst.io/funds/12/cardano-open-ecosystem/academic-research-at-uba-one-of-the-most-prestigious-universities-in-latam-with-focus-on-decentralized-governance-research" TargetMode="External"/><Relationship Id="rId562" Type="http://schemas.openxmlformats.org/officeDocument/2006/relationships/hyperlink" Target="https://drive.google.com/file/d/1LIka5WC94VR5ua4K3KhIBDTWW_UKCUkK/view?usp=sharing" TargetMode="External"/><Relationship Id="rId1157" Type="http://schemas.openxmlformats.org/officeDocument/2006/relationships/hyperlink" Target="https://app.ideascale.com/t/UM5UZBwz2" TargetMode="External"/><Relationship Id="rId2488" Type="http://schemas.openxmlformats.org/officeDocument/2006/relationships/hyperlink" Target="https://youtu.be/5Ju-1guFzfI" TargetMode="External"/><Relationship Id="rId5511" Type="http://schemas.openxmlformats.org/officeDocument/2006/relationships/hyperlink" Target="https://projectcatalyst.io/funds/12/cardano-open-ecosystem/academic-research-at-uba-one-of-the-most-prestigious-universities-in-latam-with-focus-on-decentralized-governance-research" TargetMode="External"/><Relationship Id="rId1147" Type="http://schemas.openxmlformats.org/officeDocument/2006/relationships/hyperlink" Target="https://youtu.be/cPpbxrsVXaA" TargetMode="External"/><Relationship Id="rId2478" Type="http://schemas.openxmlformats.org/officeDocument/2006/relationships/hyperlink" Target="https://drive.google.com/file/d/1bJpfdidmamEdbIYwHSa5TU62izYUpz4j/view?usp=drive_link" TargetMode="External"/><Relationship Id="rId5505" Type="http://schemas.openxmlformats.org/officeDocument/2006/relationships/hyperlink" Target="https://projectcatalyst.io/funds/13/cardano-open-developers/powers-of-tau-cardano-zero-knowledge-setup-ceremony-event-or-encoins-lessgreater-modulo-p" TargetMode="External"/><Relationship Id="rId1148" Type="http://schemas.openxmlformats.org/officeDocument/2006/relationships/hyperlink" Target="https://youtu.be/NaKmAeGJrGM" TargetMode="External"/><Relationship Id="rId2479" Type="http://schemas.openxmlformats.org/officeDocument/2006/relationships/hyperlink" Target="https://youtu.be/8HghaYKe11A" TargetMode="External"/><Relationship Id="rId5506" Type="http://schemas.openxmlformats.org/officeDocument/2006/relationships/hyperlink" Target="https://projectcatalyst.io/funds/13/cardano-open-developers/powers-of-tau-cardano-zero-knowledge-setup-ceremony-event-or-encoins-lessgreater-modulo-p" TargetMode="External"/><Relationship Id="rId1149" Type="http://schemas.openxmlformats.org/officeDocument/2006/relationships/hyperlink" Target="https://app.ideascale.com/t/UM5UZBqjQ" TargetMode="External"/><Relationship Id="rId5503" Type="http://schemas.openxmlformats.org/officeDocument/2006/relationships/hyperlink" Target="https://www.youtube.com/watch?v=F6SWDSRHV_w" TargetMode="External"/><Relationship Id="rId5504" Type="http://schemas.openxmlformats.org/officeDocument/2006/relationships/hyperlink" Target="https://cardano.ideascale.com/c/idea/131591" TargetMode="External"/><Relationship Id="rId5509" Type="http://schemas.openxmlformats.org/officeDocument/2006/relationships/hyperlink" Target="https://projectcatalyst.io/funds/12/cardano-open-ecosystem/academic-research-at-uba-one-of-the-most-prestigious-universities-in-latam-with-focus-on-decentralized-governance-research" TargetMode="External"/><Relationship Id="rId5507" Type="http://schemas.openxmlformats.org/officeDocument/2006/relationships/hyperlink" Target="https://drive.google.com/file/d/1gO4Fy_cJ08yaB1wS7Q5oWeXZt6BUE_Qd/view?usp=drive_link" TargetMode="External"/><Relationship Id="rId5508" Type="http://schemas.openxmlformats.org/officeDocument/2006/relationships/hyperlink" Target="https://www.youtube.com/watch?v=F6SWDSRHV_w" TargetMode="External"/><Relationship Id="rId558" Type="http://schemas.openxmlformats.org/officeDocument/2006/relationships/hyperlink" Target="https://drive.google.com/file/d/1YkE8oMlglzTcHvixoqq4aipFDESE8Rpy/view?usp=sharing" TargetMode="External"/><Relationship Id="rId557" Type="http://schemas.openxmlformats.org/officeDocument/2006/relationships/hyperlink" Target="http://app.ideascale.com/t/UM5UZBiso" TargetMode="External"/><Relationship Id="rId556" Type="http://schemas.openxmlformats.org/officeDocument/2006/relationships/hyperlink" Target="https://youtu.be/nAj5CpL9y-o" TargetMode="External"/><Relationship Id="rId555" Type="http://schemas.openxmlformats.org/officeDocument/2006/relationships/hyperlink" Target="https://youtu.be/UnyCVvhRfVQ" TargetMode="External"/><Relationship Id="rId559" Type="http://schemas.openxmlformats.org/officeDocument/2006/relationships/hyperlink" Target="https://youtu.be/6eoLabT_yIs" TargetMode="External"/><Relationship Id="rId550" Type="http://schemas.openxmlformats.org/officeDocument/2006/relationships/hyperlink" Target="https://drive.google.com/file/d/1Jowy6hQFz-RigjEKrIznOCuQXF-DYW2W/view?usp=sharing" TargetMode="External"/><Relationship Id="rId2470" Type="http://schemas.openxmlformats.org/officeDocument/2006/relationships/hyperlink" Target="https://drive.google.com/file/d/1xceWW4hCYIy1OFCj1ZDIIYa8KtBs6WfX/view?usp=drive_link" TargetMode="External"/><Relationship Id="rId1140" Type="http://schemas.openxmlformats.org/officeDocument/2006/relationships/hyperlink" Target="https://youtu.be/9KR9dT3cftk" TargetMode="External"/><Relationship Id="rId2471" Type="http://schemas.openxmlformats.org/officeDocument/2006/relationships/hyperlink" Target="https://youtu.be/HntaqTTZDeY" TargetMode="External"/><Relationship Id="rId1141" Type="http://schemas.openxmlformats.org/officeDocument/2006/relationships/hyperlink" Target="https://app.ideascale.com/t/UM5UZBrN5" TargetMode="External"/><Relationship Id="rId2472" Type="http://schemas.openxmlformats.org/officeDocument/2006/relationships/hyperlink" Target="https://www.youtube.com/watch?v=0stmdF-1wmY" TargetMode="External"/><Relationship Id="rId1142" Type="http://schemas.openxmlformats.org/officeDocument/2006/relationships/hyperlink" Target="https://drive.google.com/file/d/1EtDBIfoSTQ-HIJ1HJHnXg78c7BZH_jf6/view?usp=share_link" TargetMode="External"/><Relationship Id="rId2473" Type="http://schemas.openxmlformats.org/officeDocument/2006/relationships/hyperlink" Target="https://app.ideascale.com/t/UM5UZBrCC" TargetMode="External"/><Relationship Id="rId554" Type="http://schemas.openxmlformats.org/officeDocument/2006/relationships/hyperlink" Target="https://drive.google.com/file/d/1PkU4ZQNR98060yOt0tCudOa3tNLVx-kp/view?usp=sharing" TargetMode="External"/><Relationship Id="rId1143" Type="http://schemas.openxmlformats.org/officeDocument/2006/relationships/hyperlink" Target="https://youtu.be/Yk32Wj4r4eA" TargetMode="External"/><Relationship Id="rId2474" Type="http://schemas.openxmlformats.org/officeDocument/2006/relationships/hyperlink" Target="https://drive.google.com/file/d/1aUAtKVHVNsogvU21Hl5tm2c4gpuiwvuH/view?usp=sharing" TargetMode="External"/><Relationship Id="rId5501" Type="http://schemas.openxmlformats.org/officeDocument/2006/relationships/hyperlink" Target="https://projectcatalyst.io/funds/14/cardano-open-developers/cardanoscan-api-sdk-python" TargetMode="External"/><Relationship Id="rId553" Type="http://schemas.openxmlformats.org/officeDocument/2006/relationships/hyperlink" Target="https://cardano.ideascale.com/c/idea/340904" TargetMode="External"/><Relationship Id="rId1144" Type="http://schemas.openxmlformats.org/officeDocument/2006/relationships/hyperlink" Target="https://drive.google.com/file/d/1pB2xb_GGNJ8oC1LQv_pkStYmXF56VAl5/view?usp=sharing" TargetMode="External"/><Relationship Id="rId2475" Type="http://schemas.openxmlformats.org/officeDocument/2006/relationships/hyperlink" Target="https://youtu.be/WPYu8XPkK08" TargetMode="External"/><Relationship Id="rId5502" Type="http://schemas.openxmlformats.org/officeDocument/2006/relationships/hyperlink" Target="https://drive.google.com/file/d/1tRJal-efIhWZrkhC1yv_W3sjWmGbVPn7/view?usp=drive_link" TargetMode="External"/><Relationship Id="rId552" Type="http://schemas.openxmlformats.org/officeDocument/2006/relationships/hyperlink" Target="https://drive.google.com/file/d/1lTabPpLIPcQG_s_lP82QNZrmwCvbG-ms/view?usp=sharing" TargetMode="External"/><Relationship Id="rId1145" Type="http://schemas.openxmlformats.org/officeDocument/2006/relationships/hyperlink" Target="https://app.ideascale.com/t/UM5UZBvIR" TargetMode="External"/><Relationship Id="rId2476" Type="http://schemas.openxmlformats.org/officeDocument/2006/relationships/hyperlink" Target="https://youtu.be/EXplEn1e-y4" TargetMode="External"/><Relationship Id="rId551" Type="http://schemas.openxmlformats.org/officeDocument/2006/relationships/hyperlink" Target="https://app.ideascale.com/t/UM5UZBqXc" TargetMode="External"/><Relationship Id="rId1146" Type="http://schemas.openxmlformats.org/officeDocument/2006/relationships/hyperlink" Target="https://drive.google.com/file/d/1WQNb7Dg4OQOSJRIqeR_TQ4nZpSTWWCaG/view?usp=share_link" TargetMode="External"/><Relationship Id="rId2477" Type="http://schemas.openxmlformats.org/officeDocument/2006/relationships/hyperlink" Target="https://cardano.ideascale.com/a/dtd/Strengthening-Stake-Pools-in-Africa/366840-48088" TargetMode="External"/><Relationship Id="rId5500" Type="http://schemas.openxmlformats.org/officeDocument/2006/relationships/hyperlink" Target="https://www.youtube.com/watch?v=OXEnO_ciKVA" TargetMode="External"/><Relationship Id="rId4280" Type="http://schemas.openxmlformats.org/officeDocument/2006/relationships/hyperlink" Target="https://cardano.ideascale.com/a/dtd/Proof-of-identity-for-mediators/368367-48088" TargetMode="External"/><Relationship Id="rId4282" Type="http://schemas.openxmlformats.org/officeDocument/2006/relationships/hyperlink" Target="https://www.youtube.com/watch?v=oOsgeUGtNeo" TargetMode="External"/><Relationship Id="rId4281" Type="http://schemas.openxmlformats.org/officeDocument/2006/relationships/hyperlink" Target="https://drive.google.com/file/d/17uLGcCjvjIS6YAry5WQsxiF1muxGuTq5/view?usp=drive_link" TargetMode="External"/><Relationship Id="rId4284" Type="http://schemas.openxmlformats.org/officeDocument/2006/relationships/hyperlink" Target="https://docs.google.com/document/d/1XI6jL6joBv1PISgHkDtOxDNddm8Zawqyzg9fHRl0bNo/edit?tab=t.0" TargetMode="External"/><Relationship Id="rId4283" Type="http://schemas.openxmlformats.org/officeDocument/2006/relationships/hyperlink" Target="https://projectcatalyst.io/funds/12/f12-cardano-open-developers/cdpt-1-an-open-source-cardano-development-ai-assistant" TargetMode="External"/><Relationship Id="rId4286" Type="http://schemas.openxmlformats.org/officeDocument/2006/relationships/hyperlink" Target="https://projectcatalyst.io/funds/12/f12-cardano-open-ecosystem/taptools-api-hackathon" TargetMode="External"/><Relationship Id="rId4285" Type="http://schemas.openxmlformats.org/officeDocument/2006/relationships/hyperlink" Target="https://www.youtube.com/watch?v=FjxAtpXNDWE" TargetMode="External"/><Relationship Id="rId4288" Type="http://schemas.openxmlformats.org/officeDocument/2006/relationships/hyperlink" Target="https://vimeo.com/1074007903?share=copy" TargetMode="External"/><Relationship Id="rId4287" Type="http://schemas.openxmlformats.org/officeDocument/2006/relationships/hyperlink" Target="https://drive.google.com/file/d/1dE6i-noc8FaTVy-Vv3_7GmpqIiV4qFry/view?usp=drive_link" TargetMode="External"/><Relationship Id="rId4289" Type="http://schemas.openxmlformats.org/officeDocument/2006/relationships/hyperlink" Target="https://projectcatalyst.io/funds/10/f13-cardano-open-developers/cardano-easydev-vs-tool" TargetMode="External"/><Relationship Id="rId4271" Type="http://schemas.openxmlformats.org/officeDocument/2006/relationships/hyperlink" Target="https://app.ideascale.com/t/UM5UZBu6x" TargetMode="External"/><Relationship Id="rId4270" Type="http://schemas.openxmlformats.org/officeDocument/2006/relationships/hyperlink" Target="https://youtu.be/4FQtpLlXh8Q" TargetMode="External"/><Relationship Id="rId4273" Type="http://schemas.openxmlformats.org/officeDocument/2006/relationships/hyperlink" Target="https://youtu.be/AUC76_Wb8RY" TargetMode="External"/><Relationship Id="rId4272" Type="http://schemas.openxmlformats.org/officeDocument/2006/relationships/hyperlink" Target="https://drive.google.com/file/d/1GlY0PhvE0pHs8Zy1eibU2pZYeLHYQB2R/view?usp=drive_link" TargetMode="External"/><Relationship Id="rId4275" Type="http://schemas.openxmlformats.org/officeDocument/2006/relationships/hyperlink" Target="https://drive.google.com/file/d/1N7_FQq0BABq3GfXVktBcDV46GceK-Gux/view?usp=drive_link" TargetMode="External"/><Relationship Id="rId4274" Type="http://schemas.openxmlformats.org/officeDocument/2006/relationships/hyperlink" Target="https://app.ideascale.com/t/UM5UZBqs0" TargetMode="External"/><Relationship Id="rId4277" Type="http://schemas.openxmlformats.org/officeDocument/2006/relationships/hyperlink" Target="https://app.ideascale.com/t/UM5UZBw0x" TargetMode="External"/><Relationship Id="rId4276" Type="http://schemas.openxmlformats.org/officeDocument/2006/relationships/hyperlink" Target="https://www.youtube.com/watch?v=t_n7LHNy9Bk" TargetMode="External"/><Relationship Id="rId4279" Type="http://schemas.openxmlformats.org/officeDocument/2006/relationships/hyperlink" Target="https://www.youtube.com/watch?v=-vt73jSHPKA" TargetMode="External"/><Relationship Id="rId4278" Type="http://schemas.openxmlformats.org/officeDocument/2006/relationships/hyperlink" Target="https://drive.google.com/file/d/1dsw9gOPGRXWyhZJ6n_J5XLwrww4v3_gs/view?usp=drive_link" TargetMode="External"/><Relationship Id="rId4291" Type="http://schemas.openxmlformats.org/officeDocument/2006/relationships/hyperlink" Target="https://youtu.be/3SubJ_fErIg" TargetMode="External"/><Relationship Id="rId4290" Type="http://schemas.openxmlformats.org/officeDocument/2006/relationships/hyperlink" Target="https://docs.google.com/document/d/13_-y_QbCsXpbqma5vpUjkBecfZf3c1lfMZaGaIEpeQc/edit?tab=t.0" TargetMode="External"/><Relationship Id="rId4293" Type="http://schemas.openxmlformats.org/officeDocument/2006/relationships/hyperlink" Target="https://drive.google.com/file/d/1IxvQ6l2BHdnm3jOtBKWHEeFSuZGXuLHO/view" TargetMode="External"/><Relationship Id="rId4292" Type="http://schemas.openxmlformats.org/officeDocument/2006/relationships/hyperlink" Target="https://projectcatalyst.io/funds/12/f12-cardano-use-cases-mvp/snekx-cardanos-best-platform-to-kickstart-and-promote-new-communities-and-digital-assets" TargetMode="External"/><Relationship Id="rId4295" Type="http://schemas.openxmlformats.org/officeDocument/2006/relationships/hyperlink" Target="https://cardano.ideascale.com/c/idea/340837" TargetMode="External"/><Relationship Id="rId4294" Type="http://schemas.openxmlformats.org/officeDocument/2006/relationships/hyperlink" Target="https://www.youtube.com/watch?v=WdWsQhqv-AM" TargetMode="External"/><Relationship Id="rId4297" Type="http://schemas.openxmlformats.org/officeDocument/2006/relationships/hyperlink" Target="https://youtu.be/Rg5WjC5ctdA" TargetMode="External"/><Relationship Id="rId4296" Type="http://schemas.openxmlformats.org/officeDocument/2006/relationships/hyperlink" Target="https://drive.google.com/file/d/1K4Y2m37ia4ZDUI6qcow3yLFupsi0kcWN/view?usp=drive_link" TargetMode="External"/><Relationship Id="rId4299" Type="http://schemas.openxmlformats.org/officeDocument/2006/relationships/hyperlink" Target="https://drive.google.com/file/d/1sfv2CXE64V7SU3bm4gtqzVffCeySMbb7/view?usp=drive_link" TargetMode="External"/><Relationship Id="rId4298" Type="http://schemas.openxmlformats.org/officeDocument/2006/relationships/hyperlink" Target="https://cardano.ideascale.com/a/dtd/Community-Tools-Maintenance-Updates/368917-48088" TargetMode="External"/><Relationship Id="rId4249" Type="http://schemas.openxmlformats.org/officeDocument/2006/relationships/hyperlink" Target="https://www.youtube.com/watch?v=NxIdBlFL-ic" TargetMode="External"/><Relationship Id="rId5570" Type="http://schemas.openxmlformats.org/officeDocument/2006/relationships/hyperlink" Target="https://www.youtube.com/watch?v=VXRY2HokP-4" TargetMode="External"/><Relationship Id="rId5571" Type="http://schemas.openxmlformats.org/officeDocument/2006/relationships/hyperlink" Target="https://projectcatalyst.io/funds/10/f13-cardano-open-ecosystem/cardano-vietnam-meetup-connecting-passion-driving-collaboration" TargetMode="External"/><Relationship Id="rId4240" Type="http://schemas.openxmlformats.org/officeDocument/2006/relationships/hyperlink" Target="https://www.youtube.com/watch?v=IuwwICdcS8A" TargetMode="External"/><Relationship Id="rId4242" Type="http://schemas.openxmlformats.org/officeDocument/2006/relationships/hyperlink" Target="https://drive.google.com/file/d/1w3jxq1_6frP2JznCXLlJIbQuR8fPhQyj/view?usp=drive_link" TargetMode="External"/><Relationship Id="rId5574" Type="http://schemas.openxmlformats.org/officeDocument/2006/relationships/hyperlink" Target="https://projectcatalyst.io/funds/12/f12-cardano-use-cases-concept/trustless-and-self-custodial-crypto-inheritance-dapp-genwealth" TargetMode="External"/><Relationship Id="rId4241" Type="http://schemas.openxmlformats.org/officeDocument/2006/relationships/hyperlink" Target="https://projectcatalyst.io/funds/11/cardano-use-cases-solution/wolfram-marlowe-smart-contract-execution" TargetMode="External"/><Relationship Id="rId5575" Type="http://schemas.openxmlformats.org/officeDocument/2006/relationships/hyperlink" Target="https://drive.google.com/file/d/1p0tMxKppyxSpP6z5IC-gSwzc7KKR5b7p/view?usp=drive_link" TargetMode="External"/><Relationship Id="rId4244" Type="http://schemas.openxmlformats.org/officeDocument/2006/relationships/hyperlink" Target="https://projectcatalyst.io/funds/12/f12-cardano-open-ecosystem/assistance-to-non-funded-projects" TargetMode="External"/><Relationship Id="rId5572" Type="http://schemas.openxmlformats.org/officeDocument/2006/relationships/hyperlink" Target="https://drive.google.com/file/d/12MRZBDJWd2iRRtxBwONaCFdWTTmtoSnJ/view?usp=drive_link" TargetMode="External"/><Relationship Id="rId4243" Type="http://schemas.openxmlformats.org/officeDocument/2006/relationships/hyperlink" Target="https://www.youtube.com/watch?v=u-BtiNFjbqs" TargetMode="External"/><Relationship Id="rId5573" Type="http://schemas.openxmlformats.org/officeDocument/2006/relationships/hyperlink" Target="https://www.youtube.com/watch?v=YpQa4bOHm8A&amp;feature=youtu.be" TargetMode="External"/><Relationship Id="rId4246" Type="http://schemas.openxmlformats.org/officeDocument/2006/relationships/hyperlink" Target="https://www.youtube.com/watch?v=v8d8D_dvPPk" TargetMode="External"/><Relationship Id="rId5578" Type="http://schemas.openxmlformats.org/officeDocument/2006/relationships/hyperlink" Target="https://drive.google.com/file/d/1JtjgJZW9eDI1ZiKW4Of-n1vWJkvtVXuN/view?usp=drive_link" TargetMode="External"/><Relationship Id="rId4245" Type="http://schemas.openxmlformats.org/officeDocument/2006/relationships/hyperlink" Target="https://drive.google.com/file/d/1uTpm2LfpE-XNWPUQXT42tr86egfX560K/view" TargetMode="External"/><Relationship Id="rId5579" Type="http://schemas.openxmlformats.org/officeDocument/2006/relationships/hyperlink" Target="https://www.youtube.com/watch?v=xtgUX7o50r0&amp;feature=youtu.be" TargetMode="External"/><Relationship Id="rId4248" Type="http://schemas.openxmlformats.org/officeDocument/2006/relationships/hyperlink" Target="https://drive.google.com/file/d/1mAPmrxzlI8xR9brUcqccvq3tmrzEOUGf/view" TargetMode="External"/><Relationship Id="rId5576" Type="http://schemas.openxmlformats.org/officeDocument/2006/relationships/hyperlink" Target="https://www.youtube.com/watch?v=3tOHGRWycsk" TargetMode="External"/><Relationship Id="rId4247" Type="http://schemas.openxmlformats.org/officeDocument/2006/relationships/hyperlink" Target="https://projectcatalyst.io/funds/12/f12-cardano-open-ecosystem/catalyst-onboarding-pipeline-management-platform" TargetMode="External"/><Relationship Id="rId5577" Type="http://schemas.openxmlformats.org/officeDocument/2006/relationships/hyperlink" Target="https://projectcatalyst.io/funds/12/f12-cardano-use-cases-concept/fractionalize-rwas-into-native-tokens-on-cardano-open-source-no-code-solution" TargetMode="External"/><Relationship Id="rId4239" Type="http://schemas.openxmlformats.org/officeDocument/2006/relationships/hyperlink" Target="https://docs.google.com/document/d/1zYQE4pTpfue2PlhXPK6Q2mWKaI3XLPZkFR5Qs2SZaZ8/edit?tab=t.0" TargetMode="External"/><Relationship Id="rId4238" Type="http://schemas.openxmlformats.org/officeDocument/2006/relationships/hyperlink" Target="https://projectcatalyst.io/funds/11/cardano-open-developers/hlabs-typescript-cardano-node-network-layer-runtime-independent-server-and-client-implementations-of-the-ouroboros-miniprotocols" TargetMode="External"/><Relationship Id="rId5569" Type="http://schemas.openxmlformats.org/officeDocument/2006/relationships/hyperlink" Target="https://drive.google.com/file/d/1Gd7RTuVyTRbH1RHs5PdX6oy6qpJKOlig/view?usp=drive_link" TargetMode="External"/><Relationship Id="rId5560" Type="http://schemas.openxmlformats.org/officeDocument/2006/relationships/hyperlink" Target="https://docs.google.com/document/d/1hc6JQ1CR8A106zZdhn1TqxciQoZnooi0ANS3NFNOt2s/edit?tab=t.0" TargetMode="External"/><Relationship Id="rId495" Type="http://schemas.openxmlformats.org/officeDocument/2006/relationships/hyperlink" Target="https://drive.google.com/file/d/1Fox5zNWD2raVJs2GFFgfcFEB-V9kapOO/view?usp=sharing" TargetMode="External"/><Relationship Id="rId4231" Type="http://schemas.openxmlformats.org/officeDocument/2006/relationships/hyperlink" Target="https://www.youtube.com/watch?v=VJm3b9tyP2M" TargetMode="External"/><Relationship Id="rId5563" Type="http://schemas.openxmlformats.org/officeDocument/2006/relationships/hyperlink" Target="https://docs.google.com/document/d/1TOb-trSC-pDoxxe--9JfuD5MqppBRrKr3oPBbXXSahw/edit?tab=t.0" TargetMode="External"/><Relationship Id="rId494" Type="http://schemas.openxmlformats.org/officeDocument/2006/relationships/hyperlink" Target="https://app.ideascale.com/t/UM5UZBq4e" TargetMode="External"/><Relationship Id="rId4230" Type="http://schemas.openxmlformats.org/officeDocument/2006/relationships/hyperlink" Target="https://drive.google.com/file/d/1tXMUjgjqXNF6bHchnlfojx_3U-gJnUvt/view" TargetMode="External"/><Relationship Id="rId5564" Type="http://schemas.openxmlformats.org/officeDocument/2006/relationships/hyperlink" Target="http://youtube.com/watch?v=BRPxhRNRwJc&amp;feature=youtu.be" TargetMode="External"/><Relationship Id="rId493" Type="http://schemas.openxmlformats.org/officeDocument/2006/relationships/hyperlink" Target="https://drive.google.com/file/d/1a42IJL8QIGZ5i_83uBX35h5BW_Y6x86g" TargetMode="External"/><Relationship Id="rId4233" Type="http://schemas.openxmlformats.org/officeDocument/2006/relationships/hyperlink" Target="https://drive.google.com/file/d/1xaE2XZgso1Tb--p52I4HNl8w3dfYUGrY/view?usp=drive_link" TargetMode="External"/><Relationship Id="rId5561" Type="http://schemas.openxmlformats.org/officeDocument/2006/relationships/hyperlink" Target="https://www.youtube.com/watch?v=l80pf13BD6g&amp;feature=youtu.be" TargetMode="External"/><Relationship Id="rId492" Type="http://schemas.openxmlformats.org/officeDocument/2006/relationships/hyperlink" Target="https://youtu.be/ncGHh1VQ8fA" TargetMode="External"/><Relationship Id="rId4232" Type="http://schemas.openxmlformats.org/officeDocument/2006/relationships/hyperlink" Target="https://projectcatalyst.io/funds/11/cardano-open-developers/cardano-mendix-plug-in-by-the-landano-team" TargetMode="External"/><Relationship Id="rId5562" Type="http://schemas.openxmlformats.org/officeDocument/2006/relationships/hyperlink" Target="https://projectcatalyst.io/funds/14/cardano-open-developers/ogmiosdotnet-blockchain-queries-and-transaction-submission" TargetMode="External"/><Relationship Id="rId499" Type="http://schemas.openxmlformats.org/officeDocument/2006/relationships/hyperlink" Target="https://drive.google.com/file/d/1NddTL7Z1tgmHQVhIzp1gyF3KKBztRFso/view?usp=sharing" TargetMode="External"/><Relationship Id="rId4235" Type="http://schemas.openxmlformats.org/officeDocument/2006/relationships/hyperlink" Target="https://projectcatalyst.io/funds/11/cardano-use-cases-concept/creating-worlds-first-digital-identity-for-farmers-using-satellite-imagery-and-ai" TargetMode="External"/><Relationship Id="rId5567" Type="http://schemas.openxmlformats.org/officeDocument/2006/relationships/hyperlink" Target="https://youtu.be/82OCUXBsLSI" TargetMode="External"/><Relationship Id="rId498" Type="http://schemas.openxmlformats.org/officeDocument/2006/relationships/hyperlink" Target="https://cardano.ideascale.com/c/idea/333467" TargetMode="External"/><Relationship Id="rId4234" Type="http://schemas.openxmlformats.org/officeDocument/2006/relationships/hyperlink" Target="https://www.youtube.com/watch?v=WWK3RIXOBKI" TargetMode="External"/><Relationship Id="rId5568" Type="http://schemas.openxmlformats.org/officeDocument/2006/relationships/hyperlink" Target="https://projectcatalyst.io/funds/14/cardano-open-developers/hydra-hexcore-tool-for-deployment-multi-hydra-party" TargetMode="External"/><Relationship Id="rId497" Type="http://schemas.openxmlformats.org/officeDocument/2006/relationships/hyperlink" Target="https://youtu.be/U-JRTSl0Pd0" TargetMode="External"/><Relationship Id="rId4237" Type="http://schemas.openxmlformats.org/officeDocument/2006/relationships/hyperlink" Target="https://www.youtube.com/watch?v=Q0g2SgGw-UU" TargetMode="External"/><Relationship Id="rId5565" Type="http://schemas.openxmlformats.org/officeDocument/2006/relationships/hyperlink" Target="https://projectcatalyst.io/funds/10/f13-cardano-open-developers/pooltool-sustaining" TargetMode="External"/><Relationship Id="rId496" Type="http://schemas.openxmlformats.org/officeDocument/2006/relationships/hyperlink" Target="https://youtu.be/Q1qdm4fSUWg" TargetMode="External"/><Relationship Id="rId4236" Type="http://schemas.openxmlformats.org/officeDocument/2006/relationships/hyperlink" Target="https://drive.google.com/file/d/1UjhpwGHbEURKS71_kuetdVmi7MKkiKdF/view" TargetMode="External"/><Relationship Id="rId5566" Type="http://schemas.openxmlformats.org/officeDocument/2006/relationships/hyperlink" Target="https://drive.google.com/file/d/1DfVrCTHkkgb78XUJkKL4qRbVdmV2S__y/view?usp=drive_link" TargetMode="External"/><Relationship Id="rId4260" Type="http://schemas.openxmlformats.org/officeDocument/2006/relationships/hyperlink" Target="https://docs.google.com/document/d/1SXb_DhtNO5L8dXrme3GeuCARf3PRfIMGB4wz5Ke7Bs0/edit?tab=t.0" TargetMode="External"/><Relationship Id="rId5592" Type="http://schemas.openxmlformats.org/officeDocument/2006/relationships/hyperlink" Target="https://projectcatalyst.io/funds/12/f12-cardano-open-developers/add-more-and-easier-levels-to-cardano-capture-the-flag-ctf" TargetMode="External"/><Relationship Id="rId5593" Type="http://schemas.openxmlformats.org/officeDocument/2006/relationships/hyperlink" Target="https://drive.google.com/file/d/1AJdMG85_gDSei0Mee4yC9ZImHkUVb_f-/view?usp=drive_link" TargetMode="External"/><Relationship Id="rId4262" Type="http://schemas.openxmlformats.org/officeDocument/2006/relationships/hyperlink" Target="https://app.ideascale.com/t/UM5UZBulx" TargetMode="External"/><Relationship Id="rId5590" Type="http://schemas.openxmlformats.org/officeDocument/2006/relationships/hyperlink" Target="https://drive.google.com/file/d/1nFL7Dzcx-Ecw5Owxfne4sNLYY9_HuSgz/view?usp=drive_link" TargetMode="External"/><Relationship Id="rId4261" Type="http://schemas.openxmlformats.org/officeDocument/2006/relationships/hyperlink" Target="https://www.youtube.com/watch?v=p-LKq15QTOo" TargetMode="External"/><Relationship Id="rId5591" Type="http://schemas.openxmlformats.org/officeDocument/2006/relationships/hyperlink" Target="https://www.youtube.com/watch?v=pFklG7rRTAI" TargetMode="External"/><Relationship Id="rId4264" Type="http://schemas.openxmlformats.org/officeDocument/2006/relationships/hyperlink" Target="https://www.youtube.com/watch?v=3SpKaWpU-z0" TargetMode="External"/><Relationship Id="rId5596" Type="http://schemas.openxmlformats.org/officeDocument/2006/relationships/hyperlink" Target="https://docs.google.com/document/d/1i3MEH_zYTfWqLKwH7Tea785nBbFOEY7WVCi4Zqz0TUE/edit?tab=t.0" TargetMode="External"/><Relationship Id="rId4263" Type="http://schemas.openxmlformats.org/officeDocument/2006/relationships/hyperlink" Target="https://docs.google.com/document/d/1S5yvp5Fo2dZXABgW9g_dNzeNQoavMA3N_dBMD6ACC9A/edit?tab=t.0" TargetMode="External"/><Relationship Id="rId5597" Type="http://schemas.openxmlformats.org/officeDocument/2006/relationships/hyperlink" Target="https://www.youtube.com/watch?v=7t1xleHGiis&amp;feature=youtu.be" TargetMode="External"/><Relationship Id="rId4266" Type="http://schemas.openxmlformats.org/officeDocument/2006/relationships/hyperlink" Target="https://catalystiog.zendesk.com/agent/tickets/4381" TargetMode="External"/><Relationship Id="rId5594" Type="http://schemas.openxmlformats.org/officeDocument/2006/relationships/hyperlink" Target="https://www.youtube.com/watch?v=Co88mS-qOaI&amp;feature=youtu.be" TargetMode="External"/><Relationship Id="rId4265" Type="http://schemas.openxmlformats.org/officeDocument/2006/relationships/hyperlink" Target="https://app.ideascale.com/t/UM5UZBuuN" TargetMode="External"/><Relationship Id="rId5595" Type="http://schemas.openxmlformats.org/officeDocument/2006/relationships/hyperlink" Target="https://projectcatalyst.io/funds/12/f12-cardano-use-cases-product/bitcoin-runes-on-cardano-via-rosen-bridge" TargetMode="External"/><Relationship Id="rId4268" Type="http://schemas.openxmlformats.org/officeDocument/2006/relationships/hyperlink" Target="https://app.ideascale.com/t/UM5UZBu7H" TargetMode="External"/><Relationship Id="rId4267" Type="http://schemas.openxmlformats.org/officeDocument/2006/relationships/hyperlink" Target="https://wal-agent-dev.herokuapp.com/swagger-ui/index.html" TargetMode="External"/><Relationship Id="rId5598" Type="http://schemas.openxmlformats.org/officeDocument/2006/relationships/hyperlink" Target="https://projectcatalyst.io/funds/12/cardano-partners-and-real-world-integrations/cutting-edge-web3-threat-detection-for-the-cardano-network-by-check-point-software-security" TargetMode="External"/><Relationship Id="rId4269" Type="http://schemas.openxmlformats.org/officeDocument/2006/relationships/hyperlink" Target="https://drive.google.com/file/d/1p189xMQH0MEseoCiFhE6kiviPymZMYwy/view?usp=drive_link" TargetMode="External"/><Relationship Id="rId5599" Type="http://schemas.openxmlformats.org/officeDocument/2006/relationships/hyperlink" Target="https://drive.google.com/file/d/1oFH7g8rtXdVnHzEOhPhmEJEXZwY-pWH5/view?usp=drive_link" TargetMode="External"/><Relationship Id="rId5581" Type="http://schemas.openxmlformats.org/officeDocument/2006/relationships/hyperlink" Target="https://drive.google.com/file/d/1AYfcANrlrC0SfnWPywxW3pe1gkca453b/view" TargetMode="External"/><Relationship Id="rId5582" Type="http://schemas.openxmlformats.org/officeDocument/2006/relationships/hyperlink" Target="https://www.youtube.com/watch?v=JJZe3jF7Kyg&amp;feature=youtu.be" TargetMode="External"/><Relationship Id="rId4251" Type="http://schemas.openxmlformats.org/officeDocument/2006/relationships/hyperlink" Target="https://drive.google.com/file/d/1PSrcRd5VoLJtUzYWoWF--Q-MRf2v29EB/view?usp=drive_link" TargetMode="External"/><Relationship Id="rId4250" Type="http://schemas.openxmlformats.org/officeDocument/2006/relationships/hyperlink" Target="https://app.ideascale.com/t/UM5UZBwCf" TargetMode="External"/><Relationship Id="rId5580" Type="http://schemas.openxmlformats.org/officeDocument/2006/relationships/hyperlink" Target="https://projectcatalyst.io/funds/12/f12-cardano-open-ecosystem/snek-x-max-maher-marketing-activation-to-boost-onboarding-to-cardano-defi" TargetMode="External"/><Relationship Id="rId4253" Type="http://schemas.openxmlformats.org/officeDocument/2006/relationships/hyperlink" Target="https://app.ideascale.com/t/UM5UZBu5f" TargetMode="External"/><Relationship Id="rId5585" Type="http://schemas.openxmlformats.org/officeDocument/2006/relationships/hyperlink" Target="https://www.youtube.com/watch?v=2ou_LOQr0dA&amp;feature=youtu.be" TargetMode="External"/><Relationship Id="rId4252" Type="http://schemas.openxmlformats.org/officeDocument/2006/relationships/hyperlink" Target="https://www.youtube.com/watch?v=RvbtA9t1aVA" TargetMode="External"/><Relationship Id="rId5586" Type="http://schemas.openxmlformats.org/officeDocument/2006/relationships/hyperlink" Target="https://projectcatalyst.io/funds/12/f12-cardano-open-developers/streamlining-cardano-dapp-development-with-open-source-batcher" TargetMode="External"/><Relationship Id="rId4255" Type="http://schemas.openxmlformats.org/officeDocument/2006/relationships/hyperlink" Target="https://www.youtube.com/watch?v=SEh75ADajpo" TargetMode="External"/><Relationship Id="rId5583" Type="http://schemas.openxmlformats.org/officeDocument/2006/relationships/hyperlink" Target="https://projectcatalyst.io/funds/12/f12-cardano-open-ecosystem/waffle-or-sidan-hong-kong-cardano-community" TargetMode="External"/><Relationship Id="rId4254" Type="http://schemas.openxmlformats.org/officeDocument/2006/relationships/hyperlink" Target="https://docs.google.com/document/d/1IgBPoQfVkSpz9ykCsEb1ejiYy04c0Uap32LUb6FsVCs/edit?tab=t.0" TargetMode="External"/><Relationship Id="rId5584" Type="http://schemas.openxmlformats.org/officeDocument/2006/relationships/hyperlink" Target="https://drive.google.com/file/d/1atjlNHOYn47i82A4ZsqUGs1Mmq6H4q8z/view?usp=drive_link" TargetMode="External"/><Relationship Id="rId4257" Type="http://schemas.openxmlformats.org/officeDocument/2006/relationships/hyperlink" Target="https://docs.google.com/document/d/1lMands1dVhqv4vIcciapFxbTvz6LsdosbrT1dkq0K-o/edit?tab=t.0" TargetMode="External"/><Relationship Id="rId5589" Type="http://schemas.openxmlformats.org/officeDocument/2006/relationships/hyperlink" Target="https://projectcatalyst.io/funds/11/cardano-use-cases-solution/east-africa-implementing-real-world-asset-tokenization-and-verifiable-credentials" TargetMode="External"/><Relationship Id="rId4256" Type="http://schemas.openxmlformats.org/officeDocument/2006/relationships/hyperlink" Target="https://app.ideascale.com/t/UM5UZBu5k" TargetMode="External"/><Relationship Id="rId4259" Type="http://schemas.openxmlformats.org/officeDocument/2006/relationships/hyperlink" Target="https://app.ideascale.com/t/UM5UZBulw" TargetMode="External"/><Relationship Id="rId5587" Type="http://schemas.openxmlformats.org/officeDocument/2006/relationships/hyperlink" Target="https://drive.google.com/file/d/1aLFpYfShzTMTBvFHKS2YydQcmiCZMPX2/view?usp=drive_link" TargetMode="External"/><Relationship Id="rId4258" Type="http://schemas.openxmlformats.org/officeDocument/2006/relationships/hyperlink" Target="https://www.youtube.com/watch?v=4UaU34Hsy1s" TargetMode="External"/><Relationship Id="rId5588" Type="http://schemas.openxmlformats.org/officeDocument/2006/relationships/hyperlink" Target="https://www.youtube.com/watch?v=lGgOmRupOHE&amp;feature=youtu.be" TargetMode="External"/><Relationship Id="rId3810" Type="http://schemas.openxmlformats.org/officeDocument/2006/relationships/hyperlink" Target="https://www.youtube.com/watch?v=l9oBGdg7iKs" TargetMode="External"/><Relationship Id="rId3812" Type="http://schemas.openxmlformats.org/officeDocument/2006/relationships/hyperlink" Target="https://drive.google.com/file/d/1BweQl1sRwCb1evNM5_sdE8e8u0E3N5DA/view?usp=drive_link" TargetMode="External"/><Relationship Id="rId3811" Type="http://schemas.openxmlformats.org/officeDocument/2006/relationships/hyperlink" Target="https://app.ideascale.com/t/UM5UZBqX5" TargetMode="External"/><Relationship Id="rId3814" Type="http://schemas.openxmlformats.org/officeDocument/2006/relationships/hyperlink" Target="https://projectcatalyst.io/funds/10/f10-developer-ecosystem-the-evolution/mlabs-cardano-onchain-languages-benchmark" TargetMode="External"/><Relationship Id="rId3813" Type="http://schemas.openxmlformats.org/officeDocument/2006/relationships/hyperlink" Target="https://youtu.be/QNGRl7JwgFE" TargetMode="External"/><Relationship Id="rId3816" Type="http://schemas.openxmlformats.org/officeDocument/2006/relationships/hyperlink" Target="https://www.youtube.com/watch?v=xIAo43WU5fg" TargetMode="External"/><Relationship Id="rId3815" Type="http://schemas.openxmlformats.org/officeDocument/2006/relationships/hyperlink" Target="https://drive.google.com/file/d/1Io93b-gneKDScvUL8l36rna9Ua-EiuPR/view?usp=drive_link" TargetMode="External"/><Relationship Id="rId3818" Type="http://schemas.openxmlformats.org/officeDocument/2006/relationships/hyperlink" Target="https://docs.google.com/document/d/1YNwAtOJb27uNfYzz6fUDNLtWBeNikwtdAodlB2Nwsl8/edit?tab=t.0" TargetMode="External"/><Relationship Id="rId3817" Type="http://schemas.openxmlformats.org/officeDocument/2006/relationships/hyperlink" Target="https://projectcatalyst.io/funds/11/cardano-use-cases-solution/google-wallet-web3-single-sign-on-by-nufi" TargetMode="External"/><Relationship Id="rId3819" Type="http://schemas.openxmlformats.org/officeDocument/2006/relationships/hyperlink" Target="https://youtu.be/RGEBl4JfSuk" TargetMode="External"/><Relationship Id="rId3801" Type="http://schemas.openxmlformats.org/officeDocument/2006/relationships/hyperlink" Target="https://www.youtube.com/watch?v=i6gKU_TIHBQ" TargetMode="External"/><Relationship Id="rId3800" Type="http://schemas.openxmlformats.org/officeDocument/2006/relationships/hyperlink" Target="https://docs.google.com/document/d/17pPZw0hNm_QcmGWQ-0zBK8g04LmfAwVSfCUfg3H4-HA/edit?tab=t.0" TargetMode="External"/><Relationship Id="rId3803" Type="http://schemas.openxmlformats.org/officeDocument/2006/relationships/hyperlink" Target="https://drive.google.com/file/d/1WmieGNOIIyvnyr8u1q0ln1Yw248o-SoQ/view?usp=drive_link" TargetMode="External"/><Relationship Id="rId3802" Type="http://schemas.openxmlformats.org/officeDocument/2006/relationships/hyperlink" Target="https://projectcatalyst.io/funds/11/cardano-open-ecosystem/innovation-center-to-promote-cardano-and-facilitate-entrepreneur-participation" TargetMode="External"/><Relationship Id="rId3805" Type="http://schemas.openxmlformats.org/officeDocument/2006/relationships/hyperlink" Target="https://projectcatalyst.io/funds/12/f12-cardano-open-ecosystem/5pc-cardano-journey-cardano-education-podcast-series-for-the-vietnamese-community" TargetMode="External"/><Relationship Id="rId3804" Type="http://schemas.openxmlformats.org/officeDocument/2006/relationships/hyperlink" Target="https://www.youtube.com/watch?v=CNYjfGDDVsc" TargetMode="External"/><Relationship Id="rId3807" Type="http://schemas.openxmlformats.org/officeDocument/2006/relationships/hyperlink" Target="https://www.youtube.com/watch?v=Gen4tHyQYtA" TargetMode="External"/><Relationship Id="rId3806" Type="http://schemas.openxmlformats.org/officeDocument/2006/relationships/hyperlink" Target="https://docs.google.com/spreadsheets/d/1QCmxKLXHqBwSz2LEfjQ9XErLhIrVhbfHOL0sYNNeRjE/edit?gid=1808908588" TargetMode="External"/><Relationship Id="rId3809" Type="http://schemas.openxmlformats.org/officeDocument/2006/relationships/hyperlink" Target="https://drive.google.com/file/d/1vOD6drhNysaFvDtRR6d6IXe-rAe-KZ7f/view?usp=drive_link" TargetMode="External"/><Relationship Id="rId3808" Type="http://schemas.openxmlformats.org/officeDocument/2006/relationships/hyperlink" Target="https://projectcatalyst.io/funds/12/f12-cardano-open-developers/ogmiosdotnet-an-open-source-net-client-for-cardano-node-communication" TargetMode="External"/><Relationship Id="rId1213" Type="http://schemas.openxmlformats.org/officeDocument/2006/relationships/hyperlink" Target="https://cardano.ideascale.com/a/dtd/419483-48088" TargetMode="External"/><Relationship Id="rId2544" Type="http://schemas.openxmlformats.org/officeDocument/2006/relationships/hyperlink" Target="https://drive.google.com/file/d/1d6eG1kmkG28rPNv-o9lsDzocDIQRumqU/view?usp=drive_link" TargetMode="External"/><Relationship Id="rId3876" Type="http://schemas.openxmlformats.org/officeDocument/2006/relationships/hyperlink" Target="https://www.youtube.com/watch?v=V-9gBls8GvA" TargetMode="External"/><Relationship Id="rId1214" Type="http://schemas.openxmlformats.org/officeDocument/2006/relationships/hyperlink" Target="https://docs.google.com/document/d/1MS2GNAED31dJYaM1AMqsacquXBie1buxij7BM1xuBM4/edit" TargetMode="External"/><Relationship Id="rId2545" Type="http://schemas.openxmlformats.org/officeDocument/2006/relationships/hyperlink" Target="https://youtu.be/TK2NU8M9tW4" TargetMode="External"/><Relationship Id="rId3875" Type="http://schemas.openxmlformats.org/officeDocument/2006/relationships/hyperlink" Target="https://docs.google.com/document/d/1CMpNreemJ0Qx9gjMnkcxbYNZpat2KO5OL6TXc-XOxec/edit?tab=t.0" TargetMode="External"/><Relationship Id="rId1215" Type="http://schemas.openxmlformats.org/officeDocument/2006/relationships/hyperlink" Target="https://youtu.be/P-80cFp3x4o" TargetMode="External"/><Relationship Id="rId2546" Type="http://schemas.openxmlformats.org/officeDocument/2006/relationships/hyperlink" Target="https://app.ideascale.com/t/UM5UZBrR1" TargetMode="External"/><Relationship Id="rId3878" Type="http://schemas.openxmlformats.org/officeDocument/2006/relationships/hyperlink" Target="https://docs.google.com/document/d/1Wo2Kp5OnaxSHilcUCei_gPyBesNSXhCL-uXud7MNDzE/edit?tab=t.0" TargetMode="External"/><Relationship Id="rId1216" Type="http://schemas.openxmlformats.org/officeDocument/2006/relationships/hyperlink" Target="https://www.youtube.com/watch?v=tExyD9oJb9g" TargetMode="External"/><Relationship Id="rId2547" Type="http://schemas.openxmlformats.org/officeDocument/2006/relationships/hyperlink" Target="https://drive.google.com/file/d/1yPl6OPjDVwdfhTBqDgltd9jQayuBERAR/view?usp=drive_link" TargetMode="External"/><Relationship Id="rId3877" Type="http://schemas.openxmlformats.org/officeDocument/2006/relationships/hyperlink" Target="https://projectcatalyst.io/funds/12/f12-cardano-open-ecosystem/virtual-web34good-conference-at-cardano-summit-dubai-2024-with-positive-blockchain-impactplus-and-united-nations-development-programme" TargetMode="External"/><Relationship Id="rId1217" Type="http://schemas.openxmlformats.org/officeDocument/2006/relationships/hyperlink" Target="https://app.ideascale.com/t/UM5UZBuou" TargetMode="External"/><Relationship Id="rId2548" Type="http://schemas.openxmlformats.org/officeDocument/2006/relationships/hyperlink" Target="https://www.youtube.com/watch?v=0H5nk-7B-0w" TargetMode="External"/><Relationship Id="rId1218" Type="http://schemas.openxmlformats.org/officeDocument/2006/relationships/hyperlink" Target="https://drive.google.com/file/d/1vEm78UrMFWlrjk6qvFgjLhL3kE9zcNIG/view?usp=share_link" TargetMode="External"/><Relationship Id="rId2549" Type="http://schemas.openxmlformats.org/officeDocument/2006/relationships/hyperlink" Target="https://cardano.ideascale.com/a/dtd/414969-48088" TargetMode="External"/><Relationship Id="rId3879" Type="http://schemas.openxmlformats.org/officeDocument/2006/relationships/hyperlink" Target="https://vimeo.com/1038912539" TargetMode="External"/><Relationship Id="rId1219" Type="http://schemas.openxmlformats.org/officeDocument/2006/relationships/hyperlink" Target="https://youtu.be/dYFL-yCjzmU" TargetMode="External"/><Relationship Id="rId3870" Type="http://schemas.openxmlformats.org/officeDocument/2006/relationships/hyperlink" Target="https://www.youtube.com/watch?v=yR-06A_MdI8" TargetMode="External"/><Relationship Id="rId2540" Type="http://schemas.openxmlformats.org/officeDocument/2006/relationships/hyperlink" Target="https://app.ideascale.com/t/UM5UZBraT" TargetMode="External"/><Relationship Id="rId3872" Type="http://schemas.openxmlformats.org/officeDocument/2006/relationships/hyperlink" Target="https://docs.google.com/document/d/1KKIU4DFvtcTNUY8MlFxke5doL4AyfbA2E5rw_S66wH4/edit?tab=t.0" TargetMode="External"/><Relationship Id="rId1210" Type="http://schemas.openxmlformats.org/officeDocument/2006/relationships/hyperlink" Target="https://drive.google.com/file/d/13p-psfVv_yQTOcl1NGfH3fAlwL5-CyEQ/view?usp=share_link" TargetMode="External"/><Relationship Id="rId2541" Type="http://schemas.openxmlformats.org/officeDocument/2006/relationships/hyperlink" Target="https://docs.google.com/document/d/16E2MRQIYu3ZsQoNvZ3d6kF1lWEpa0CnBEPX2ZPxBjAE/edit" TargetMode="External"/><Relationship Id="rId3871" Type="http://schemas.openxmlformats.org/officeDocument/2006/relationships/hyperlink" Target="https://projectcatalyst.io/funds/11/cardano-use-cases-concept/researching-and-manufacturing-a-point-of-care-real-time-lamp-prototype-with-iot-and-blockchain-integration-for-rapid-disease-analysis" TargetMode="External"/><Relationship Id="rId1211" Type="http://schemas.openxmlformats.org/officeDocument/2006/relationships/hyperlink" Target="https://youtu.be/LVsCf1jT9z8" TargetMode="External"/><Relationship Id="rId2542" Type="http://schemas.openxmlformats.org/officeDocument/2006/relationships/hyperlink" Target="https://youtu.be/RSLYXKykUdg" TargetMode="External"/><Relationship Id="rId3874" Type="http://schemas.openxmlformats.org/officeDocument/2006/relationships/hyperlink" Target="https://projectcatalyst.io/funds/11/cardano-open-ecosystem/sociocratic-dreps-a-representation-framework-for-democratic-pluralism" TargetMode="External"/><Relationship Id="rId1212" Type="http://schemas.openxmlformats.org/officeDocument/2006/relationships/hyperlink" Target="https://youtu.be/TRZOcBDM9Bw" TargetMode="External"/><Relationship Id="rId2543" Type="http://schemas.openxmlformats.org/officeDocument/2006/relationships/hyperlink" Target="https://app.ideascale.com/t/UM5UZBvXI" TargetMode="External"/><Relationship Id="rId3873" Type="http://schemas.openxmlformats.org/officeDocument/2006/relationships/hyperlink" Target="https://www.youtube.com/watch?v=c0HE2R9q4O8&amp;feature=youtu.be" TargetMode="External"/><Relationship Id="rId1202" Type="http://schemas.openxmlformats.org/officeDocument/2006/relationships/hyperlink" Target="https://drive.google.com/file/d/1201c8PWVqn5132FoCK0DUM4s2YxiG1uw/view?usp=share_link" TargetMode="External"/><Relationship Id="rId2533" Type="http://schemas.openxmlformats.org/officeDocument/2006/relationships/hyperlink" Target="https://youtu.be/I_dyenWulxE?si=PBkqR3pE5zBR7Mcm" TargetMode="External"/><Relationship Id="rId3865" Type="http://schemas.openxmlformats.org/officeDocument/2006/relationships/hyperlink" Target="https://projectcatalyst.io/funds/12/f12-cardano-open-developers/open-source-one-click-wallet-library-no-extensions-needed" TargetMode="External"/><Relationship Id="rId1203" Type="http://schemas.openxmlformats.org/officeDocument/2006/relationships/hyperlink" Target="https://youtu.be/YoukOYsIAf4" TargetMode="External"/><Relationship Id="rId2534" Type="http://schemas.openxmlformats.org/officeDocument/2006/relationships/hyperlink" Target="https://cardano.ideascale.com/a/dtd/422879-48088" TargetMode="External"/><Relationship Id="rId3864" Type="http://schemas.openxmlformats.org/officeDocument/2006/relationships/hyperlink" Target="https://www.youtube.com/watch?v=Cf-zXJO8lxA" TargetMode="External"/><Relationship Id="rId1204" Type="http://schemas.openxmlformats.org/officeDocument/2006/relationships/hyperlink" Target="https://www.youtube.com/watch?v=gtiSGgHbMBU" TargetMode="External"/><Relationship Id="rId2535" Type="http://schemas.openxmlformats.org/officeDocument/2006/relationships/hyperlink" Target="https://drive.google.com/file/d/18zdgZwYTjukh_lirmoGk8cMf2uaUtcxj/view?usp=drive_link" TargetMode="External"/><Relationship Id="rId3867" Type="http://schemas.openxmlformats.org/officeDocument/2006/relationships/hyperlink" Target="https://www.youtube.com/watch?v=TV9TSVe3ZG4" TargetMode="External"/><Relationship Id="rId1205" Type="http://schemas.openxmlformats.org/officeDocument/2006/relationships/hyperlink" Target="https://app.ideascale.com/t/UM5UZBwcw" TargetMode="External"/><Relationship Id="rId2536" Type="http://schemas.openxmlformats.org/officeDocument/2006/relationships/hyperlink" Target="https://www.youtube.com/watch?v=0lyyj9eArhU" TargetMode="External"/><Relationship Id="rId3866" Type="http://schemas.openxmlformats.org/officeDocument/2006/relationships/hyperlink" Target="https://drive.google.com/file/d/1j9B_tfjAjH7ZxO438Ea7JBTko0-YmJ9w/view?usp=drive_link" TargetMode="External"/><Relationship Id="rId1206" Type="http://schemas.openxmlformats.org/officeDocument/2006/relationships/hyperlink" Target="https://drive.google.com/file/d/1rZxqB1UPmRkZFb_w-LiBKM0rJpNWvKj6/view?usp=share_link" TargetMode="External"/><Relationship Id="rId2537" Type="http://schemas.openxmlformats.org/officeDocument/2006/relationships/hyperlink" Target="https://app.ideascale.com/t/UM5UZBu2W" TargetMode="External"/><Relationship Id="rId3869" Type="http://schemas.openxmlformats.org/officeDocument/2006/relationships/hyperlink" Target="https://docs.google.com/document/d/1YAruncFaCjM-2FARTWuCBtR3GimOUrmwApmrQGDAEBw/edit?tab=t.0" TargetMode="External"/><Relationship Id="rId1207" Type="http://schemas.openxmlformats.org/officeDocument/2006/relationships/hyperlink" Target="https://youtu.be/GgGekLb4EGA" TargetMode="External"/><Relationship Id="rId2538" Type="http://schemas.openxmlformats.org/officeDocument/2006/relationships/hyperlink" Target="https://drive.google.com/file/d/1Zqlqc9hgrtgXoa8hBURv8GPdKBi5h46U/view?usp=drive_link" TargetMode="External"/><Relationship Id="rId3868" Type="http://schemas.openxmlformats.org/officeDocument/2006/relationships/hyperlink" Target="https://projectcatalyst.io/funds/11/cardano-open-ecosystem/playbook-for-creation-of-sec-exempt-daos-on-cardano" TargetMode="External"/><Relationship Id="rId1208" Type="http://schemas.openxmlformats.org/officeDocument/2006/relationships/hyperlink" Target="https://www.youtube.com/watch?v=gtiSGgHbMBU" TargetMode="External"/><Relationship Id="rId2539" Type="http://schemas.openxmlformats.org/officeDocument/2006/relationships/hyperlink" Target="https://youtu.be/PYVSE0Ua4q4" TargetMode="External"/><Relationship Id="rId1209" Type="http://schemas.openxmlformats.org/officeDocument/2006/relationships/hyperlink" Target="https://app.ideascale.com/t/UM5UZBvDe" TargetMode="External"/><Relationship Id="rId3861" Type="http://schemas.openxmlformats.org/officeDocument/2006/relationships/hyperlink" Target="https://www.youtube.com/watch?v=Qie-wOjwNqY" TargetMode="External"/><Relationship Id="rId2530" Type="http://schemas.openxmlformats.org/officeDocument/2006/relationships/hyperlink" Target="https://youtu.be/EOFY5OpHC10" TargetMode="External"/><Relationship Id="rId3860" Type="http://schemas.openxmlformats.org/officeDocument/2006/relationships/hyperlink" Target="https://docs.google.com/document/d/1AzkhnvGylwJmY9WMR9PC2ia-MiB8pQLQoVOIsjmE4sM/edit?tab=t.0" TargetMode="External"/><Relationship Id="rId1200" Type="http://schemas.openxmlformats.org/officeDocument/2006/relationships/hyperlink" Target="https://youtu.be/XsbJ3arODpo" TargetMode="External"/><Relationship Id="rId2531" Type="http://schemas.openxmlformats.org/officeDocument/2006/relationships/hyperlink" Target="https://app.ideascale.com/t/UM5UZBrCM" TargetMode="External"/><Relationship Id="rId3863" Type="http://schemas.openxmlformats.org/officeDocument/2006/relationships/hyperlink" Target="https://docs.google.com/document/d/1oKXUA47vycLG_Wkpr1AK5UlGnsWclWnsEBZ5Y6RusqY/edit?tab=t.0" TargetMode="External"/><Relationship Id="rId1201" Type="http://schemas.openxmlformats.org/officeDocument/2006/relationships/hyperlink" Target="https://app.ideascale.com/t/UM5UZBrQK" TargetMode="External"/><Relationship Id="rId2532" Type="http://schemas.openxmlformats.org/officeDocument/2006/relationships/hyperlink" Target="https://docs.google.com/document/d/1XrS29aLOK5BCF8tUbuJezs3XeEC7CFZj8N8prD6S1dg/edit" TargetMode="External"/><Relationship Id="rId3862" Type="http://schemas.openxmlformats.org/officeDocument/2006/relationships/hyperlink" Target="https://projectcatalyst.io/funds/11/cardano-open-developers/open-source-ledger-nano-x-flutter-sdk-and-vespr-wallet-integration-6a501" TargetMode="External"/><Relationship Id="rId1235" Type="http://schemas.openxmlformats.org/officeDocument/2006/relationships/hyperlink" Target="https://youtu.be/H-ECmbQ2WFc" TargetMode="External"/><Relationship Id="rId2566" Type="http://schemas.openxmlformats.org/officeDocument/2006/relationships/hyperlink" Target="https://www.youtube.com/watch?v=Up3_jasiFQs" TargetMode="External"/><Relationship Id="rId3898" Type="http://schemas.openxmlformats.org/officeDocument/2006/relationships/hyperlink" Target="https://projectcatalyst.io/funds/12/f12-cardano-open-developers/cardano-native-token-dex-price-indexer-in-kotlin" TargetMode="External"/><Relationship Id="rId1236" Type="http://schemas.openxmlformats.org/officeDocument/2006/relationships/hyperlink" Target="https://youtu.be/OCdGhSw4_HA" TargetMode="External"/><Relationship Id="rId2567" Type="http://schemas.openxmlformats.org/officeDocument/2006/relationships/hyperlink" Target="http://app.ideascale.com/t/UM5UZBiOa" TargetMode="External"/><Relationship Id="rId3897" Type="http://schemas.openxmlformats.org/officeDocument/2006/relationships/hyperlink" Target="https://www.youtube.com/watch?v=6Fy2af54CCc" TargetMode="External"/><Relationship Id="rId1237" Type="http://schemas.openxmlformats.org/officeDocument/2006/relationships/hyperlink" Target="https://app.ideascale.com/t/UM5UZButa" TargetMode="External"/><Relationship Id="rId2568" Type="http://schemas.openxmlformats.org/officeDocument/2006/relationships/hyperlink" Target="https://docs.google.com/document/d/1LS6jmY_82s6fLuLGa4QUDUKBlIbupPfjmrNDga9jt3g/edit" TargetMode="External"/><Relationship Id="rId1238" Type="http://schemas.openxmlformats.org/officeDocument/2006/relationships/hyperlink" Target="https://drive.google.com/file/d/1gKE2E9sMcuRD3vnDA12qwnjs4qv6Sz6_/view?usp=share_link" TargetMode="External"/><Relationship Id="rId2569" Type="http://schemas.openxmlformats.org/officeDocument/2006/relationships/hyperlink" Target="https://youtu.be/eAXvYF5GAuo" TargetMode="External"/><Relationship Id="rId3899" Type="http://schemas.openxmlformats.org/officeDocument/2006/relationships/hyperlink" Target="https://drive.google.com/file/d/17xBq3R1Ol-UjnVdwzOSwmjOOffqQd7fo/view?usp=drive_link" TargetMode="External"/><Relationship Id="rId1239" Type="http://schemas.openxmlformats.org/officeDocument/2006/relationships/hyperlink" Target="https://youtu.be/eHdb2k7OCCc" TargetMode="External"/><Relationship Id="rId409" Type="http://schemas.openxmlformats.org/officeDocument/2006/relationships/hyperlink" Target="https://drive.google.com/file/d/1PSQjiYL7UYAjwXBdB35vSvBHKx5bVR_j/view?usp=sharing" TargetMode="External"/><Relationship Id="rId404" Type="http://schemas.openxmlformats.org/officeDocument/2006/relationships/hyperlink" Target="https://app.ideascale.com/t/UM5UZBrFR" TargetMode="External"/><Relationship Id="rId403" Type="http://schemas.openxmlformats.org/officeDocument/2006/relationships/hyperlink" Target="https://youtu.be/l15D9GIg7hI" TargetMode="External"/><Relationship Id="rId402" Type="http://schemas.openxmlformats.org/officeDocument/2006/relationships/hyperlink" Target="https://youtu.be/y6gzFvszeCE" TargetMode="External"/><Relationship Id="rId401" Type="http://schemas.openxmlformats.org/officeDocument/2006/relationships/hyperlink" Target="https://drive.google.com/file/d/1-DRuSjh3igyAWqIpG3jWGg4Y4l2sCxV_/view?usp=sharing" TargetMode="External"/><Relationship Id="rId408" Type="http://schemas.openxmlformats.org/officeDocument/2006/relationships/hyperlink" Target="https://app.ideascale.com/t/UM5UZBq59" TargetMode="External"/><Relationship Id="rId407" Type="http://schemas.openxmlformats.org/officeDocument/2006/relationships/hyperlink" Target="https://www.youtube.com/watch?v=aUGO5vojyTw" TargetMode="External"/><Relationship Id="rId406" Type="http://schemas.openxmlformats.org/officeDocument/2006/relationships/hyperlink" Target="https://youtu.be/691SkYz6UuE" TargetMode="External"/><Relationship Id="rId405" Type="http://schemas.openxmlformats.org/officeDocument/2006/relationships/hyperlink" Target="https://drive.google.com/file/d/1MYocjsKeFTK0hDudtH1uKZfJcp_eyywP/view?usp=sharing" TargetMode="External"/><Relationship Id="rId3890" Type="http://schemas.openxmlformats.org/officeDocument/2006/relationships/hyperlink" Target="https://drive.google.com/file/d/12TAch60rDQjHcmNv0jVHkNe-dCzt4o0d/view?usp=drive_link" TargetMode="External"/><Relationship Id="rId2560" Type="http://schemas.openxmlformats.org/officeDocument/2006/relationships/hyperlink" Target="https://youtu.be/76C5-HTxgzc" TargetMode="External"/><Relationship Id="rId3892" Type="http://schemas.openxmlformats.org/officeDocument/2006/relationships/hyperlink" Target="https://projectcatalyst.io/funds/12/f12-cardano-open-ecosystem/raising-awareness-and-facilitating-drep-onboarding-globally" TargetMode="External"/><Relationship Id="rId1230" Type="http://schemas.openxmlformats.org/officeDocument/2006/relationships/hyperlink" Target="https://docs.google.com/document/d/10mG79GFo-HNdPTM5tlLA7QsD4q4sHxXYkOXhGFcioq0/edit" TargetMode="External"/><Relationship Id="rId2561" Type="http://schemas.openxmlformats.org/officeDocument/2006/relationships/hyperlink" Target="https://cardano.ideascale.com/a/dtd/421345-48088" TargetMode="External"/><Relationship Id="rId3891" Type="http://schemas.openxmlformats.org/officeDocument/2006/relationships/hyperlink" Target="https://youtu.be/Hn8EhGajoIM" TargetMode="External"/><Relationship Id="rId400" Type="http://schemas.openxmlformats.org/officeDocument/2006/relationships/hyperlink" Target="https://app.ideascale.com/t/UM5UZBrCY" TargetMode="External"/><Relationship Id="rId1231" Type="http://schemas.openxmlformats.org/officeDocument/2006/relationships/hyperlink" Target="https://youtu.be/J19IZdQZm98" TargetMode="External"/><Relationship Id="rId2562" Type="http://schemas.openxmlformats.org/officeDocument/2006/relationships/hyperlink" Target="https://docs.google.com/document/d/11h19tHDCVEWoZ-lC6O-RRKDuQ8QimGbO/edit?usp=drive_link&amp;ouid=116297887899789336301&amp;rtpof=true&amp;sd=true" TargetMode="External"/><Relationship Id="rId3894" Type="http://schemas.openxmlformats.org/officeDocument/2006/relationships/hyperlink" Target="https://www.youtube.com/watch?v=xEtMZbeJ9AI" TargetMode="External"/><Relationship Id="rId1232" Type="http://schemas.openxmlformats.org/officeDocument/2006/relationships/hyperlink" Target="https://www.youtube.com/watch?v=nNzl_YJpkeY" TargetMode="External"/><Relationship Id="rId2563" Type="http://schemas.openxmlformats.org/officeDocument/2006/relationships/hyperlink" Target="https://www.youtube.com/watch?v=ZaSnqDpEaQo" TargetMode="External"/><Relationship Id="rId3893" Type="http://schemas.openxmlformats.org/officeDocument/2006/relationships/hyperlink" Target="https://drive.google.com/file/d/1woSLONI1tErcvPTQUq2Ax_rklvsawzPG/view" TargetMode="External"/><Relationship Id="rId1233" Type="http://schemas.openxmlformats.org/officeDocument/2006/relationships/hyperlink" Target="https://cardano.ideascale.com/a/dtd/Catalyst-Entrepreneur-s-Book-Club/368373-48088" TargetMode="External"/><Relationship Id="rId2564" Type="http://schemas.openxmlformats.org/officeDocument/2006/relationships/hyperlink" Target="https://cardano.ideascale.com/a/dtd/418563-48088" TargetMode="External"/><Relationship Id="rId3896" Type="http://schemas.openxmlformats.org/officeDocument/2006/relationships/hyperlink" Target="https://docs.google.com/document/d/1Co5d0ujGxYcnlpl7b2Xaf3kZfAGGgGY4DH9lxt0BJRc/edit?tab=t.0" TargetMode="External"/><Relationship Id="rId1234" Type="http://schemas.openxmlformats.org/officeDocument/2006/relationships/hyperlink" Target="https://drive.google.com/file/d/1YZZCNK46KObyu5CGnESP7ecWAnU7OaP2/view?usp=share_link" TargetMode="External"/><Relationship Id="rId2565" Type="http://schemas.openxmlformats.org/officeDocument/2006/relationships/hyperlink" Target="https://docs.google.com/document/d/1VtabNaZNb0OpZCARv22j5OSslmdY4c2t4nitSZKzI9Q/edit" TargetMode="External"/><Relationship Id="rId3895" Type="http://schemas.openxmlformats.org/officeDocument/2006/relationships/hyperlink" Target="https://projectcatalyst.io/funds/11/cardano-open-ecosystem/gimbalabs-research-contribution-treasury-system-model" TargetMode="External"/><Relationship Id="rId1224" Type="http://schemas.openxmlformats.org/officeDocument/2006/relationships/hyperlink" Target="https://youtu.be/XaqMIbN85OY" TargetMode="External"/><Relationship Id="rId2555" Type="http://schemas.openxmlformats.org/officeDocument/2006/relationships/hyperlink" Target="https://app.ideascale.com/t/UM5UZBwpH" TargetMode="External"/><Relationship Id="rId3887" Type="http://schemas.openxmlformats.org/officeDocument/2006/relationships/hyperlink" Target="https://drive.google.com/file/d/1t3LsIscCD_S21CM9-4C-4LperNseRstQ/view?usp=drive_link" TargetMode="External"/><Relationship Id="rId1225" Type="http://schemas.openxmlformats.org/officeDocument/2006/relationships/hyperlink" Target="https://app.ideascale.com/t/UM5UZBvcM" TargetMode="External"/><Relationship Id="rId2556" Type="http://schemas.openxmlformats.org/officeDocument/2006/relationships/hyperlink" Target="https://drive.google.com/file/d/1FmZNOosbaSxBcKYNUZw5AaCxWWlp4qOa/view?usp=share_link" TargetMode="External"/><Relationship Id="rId3886" Type="http://schemas.openxmlformats.org/officeDocument/2006/relationships/hyperlink" Target="https://cardano.ideascale.com/a/dtd/415035-48088" TargetMode="External"/><Relationship Id="rId1226" Type="http://schemas.openxmlformats.org/officeDocument/2006/relationships/hyperlink" Target="https://drive.google.com/file/d/1SBwVQmc7AkF760aOsTA5_NqfhgkdqqgM/view?usp=share_link" TargetMode="External"/><Relationship Id="rId2557" Type="http://schemas.openxmlformats.org/officeDocument/2006/relationships/hyperlink" Target="https://youtu.be/csSebD7nAY0" TargetMode="External"/><Relationship Id="rId3889" Type="http://schemas.openxmlformats.org/officeDocument/2006/relationships/hyperlink" Target="https://projectcatalyst.io/funds/11/cardano-use-cases-concept/charli3-cardano-integrated-side-chain-oracle-built-on-substrate" TargetMode="External"/><Relationship Id="rId1227" Type="http://schemas.openxmlformats.org/officeDocument/2006/relationships/hyperlink" Target="https://youtu.be/8vxccHOau-E" TargetMode="External"/><Relationship Id="rId2558" Type="http://schemas.openxmlformats.org/officeDocument/2006/relationships/hyperlink" Target="https://app.ideascale.com/t/UM5UZBvkN" TargetMode="External"/><Relationship Id="rId3888" Type="http://schemas.openxmlformats.org/officeDocument/2006/relationships/hyperlink" Target="https://youtu.be/TRe1tyHFk_w?si=hdrXj9E5rVBhPI5w" TargetMode="External"/><Relationship Id="rId1228" Type="http://schemas.openxmlformats.org/officeDocument/2006/relationships/hyperlink" Target="https://youtu.be/RX6koZToZ-g" TargetMode="External"/><Relationship Id="rId2559" Type="http://schemas.openxmlformats.org/officeDocument/2006/relationships/hyperlink" Target="https://drive.google.com/file/d/1kvmb3LwavAD8BDf9wg5qNOEWW2_Th0ON/view?usp=drive_link" TargetMode="External"/><Relationship Id="rId1229" Type="http://schemas.openxmlformats.org/officeDocument/2006/relationships/hyperlink" Target="https://app.ideascale.com/t/UM5UZBvXd" TargetMode="External"/><Relationship Id="rId3881" Type="http://schemas.openxmlformats.org/officeDocument/2006/relationships/hyperlink" Target="https://drive.google.com/file/d/1GFuFqKNfhp_P__7ZP_HMk0A6nQ4SJfB3/view" TargetMode="External"/><Relationship Id="rId2550" Type="http://schemas.openxmlformats.org/officeDocument/2006/relationships/hyperlink" Target="https://drive.google.com/file/d/1C3hWUmPMAHraaSKyoP7r55JL26tYK2qh/view?usp=drive_link" TargetMode="External"/><Relationship Id="rId3880" Type="http://schemas.openxmlformats.org/officeDocument/2006/relationships/hyperlink" Target="https://app.ideascale.com/t/UM5UZBu8J" TargetMode="External"/><Relationship Id="rId1220" Type="http://schemas.openxmlformats.org/officeDocument/2006/relationships/hyperlink" Target="https://youtu.be/mS47gw9lRro" TargetMode="External"/><Relationship Id="rId2551" Type="http://schemas.openxmlformats.org/officeDocument/2006/relationships/hyperlink" Target="https://youtu.be/v8I83mGsWgg" TargetMode="External"/><Relationship Id="rId3883" Type="http://schemas.openxmlformats.org/officeDocument/2006/relationships/hyperlink" Target="https://projectcatalyst.io/funds/10/f10-development-and-infrastructure/koios-evolution-enhancements-infra-support-and-maintenance" TargetMode="External"/><Relationship Id="rId1221" Type="http://schemas.openxmlformats.org/officeDocument/2006/relationships/hyperlink" Target="https://app.ideascale.com/t/UM5UZBuur" TargetMode="External"/><Relationship Id="rId2552" Type="http://schemas.openxmlformats.org/officeDocument/2006/relationships/hyperlink" Target="https://app.ideascale.com/t/UM5UZBvrH" TargetMode="External"/><Relationship Id="rId3882" Type="http://schemas.openxmlformats.org/officeDocument/2006/relationships/hyperlink" Target="https://www.youtube.com/watch?v=ZznvbSKH4f4&amp;feature=youtu.be" TargetMode="External"/><Relationship Id="rId1222" Type="http://schemas.openxmlformats.org/officeDocument/2006/relationships/hyperlink" Target="https://drive.google.com/file/d/1VIDcRCAuGynfY8tHBvq2A1NvAsGaEYru/view?usp=share_link" TargetMode="External"/><Relationship Id="rId2553" Type="http://schemas.openxmlformats.org/officeDocument/2006/relationships/hyperlink" Target="https://drive.google.com/file/d/1ABv9BJjA2nfvVlE45iPnQzqJG2tZdZnW/view?usp=drive_link" TargetMode="External"/><Relationship Id="rId3885" Type="http://schemas.openxmlformats.org/officeDocument/2006/relationships/hyperlink" Target="https://youtu.be/gSXP-t9_pgg" TargetMode="External"/><Relationship Id="rId1223" Type="http://schemas.openxmlformats.org/officeDocument/2006/relationships/hyperlink" Target="https://youtu.be/AeYAaq0Lr5k" TargetMode="External"/><Relationship Id="rId2554" Type="http://schemas.openxmlformats.org/officeDocument/2006/relationships/hyperlink" Target="https://www.youtube.com/watch?v=nbUOD9nyHrg&amp;ab_channel=dcSpark" TargetMode="External"/><Relationship Id="rId3884" Type="http://schemas.openxmlformats.org/officeDocument/2006/relationships/hyperlink" Target="https://drive.google.com/file/d/1AsaHRXayipD8KyCSjy-Fm-OY1Z5H_bjD/view?usp=drive_link" TargetMode="External"/><Relationship Id="rId2500" Type="http://schemas.openxmlformats.org/officeDocument/2006/relationships/hyperlink" Target="https://www.youtube.com/watch?v=gFlCxCTu2xk" TargetMode="External"/><Relationship Id="rId3832" Type="http://schemas.openxmlformats.org/officeDocument/2006/relationships/hyperlink" Target="https://projectcatalyst.io/funds/11/cardano-use-cases-product/wider-accessibility-of-automatic-borrowing-lenfi-software-development-kit-sdk" TargetMode="External"/><Relationship Id="rId2501" Type="http://schemas.openxmlformats.org/officeDocument/2006/relationships/hyperlink" Target="https://cardano.ideascale.com/a/dtd/422219-48088" TargetMode="External"/><Relationship Id="rId3831" Type="http://schemas.openxmlformats.org/officeDocument/2006/relationships/hyperlink" Target="https://www.youtube.com/watch?v=ozL9makLP1U" TargetMode="External"/><Relationship Id="rId2502" Type="http://schemas.openxmlformats.org/officeDocument/2006/relationships/hyperlink" Target="https://docs.google.com/document/d/1MfIqF-TMdkWuxDVZFbYLnRsd0y0HvFnkq4MnykgVcrw/edit" TargetMode="External"/><Relationship Id="rId3834" Type="http://schemas.openxmlformats.org/officeDocument/2006/relationships/hyperlink" Target="https://www.youtube.com/watch?v=-xofCoKZqJk" TargetMode="External"/><Relationship Id="rId2503" Type="http://schemas.openxmlformats.org/officeDocument/2006/relationships/hyperlink" Target="https://www.youtube.com/watch?v=Gzc-t7sVyxM" TargetMode="External"/><Relationship Id="rId3833" Type="http://schemas.openxmlformats.org/officeDocument/2006/relationships/hyperlink" Target="https://drive.google.com/file/d/1OUQq91b5zQrxRLYF126O8p9IV9o5lVlp/view?usp=drive_link" TargetMode="External"/><Relationship Id="rId2504" Type="http://schemas.openxmlformats.org/officeDocument/2006/relationships/hyperlink" Target="https://cardano.ideascale.com/a/dtd/414506-48088" TargetMode="External"/><Relationship Id="rId3836" Type="http://schemas.openxmlformats.org/officeDocument/2006/relationships/hyperlink" Target="https://drive.google.com/file/d/1HnVAoGUX4cN-QWIPufYTCpHkK2zCqPhr/view?usp=drive_link" TargetMode="External"/><Relationship Id="rId2505" Type="http://schemas.openxmlformats.org/officeDocument/2006/relationships/hyperlink" Target="https://docs.google.com/document/d/1tzL9jU8zWh-wbZfbOaKDXt2slJJ2pCbPA6Bo5i68YoE/edit" TargetMode="External"/><Relationship Id="rId3835" Type="http://schemas.openxmlformats.org/officeDocument/2006/relationships/hyperlink" Target="https://projectcatalyst.io/funds/11/catalyst-systems-improvements-discovery/data-driven-catalyst-toolkit-for-on-chain-and-off-chain-data-analytics-and-insight-optimize-governance-and-prevent-gaming-and-abuse" TargetMode="External"/><Relationship Id="rId2506" Type="http://schemas.openxmlformats.org/officeDocument/2006/relationships/hyperlink" Target="https://www.youtube.com/watch?v=8eEgYECwtCw" TargetMode="External"/><Relationship Id="rId3838" Type="http://schemas.openxmlformats.org/officeDocument/2006/relationships/hyperlink" Target="https://projectcatalyst.io/funds/12/f12-cardano-open-ecosystem/cardano-ghana-cip-1694-governance-working-group" TargetMode="External"/><Relationship Id="rId2507" Type="http://schemas.openxmlformats.org/officeDocument/2006/relationships/hyperlink" Target="https://cardano.ideascale.com/a/dtd/Power-Up-The-Catalyst-Circle/373192-48088" TargetMode="External"/><Relationship Id="rId3837" Type="http://schemas.openxmlformats.org/officeDocument/2006/relationships/hyperlink" Target="https://www.youtube.com/watch?v=AVC2aaMuXPw" TargetMode="External"/><Relationship Id="rId2508" Type="http://schemas.openxmlformats.org/officeDocument/2006/relationships/hyperlink" Target="https://docs.google.com/document/d/1WiyLKqeapnwPpn6dy9AGtBFqU80co5uv/edit" TargetMode="External"/><Relationship Id="rId2509" Type="http://schemas.openxmlformats.org/officeDocument/2006/relationships/hyperlink" Target="https://youtu.be/Qr7IN8tedew" TargetMode="External"/><Relationship Id="rId3839" Type="http://schemas.openxmlformats.org/officeDocument/2006/relationships/hyperlink" Target="https://drive.google.com/file/d/1BhWrvYqDhEwaLPyxICVPususM2rdGfpW/view?usp=drive_link" TargetMode="External"/><Relationship Id="rId3830" Type="http://schemas.openxmlformats.org/officeDocument/2006/relationships/hyperlink" Target="https://docs.google.com/document/d/1H4OZ4Y217wEUwz4XDYZHxOhj0832MEHzUENxS8l0v0g/edit?tab=t.0" TargetMode="External"/><Relationship Id="rId3821" Type="http://schemas.openxmlformats.org/officeDocument/2006/relationships/hyperlink" Target="https://docs.google.com/document/d/14xRCsmCWq3Be2DCxDt40I7i4W1TwnHdbICB35_5FS7s/edit?tab=t.0" TargetMode="External"/><Relationship Id="rId3820" Type="http://schemas.openxmlformats.org/officeDocument/2006/relationships/hyperlink" Target="https://projectcatalyst.io/funds/11/cardano-open-developers/grpc-cardano-a-streaming-api-for-cardano-using-dolos-by-txpipe" TargetMode="External"/><Relationship Id="rId3823" Type="http://schemas.openxmlformats.org/officeDocument/2006/relationships/hyperlink" Target="https://projectcatalyst.io/funds/12/f12-cardano-open-ecosystem/cafi-peer-reviewed-technical-research-paper-library-in-vietnamese-version" TargetMode="External"/><Relationship Id="rId3822" Type="http://schemas.openxmlformats.org/officeDocument/2006/relationships/hyperlink" Target="https://youtu.be/h9ZwOaoxBkk" TargetMode="External"/><Relationship Id="rId3825" Type="http://schemas.openxmlformats.org/officeDocument/2006/relationships/hyperlink" Target="https://www.youtube.com/watch?v=Cx0CAas12lg" TargetMode="External"/><Relationship Id="rId3824" Type="http://schemas.openxmlformats.org/officeDocument/2006/relationships/hyperlink" Target="https://drive.google.com/file/d/1MzVKNSHYRjCGHxcXNx27f9-V8SsHvZzO/view?usp=drive_link" TargetMode="External"/><Relationship Id="rId3827" Type="http://schemas.openxmlformats.org/officeDocument/2006/relationships/hyperlink" Target="https://drive.google.com/file/d/1JC7i2Tg5t0t4c0ObxadkQor2gpuvh2Zx/view?usp=drive_link" TargetMode="External"/><Relationship Id="rId3826" Type="http://schemas.openxmlformats.org/officeDocument/2006/relationships/hyperlink" Target="https://projectcatalyst.io/funds/11/cardano-open-developers/anastasia-labs-lucid-evolution-redefining-off-chain-transactions-in-cardano" TargetMode="External"/><Relationship Id="rId3829" Type="http://schemas.openxmlformats.org/officeDocument/2006/relationships/hyperlink" Target="https://projectcatalyst.io/funds/11/cardano-use-cases-concept/keri-based-authentication-and-authorization-browser-extension-by-blocktrust" TargetMode="External"/><Relationship Id="rId3828" Type="http://schemas.openxmlformats.org/officeDocument/2006/relationships/hyperlink" Target="https://www.youtube.com/watch?v=PFe5cHuQ8oM" TargetMode="External"/><Relationship Id="rId2522" Type="http://schemas.openxmlformats.org/officeDocument/2006/relationships/hyperlink" Target="https://cardano.ideascale.com/a/dtd/420109-48088" TargetMode="External"/><Relationship Id="rId3854" Type="http://schemas.openxmlformats.org/officeDocument/2006/relationships/hyperlink" Target="https://drive.google.com/file/d/1BOww0UoYVTngemHedW87NDeYZmfmkGe_/view?usp=drive_link" TargetMode="External"/><Relationship Id="rId2523" Type="http://schemas.openxmlformats.org/officeDocument/2006/relationships/hyperlink" Target="https://drive.google.com/file/d/18-7m6k0rruvFymqP2S_yA9y4T_NN1lfw/view?usp=drive_link" TargetMode="External"/><Relationship Id="rId3853" Type="http://schemas.openxmlformats.org/officeDocument/2006/relationships/hyperlink" Target="https://projectcatalyst.io/funds/12/f12-cardano-use-cases-concept/conditional-transfer-of-digital-assets-via-digital-identity-and-verified-credentials" TargetMode="External"/><Relationship Id="rId2524" Type="http://schemas.openxmlformats.org/officeDocument/2006/relationships/hyperlink" Target="https://youtu.be/JzwTISF5dc0" TargetMode="External"/><Relationship Id="rId3856" Type="http://schemas.openxmlformats.org/officeDocument/2006/relationships/hyperlink" Target="https://projectcatalyst.io/funds/11/cardano-open-ecosystem/high-quality-japanese-translations-for-popular-cardano-dapps" TargetMode="External"/><Relationship Id="rId2525" Type="http://schemas.openxmlformats.org/officeDocument/2006/relationships/hyperlink" Target="https://cardano.ideascale.com/a/dtd/419149-48088" TargetMode="External"/><Relationship Id="rId3855" Type="http://schemas.openxmlformats.org/officeDocument/2006/relationships/hyperlink" Target="https://youtu.be/WvPxJf8VHbk" TargetMode="External"/><Relationship Id="rId2526" Type="http://schemas.openxmlformats.org/officeDocument/2006/relationships/hyperlink" Target="https://drive.google.com/file/d/1MQtcPwaKIzCgVQjRdUi6BkxCjYe-yfW9/view?usp=drive_link" TargetMode="External"/><Relationship Id="rId3858" Type="http://schemas.openxmlformats.org/officeDocument/2006/relationships/hyperlink" Target="https://www.youtube.com/watch?v=Kk2lRwTjsmI" TargetMode="External"/><Relationship Id="rId2527" Type="http://schemas.openxmlformats.org/officeDocument/2006/relationships/hyperlink" Target="https://youtu.be/TEhisAE9w6Y?si=xCSb_4VRHXXCl97B" TargetMode="External"/><Relationship Id="rId3857" Type="http://schemas.openxmlformats.org/officeDocument/2006/relationships/hyperlink" Target="https://drive.google.com/file/d/1oYUTbalECtTNfe-wghRYqf5EA68xQ9BO/view?usp=drive_link" TargetMode="External"/><Relationship Id="rId2528" Type="http://schemas.openxmlformats.org/officeDocument/2006/relationships/hyperlink" Target="https://cardano.ideascale.com/a/dtd/422900-48088" TargetMode="External"/><Relationship Id="rId2529" Type="http://schemas.openxmlformats.org/officeDocument/2006/relationships/hyperlink" Target="https://drive.google.com/file/d/1A85OaubMtmwWHITrCqIZUanCb4zMTk56/view?usp=drive_link" TargetMode="External"/><Relationship Id="rId3859" Type="http://schemas.openxmlformats.org/officeDocument/2006/relationships/hyperlink" Target="https://projectcatalyst.io/funds/12/f12-cardano-use-cases-concept/mlabs-pisa-fees-decentralized-fee-trading-smart-contract" TargetMode="External"/><Relationship Id="rId3850" Type="http://schemas.openxmlformats.org/officeDocument/2006/relationships/hyperlink" Target="https://projectcatalyst.io/funds/11/cardano-use-cases-concept/cardanos-dao-incubator-matching-dapps-of-our-ecosystem-with-companies-and-organizations-that-struggle-with-inefficient-structures-and-entry-barriers-to-suitable-cardano-solutions" TargetMode="External"/><Relationship Id="rId2520" Type="http://schemas.openxmlformats.org/officeDocument/2006/relationships/hyperlink" Target="https://docs.google.com/document/d/1y_87TVS1JS4rQXrFILthaEfM3wtGZdRbf3HKPuQcYIs/edit" TargetMode="External"/><Relationship Id="rId3852" Type="http://schemas.openxmlformats.org/officeDocument/2006/relationships/hyperlink" Target="https://www.youtube.com/watch?v=pQ_tAXGw8w8" TargetMode="External"/><Relationship Id="rId2521" Type="http://schemas.openxmlformats.org/officeDocument/2006/relationships/hyperlink" Target="https://www.youtube.com/watch?v=iJ1VjyjeO8s" TargetMode="External"/><Relationship Id="rId3851" Type="http://schemas.openxmlformats.org/officeDocument/2006/relationships/hyperlink" Target="https://drive.google.com/file/d/1qAlT-oI8iGk1xHFCVKe1H2NLURfauEiK/view?usp=drive_link" TargetMode="External"/><Relationship Id="rId2511" Type="http://schemas.openxmlformats.org/officeDocument/2006/relationships/hyperlink" Target="https://drive.google.com/file/d/1q5gld1hJAS4gVaBU5UdnagLna19QyF4L/view?usp=drive_link" TargetMode="External"/><Relationship Id="rId3843" Type="http://schemas.openxmlformats.org/officeDocument/2006/relationships/hyperlink" Target="https://www.youtube.com/watch?v=AhtJduOR5Qg" TargetMode="External"/><Relationship Id="rId2512" Type="http://schemas.openxmlformats.org/officeDocument/2006/relationships/hyperlink" Target="https://www.youtube.com/watch?v=AUZcS93NcxM" TargetMode="External"/><Relationship Id="rId3842" Type="http://schemas.openxmlformats.org/officeDocument/2006/relationships/hyperlink" Target="https://drive.google.com/file/d/1G3ujOKeeyRsO6mrIN_D8vGIwZIwLqoEO/view?usp=drive_link" TargetMode="External"/><Relationship Id="rId2513" Type="http://schemas.openxmlformats.org/officeDocument/2006/relationships/hyperlink" Target="http://app.ideascale.com/t/UM5UZBitb" TargetMode="External"/><Relationship Id="rId3845" Type="http://schemas.openxmlformats.org/officeDocument/2006/relationships/hyperlink" Target="https://docs.google.com/document/d/1WRYGY6wQzzEdKnFMoJA4qy6Cwbgy9TtUcXqPrY9PYJ0/edit?tab=t.0" TargetMode="External"/><Relationship Id="rId2514" Type="http://schemas.openxmlformats.org/officeDocument/2006/relationships/hyperlink" Target="https://drive.google.com/file/d/1O9LNUclCjiZr5kdzJZQRGQuGR3K_CLAl/view?usp=drive_link" TargetMode="External"/><Relationship Id="rId3844" Type="http://schemas.openxmlformats.org/officeDocument/2006/relationships/hyperlink" Target="https://projectcatalyst.io/funds/11/cardano-open-developers/anvil-open-source-metadata-validator" TargetMode="External"/><Relationship Id="rId2515" Type="http://schemas.openxmlformats.org/officeDocument/2006/relationships/hyperlink" Target="https://www.youtube.com/watch?v=k7bhBYw-beg&amp;ab_channel=dcSpark" TargetMode="External"/><Relationship Id="rId3847" Type="http://schemas.openxmlformats.org/officeDocument/2006/relationships/hyperlink" Target="https://projectcatalyst.io/funds/12/f12-cardano-open-ecosystem/cardano-vietnam-developer-boot-camp-and-hackathon" TargetMode="External"/><Relationship Id="rId2516" Type="http://schemas.openxmlformats.org/officeDocument/2006/relationships/hyperlink" Target="https://app.ideascale.com/t/UM5UZBuyI" TargetMode="External"/><Relationship Id="rId3846" Type="http://schemas.openxmlformats.org/officeDocument/2006/relationships/hyperlink" Target="https://www.youtube.com/watch?v=khtDcmWz8t4" TargetMode="External"/><Relationship Id="rId2517" Type="http://schemas.openxmlformats.org/officeDocument/2006/relationships/hyperlink" Target="https://drive.google.com/file/d/1eOuQXywCjZ-H2o16N3b1PWpGHBB5tM7H/view?usp=drive_link" TargetMode="External"/><Relationship Id="rId3849" Type="http://schemas.openxmlformats.org/officeDocument/2006/relationships/hyperlink" Target="https://www.youtube.com/watch?v=aEclirYsEQI" TargetMode="External"/><Relationship Id="rId2518" Type="http://schemas.openxmlformats.org/officeDocument/2006/relationships/hyperlink" Target="https://youtu.be/kxUzC8EirUo" TargetMode="External"/><Relationship Id="rId3848" Type="http://schemas.openxmlformats.org/officeDocument/2006/relationships/hyperlink" Target="https://docs.google.com/spreadsheets/d/1kU9imSXCaz8W5AFYj2v6UvxDqHq8DGzlYXycURBW1tQ/edit?gid=1468706749" TargetMode="External"/><Relationship Id="rId2519" Type="http://schemas.openxmlformats.org/officeDocument/2006/relationships/hyperlink" Target="https://cardano.ideascale.com/a/dtd/418557-48088" TargetMode="External"/><Relationship Id="rId3841" Type="http://schemas.openxmlformats.org/officeDocument/2006/relationships/hyperlink" Target="https://projectcatalyst.io/funds/10/f10-startups-and-onboarding-for-students/3-student-driven-demonstration-of-the-use-of-ssi-and-the-cardano-blockchain-to-capture-their-cardano-blockchain-skills" TargetMode="External"/><Relationship Id="rId2510" Type="http://schemas.openxmlformats.org/officeDocument/2006/relationships/hyperlink" Target="https://app.ideascale.com/t/UM5UZBrDv" TargetMode="External"/><Relationship Id="rId3840" Type="http://schemas.openxmlformats.org/officeDocument/2006/relationships/hyperlink" Target="https://www.youtube.com/watch?v=n0c960kvj4U" TargetMode="External"/><Relationship Id="rId4327" Type="http://schemas.openxmlformats.org/officeDocument/2006/relationships/hyperlink" Target="https://www.youtube.com/watch?v=_xhYaWOkJXE" TargetMode="External"/><Relationship Id="rId4326" Type="http://schemas.openxmlformats.org/officeDocument/2006/relationships/hyperlink" Target="https://drive.google.com/file/d/1IDTsO3_HrafThdmcOq_2qESsl1l8XeBe/view?usp=drive_link" TargetMode="External"/><Relationship Id="rId4329" Type="http://schemas.openxmlformats.org/officeDocument/2006/relationships/hyperlink" Target="https://docs.google.com/document/d/1wHCJkejRX9Lxd1lNzyr90g4Yon62LoOIoO0dWqmnl7c/edit?tab=t.0" TargetMode="External"/><Relationship Id="rId4328" Type="http://schemas.openxmlformats.org/officeDocument/2006/relationships/hyperlink" Target="https://projectcatalyst.io/funds/12/f12-cardano-open-ecosystem/c2vn-cardano-blockchain-courseware-in-universities" TargetMode="External"/><Relationship Id="rId469" Type="http://schemas.openxmlformats.org/officeDocument/2006/relationships/hyperlink" Target="https://youtu.be/1Qk1Idz7E4g" TargetMode="External"/><Relationship Id="rId468" Type="http://schemas.openxmlformats.org/officeDocument/2006/relationships/hyperlink" Target="https://youtu.be/pfxZPxSGeSs" TargetMode="External"/><Relationship Id="rId467" Type="http://schemas.openxmlformats.org/officeDocument/2006/relationships/hyperlink" Target="https://cardano.ideascale.com/a/dtd/Bring-Smart-Contracts-to-Vietnam/367834-48088" TargetMode="External"/><Relationship Id="rId1290" Type="http://schemas.openxmlformats.org/officeDocument/2006/relationships/hyperlink" Target="https://drive.google.com/file/d/1kVhq0CosjOOW2pUBjwqImEeMXLQX0dqf/view?usp=share_link" TargetMode="External"/><Relationship Id="rId1291" Type="http://schemas.openxmlformats.org/officeDocument/2006/relationships/hyperlink" Target="https://youtu.be/45GiiyYFJAk" TargetMode="External"/><Relationship Id="rId1292" Type="http://schemas.openxmlformats.org/officeDocument/2006/relationships/hyperlink" Target="https://youtu.be/8SHOsKW62oY" TargetMode="External"/><Relationship Id="rId462" Type="http://schemas.openxmlformats.org/officeDocument/2006/relationships/hyperlink" Target="https://www.loom.com/share/b0f41dbb3c7943fd989dd8988c08b6ed" TargetMode="External"/><Relationship Id="rId1293" Type="http://schemas.openxmlformats.org/officeDocument/2006/relationships/hyperlink" Target="https://app.ideascale.com/t/UM5UZBvqd" TargetMode="External"/><Relationship Id="rId461" Type="http://schemas.openxmlformats.org/officeDocument/2006/relationships/hyperlink" Target="https://drive.google.com/file/d/1PkUFyWg_ciQgyzdnKjKSeevSTvghzc8C/view?usp=sharing" TargetMode="External"/><Relationship Id="rId1294" Type="http://schemas.openxmlformats.org/officeDocument/2006/relationships/hyperlink" Target="https://drive.google.com/file/d/1M1-w2Slhf-NiYZMxr96Uc7JCbmFHeFWZ/view?usp=share_link" TargetMode="External"/><Relationship Id="rId460" Type="http://schemas.openxmlformats.org/officeDocument/2006/relationships/hyperlink" Target="https://cardano.ideascale.com/a/dtd/Direct-Donation-for-Education/369558-48088" TargetMode="External"/><Relationship Id="rId1295" Type="http://schemas.openxmlformats.org/officeDocument/2006/relationships/hyperlink" Target="https://youtu.be/yc33ZV4LgkY" TargetMode="External"/><Relationship Id="rId4321" Type="http://schemas.openxmlformats.org/officeDocument/2006/relationships/hyperlink" Target="https://www.youtube.com/watch?v=8jCDkcGf9PI" TargetMode="External"/><Relationship Id="rId1296" Type="http://schemas.openxmlformats.org/officeDocument/2006/relationships/hyperlink" Target="https://www.youtube.com/watch?v=gWduD6MFyjQ" TargetMode="External"/><Relationship Id="rId4320" Type="http://schemas.openxmlformats.org/officeDocument/2006/relationships/hyperlink" Target="https://docs.google.com/document/d/13hg_9FCTrS1L-DadUZyaFp4eEYMIg6lqoxI8qR-f3sY/edit?tab=t.0" TargetMode="External"/><Relationship Id="rId466" Type="http://schemas.openxmlformats.org/officeDocument/2006/relationships/hyperlink" Target="https://drive.google.com/file/d/1D6m1OJ9-u6hHt0m-XeBYySPi5IMD474w/view?usp=sharing" TargetMode="External"/><Relationship Id="rId1297" Type="http://schemas.openxmlformats.org/officeDocument/2006/relationships/hyperlink" Target="https://app.ideascale.com/t/UM5UZBvD4" TargetMode="External"/><Relationship Id="rId4323" Type="http://schemas.openxmlformats.org/officeDocument/2006/relationships/hyperlink" Target="https://docs.google.com/document/d/1BTDYMdDXhy0v57z1OGB3Ki7oF8F631cthxk2gQslP30/edit?tab=t.0" TargetMode="External"/><Relationship Id="rId465" Type="http://schemas.openxmlformats.org/officeDocument/2006/relationships/hyperlink" Target="https://youtu.be/Skp1kAoWBTQ" TargetMode="External"/><Relationship Id="rId1298" Type="http://schemas.openxmlformats.org/officeDocument/2006/relationships/hyperlink" Target="https://drive.google.com/file/d/1W_6KJwZFNjKfh_XTrlqt4PyjZGc6HQuI/view?usp=share_link" TargetMode="External"/><Relationship Id="rId4322" Type="http://schemas.openxmlformats.org/officeDocument/2006/relationships/hyperlink" Target="https://projectcatalyst.io/funds/11/cardano-use-cases-concept/smart-pack-parcels-damage-verification-system-on-cardano" TargetMode="External"/><Relationship Id="rId464" Type="http://schemas.openxmlformats.org/officeDocument/2006/relationships/hyperlink" Target="https://drive.google.com/file/d/1L7-9RFG4L3ZZcfDwlDiSmwldKefiC5bG/view?usp=sharing" TargetMode="External"/><Relationship Id="rId1299" Type="http://schemas.openxmlformats.org/officeDocument/2006/relationships/hyperlink" Target="https://youtu.be/l_JgaqCicx4" TargetMode="External"/><Relationship Id="rId4325" Type="http://schemas.openxmlformats.org/officeDocument/2006/relationships/hyperlink" Target="https://projectcatalyst.io/funds/11/cardano-use-cases-solution/wolfram-price-feed-infrastructure" TargetMode="External"/><Relationship Id="rId463" Type="http://schemas.openxmlformats.org/officeDocument/2006/relationships/hyperlink" Target="https://app.ideascale.com/t/UM5UZBqtI" TargetMode="External"/><Relationship Id="rId4324" Type="http://schemas.openxmlformats.org/officeDocument/2006/relationships/hyperlink" Target="https://www.youtube.com/watch?v=DzRm1weObBY" TargetMode="External"/><Relationship Id="rId4316" Type="http://schemas.openxmlformats.org/officeDocument/2006/relationships/hyperlink" Target="https://projectcatalyst.io/funds/11/cardano-use-cases-concept/cardano-autonomous-agent-testing-cip-1694-voltaire-testing" TargetMode="External"/><Relationship Id="rId4315" Type="http://schemas.openxmlformats.org/officeDocument/2006/relationships/hyperlink" Target="https://vimeo.com/1077062487?share=copy" TargetMode="External"/><Relationship Id="rId4318" Type="http://schemas.openxmlformats.org/officeDocument/2006/relationships/hyperlink" Target="https://www.youtube.com/watch?v=uJV_85ffQNU" TargetMode="External"/><Relationship Id="rId4317" Type="http://schemas.openxmlformats.org/officeDocument/2006/relationships/hyperlink" Target="https://drive.google.com/file/d/1pUzDKoM7F7MYCtMDvueG0wlaj9wR_i-X/view?usp=drive_link" TargetMode="External"/><Relationship Id="rId4319" Type="http://schemas.openxmlformats.org/officeDocument/2006/relationships/hyperlink" Target="https://projectcatalyst.io/funds/11/cardano-open-ecosystem/policy-advocacy-for-the-dao-ecosystem-to-the-government" TargetMode="External"/><Relationship Id="rId459" Type="http://schemas.openxmlformats.org/officeDocument/2006/relationships/hyperlink" Target="https://youtu.be/VPiIR3Zeibw" TargetMode="External"/><Relationship Id="rId458" Type="http://schemas.openxmlformats.org/officeDocument/2006/relationships/hyperlink" Target="https://youtu.be/2wk9kFKjUII" TargetMode="External"/><Relationship Id="rId457" Type="http://schemas.openxmlformats.org/officeDocument/2006/relationships/hyperlink" Target="https://drive.google.com/file/d/1Z4l1ZnA0NCq77E91gmqjt-B8fxajicLs/view?usp=sharing" TargetMode="External"/><Relationship Id="rId456" Type="http://schemas.openxmlformats.org/officeDocument/2006/relationships/hyperlink" Target="https://app.ideascale.com/t/UM5UZBqXe" TargetMode="External"/><Relationship Id="rId1280" Type="http://schemas.openxmlformats.org/officeDocument/2006/relationships/hyperlink" Target="https://www.youtube.com/watch?v=UUunhGfaX_I" TargetMode="External"/><Relationship Id="rId1281" Type="http://schemas.openxmlformats.org/officeDocument/2006/relationships/hyperlink" Target="https://app.ideascale.com/t/UM5UZBw6w" TargetMode="External"/><Relationship Id="rId451" Type="http://schemas.openxmlformats.org/officeDocument/2006/relationships/hyperlink" Target="https://youtu.be/CDZN6MMX7rs" TargetMode="External"/><Relationship Id="rId1282" Type="http://schemas.openxmlformats.org/officeDocument/2006/relationships/hyperlink" Target="https://drive.google.com/file/d/1dSBSkh5ir5QKJbLTsctO91bhQsYrnkur/view?usp=share_link" TargetMode="External"/><Relationship Id="rId450" Type="http://schemas.openxmlformats.org/officeDocument/2006/relationships/hyperlink" Target="https://youtu.be/TdnHq-v_Pf4" TargetMode="External"/><Relationship Id="rId1283" Type="http://schemas.openxmlformats.org/officeDocument/2006/relationships/hyperlink" Target="https://youtu.be/XLVuPlKpCzM" TargetMode="External"/><Relationship Id="rId1284" Type="http://schemas.openxmlformats.org/officeDocument/2006/relationships/hyperlink" Target="https://youtu.be/mPUb-Tqf_oA" TargetMode="External"/><Relationship Id="rId4310" Type="http://schemas.openxmlformats.org/officeDocument/2006/relationships/hyperlink" Target="https://projectcatalyst.io/funds/10/f10-osde-open-source-dev-ecosystem/meshjs-sdk-operations-supporting-open-source-library-development-developer-resources-and-builder-community" TargetMode="External"/><Relationship Id="rId1285" Type="http://schemas.openxmlformats.org/officeDocument/2006/relationships/hyperlink" Target="https://cardano.ideascale.com/a/dtd/Cross-chain-Asset-Transfer-Standard/369835-48088" TargetMode="External"/><Relationship Id="rId455" Type="http://schemas.openxmlformats.org/officeDocument/2006/relationships/hyperlink" Target="https://youtu.be/RBAXDOG9wgw" TargetMode="External"/><Relationship Id="rId1286" Type="http://schemas.openxmlformats.org/officeDocument/2006/relationships/hyperlink" Target="https://drive.google.com/file/d/1S7I_uWONS4oM8MOvPAcqbo-m0KZMhxdB/view?usp=share_link" TargetMode="External"/><Relationship Id="rId4312" Type="http://schemas.openxmlformats.org/officeDocument/2006/relationships/hyperlink" Target="https://www.youtube.com/watch?v=sBarMnYeK2Y" TargetMode="External"/><Relationship Id="rId454" Type="http://schemas.openxmlformats.org/officeDocument/2006/relationships/hyperlink" Target="https://youtu.be/17r9a_S6K_U" TargetMode="External"/><Relationship Id="rId1287" Type="http://schemas.openxmlformats.org/officeDocument/2006/relationships/hyperlink" Target="https://youtu.be/68GgDtoz23w" TargetMode="External"/><Relationship Id="rId4311" Type="http://schemas.openxmlformats.org/officeDocument/2006/relationships/hyperlink" Target="https://drive.google.com/file/d/1QHXjZ0MXIwvswFSTHnjYeSLr9zBhLW1T/view?usp=drive_link" TargetMode="External"/><Relationship Id="rId453" Type="http://schemas.openxmlformats.org/officeDocument/2006/relationships/hyperlink" Target="https://drive.google.com/file/d/1DgjEYobLO1tFJNTc1vtTRyUfzj4FTwOG/view?usp=sharing" TargetMode="External"/><Relationship Id="rId1288" Type="http://schemas.openxmlformats.org/officeDocument/2006/relationships/hyperlink" Target="https://drive.google.com/file/d/1FDLOdrFq0-NE5DtaaT_ox8OQMrJuHqrp/view?usp=share_link" TargetMode="External"/><Relationship Id="rId4314" Type="http://schemas.openxmlformats.org/officeDocument/2006/relationships/hyperlink" Target="https://drive.google.com/file/d/1vhTy-R8TY_kAIiokvZomxgqGeJwE5S0K/view?usp=drive_link" TargetMode="External"/><Relationship Id="rId452" Type="http://schemas.openxmlformats.org/officeDocument/2006/relationships/hyperlink" Target="https://cardano.ideascale.com/a/dtd/368844-48088" TargetMode="External"/><Relationship Id="rId1289" Type="http://schemas.openxmlformats.org/officeDocument/2006/relationships/hyperlink" Target="https://app.ideascale.com/t/UM5UZBvqk" TargetMode="External"/><Relationship Id="rId4313" Type="http://schemas.openxmlformats.org/officeDocument/2006/relationships/hyperlink" Target="https://projectcatalyst.io/funds/11/cardano-open-developers/aiken-open-source-smart-contract-library-by-meshjs-and-trustlevel" TargetMode="External"/><Relationship Id="rId3018" Type="http://schemas.openxmlformats.org/officeDocument/2006/relationships/hyperlink" Target="https://drive.google.com/file/d/1b1Lz-Ojk7l3a5aik8-3KQppY8Ue3Rzny/view?usp=drive_link" TargetMode="External"/><Relationship Id="rId4349" Type="http://schemas.openxmlformats.org/officeDocument/2006/relationships/hyperlink" Target="https://app.ideascale.com/t/UM5UZBwwC" TargetMode="External"/><Relationship Id="rId3017" Type="http://schemas.openxmlformats.org/officeDocument/2006/relationships/hyperlink" Target="https://cardano.ideascale.com/a/dtd/Dapp-to-control-monetize-your-data/366908-48088" TargetMode="External"/><Relationship Id="rId4348" Type="http://schemas.openxmlformats.org/officeDocument/2006/relationships/hyperlink" Target="https://youtu.be/niXNtg7OhZo" TargetMode="External"/><Relationship Id="rId3019" Type="http://schemas.openxmlformats.org/officeDocument/2006/relationships/hyperlink" Target="https://youtu.be/PLb10Z-rQ5M?si=OytXSK2yumNTpgVZ" TargetMode="External"/><Relationship Id="rId491" Type="http://schemas.openxmlformats.org/officeDocument/2006/relationships/hyperlink" Target="https://drive.google.com/file/d/1NbB5Lilnn1vn6biY4wlgnQKyYUUviy1D/view?usp=sharing" TargetMode="External"/><Relationship Id="rId490" Type="http://schemas.openxmlformats.org/officeDocument/2006/relationships/hyperlink" Target="https://cardano.ideascale.com/a/dtd/Stake-Pool-Reachability-Dashboard/369608-48088" TargetMode="External"/><Relationship Id="rId489" Type="http://schemas.openxmlformats.org/officeDocument/2006/relationships/hyperlink" Target="https://drive.google.com/file/d/1e4NZVE7qN-nn9bLCvq41uD1INqWBobt8/view?usp=sharing" TargetMode="External"/><Relationship Id="rId484" Type="http://schemas.openxmlformats.org/officeDocument/2006/relationships/hyperlink" Target="https://youtu.be/FYiiUqKAtko" TargetMode="External"/><Relationship Id="rId3010" Type="http://schemas.openxmlformats.org/officeDocument/2006/relationships/hyperlink" Target="https://youtu.be/Ls3cQbmtliA?si=LzIcJBeQw4f6Povl" TargetMode="External"/><Relationship Id="rId4341" Type="http://schemas.openxmlformats.org/officeDocument/2006/relationships/hyperlink" Target="https://drive.google.com/file/d/1Yg7ufOb9DZjnzwqFZxHHzVQOhKeVQ0qk/view?usp=drive_link" TargetMode="External"/><Relationship Id="rId483" Type="http://schemas.openxmlformats.org/officeDocument/2006/relationships/hyperlink" Target="https://drive.google.com/file/d/1RXgTv50L7seqC_0-ke-AAF1OQV8zWDfR/view?usp=sharing" TargetMode="External"/><Relationship Id="rId4340" Type="http://schemas.openxmlformats.org/officeDocument/2006/relationships/hyperlink" Target="https://cardano.ideascale.com/a/dtd/Logosphere-Cell-Level-Security/369769-48088" TargetMode="External"/><Relationship Id="rId482" Type="http://schemas.openxmlformats.org/officeDocument/2006/relationships/hyperlink" Target="http://app.ideascale.com/t/UM5UZBigv" TargetMode="External"/><Relationship Id="rId3012" Type="http://schemas.openxmlformats.org/officeDocument/2006/relationships/hyperlink" Target="https://docs.google.com/document/d/1Jjc9M03BYv8fCcmcEWCWZzL0weQMV5QKXNtoPOAe18Y/edit" TargetMode="External"/><Relationship Id="rId4343" Type="http://schemas.openxmlformats.org/officeDocument/2006/relationships/hyperlink" Target="https://cardano.ideascale.com/a/dtd/Catalyst-Exploratory-Data-Analysis/368899-48088" TargetMode="External"/><Relationship Id="rId481" Type="http://schemas.openxmlformats.org/officeDocument/2006/relationships/hyperlink" Target="https://youtu.be/Bktrcr7ZaiU" TargetMode="External"/><Relationship Id="rId3011" Type="http://schemas.openxmlformats.org/officeDocument/2006/relationships/hyperlink" Target="https://projectcatalyst.io/funds/10/f10-catalyst-open/fimi-cardanotalk-for-vietnamese" TargetMode="External"/><Relationship Id="rId4342" Type="http://schemas.openxmlformats.org/officeDocument/2006/relationships/hyperlink" Target="https://www.youtube.com/watch?v=-MdhFZV2xXQ" TargetMode="External"/><Relationship Id="rId488" Type="http://schemas.openxmlformats.org/officeDocument/2006/relationships/hyperlink" Target="https://youtu.be/E9DQRjBgoIk" TargetMode="External"/><Relationship Id="rId3014" Type="http://schemas.openxmlformats.org/officeDocument/2006/relationships/hyperlink" Target="https://projectcatalyst.io/funds/10/f10-osde-open-source-dev-ecosystem/ogmios-clients-in-python-and-c" TargetMode="External"/><Relationship Id="rId4345" Type="http://schemas.openxmlformats.org/officeDocument/2006/relationships/hyperlink" Target="https://www.youtube.com/watch?v=LVKiHz0WBo4" TargetMode="External"/><Relationship Id="rId487" Type="http://schemas.openxmlformats.org/officeDocument/2006/relationships/hyperlink" Target="https://drive.google.com/file/d/1FJF_lpzsxQgbClOdsfMOMWcOer-DcrFi/view?usp=sharing" TargetMode="External"/><Relationship Id="rId3013" Type="http://schemas.openxmlformats.org/officeDocument/2006/relationships/hyperlink" Target="https://www.youtube.com/watch?v=0rlOZhZCh7E" TargetMode="External"/><Relationship Id="rId4344" Type="http://schemas.openxmlformats.org/officeDocument/2006/relationships/hyperlink" Target="https://drive.google.com/file/d/1hzonqUk1ngelVhGAOsNP2whGWU_MWj41/view?usp=drive_link" TargetMode="External"/><Relationship Id="rId486" Type="http://schemas.openxmlformats.org/officeDocument/2006/relationships/hyperlink" Target="https://cardano.ideascale.com/c/idea/350835" TargetMode="External"/><Relationship Id="rId3016" Type="http://schemas.openxmlformats.org/officeDocument/2006/relationships/hyperlink" Target="https://youtu.be/uV9l-k71Kcs" TargetMode="External"/><Relationship Id="rId4347" Type="http://schemas.openxmlformats.org/officeDocument/2006/relationships/hyperlink" Target="https://drive.google.com/file/d/12ExfIShAco6wgdVyrmlEvI6hN5Tz7nea/view?usp=sharing" TargetMode="External"/><Relationship Id="rId485" Type="http://schemas.openxmlformats.org/officeDocument/2006/relationships/hyperlink" Target="https://drive.google.com/file/d/1k5GZEFf5TGh-XuUDU0X2PdArwqCzQHIm/view?usp=sharing" TargetMode="External"/><Relationship Id="rId3015" Type="http://schemas.openxmlformats.org/officeDocument/2006/relationships/hyperlink" Target="https://drive.google.com/file/d/1x5ivAZGSX5zq1LAmJcYOi-bknBxA4y2t/view?usp=drive_link" TargetMode="External"/><Relationship Id="rId4346" Type="http://schemas.openxmlformats.org/officeDocument/2006/relationships/hyperlink" Target="https://app.ideascale.com/t/UM5UZBran" TargetMode="External"/><Relationship Id="rId3007" Type="http://schemas.openxmlformats.org/officeDocument/2006/relationships/hyperlink" Target="https://youtu.be/JAz5Hu3NeEI" TargetMode="External"/><Relationship Id="rId4338" Type="http://schemas.openxmlformats.org/officeDocument/2006/relationships/hyperlink" Target="https://drive.google.com/file/d/1qx-1pUiQ95Y1MMccpIXXR-1YRT6KusmB/view" TargetMode="External"/><Relationship Id="rId3006" Type="http://schemas.openxmlformats.org/officeDocument/2006/relationships/hyperlink" Target="https://drive.google.com/file/d/146WGVIlEUtzDEV0tSEECZWPJvMS4E3gR/view?usp=sharing" TargetMode="External"/><Relationship Id="rId4337" Type="http://schemas.openxmlformats.org/officeDocument/2006/relationships/hyperlink" Target="https://app.ideascale.com/t/UM5UZBvlu" TargetMode="External"/><Relationship Id="rId3009" Type="http://schemas.openxmlformats.org/officeDocument/2006/relationships/hyperlink" Target="https://drive.google.com/file/d/1vpf52ufqjG6BcAkIMzSVPAaZUVzTSBhb/view?usp=drive_link" TargetMode="External"/><Relationship Id="rId3008" Type="http://schemas.openxmlformats.org/officeDocument/2006/relationships/hyperlink" Target="https://app.ideascale.com/t/UM5UZBwKJ" TargetMode="External"/><Relationship Id="rId4339" Type="http://schemas.openxmlformats.org/officeDocument/2006/relationships/hyperlink" Target="https://www.youtube.com/watch?v=imYTfcqJIms" TargetMode="External"/><Relationship Id="rId480" Type="http://schemas.openxmlformats.org/officeDocument/2006/relationships/hyperlink" Target="https://drive.google.com/file/d/1IhCmd9MAbGH-Ftr1Uw47j3aYwOBH-IEZ/view?usp=sharing" TargetMode="External"/><Relationship Id="rId479" Type="http://schemas.openxmlformats.org/officeDocument/2006/relationships/hyperlink" Target="https://cardano.ideascale.com/a/dtd/DID-Solutions-for-Local-Governments/366806-48088" TargetMode="External"/><Relationship Id="rId478" Type="http://schemas.openxmlformats.org/officeDocument/2006/relationships/hyperlink" Target="https://drive.google.com/file/d/1uA0ngEy64yihAKNOgxD_JA3e98Jx33PF/view?usp=sharing" TargetMode="External"/><Relationship Id="rId473" Type="http://schemas.openxmlformats.org/officeDocument/2006/relationships/hyperlink" Target="https://youtu.be/CvyF_bVRHHc" TargetMode="External"/><Relationship Id="rId4330" Type="http://schemas.openxmlformats.org/officeDocument/2006/relationships/hyperlink" Target="https://www.youtube.com/watch?v=JusVnIQW7ic" TargetMode="External"/><Relationship Id="rId472" Type="http://schemas.openxmlformats.org/officeDocument/2006/relationships/hyperlink" Target="https://drive.google.com/file/d/11ndeEDyWeKNbKmHlhQ3XAT4qy9q7c8SA/view?usp=sharing" TargetMode="External"/><Relationship Id="rId471" Type="http://schemas.openxmlformats.org/officeDocument/2006/relationships/hyperlink" Target="https://cardano.ideascale.com/c/idea/341586" TargetMode="External"/><Relationship Id="rId3001" Type="http://schemas.openxmlformats.org/officeDocument/2006/relationships/hyperlink" Target="https://youtu.be/44_43gZvUYY" TargetMode="External"/><Relationship Id="rId4332" Type="http://schemas.openxmlformats.org/officeDocument/2006/relationships/hyperlink" Target="https://drive.google.com/file/d/1YJvC-tQ4GsBgYLcAadUTzxUK8nF6vI1W/view?usp=drive_link" TargetMode="External"/><Relationship Id="rId470" Type="http://schemas.openxmlformats.org/officeDocument/2006/relationships/hyperlink" Target="https://youtu.be/pfxZPxSGeSs" TargetMode="External"/><Relationship Id="rId3000" Type="http://schemas.openxmlformats.org/officeDocument/2006/relationships/hyperlink" Target="https://drive.google.com/file/d/1gFm_ioqnVlfEyw917Zdtvfq9sEzvJGSq/view?usp=drive_link" TargetMode="External"/><Relationship Id="rId4331" Type="http://schemas.openxmlformats.org/officeDocument/2006/relationships/hyperlink" Target="https://projectcatalyst.io/funds/12/f12-cardano-use-cases-concept/ada-cashback-from-top-retailers-for-cardano-wallets" TargetMode="External"/><Relationship Id="rId477" Type="http://schemas.openxmlformats.org/officeDocument/2006/relationships/hyperlink" Target="https://youtu.be/hV_78s_vqnk" TargetMode="External"/><Relationship Id="rId3003" Type="http://schemas.openxmlformats.org/officeDocument/2006/relationships/hyperlink" Target="https://drive.google.com/file/d/1yQ6S8f9Ttsjjdr21eqgmdCgJW3nklK6V/view?usp=drive_link" TargetMode="External"/><Relationship Id="rId4334" Type="http://schemas.openxmlformats.org/officeDocument/2006/relationships/hyperlink" Target="https://projectcatalyst.io/funds/12/f12-cardano-open-developers/boros-tx-submission-for-intense-workloads-by-txpipe" TargetMode="External"/><Relationship Id="rId476" Type="http://schemas.openxmlformats.org/officeDocument/2006/relationships/hyperlink" Target="https://drive.google.com/file/d/1wQQMkvcEaABl-PLuoI8QXACey44vo3fO/view?usp=sharing" TargetMode="External"/><Relationship Id="rId3002" Type="http://schemas.openxmlformats.org/officeDocument/2006/relationships/hyperlink" Target="https://cardano.ideascale.com/a/dtd/414982-48088" TargetMode="External"/><Relationship Id="rId4333" Type="http://schemas.openxmlformats.org/officeDocument/2006/relationships/hyperlink" Target="https://youtu.be/8XG-pJ7Zh-c" TargetMode="External"/><Relationship Id="rId475" Type="http://schemas.openxmlformats.org/officeDocument/2006/relationships/hyperlink" Target="https://cardano.ideascale.com/a/dtd/University-College-Outreach/367260-48088" TargetMode="External"/><Relationship Id="rId3005" Type="http://schemas.openxmlformats.org/officeDocument/2006/relationships/hyperlink" Target="https://cardano.ideascale.com/a/dtd/420262-48088" TargetMode="External"/><Relationship Id="rId4336" Type="http://schemas.openxmlformats.org/officeDocument/2006/relationships/hyperlink" Target="https://youtu.be/y9iGRn55zkw?si=z-2cwf9c9k8hJ6xP" TargetMode="External"/><Relationship Id="rId474" Type="http://schemas.openxmlformats.org/officeDocument/2006/relationships/hyperlink" Target="https://drive.google.com/file/d/1aW8JmU7jRv05yR-4Zmp9x2lqs8_mva1x/view?usp=sharing" TargetMode="External"/><Relationship Id="rId3004" Type="http://schemas.openxmlformats.org/officeDocument/2006/relationships/hyperlink" Target="https://youtu.be/ZZCGCLbR6bI" TargetMode="External"/><Relationship Id="rId4335" Type="http://schemas.openxmlformats.org/officeDocument/2006/relationships/hyperlink" Target="https://drive.google.com/file/d/1UddhMKkWImAY7Lyz_1iGMxxqS481nyoG/view?usp=drive_link" TargetMode="External"/><Relationship Id="rId1257" Type="http://schemas.openxmlformats.org/officeDocument/2006/relationships/hyperlink" Target="https://app.ideascale.com/t/UM5UZBvmP" TargetMode="External"/><Relationship Id="rId2588" Type="http://schemas.openxmlformats.org/officeDocument/2006/relationships/hyperlink" Target="https://cardano.ideascale.com/a/dtd/422195-48088" TargetMode="External"/><Relationship Id="rId1258" Type="http://schemas.openxmlformats.org/officeDocument/2006/relationships/hyperlink" Target="https://docs.google.com/document/d/1qXa-TnC2egQh2fO4IWrYJ94XLURPmd2Xjsl38a86-mo/edit" TargetMode="External"/><Relationship Id="rId2589" Type="http://schemas.openxmlformats.org/officeDocument/2006/relationships/hyperlink" Target="https://docs.google.com/document/d/10-W9OVvtoEKbgKW7VMSrs6KM4YRRtnypLwTJAhbCg88/edit" TargetMode="External"/><Relationship Id="rId1259" Type="http://schemas.openxmlformats.org/officeDocument/2006/relationships/hyperlink" Target="https://youtu.be/EtGtCW3stj0" TargetMode="External"/><Relationship Id="rId426" Type="http://schemas.openxmlformats.org/officeDocument/2006/relationships/hyperlink" Target="https://youtu.be/g5wWliHj9MI" TargetMode="External"/><Relationship Id="rId425" Type="http://schemas.openxmlformats.org/officeDocument/2006/relationships/hyperlink" Target="https://drive.google.com/file/d/1i56Jqaal90riO9jBgBD2g963WyyuI62j/view?usp=sharing" TargetMode="External"/><Relationship Id="rId424" Type="http://schemas.openxmlformats.org/officeDocument/2006/relationships/hyperlink" Target="http://app.ideascale.com/t/UM5UZBidU" TargetMode="External"/><Relationship Id="rId423" Type="http://schemas.openxmlformats.org/officeDocument/2006/relationships/hyperlink" Target="https://youtu.be/thMuLAaPvNI" TargetMode="External"/><Relationship Id="rId429" Type="http://schemas.openxmlformats.org/officeDocument/2006/relationships/hyperlink" Target="https://drive.google.com/file/d/17j2zpqcDSXfQJaYGQzkZcQGpQVjv21pU/view?usp=sharing" TargetMode="External"/><Relationship Id="rId428" Type="http://schemas.openxmlformats.org/officeDocument/2006/relationships/hyperlink" Target="https://app.ideascale.com/t/UM5UZBvIM" TargetMode="External"/><Relationship Id="rId427" Type="http://schemas.openxmlformats.org/officeDocument/2006/relationships/hyperlink" Target="https://youtu.be/LX4jV8C_bFs" TargetMode="External"/><Relationship Id="rId2580" Type="http://schemas.openxmlformats.org/officeDocument/2006/relationships/hyperlink" Target="https://drive.google.com/file/d/1K9EJxl7l1txfmZpLJp5DR8u6L7HdjHbH/view?usp=drive_link" TargetMode="External"/><Relationship Id="rId1250" Type="http://schemas.openxmlformats.org/officeDocument/2006/relationships/hyperlink" Target="https://drive.google.com/file/d/1j2U2vjHi927Js9tzqNHFn5w-yi1sWzhB/view?usp=share_link" TargetMode="External"/><Relationship Id="rId2581" Type="http://schemas.openxmlformats.org/officeDocument/2006/relationships/hyperlink" Target="https://www.youtube.com/watch?v=cnrs3yntMVQ" TargetMode="External"/><Relationship Id="rId1251" Type="http://schemas.openxmlformats.org/officeDocument/2006/relationships/hyperlink" Target="https://youtu.be/gUEV9NAIYZY" TargetMode="External"/><Relationship Id="rId2582" Type="http://schemas.openxmlformats.org/officeDocument/2006/relationships/hyperlink" Target="http://app.ideascale.com/t/UM5UZBiO7" TargetMode="External"/><Relationship Id="rId1252" Type="http://schemas.openxmlformats.org/officeDocument/2006/relationships/hyperlink" Target="https://www.youtube.com/watch?v=ufeBTPUwBZI" TargetMode="External"/><Relationship Id="rId2583" Type="http://schemas.openxmlformats.org/officeDocument/2006/relationships/hyperlink" Target="https://docs.google.com/document/d/1HEprwNzJGfEnOOXe_whdbm9ppwIYH8ZJ4TKs29ePVZU/edit" TargetMode="External"/><Relationship Id="rId422" Type="http://schemas.openxmlformats.org/officeDocument/2006/relationships/hyperlink" Target="https://youtu.be/yshNJQAxJ6M" TargetMode="External"/><Relationship Id="rId1253" Type="http://schemas.openxmlformats.org/officeDocument/2006/relationships/hyperlink" Target="https://app.ideascale.com/t/UM5UZBwwz" TargetMode="External"/><Relationship Id="rId2584" Type="http://schemas.openxmlformats.org/officeDocument/2006/relationships/hyperlink" Target="https://www.youtube.com/watch?v=l3g4D3PXVuU" TargetMode="External"/><Relationship Id="rId421" Type="http://schemas.openxmlformats.org/officeDocument/2006/relationships/hyperlink" Target="https://drive.google.com/file/d/1m7-X44AtrfCTYEq6X_05PxAP8hZXqr_9/view?usp=sharing" TargetMode="External"/><Relationship Id="rId1254" Type="http://schemas.openxmlformats.org/officeDocument/2006/relationships/hyperlink" Target="https://drive.google.com/file/d/1UmjpSaBLMba11wbMbXWP5dOa2VjuljTD/view?usp=share_link" TargetMode="External"/><Relationship Id="rId2585" Type="http://schemas.openxmlformats.org/officeDocument/2006/relationships/hyperlink" Target="http://app.ideascale.com/t/UM5UZBiPK" TargetMode="External"/><Relationship Id="rId420" Type="http://schemas.openxmlformats.org/officeDocument/2006/relationships/hyperlink" Target="https://app.ideascale.com/t/UM5UZBwgw" TargetMode="External"/><Relationship Id="rId1255" Type="http://schemas.openxmlformats.org/officeDocument/2006/relationships/hyperlink" Target="https://youtu.be/RufN7j8695c" TargetMode="External"/><Relationship Id="rId2586" Type="http://schemas.openxmlformats.org/officeDocument/2006/relationships/hyperlink" Target="https://docs.google.com/document/d/1gcauOhcOqKe7Yfoj0R_TUHFXsITdcZeW3f-UIzG2bJ0/edit" TargetMode="External"/><Relationship Id="rId1256" Type="http://schemas.openxmlformats.org/officeDocument/2006/relationships/hyperlink" Target="https://www.youtube.com/watch?v=NRPfVePMTMk" TargetMode="External"/><Relationship Id="rId2587" Type="http://schemas.openxmlformats.org/officeDocument/2006/relationships/hyperlink" Target="https://www.youtube.com/watch?v=l8MqlmBBdcs" TargetMode="External"/><Relationship Id="rId1246" Type="http://schemas.openxmlformats.org/officeDocument/2006/relationships/hyperlink" Target="https://drive.google.com/file/d/1iysE6MewQMVodlohGBfaBkDjj40nD7b8/view?usp=share_link" TargetMode="External"/><Relationship Id="rId2577" Type="http://schemas.openxmlformats.org/officeDocument/2006/relationships/hyperlink" Target="https://drive.google.com/file/d/11ImlnJAcX2Ye4tCGn5bHGAzOeu5d08NB/view?usp=drive_link" TargetMode="External"/><Relationship Id="rId5604" Type="http://schemas.openxmlformats.org/officeDocument/2006/relationships/hyperlink" Target="https://projectcatalyst.io/funds/10/f13-cardano-open-developers/cardano-partnerchain-reference-implementation-by-txpipe" TargetMode="External"/><Relationship Id="rId1247" Type="http://schemas.openxmlformats.org/officeDocument/2006/relationships/hyperlink" Target="https://youtu.be/xFNJ_yU4WOo" TargetMode="External"/><Relationship Id="rId2578" Type="http://schemas.openxmlformats.org/officeDocument/2006/relationships/hyperlink" Target="https://vimeo.com/868475627?share=copy" TargetMode="External"/><Relationship Id="rId5605" Type="http://schemas.openxmlformats.org/officeDocument/2006/relationships/hyperlink" Target="https://drive.google.com/file/d/1bjAkyv3XPxH416QoXIsJk1VPmXNO62Am/view?usp=drive_link" TargetMode="External"/><Relationship Id="rId1248" Type="http://schemas.openxmlformats.org/officeDocument/2006/relationships/hyperlink" Target="https://www.youtube.com/watch?v=FXBijWJbiD0&amp;feature=youtu.be" TargetMode="External"/><Relationship Id="rId2579" Type="http://schemas.openxmlformats.org/officeDocument/2006/relationships/hyperlink" Target="https://cardano.ideascale.com/a/dtd/422294-48088" TargetMode="External"/><Relationship Id="rId5602" Type="http://schemas.openxmlformats.org/officeDocument/2006/relationships/hyperlink" Target="https://drive.google.com/file/d/1Py42TNX6inBB8wwCJtw6oHMSjBRaLf4V/view?usp=drive_link" TargetMode="External"/><Relationship Id="rId1249" Type="http://schemas.openxmlformats.org/officeDocument/2006/relationships/hyperlink" Target="https://app.ideascale.com/t/UM5UZBvSF" TargetMode="External"/><Relationship Id="rId5603" Type="http://schemas.openxmlformats.org/officeDocument/2006/relationships/hyperlink" Target="https://www.youtube.com/watch?v=arOBnyL8qzE" TargetMode="External"/><Relationship Id="rId5606" Type="http://schemas.openxmlformats.org/officeDocument/2006/relationships/hyperlink" Target="https://www.youtube.com/watch?si=2iTTU631dROsMgOg&amp;v=1yqOK0GY3MI&amp;feature=youtu.be" TargetMode="External"/><Relationship Id="rId5607" Type="http://schemas.openxmlformats.org/officeDocument/2006/relationships/drawing" Target="../drawings/drawing2.xml"/><Relationship Id="rId415" Type="http://schemas.openxmlformats.org/officeDocument/2006/relationships/hyperlink" Target="https://www.youtube.com/watch?v=TVG0qiO3Y7c" TargetMode="External"/><Relationship Id="rId414" Type="http://schemas.openxmlformats.org/officeDocument/2006/relationships/hyperlink" Target="https://youtu.be/y0ithW3XYa4" TargetMode="External"/><Relationship Id="rId413" Type="http://schemas.openxmlformats.org/officeDocument/2006/relationships/hyperlink" Target="https://drive.google.com/file/d/1sJnGV0EIQMywd15qwxeK3xHCGt96ILeo/view?usp=sharing" TargetMode="External"/><Relationship Id="rId412" Type="http://schemas.openxmlformats.org/officeDocument/2006/relationships/hyperlink" Target="https://app.ideascale.com/t/UM5UZBrG9" TargetMode="External"/><Relationship Id="rId419" Type="http://schemas.openxmlformats.org/officeDocument/2006/relationships/hyperlink" Target="https://www.youtube.com/watch?v=WIBHUSdWnj0" TargetMode="External"/><Relationship Id="rId418" Type="http://schemas.openxmlformats.org/officeDocument/2006/relationships/hyperlink" Target="https://youtu.be/CQDvEyglXhE" TargetMode="External"/><Relationship Id="rId417" Type="http://schemas.openxmlformats.org/officeDocument/2006/relationships/hyperlink" Target="https://drive.google.com/file/d/1-7WKPBKO9lizxk-1bwKsDf3m-AU1j6GA/view?usp=sharing" TargetMode="External"/><Relationship Id="rId416" Type="http://schemas.openxmlformats.org/officeDocument/2006/relationships/hyperlink" Target="https://app.ideascale.com/t/UM5UZBrF9" TargetMode="External"/><Relationship Id="rId2570" Type="http://schemas.openxmlformats.org/officeDocument/2006/relationships/hyperlink" Target="https://app.ideascale.com/t/UM5UZBqhb" TargetMode="External"/><Relationship Id="rId1240" Type="http://schemas.openxmlformats.org/officeDocument/2006/relationships/hyperlink" Target="https://www.youtube.com/watch?v=NtI1RuJJ7f8&amp;ab_channel=mearaftadewos" TargetMode="External"/><Relationship Id="rId2571" Type="http://schemas.openxmlformats.org/officeDocument/2006/relationships/hyperlink" Target="https://drive.google.com/file/d/1eG2wF9oJaxIx18ITVfz93ne4C6B5z1qZ/view?usp=drive_link" TargetMode="External"/><Relationship Id="rId1241" Type="http://schemas.openxmlformats.org/officeDocument/2006/relationships/hyperlink" Target="https://app.ideascale.com/t/UM5UZBuj7" TargetMode="External"/><Relationship Id="rId2572" Type="http://schemas.openxmlformats.org/officeDocument/2006/relationships/hyperlink" Target="https://youtu.be/yLQXki5C9J8?si=svecPiDuUAVI_XQb" TargetMode="External"/><Relationship Id="rId411" Type="http://schemas.openxmlformats.org/officeDocument/2006/relationships/hyperlink" Target="https://www.youtube.com/watch?v=Nlt_wy_FgPA" TargetMode="External"/><Relationship Id="rId1242" Type="http://schemas.openxmlformats.org/officeDocument/2006/relationships/hyperlink" Target="https://docs.google.com/document/d/1nQvAC8R97QtAIV7th8pGIUXwx35E6JY7858pS4nqBJ4/edit" TargetMode="External"/><Relationship Id="rId2573" Type="http://schemas.openxmlformats.org/officeDocument/2006/relationships/hyperlink" Target="https://app.ideascale.com/t/UM5UZBvqr" TargetMode="External"/><Relationship Id="rId5600" Type="http://schemas.openxmlformats.org/officeDocument/2006/relationships/hyperlink" Target="https://vimeo.com/1159707475?share=copy&amp;fl=sv&amp;fe=ci" TargetMode="External"/><Relationship Id="rId410" Type="http://schemas.openxmlformats.org/officeDocument/2006/relationships/hyperlink" Target="https://youtu.be/6cqVIKENgtc" TargetMode="External"/><Relationship Id="rId1243" Type="http://schemas.openxmlformats.org/officeDocument/2006/relationships/hyperlink" Target="https://youtu.be/m16raPy9f9E" TargetMode="External"/><Relationship Id="rId2574" Type="http://schemas.openxmlformats.org/officeDocument/2006/relationships/hyperlink" Target="https://drive.google.com/file/d/1VJpEKnDnwk59q1o0GWxzPh4rRgMiRfBV/view?usp=drive_link" TargetMode="External"/><Relationship Id="rId5601" Type="http://schemas.openxmlformats.org/officeDocument/2006/relationships/hyperlink" Target="https://projectcatalyst.io/funds/10/f13-cardano-use-cases-product/cardano-multisig-platform-by-mesh-clarity-dao-and-fluid-tokens" TargetMode="External"/><Relationship Id="rId1244" Type="http://schemas.openxmlformats.org/officeDocument/2006/relationships/hyperlink" Target="https://youtu.be/ezuxLO-09Zg" TargetMode="External"/><Relationship Id="rId2575" Type="http://schemas.openxmlformats.org/officeDocument/2006/relationships/hyperlink" Target="https://youtu.be/INYq8hdCvpw" TargetMode="External"/><Relationship Id="rId1245" Type="http://schemas.openxmlformats.org/officeDocument/2006/relationships/hyperlink" Target="https://app.ideascale.com/t/UM5UZBvR8" TargetMode="External"/><Relationship Id="rId2576" Type="http://schemas.openxmlformats.org/officeDocument/2006/relationships/hyperlink" Target="https://app.ideascale.com/t/UM5UZBukN" TargetMode="External"/><Relationship Id="rId1279" Type="http://schemas.openxmlformats.org/officeDocument/2006/relationships/hyperlink" Target="https://youtu.be/NH4ueHmMNBM" TargetMode="External"/><Relationship Id="rId4305" Type="http://schemas.openxmlformats.org/officeDocument/2006/relationships/hyperlink" Target="https://drive.google.com/file/d/1DAN2X0X2tuvIJ9dcxEHP2krIpWB4r2lx/view?usp=drive_link" TargetMode="External"/><Relationship Id="rId4304" Type="http://schemas.openxmlformats.org/officeDocument/2006/relationships/hyperlink" Target="https://app.ideascale.com/t/UM5UZBw6a" TargetMode="External"/><Relationship Id="rId4307" Type="http://schemas.openxmlformats.org/officeDocument/2006/relationships/hyperlink" Target="https://cardano.ideascale.com/a/dtd/422045-48088" TargetMode="External"/><Relationship Id="rId4306" Type="http://schemas.openxmlformats.org/officeDocument/2006/relationships/hyperlink" Target="https://www.youtube.com/watch?v=ryriDS3buPY" TargetMode="External"/><Relationship Id="rId4309" Type="http://schemas.openxmlformats.org/officeDocument/2006/relationships/hyperlink" Target="https://www.youtube.com/watch?v=TeBmDE5V3vI" TargetMode="External"/><Relationship Id="rId4308" Type="http://schemas.openxmlformats.org/officeDocument/2006/relationships/hyperlink" Target="https://drive.google.com/file/d/1_dxWu7AcDGuIWX14E52NaO8_MUbqhwXZ/view?usp=drive_link" TargetMode="External"/><Relationship Id="rId448" Type="http://schemas.openxmlformats.org/officeDocument/2006/relationships/hyperlink" Target="https://cardano.ideascale.com/a/dtd/368540-48088" TargetMode="External"/><Relationship Id="rId447" Type="http://schemas.openxmlformats.org/officeDocument/2006/relationships/hyperlink" Target="https://drive.google.com/file/d/1Cec4ussD3HmsEkM4mz2L3_jlNWc0bcE4/view?usp=sharing" TargetMode="External"/><Relationship Id="rId446" Type="http://schemas.openxmlformats.org/officeDocument/2006/relationships/hyperlink" Target="https://youtu.be/ie3JM533Jv0" TargetMode="External"/><Relationship Id="rId445" Type="http://schemas.openxmlformats.org/officeDocument/2006/relationships/hyperlink" Target="https://drive.google.com/file/d/1RNhjLJFj6A1xmCQuz5866wYd8z5eLLlb/view?usp=sharing" TargetMode="External"/><Relationship Id="rId449" Type="http://schemas.openxmlformats.org/officeDocument/2006/relationships/hyperlink" Target="https://drive.google.com/file/d/1KVG-5cx3RKLI_CXl_Ep9UpPWSGpzXg6p/view?usp=sharing" TargetMode="External"/><Relationship Id="rId1270" Type="http://schemas.openxmlformats.org/officeDocument/2006/relationships/hyperlink" Target="https://drive.google.com/file/d/13HbKREm06OpBfIP2_PTqw0gKZOaq1zAH/view?usp=share_link" TargetMode="External"/><Relationship Id="rId440" Type="http://schemas.openxmlformats.org/officeDocument/2006/relationships/hyperlink" Target="https://app.ideascale.com/t/UM5UZBqzX" TargetMode="External"/><Relationship Id="rId1271" Type="http://schemas.openxmlformats.org/officeDocument/2006/relationships/hyperlink" Target="https://youtu.be/DeSfd0ykiPk" TargetMode="External"/><Relationship Id="rId1272" Type="http://schemas.openxmlformats.org/officeDocument/2006/relationships/hyperlink" Target="https://youtu.be/l2pUTsmuu80" TargetMode="External"/><Relationship Id="rId1273" Type="http://schemas.openxmlformats.org/officeDocument/2006/relationships/hyperlink" Target="https://app.ideascale.com/t/UM5UZBwsr" TargetMode="External"/><Relationship Id="rId1274" Type="http://schemas.openxmlformats.org/officeDocument/2006/relationships/hyperlink" Target="https://drive.google.com/file/d/1eBmzv1KC5GGq6Gz25IqCdqRSRu_IjTm2/view?usp=share_link" TargetMode="External"/><Relationship Id="rId444" Type="http://schemas.openxmlformats.org/officeDocument/2006/relationships/hyperlink" Target="https://app.ideascale.com/t/UM5UZBrOX" TargetMode="External"/><Relationship Id="rId1275" Type="http://schemas.openxmlformats.org/officeDocument/2006/relationships/hyperlink" Target="https://youtu.be/wnj97TnFwG4" TargetMode="External"/><Relationship Id="rId4301" Type="http://schemas.openxmlformats.org/officeDocument/2006/relationships/hyperlink" Target="https://cardano.ideascale.com/a/dtd/osNFTs-for-science-popularization/369965-48088" TargetMode="External"/><Relationship Id="rId443" Type="http://schemas.openxmlformats.org/officeDocument/2006/relationships/hyperlink" Target="https://youtu.be/6hbiL0ZHSzI" TargetMode="External"/><Relationship Id="rId1276" Type="http://schemas.openxmlformats.org/officeDocument/2006/relationships/hyperlink" Target="https://www.youtube.com/watch?v=CxM9uAJ9EIk" TargetMode="External"/><Relationship Id="rId4300" Type="http://schemas.openxmlformats.org/officeDocument/2006/relationships/hyperlink" Target="https://www.youtube.com/watch?v=6j9cAICgr2s" TargetMode="External"/><Relationship Id="rId442" Type="http://schemas.openxmlformats.org/officeDocument/2006/relationships/hyperlink" Target="https://youtu.be/oO1PTb9nFJI" TargetMode="External"/><Relationship Id="rId1277" Type="http://schemas.openxmlformats.org/officeDocument/2006/relationships/hyperlink" Target="https://cardano.ideascale.com/c/idea/340867" TargetMode="External"/><Relationship Id="rId4303" Type="http://schemas.openxmlformats.org/officeDocument/2006/relationships/hyperlink" Target="https://youtu.be/mRh6VF7-KBM" TargetMode="External"/><Relationship Id="rId441" Type="http://schemas.openxmlformats.org/officeDocument/2006/relationships/hyperlink" Target="https://drive.google.com/file/d/1CZne7GreHnY0swlSe1FNyiMCmt7w4jFf/view?usp=sharing" TargetMode="External"/><Relationship Id="rId1278" Type="http://schemas.openxmlformats.org/officeDocument/2006/relationships/hyperlink" Target="https://drive.google.com/file/d/1Xj0tDbLASa0b_5Yfne0MTJgxHxR5QnXJ/view?usp=share_link" TargetMode="External"/><Relationship Id="rId4302" Type="http://schemas.openxmlformats.org/officeDocument/2006/relationships/hyperlink" Target="https://drive.google.com/file/d/1Xm1qcKeQCgbZZhCWehwZzCQp3xmro_Fb/view?usp=drive_link" TargetMode="External"/><Relationship Id="rId1268" Type="http://schemas.openxmlformats.org/officeDocument/2006/relationships/hyperlink" Target="https://youtu.be/H088XCmXtVM" TargetMode="External"/><Relationship Id="rId2599" Type="http://schemas.openxmlformats.org/officeDocument/2006/relationships/hyperlink" Target="https://www.youtube.com/watch?v=04573tkGQU4&amp;ab_channel=ENCOINS" TargetMode="External"/><Relationship Id="rId1269" Type="http://schemas.openxmlformats.org/officeDocument/2006/relationships/hyperlink" Target="https://app.ideascale.com/t/UM5UZBw66" TargetMode="External"/><Relationship Id="rId437" Type="http://schemas.openxmlformats.org/officeDocument/2006/relationships/hyperlink" Target="https://drive.google.com/file/d/1xTIoMD3AcABc8YNQbqua3j3cZSXAvTTG/view?usp=sharing" TargetMode="External"/><Relationship Id="rId436" Type="http://schemas.openxmlformats.org/officeDocument/2006/relationships/hyperlink" Target="https://app.ideascale.com/t/UM5UZBqm6" TargetMode="External"/><Relationship Id="rId435" Type="http://schemas.openxmlformats.org/officeDocument/2006/relationships/hyperlink" Target="https://youtu.be/TeytQcvRlJs" TargetMode="External"/><Relationship Id="rId434" Type="http://schemas.openxmlformats.org/officeDocument/2006/relationships/hyperlink" Target="https://youtu.be/xdr3iZB3Yh4" TargetMode="External"/><Relationship Id="rId439" Type="http://schemas.openxmlformats.org/officeDocument/2006/relationships/hyperlink" Target="https://www.youtube.com/watch?v=tD1OEw7aFI0" TargetMode="External"/><Relationship Id="rId438" Type="http://schemas.openxmlformats.org/officeDocument/2006/relationships/hyperlink" Target="https://youtu.be/qKPyUXGGA5A" TargetMode="External"/><Relationship Id="rId2590" Type="http://schemas.openxmlformats.org/officeDocument/2006/relationships/hyperlink" Target="https://www.youtube.com/watch?feature=shared&amp;v=MRvG_LB8fII" TargetMode="External"/><Relationship Id="rId1260" Type="http://schemas.openxmlformats.org/officeDocument/2006/relationships/hyperlink" Target="https://www.youtube.com/watch?v=kfeEOOYD4M4" TargetMode="External"/><Relationship Id="rId2591" Type="http://schemas.openxmlformats.org/officeDocument/2006/relationships/hyperlink" Target="https://app.ideascale.com/t/UM5UZBqmr" TargetMode="External"/><Relationship Id="rId1261" Type="http://schemas.openxmlformats.org/officeDocument/2006/relationships/hyperlink" Target="https://app.ideascale.com/t/UM5UZBqtV" TargetMode="External"/><Relationship Id="rId2592" Type="http://schemas.openxmlformats.org/officeDocument/2006/relationships/hyperlink" Target="https://drive.google.com/file/d/14-TmZBsY5AquueAknFbNehsHkb1wHTcy/view?usp=drive_link" TargetMode="External"/><Relationship Id="rId1262" Type="http://schemas.openxmlformats.org/officeDocument/2006/relationships/hyperlink" Target="https://drive.google.com/file/d/1tRtC_VsW5rWZ42mwHZFhSnkqf-5Hjb76/view?usp=share_link" TargetMode="External"/><Relationship Id="rId2593" Type="http://schemas.openxmlformats.org/officeDocument/2006/relationships/hyperlink" Target="https://youtu.be/PuOEQP3peRA" TargetMode="External"/><Relationship Id="rId1263" Type="http://schemas.openxmlformats.org/officeDocument/2006/relationships/hyperlink" Target="https://youtu.be/Swxe7K6d-Fo" TargetMode="External"/><Relationship Id="rId2594" Type="http://schemas.openxmlformats.org/officeDocument/2006/relationships/hyperlink" Target="https://projectcatalyst.io/funds/10/f10-catalyst-open/cardano-summit-2023-nft-hoodies-verifiable-ownership-of-real-world-merch" TargetMode="External"/><Relationship Id="rId433" Type="http://schemas.openxmlformats.org/officeDocument/2006/relationships/hyperlink" Target="https://drive.google.com/file/d/1u61uIxpSE58JInZMSYx88URJLhyOXv-8/view?usp=sharing" TargetMode="External"/><Relationship Id="rId1264" Type="http://schemas.openxmlformats.org/officeDocument/2006/relationships/hyperlink" Target="https://www.youtube.com/watch?v=cc-uSJ69sCo" TargetMode="External"/><Relationship Id="rId2595" Type="http://schemas.openxmlformats.org/officeDocument/2006/relationships/hyperlink" Target="https://milestones.projectcatalyst.io/projects/1000035" TargetMode="External"/><Relationship Id="rId432" Type="http://schemas.openxmlformats.org/officeDocument/2006/relationships/hyperlink" Target="https://app.ideascale.com/t/UM5UZBqc8" TargetMode="External"/><Relationship Id="rId1265" Type="http://schemas.openxmlformats.org/officeDocument/2006/relationships/hyperlink" Target="https://app.ideascale.com/t/UM5UZBwUS" TargetMode="External"/><Relationship Id="rId2596" Type="http://schemas.openxmlformats.org/officeDocument/2006/relationships/hyperlink" Target="https://youtu.be/WFk1zItqweI" TargetMode="External"/><Relationship Id="rId431" Type="http://schemas.openxmlformats.org/officeDocument/2006/relationships/hyperlink" Target="https://youtu.be/octW1RetuIU" TargetMode="External"/><Relationship Id="rId1266" Type="http://schemas.openxmlformats.org/officeDocument/2006/relationships/hyperlink" Target="https://drive.google.com/file/d/1n1rgVka6l3YBb2SUMNlUwCSQAVt0g9Lp/view?usp=share_link" TargetMode="External"/><Relationship Id="rId2597" Type="http://schemas.openxmlformats.org/officeDocument/2006/relationships/hyperlink" Target="https://cardano.ideascale.com/a/dtd/369219-48088" TargetMode="External"/><Relationship Id="rId430" Type="http://schemas.openxmlformats.org/officeDocument/2006/relationships/hyperlink" Target="https://youtu.be/g0ijV1ptrcQ" TargetMode="External"/><Relationship Id="rId1267" Type="http://schemas.openxmlformats.org/officeDocument/2006/relationships/hyperlink" Target="https://youtu.be/xbyrs-X5Tnc" TargetMode="External"/><Relationship Id="rId2598" Type="http://schemas.openxmlformats.org/officeDocument/2006/relationships/hyperlink" Target="https://drive.google.com/file/d/1Gpc1Z-2y1GnCA5v0s2cO1C2VVM0OnWsR/view?usp=sharing" TargetMode="External"/><Relationship Id="rId3070" Type="http://schemas.openxmlformats.org/officeDocument/2006/relationships/hyperlink" Target="https://app.ideascale.com/t/UM5UZBvDx" TargetMode="External"/><Relationship Id="rId3072" Type="http://schemas.openxmlformats.org/officeDocument/2006/relationships/hyperlink" Target="https://www.youtube.com/watch?v=18iOuX6jOgk" TargetMode="External"/><Relationship Id="rId3071" Type="http://schemas.openxmlformats.org/officeDocument/2006/relationships/hyperlink" Target="https://drive.google.com/file/d/1ixF-lj58VBA7-a_xZ6_TvMJeTxsnW2I-/view?usp=drive_link" TargetMode="External"/><Relationship Id="rId3074" Type="http://schemas.openxmlformats.org/officeDocument/2006/relationships/hyperlink" Target="https://drive.google.com/file/d/1k53eYPrpaYNpl3t_NEKK5flv-fY-KGaJ/view?usp=drive_link" TargetMode="External"/><Relationship Id="rId3073" Type="http://schemas.openxmlformats.org/officeDocument/2006/relationships/hyperlink" Target="https://cardano.ideascale.com/a/dtd/Elevating-Manufacturing-in-Africa/367408-48088" TargetMode="External"/><Relationship Id="rId3076" Type="http://schemas.openxmlformats.org/officeDocument/2006/relationships/hyperlink" Target="https://app.ideascale.com/t/UM5UZBwet" TargetMode="External"/><Relationship Id="rId3075" Type="http://schemas.openxmlformats.org/officeDocument/2006/relationships/hyperlink" Target="https://youtu.be/fKiQCSj7FQY" TargetMode="External"/><Relationship Id="rId3078" Type="http://schemas.openxmlformats.org/officeDocument/2006/relationships/hyperlink" Target="https://www.youtube.com/watch?v=QBie0xUJFmU" TargetMode="External"/><Relationship Id="rId3077" Type="http://schemas.openxmlformats.org/officeDocument/2006/relationships/hyperlink" Target="https://drive.google.com/file/d/12gALH0wVeHjAMQwUbEBLROc828O1_hIU/view?usp=drive_link" TargetMode="External"/><Relationship Id="rId3079" Type="http://schemas.openxmlformats.org/officeDocument/2006/relationships/hyperlink" Target="https://app.ideascale.com/t/UM5UZBqs2" TargetMode="External"/><Relationship Id="rId4390" Type="http://schemas.openxmlformats.org/officeDocument/2006/relationships/hyperlink" Target="https://www.youtube.com/watch?v=hoMdxv5KraM" TargetMode="External"/><Relationship Id="rId3061" Type="http://schemas.openxmlformats.org/officeDocument/2006/relationships/hyperlink" Target="https://projectcatalyst.io/funds/10/f10-daos-less3-cardano/daos-less3-smart-contracts-for-skill-acquisition-and-contribution-tracking" TargetMode="External"/><Relationship Id="rId4392" Type="http://schemas.openxmlformats.org/officeDocument/2006/relationships/hyperlink" Target="https://drive.google.com/file/d/1s3gPt4gWQE-WyvJs6IXqhKMDnfZrwno1/view" TargetMode="External"/><Relationship Id="rId3060" Type="http://schemas.openxmlformats.org/officeDocument/2006/relationships/hyperlink" Target="https://youtu.be/wUqwGp3oNxw" TargetMode="External"/><Relationship Id="rId4391" Type="http://schemas.openxmlformats.org/officeDocument/2006/relationships/hyperlink" Target="https://cardano.ideascale.com/c/idea/341458" TargetMode="External"/><Relationship Id="rId3063" Type="http://schemas.openxmlformats.org/officeDocument/2006/relationships/hyperlink" Target="https://www.youtube.com/watch?v=Lxc5PKCZca0" TargetMode="External"/><Relationship Id="rId4394" Type="http://schemas.openxmlformats.org/officeDocument/2006/relationships/hyperlink" Target="https://cardano.ideascale.com/c/idea/341459" TargetMode="External"/><Relationship Id="rId3062" Type="http://schemas.openxmlformats.org/officeDocument/2006/relationships/hyperlink" Target="https://docs.google.com/document/d/1KS4LA62wy73oFmH7vu3VGM53knx7eufi2v2QTuV_HpE/edit" TargetMode="External"/><Relationship Id="rId4393" Type="http://schemas.openxmlformats.org/officeDocument/2006/relationships/hyperlink" Target="https://www.youtube.com/watch?v=hoMdxv5KraM" TargetMode="External"/><Relationship Id="rId3065" Type="http://schemas.openxmlformats.org/officeDocument/2006/relationships/hyperlink" Target="https://drive.google.com/file/d/1dyMxr6au6R9jY1-RMjZZSTiyVWQK-cTK/view?usp=drive_link" TargetMode="External"/><Relationship Id="rId4396" Type="http://schemas.openxmlformats.org/officeDocument/2006/relationships/hyperlink" Target="https://www.youtube.com/watch?v=hoMdxv5KraM" TargetMode="External"/><Relationship Id="rId3064" Type="http://schemas.openxmlformats.org/officeDocument/2006/relationships/hyperlink" Target="https://cardano.ideascale.com/a/dtd/421924-48088" TargetMode="External"/><Relationship Id="rId4395" Type="http://schemas.openxmlformats.org/officeDocument/2006/relationships/hyperlink" Target="https://drive.google.com/file/d/1s3gPt4gWQE-WyvJs6IXqhKMDnfZrwno1/view" TargetMode="External"/><Relationship Id="rId3067" Type="http://schemas.openxmlformats.org/officeDocument/2006/relationships/hyperlink" Target="https://cardano.ideascale.com/a/dtd/DeFi-for-Cardano-Learning-Portal/366756-48088" TargetMode="External"/><Relationship Id="rId4398" Type="http://schemas.openxmlformats.org/officeDocument/2006/relationships/hyperlink" Target="https://drive.google.com/file/d/1s3gPt4gWQE-WyvJs6IXqhKMDnfZrwno1/view" TargetMode="External"/><Relationship Id="rId3066" Type="http://schemas.openxmlformats.org/officeDocument/2006/relationships/hyperlink" Target="https://www.youtube.com/watch?v=NYyqivf2TMM" TargetMode="External"/><Relationship Id="rId4397" Type="http://schemas.openxmlformats.org/officeDocument/2006/relationships/hyperlink" Target="https://cardano.ideascale.com/c/idea/341445" TargetMode="External"/><Relationship Id="rId3069" Type="http://schemas.openxmlformats.org/officeDocument/2006/relationships/hyperlink" Target="https://youtu.be/61wIW3uCTj0?si=8rRBMIzW7WCF9LKC" TargetMode="External"/><Relationship Id="rId3068" Type="http://schemas.openxmlformats.org/officeDocument/2006/relationships/hyperlink" Target="https://drive.google.com/file/d/1L1CWJrvu3FNTAde1Ewzm8e7f9DZvMuh0/view?usp=drive_link" TargetMode="External"/><Relationship Id="rId4399" Type="http://schemas.openxmlformats.org/officeDocument/2006/relationships/hyperlink" Target="https://www.youtube.com/watch?v=hoMdxv5KraM" TargetMode="External"/><Relationship Id="rId3090" Type="http://schemas.openxmlformats.org/officeDocument/2006/relationships/hyperlink" Target="https://vimeo.com/938963610/fe874c2c8e?share=copy" TargetMode="External"/><Relationship Id="rId3092" Type="http://schemas.openxmlformats.org/officeDocument/2006/relationships/hyperlink" Target="https://drive.google.com/file/d/1d_qJeC9lqNFKjN9LfDV5GDdeeKU19_ut/view?usp=drive_link" TargetMode="External"/><Relationship Id="rId3091" Type="http://schemas.openxmlformats.org/officeDocument/2006/relationships/hyperlink" Target="https://app.ideascale.com/t/UM5UZBvxD" TargetMode="External"/><Relationship Id="rId3094" Type="http://schemas.openxmlformats.org/officeDocument/2006/relationships/hyperlink" Target="https://projectcatalyst.io/funds/10/f10-startups-and-onboarding-for-students/study-guide-for-marlow" TargetMode="External"/><Relationship Id="rId3093" Type="http://schemas.openxmlformats.org/officeDocument/2006/relationships/hyperlink" Target="https://youtu.be/iz3qNlnu9_8" TargetMode="External"/><Relationship Id="rId3096" Type="http://schemas.openxmlformats.org/officeDocument/2006/relationships/hyperlink" Target="https://www.youtube.com/watch?v=X9FphuQ_H04" TargetMode="External"/><Relationship Id="rId3095" Type="http://schemas.openxmlformats.org/officeDocument/2006/relationships/hyperlink" Target="https://drive.google.com/file/d/1eV_Ljz4sjRzBqKRn4osmQio7svZ1jwZs/view?usp=drive_link" TargetMode="External"/><Relationship Id="rId3098" Type="http://schemas.openxmlformats.org/officeDocument/2006/relationships/hyperlink" Target="https://drive.google.com/file/d/1Fc_TAs9abyhFUULSGj07WW6n8Tq2gRlX/view?usp=drive_link" TargetMode="External"/><Relationship Id="rId3097" Type="http://schemas.openxmlformats.org/officeDocument/2006/relationships/hyperlink" Target="https://cardano.ideascale.com/a/dtd/419917-48088" TargetMode="External"/><Relationship Id="rId3099" Type="http://schemas.openxmlformats.org/officeDocument/2006/relationships/hyperlink" Target="https://www.youtube.com/watch?v=ginn6shrR38" TargetMode="External"/><Relationship Id="rId3081" Type="http://schemas.openxmlformats.org/officeDocument/2006/relationships/hyperlink" Target="https://www.youtube.com/watch?v=p0rxjlH-hYA&amp;list=PLdfkt-MPjB1TUPfdjWTyilMzcr0Xk19Tl&amp;index=1" TargetMode="External"/><Relationship Id="rId3080" Type="http://schemas.openxmlformats.org/officeDocument/2006/relationships/hyperlink" Target="https://docs.google.com/document/d/1rZ3PfoPteh1odvgwANTWNVGS-5Yqn275a-afsBbgj-I/edit" TargetMode="External"/><Relationship Id="rId3083" Type="http://schemas.openxmlformats.org/officeDocument/2006/relationships/hyperlink" Target="https://drive.google.com/file/d/1VbBArK21eibk28dfcmduXQyq3ZwKleXC/view?usp=drive_link" TargetMode="External"/><Relationship Id="rId3082" Type="http://schemas.openxmlformats.org/officeDocument/2006/relationships/hyperlink" Target="https://app.ideascale.com/t/UM5UZBu3H" TargetMode="External"/><Relationship Id="rId3085" Type="http://schemas.openxmlformats.org/officeDocument/2006/relationships/hyperlink" Target="https://app.ideascale.com/t/UM5UZBrXU" TargetMode="External"/><Relationship Id="rId3084" Type="http://schemas.openxmlformats.org/officeDocument/2006/relationships/hyperlink" Target="https://www.youtube.com/watch?v=nvKyuzXP6cM" TargetMode="External"/><Relationship Id="rId3087" Type="http://schemas.openxmlformats.org/officeDocument/2006/relationships/hyperlink" Target="https://www.youtube.com/watch?v=kBqTM-wr9II" TargetMode="External"/><Relationship Id="rId3086" Type="http://schemas.openxmlformats.org/officeDocument/2006/relationships/hyperlink" Target="https://drive.google.com/file/d/1u86_90pV4VB2B_acCpmw7EFg34sMG_6t/view?usp=drive_link" TargetMode="External"/><Relationship Id="rId3089" Type="http://schemas.openxmlformats.org/officeDocument/2006/relationships/hyperlink" Target="https://drive.google.com/file/d/1lG4GItSwFb3unRNJYG3RBwUyOC1f3qxh/view?usp=drive_link" TargetMode="External"/><Relationship Id="rId3088" Type="http://schemas.openxmlformats.org/officeDocument/2006/relationships/hyperlink" Target="https://app.ideascale.com/t/UM5UZBvr2" TargetMode="External"/><Relationship Id="rId3039" Type="http://schemas.openxmlformats.org/officeDocument/2006/relationships/hyperlink" Target="https://drive.google.com/file/d/1exmbC-_qG6qIwvLTxSksMQunU937YnjT/view?usp=drive_link"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a/dtd/Create-message-signing-standard/323158-48088" TargetMode="External"/><Relationship Id="rId3" Type="http://schemas.openxmlformats.org/officeDocument/2006/relationships/hyperlink" Target="https://docs.google.com/presentation/d/1CCkVN0jNpEBZjzjVWkrft2XBxNH2U8NwxvaZdOwRxIY/edit" TargetMode="External"/><Relationship Id="rId4" Type="http://schemas.openxmlformats.org/officeDocument/2006/relationships/hyperlink" Target="https://youtu.be/C1pcZWFqAV8?t=898" TargetMode="External"/><Relationship Id="rId3030" Type="http://schemas.openxmlformats.org/officeDocument/2006/relationships/hyperlink" Target="https://drive.google.com/file/d/1BqWJstWMqrSdy0btB_eNjrGHJBPBZfOl/view?usp=drive_link" TargetMode="External"/><Relationship Id="rId4361" Type="http://schemas.openxmlformats.org/officeDocument/2006/relationships/hyperlink" Target="https://app.ideascale.com/t/UM5UZBw0l" TargetMode="External"/><Relationship Id="rId4360" Type="http://schemas.openxmlformats.org/officeDocument/2006/relationships/hyperlink" Target="https://www.youtube.com/watch?v=QhQK8uzqAC0" TargetMode="External"/><Relationship Id="rId9" Type="http://schemas.openxmlformats.org/officeDocument/2006/relationships/hyperlink" Target="https://docs.google.com/presentation/d/1CCkVN0jNpEBZjzjVWkrft2XBxNH2U8NwxvaZdOwRxIY/edit" TargetMode="External"/><Relationship Id="rId3032" Type="http://schemas.openxmlformats.org/officeDocument/2006/relationships/hyperlink" Target="https://cardano.ideascale.com/a/dtd/PACE-Idea-collaboration-tool/369082-48088" TargetMode="External"/><Relationship Id="rId4363" Type="http://schemas.openxmlformats.org/officeDocument/2006/relationships/hyperlink" Target="https://www.youtube.com/watch?v=Gscaf1k-h6Q" TargetMode="External"/><Relationship Id="rId3031" Type="http://schemas.openxmlformats.org/officeDocument/2006/relationships/hyperlink" Target="https://youtu.be/oeeOcB9SkBE?si=Ehzl9lsBX20g6-fA" TargetMode="External"/><Relationship Id="rId4362" Type="http://schemas.openxmlformats.org/officeDocument/2006/relationships/hyperlink" Target="https://drive.google.com/file/d/1tjCery1Xt2fkVqrmcmt69Rsq8Y1P2kAp/view?usp=drive_link" TargetMode="External"/><Relationship Id="rId3034" Type="http://schemas.openxmlformats.org/officeDocument/2006/relationships/hyperlink" Target="https://youtu.be/zvyuIkXx4xk" TargetMode="External"/><Relationship Id="rId4365" Type="http://schemas.openxmlformats.org/officeDocument/2006/relationships/hyperlink" Target="https://drive.google.com/file/d/19-TO0czu1Omq9yXCY359xZcHwhUJ1z8k/view?usp=drive_link" TargetMode="External"/><Relationship Id="rId3033" Type="http://schemas.openxmlformats.org/officeDocument/2006/relationships/hyperlink" Target="https://drive.google.com/file/d/1CQJ0O2zU1pd9xNHoqdOCezgGyuMjnf7X/view?usp=drive_link" TargetMode="External"/><Relationship Id="rId4364" Type="http://schemas.openxmlformats.org/officeDocument/2006/relationships/hyperlink" Target="https://app.ideascale.com/t/UM5UZBw0Y" TargetMode="External"/><Relationship Id="rId5" Type="http://schemas.openxmlformats.org/officeDocument/2006/relationships/hyperlink" Target="https://cardano.ideascale.com/a/dtd/Ouroboros-over-RINA/323886-48088" TargetMode="External"/><Relationship Id="rId3036" Type="http://schemas.openxmlformats.org/officeDocument/2006/relationships/hyperlink" Target="https://drive.google.com/file/d/1MoJiuraaHij3UU3zq6Gin_mGzAlRYnes/view?usp=drive_link" TargetMode="External"/><Relationship Id="rId4367" Type="http://schemas.openxmlformats.org/officeDocument/2006/relationships/hyperlink" Target="https://projectcatalyst.io/funds/10/f10-development-and-infrastructure/decentralized-minting-or-ada-handle" TargetMode="External"/><Relationship Id="rId6" Type="http://schemas.openxmlformats.org/officeDocument/2006/relationships/hyperlink" Target="https://docs.google.com/presentation/d/1DwyQEluti2WMnKAF4KxJS9gnJwM0yIy4PVKj4yzvq7U/edit" TargetMode="External"/><Relationship Id="rId3035" Type="http://schemas.openxmlformats.org/officeDocument/2006/relationships/hyperlink" Target="https://cardano.ideascale.com/a/dtd/PACE-Proposal-media-content/367365-48088" TargetMode="External"/><Relationship Id="rId4366" Type="http://schemas.openxmlformats.org/officeDocument/2006/relationships/hyperlink" Target="https://www.youtube.com/watch?v=QU0IiPcqbgs" TargetMode="External"/><Relationship Id="rId7" Type="http://schemas.openxmlformats.org/officeDocument/2006/relationships/hyperlink" Target="https://www.youtube.com/watch?v=n4d5iXuEeuo" TargetMode="External"/><Relationship Id="rId3038" Type="http://schemas.openxmlformats.org/officeDocument/2006/relationships/hyperlink" Target="https://cardano.ideascale.com/a/dtd/PACE-Proposal-progress-updates/367266-48088" TargetMode="External"/><Relationship Id="rId4369" Type="http://schemas.openxmlformats.org/officeDocument/2006/relationships/hyperlink" Target="https://www.youtube.com/watch?v=ObEWp6qZ8BY" TargetMode="External"/><Relationship Id="rId8" Type="http://schemas.openxmlformats.org/officeDocument/2006/relationships/hyperlink" Target="https://cardano.ideascale.com/a/dtd/352606-48088" TargetMode="External"/><Relationship Id="rId3037" Type="http://schemas.openxmlformats.org/officeDocument/2006/relationships/hyperlink" Target="https://youtu.be/NgR1wKEY4_4" TargetMode="External"/><Relationship Id="rId4368" Type="http://schemas.openxmlformats.org/officeDocument/2006/relationships/hyperlink" Target="https://docs.google.com/document/d/12i9ReFeKRnkbDIV4dCj_fQnORDlKPOJxTm2EH_kMgOs/edit?tab=t.0" TargetMode="External"/><Relationship Id="rId3029" Type="http://schemas.openxmlformats.org/officeDocument/2006/relationships/hyperlink" Target="http://app.ideascale.com/t/UM5UZBioG" TargetMode="External"/><Relationship Id="rId3028" Type="http://schemas.openxmlformats.org/officeDocument/2006/relationships/hyperlink" Target="https://www.youtube.com/watch?v=Dzz4sIgegsw" TargetMode="External"/><Relationship Id="rId4359" Type="http://schemas.openxmlformats.org/officeDocument/2006/relationships/hyperlink" Target="https://drive.google.com/file/d/1Fo1HPpGpmRMFVx479QJqZnge58mySODZ/view?usp=drive_link" TargetMode="External"/><Relationship Id="rId4350" Type="http://schemas.openxmlformats.org/officeDocument/2006/relationships/hyperlink" Target="https://drive.google.com/file/d/1f4bCNF4aXCqV7Ady2OiOBtNG0_naR9nL/view?usp=drive_link" TargetMode="External"/><Relationship Id="rId3021" Type="http://schemas.openxmlformats.org/officeDocument/2006/relationships/hyperlink" Target="https://drive.google.com/file/d/1RrY6XwWlRXz_BDHV12Ycaaajm2vtPvdO/view?usp=drive_link" TargetMode="External"/><Relationship Id="rId4352" Type="http://schemas.openxmlformats.org/officeDocument/2006/relationships/hyperlink" Target="https://app.ideascale.com/t/UM5UZBvjN" TargetMode="External"/><Relationship Id="rId3020" Type="http://schemas.openxmlformats.org/officeDocument/2006/relationships/hyperlink" Target="https://projectcatalyst.io/funds/11/cardano-open-developers/python-based-open-source-permissionless-marketplace-and-documentation-a94d4" TargetMode="External"/><Relationship Id="rId4351" Type="http://schemas.openxmlformats.org/officeDocument/2006/relationships/hyperlink" Target="https://youtu.be/YVzrnYXxnu8" TargetMode="External"/><Relationship Id="rId3023" Type="http://schemas.openxmlformats.org/officeDocument/2006/relationships/hyperlink" Target="https://projectcatalyst.io/funds/10/f10-products-and-integrations/box-lokole-numerique-a-powerful-device-to-promote-and-accelerate-cardanoada-adoption-in-africa-where-there-is-or-no-internet" TargetMode="External"/><Relationship Id="rId4354" Type="http://schemas.openxmlformats.org/officeDocument/2006/relationships/hyperlink" Target="https://www.youtube.com/watch?v=UZQFWUXVNlQ" TargetMode="External"/><Relationship Id="rId3022" Type="http://schemas.openxmlformats.org/officeDocument/2006/relationships/hyperlink" Target="https://youtu.be/Gjptriyzkjs?si=VlAhfrH8aU-MJrN3" TargetMode="External"/><Relationship Id="rId4353" Type="http://schemas.openxmlformats.org/officeDocument/2006/relationships/hyperlink" Target="https://drive.google.com/file/d/1erGiWYPV3Dv8YPk8c_hOpdOktbfTJsbZ/view?usp=drive_link" TargetMode="External"/><Relationship Id="rId3025" Type="http://schemas.openxmlformats.org/officeDocument/2006/relationships/hyperlink" Target="https://youtu.be/VaiwC8SiFzc?si=qf30zJZNMi2sD2i9" TargetMode="External"/><Relationship Id="rId4356" Type="http://schemas.openxmlformats.org/officeDocument/2006/relationships/hyperlink" Target="https://drive.google.com/file/d/1-DflRhObjxqeLUDhIXcIGsKGbSSR_62J/view?usp=drive_link" TargetMode="External"/><Relationship Id="rId3024" Type="http://schemas.openxmlformats.org/officeDocument/2006/relationships/hyperlink" Target="https://drive.google.com/file/d/1NM3LOiSqAawsgVkdpqsFFMd0opah2wFr/view?usp=drive_link" TargetMode="External"/><Relationship Id="rId4355" Type="http://schemas.openxmlformats.org/officeDocument/2006/relationships/hyperlink" Target="https://app.ideascale.com/t/UM5UZBvne" TargetMode="External"/><Relationship Id="rId3027" Type="http://schemas.openxmlformats.org/officeDocument/2006/relationships/hyperlink" Target="https://drive.google.com/file/d/1t3XwleRH5o5ZLr9NI3n4PBrkhrAFXMk6/view?usp=drive_link" TargetMode="External"/><Relationship Id="rId4358" Type="http://schemas.openxmlformats.org/officeDocument/2006/relationships/hyperlink" Target="https://app.ideascale.com/t/UM5UZBw0e" TargetMode="External"/><Relationship Id="rId3026" Type="http://schemas.openxmlformats.org/officeDocument/2006/relationships/hyperlink" Target="https://cardano.ideascale.com/c/idea/322197" TargetMode="External"/><Relationship Id="rId4357" Type="http://schemas.openxmlformats.org/officeDocument/2006/relationships/hyperlink" Target="https://youtu.be/3AngWMp_b_0" TargetMode="External"/><Relationship Id="rId3050" Type="http://schemas.openxmlformats.org/officeDocument/2006/relationships/hyperlink" Target="https://drive.google.com/file/d/1a24wMTY4T93NECFk8dlr7DixPn1Te74j/view?usp=drive_link" TargetMode="External"/><Relationship Id="rId4381" Type="http://schemas.openxmlformats.org/officeDocument/2006/relationships/hyperlink" Target="https://www.youtube.com/watch?v=VXODVOlGqlE" TargetMode="External"/><Relationship Id="rId4380" Type="http://schemas.openxmlformats.org/officeDocument/2006/relationships/hyperlink" Target="https://docs.google.com/document/d/1F6AnktiFeYMJ1tVCx7N1fqhmR6HUTv7d8PCUs8FoLNE/edit?tab=t.0" TargetMode="External"/><Relationship Id="rId3052" Type="http://schemas.openxmlformats.org/officeDocument/2006/relationships/hyperlink" Target="https://app.ideascale.com/t/UM5UZBu93" TargetMode="External"/><Relationship Id="rId4383" Type="http://schemas.openxmlformats.org/officeDocument/2006/relationships/hyperlink" Target="https://docs.google.com/document/d/1qivXmP43DgeeGY1_jafGt5FuaPtWIgkU77FgjivUxN4/edit?tab=t.0" TargetMode="External"/><Relationship Id="rId3051" Type="http://schemas.openxmlformats.org/officeDocument/2006/relationships/hyperlink" Target="https://youtu.be/K-KyIdvWDP8" TargetMode="External"/><Relationship Id="rId4382" Type="http://schemas.openxmlformats.org/officeDocument/2006/relationships/hyperlink" Target="https://app.ideascale.com/t/UM5UZBw5N" TargetMode="External"/><Relationship Id="rId3054" Type="http://schemas.openxmlformats.org/officeDocument/2006/relationships/hyperlink" Target="https://youtu.be/myF5fyllYHc" TargetMode="External"/><Relationship Id="rId4385" Type="http://schemas.openxmlformats.org/officeDocument/2006/relationships/hyperlink" Target="https://projectcatalyst.io/funds/12/f12-cardano-use-cases-concept/andamio-purpose-sidechain-layer-2-concept" TargetMode="External"/><Relationship Id="rId3053" Type="http://schemas.openxmlformats.org/officeDocument/2006/relationships/hyperlink" Target="https://drive.google.com/file/d/1h0hSK831aG51OO_qid-UmLQboXPIy4SZ/view?usp=drive_link" TargetMode="External"/><Relationship Id="rId4384" Type="http://schemas.openxmlformats.org/officeDocument/2006/relationships/hyperlink" Target="https://www.youtube.com/watch?v=v6q1JNsEd78" TargetMode="External"/><Relationship Id="rId3056" Type="http://schemas.openxmlformats.org/officeDocument/2006/relationships/hyperlink" Target="https://docs.google.com/document/d/1y1twNpVGGJGiHNmpR4wbinT9pO9pxRzN7xec-qlT8oM/edit" TargetMode="External"/><Relationship Id="rId4387" Type="http://schemas.openxmlformats.org/officeDocument/2006/relationships/hyperlink" Target="https://www.youtube.com/watch?v=Ce8aduI9Vpg" TargetMode="External"/><Relationship Id="rId3055" Type="http://schemas.openxmlformats.org/officeDocument/2006/relationships/hyperlink" Target="https://projectcatalyst.io/funds/11/cardano-use-cases-concept/onboarding-solution-via-bank-transfer-rampy" TargetMode="External"/><Relationship Id="rId4386" Type="http://schemas.openxmlformats.org/officeDocument/2006/relationships/hyperlink" Target="https://drive.google.com/file/d/1VRua22gXr4rfha0N2uozKrgP-oBB6DcN/view?usp=drive_link" TargetMode="External"/><Relationship Id="rId3058" Type="http://schemas.openxmlformats.org/officeDocument/2006/relationships/hyperlink" Target="https://cardano.ideascale.com/a/dtd/421502-48088" TargetMode="External"/><Relationship Id="rId4389" Type="http://schemas.openxmlformats.org/officeDocument/2006/relationships/hyperlink" Target="https://drive.google.com/file/d/1s3gPt4gWQE-WyvJs6IXqhKMDnfZrwno1/view" TargetMode="External"/><Relationship Id="rId3057" Type="http://schemas.openxmlformats.org/officeDocument/2006/relationships/hyperlink" Target="https://www.youtube.com/watch?v=z7n0pXyR7QU" TargetMode="External"/><Relationship Id="rId4388" Type="http://schemas.openxmlformats.org/officeDocument/2006/relationships/hyperlink" Target="https://cardano.ideascale.com/c/idea/341461" TargetMode="External"/><Relationship Id="rId3059" Type="http://schemas.openxmlformats.org/officeDocument/2006/relationships/hyperlink" Target="https://docs.google.com/document/d/1AS5ovKL6rC2sB17zVYbJ_IsKX4j2uacItCNMFCVPTLY/edit" TargetMode="External"/><Relationship Id="rId4370" Type="http://schemas.openxmlformats.org/officeDocument/2006/relationships/hyperlink" Target="https://projectcatalyst.io/funds/11/cardano-use-cases-concept/fida-decentralized-risk-transfer-protocol" TargetMode="External"/><Relationship Id="rId3041" Type="http://schemas.openxmlformats.org/officeDocument/2006/relationships/hyperlink" Target="https://app.ideascale.com/t/UM5UZBqxS" TargetMode="External"/><Relationship Id="rId4372" Type="http://schemas.openxmlformats.org/officeDocument/2006/relationships/hyperlink" Target="https://youtu.be/Q7akiG-cses" TargetMode="External"/><Relationship Id="rId3040" Type="http://schemas.openxmlformats.org/officeDocument/2006/relationships/hyperlink" Target="https://youtu.be/LAC9mCG3qvg" TargetMode="External"/><Relationship Id="rId4371" Type="http://schemas.openxmlformats.org/officeDocument/2006/relationships/hyperlink" Target="https://docs.google.com/document/d/1WteHl1y8kHwxW2T0TMKZcciBXpSciLCDa0u_jO12bR4/edit?tab=t.0" TargetMode="External"/><Relationship Id="rId3043" Type="http://schemas.openxmlformats.org/officeDocument/2006/relationships/hyperlink" Target="https://youtu.be/RmFJYlpOHAU?si=qWKB3_1izWdbchNh" TargetMode="External"/><Relationship Id="rId4374" Type="http://schemas.openxmlformats.org/officeDocument/2006/relationships/hyperlink" Target="https://drive.google.com/file/d/12E_OYV_6QJ4n8SGyET76MwCG3Zu05oRb/view?usp=drive_link" TargetMode="External"/><Relationship Id="rId3042" Type="http://schemas.openxmlformats.org/officeDocument/2006/relationships/hyperlink" Target="https://drive.google.com/file/d/1VNYBYXOgD-1znZhNiV3aaEXnXowbyr26/view?usp=sharing" TargetMode="External"/><Relationship Id="rId4373" Type="http://schemas.openxmlformats.org/officeDocument/2006/relationships/hyperlink" Target="https://projectcatalyst.io/funds/12/f12-cardano-open-developers/telchar-plutus-blacksmith-by-txpipe" TargetMode="External"/><Relationship Id="rId3045" Type="http://schemas.openxmlformats.org/officeDocument/2006/relationships/hyperlink" Target="https://drive.google.com/file/d/1SMfzH74YKsu2krm7jfSEh7tMYyky28-K/view?usp=drive_link" TargetMode="External"/><Relationship Id="rId4376" Type="http://schemas.openxmlformats.org/officeDocument/2006/relationships/hyperlink" Target="https://projectcatalyst.io/funds/12/f12-cardano-use-cases-concept/the-malama-project-distributed-hawaii-carbon-credits-on-cardano" TargetMode="External"/><Relationship Id="rId3044" Type="http://schemas.openxmlformats.org/officeDocument/2006/relationships/hyperlink" Target="https://cardano.ideascale.com/a/dtd/Catalyst-Virtual-Start-up-Bootcamp/366770-48088" TargetMode="External"/><Relationship Id="rId4375" Type="http://schemas.openxmlformats.org/officeDocument/2006/relationships/hyperlink" Target="https://youtu.be/1FlSDDB5ZI0" TargetMode="External"/><Relationship Id="rId3047" Type="http://schemas.openxmlformats.org/officeDocument/2006/relationships/hyperlink" Target="https://cardano.ideascale.com/a/dtd/370212-48088" TargetMode="External"/><Relationship Id="rId4378" Type="http://schemas.openxmlformats.org/officeDocument/2006/relationships/hyperlink" Target="https://vimeo.com/1079935318" TargetMode="External"/><Relationship Id="rId3046" Type="http://schemas.openxmlformats.org/officeDocument/2006/relationships/hyperlink" Target="https://youtu.be/8dpxORdy8ro" TargetMode="External"/><Relationship Id="rId4377" Type="http://schemas.openxmlformats.org/officeDocument/2006/relationships/hyperlink" Target="https://docs.google.com/document/d/14k7E9P7a7hRmSt9k6dIVbA9-ueykbJ5HnBE9XvrPnck/edit?tab=t.0" TargetMode="External"/><Relationship Id="rId3049" Type="http://schemas.openxmlformats.org/officeDocument/2006/relationships/hyperlink" Target="https://app.ideascale.com/t/UM5UZBvgp" TargetMode="External"/><Relationship Id="rId3048" Type="http://schemas.openxmlformats.org/officeDocument/2006/relationships/hyperlink" Target="https://www.youtube.com/watch?v=NlxjgJ_0jWY" TargetMode="External"/><Relationship Id="rId4379" Type="http://schemas.openxmlformats.org/officeDocument/2006/relationships/hyperlink" Target="https://projectcatalyst.io/funds/10/f13-cardano-open-ecosystem/cardano-ghana-onboarding-tech-hubs-and-developers" TargetMode="External"/><Relationship Id="rId3911" Type="http://schemas.openxmlformats.org/officeDocument/2006/relationships/hyperlink" Target="https://docs.google.com/document/d/1i_m9z9ep7UWXEO3AmI1P0wmvxh2oyA0peDchZy_MVP4/edit?tab=t.0" TargetMode="External"/><Relationship Id="rId3910" Type="http://schemas.openxmlformats.org/officeDocument/2006/relationships/hyperlink" Target="https://projectcatalyst.io/funds/11/catalyst-systems-improvements-discovery/catalyst-working-groups-research-and-scoping-analysis-by-iog-catalyst-team-rare-evo-and-sustainable-ada" TargetMode="External"/><Relationship Id="rId3913" Type="http://schemas.openxmlformats.org/officeDocument/2006/relationships/hyperlink" Target="https://projectcatalyst.io/funds/11/cardano-open-developers/zkfold-symbolic-a-zero-knowledge-smart-contract-language" TargetMode="External"/><Relationship Id="rId3912" Type="http://schemas.openxmlformats.org/officeDocument/2006/relationships/hyperlink" Target="https://youtu.be/V12I23BSNzU" TargetMode="External"/><Relationship Id="rId3915" Type="http://schemas.openxmlformats.org/officeDocument/2006/relationships/hyperlink" Target="https://www.youtube.com/watch?v=XXNeAGuA0Is" TargetMode="External"/><Relationship Id="rId3914" Type="http://schemas.openxmlformats.org/officeDocument/2006/relationships/hyperlink" Target="https://drive.google.com/file/d/1Hf0sU9hT-wujyTvSpOXfvS0cr2VJfxs_/view" TargetMode="External"/><Relationship Id="rId3917" Type="http://schemas.openxmlformats.org/officeDocument/2006/relationships/hyperlink" Target="https://drive.google.com/file/d/1dK570Pd4XOZV3ONgWVsDfJamYSkjgia7/view" TargetMode="External"/><Relationship Id="rId3916" Type="http://schemas.openxmlformats.org/officeDocument/2006/relationships/hyperlink" Target="https://projectcatalyst.io/funds/12/f12-cardano-open-ecosystem/cardano-summit-vietnam-2024" TargetMode="External"/><Relationship Id="rId3919" Type="http://schemas.openxmlformats.org/officeDocument/2006/relationships/hyperlink" Target="https://projectcatalyst.io/funds/11/cardano-use-cases-concept/cardano-privacy-layer-zero-knowledge-proof-based-membership-verification-and-anonymous-voting-and-signaling-poc" TargetMode="External"/><Relationship Id="rId3918" Type="http://schemas.openxmlformats.org/officeDocument/2006/relationships/hyperlink" Target="https://www.youtube.com/watch?v=i_QnglZ_BzE" TargetMode="External"/><Relationship Id="rId3900" Type="http://schemas.openxmlformats.org/officeDocument/2006/relationships/hyperlink" Target="https://www.youtube.com/watch?v=l61mwZat6Io" TargetMode="External"/><Relationship Id="rId3902" Type="http://schemas.openxmlformats.org/officeDocument/2006/relationships/hyperlink" Target="https://drive.google.com/file/d/1suAZ1mKHx6EX6GtDCUMFK-tlRVOtyZUu/view?usp=drive_link" TargetMode="External"/><Relationship Id="rId3901" Type="http://schemas.openxmlformats.org/officeDocument/2006/relationships/hyperlink" Target="https://projectcatalyst.io/funds/11/cardano-open-ecosystem/eutxo-fundamentals-building-cardano-smart-contracts-ebook-dbb99" TargetMode="External"/><Relationship Id="rId3904" Type="http://schemas.openxmlformats.org/officeDocument/2006/relationships/hyperlink" Target="https://projectcatalyst.io/funds/12/f12-cardano-use-cases-concept/art-beyond-borders-nft-global-youth-art-competition-and-marketplace-leveraging-nmkr-7f2b0" TargetMode="External"/><Relationship Id="rId3903" Type="http://schemas.openxmlformats.org/officeDocument/2006/relationships/hyperlink" Target="https://youtu.be/QUBK7MC-Bes" TargetMode="External"/><Relationship Id="rId3906" Type="http://schemas.openxmlformats.org/officeDocument/2006/relationships/hyperlink" Target="https://www.youtube.com/watch?v=GKKp220RE4o" TargetMode="External"/><Relationship Id="rId3905" Type="http://schemas.openxmlformats.org/officeDocument/2006/relationships/hyperlink" Target="https://drive.google.com/file/d/1QGGCmiPrFPIAV6572TU7L02TF4aYxcEO/view?usp=drive_link" TargetMode="External"/><Relationship Id="rId3908" Type="http://schemas.openxmlformats.org/officeDocument/2006/relationships/hyperlink" Target="https://docs.google.com/document/d/1i0_vtu80ntFbyy_Z_cv35eJ1aV5aZoy8yE_Qy6nk6DI/edit?tab=t.0" TargetMode="External"/><Relationship Id="rId3907" Type="http://schemas.openxmlformats.org/officeDocument/2006/relationships/hyperlink" Target="https://projectcatalyst.io/funds/10/f10-products-and-integrations/cardano-tax-and-accounting-tool" TargetMode="External"/><Relationship Id="rId3909" Type="http://schemas.openxmlformats.org/officeDocument/2006/relationships/hyperlink" Target="https://vimeo.com/1049045540/2c497d389d?share=copy" TargetMode="External"/><Relationship Id="rId3931" Type="http://schemas.openxmlformats.org/officeDocument/2006/relationships/hyperlink" Target="https://cardano.ideascale.com/a/dtd/423007-48088" TargetMode="External"/><Relationship Id="rId2600" Type="http://schemas.openxmlformats.org/officeDocument/2006/relationships/hyperlink" Target="https://app.ideascale.com/t/UM5UZBw1E" TargetMode="External"/><Relationship Id="rId3930" Type="http://schemas.openxmlformats.org/officeDocument/2006/relationships/hyperlink" Target="https://www.youtube.com/watch?v=XlaXmXUqBm0" TargetMode="External"/><Relationship Id="rId2601" Type="http://schemas.openxmlformats.org/officeDocument/2006/relationships/hyperlink" Target="https://docs.google.com/document/d/1p4pUgXqSqNfniG_jRk7yvK8GKTrAaDZ5ewUV9Vom_OY/edit" TargetMode="External"/><Relationship Id="rId3933" Type="http://schemas.openxmlformats.org/officeDocument/2006/relationships/hyperlink" Target="https://www.youtube.com/watch?v=Ecga56irC38" TargetMode="External"/><Relationship Id="rId2602" Type="http://schemas.openxmlformats.org/officeDocument/2006/relationships/hyperlink" Target="https://www.youtube.com/watch?v=NONx52hyAig" TargetMode="External"/><Relationship Id="rId3932" Type="http://schemas.openxmlformats.org/officeDocument/2006/relationships/hyperlink" Target="https://docs.google.com/document/d/1cFxoUP6oFlreFts8uw1SDgaHUaZ33vow3FSTrAoXzFA/edit?tab=t.0" TargetMode="External"/><Relationship Id="rId2603" Type="http://schemas.openxmlformats.org/officeDocument/2006/relationships/hyperlink" Target="https://cardano.ideascale.com/a/dtd/419946-48088" TargetMode="External"/><Relationship Id="rId3935" Type="http://schemas.openxmlformats.org/officeDocument/2006/relationships/hyperlink" Target="https://drive.google.com/file/d/1iMdcfktkU8kLgjEGDech82S3uzMWyCUq/view?usp=drive_link" TargetMode="External"/><Relationship Id="rId2604" Type="http://schemas.openxmlformats.org/officeDocument/2006/relationships/hyperlink" Target="https://drive.google.com/file/d/1msYZ6Nd7FN2WiSVwYtKIN8EAPu1V6ADi/view?usp=drive_link" TargetMode="External"/><Relationship Id="rId3934" Type="http://schemas.openxmlformats.org/officeDocument/2006/relationships/hyperlink" Target="https://projectcatalyst.io/funds/10/f10-daos-less3-cardano/latam-cardano-community-operations-dao-infrastructure-for-a-wide-purpose" TargetMode="External"/><Relationship Id="rId2605" Type="http://schemas.openxmlformats.org/officeDocument/2006/relationships/hyperlink" Target="https://youtu.be/tQykFtcyuAc" TargetMode="External"/><Relationship Id="rId3937" Type="http://schemas.openxmlformats.org/officeDocument/2006/relationships/hyperlink" Target="https://projectcatalyst.io/funds/10/f10-spo-tools-and-community-projects/mlabs-spo-anywhere-easy-stake-pool-deployment-with-nixos" TargetMode="External"/><Relationship Id="rId2606" Type="http://schemas.openxmlformats.org/officeDocument/2006/relationships/hyperlink" Target="https://cardano.ideascale.com/a/dtd/419154-48088" TargetMode="External"/><Relationship Id="rId3936" Type="http://schemas.openxmlformats.org/officeDocument/2006/relationships/hyperlink" Target="https://www.youtube.com/watch?v=iKHfxvBkyB4" TargetMode="External"/><Relationship Id="rId808" Type="http://schemas.openxmlformats.org/officeDocument/2006/relationships/hyperlink" Target="https://drive.google.com/file/d/1NkN-lTIe8kLqUWqLW4ht8C47BnTsdZzA/view?usp=sharing" TargetMode="External"/><Relationship Id="rId2607" Type="http://schemas.openxmlformats.org/officeDocument/2006/relationships/hyperlink" Target="https://drive.google.com/file/d/1S-ed3WF7_c2xRyLq5bWmdyvPJ-Tuf9VV/view?usp=drive_link" TargetMode="External"/><Relationship Id="rId3939" Type="http://schemas.openxmlformats.org/officeDocument/2006/relationships/hyperlink" Target="https://www.youtube.com/watch?v=QAAO3Rj9Opc" TargetMode="External"/><Relationship Id="rId807" Type="http://schemas.openxmlformats.org/officeDocument/2006/relationships/hyperlink" Target="https://app.ideascale.com/t/UM5UZBqz8" TargetMode="External"/><Relationship Id="rId2608" Type="http://schemas.openxmlformats.org/officeDocument/2006/relationships/hyperlink" Target="https://www.youtube.com/watch?v=0w7qG488KyY" TargetMode="External"/><Relationship Id="rId3938" Type="http://schemas.openxmlformats.org/officeDocument/2006/relationships/hyperlink" Target="https://drive.google.com/file/d/1rg_JWTL7sZwe5kUTsvxo1i5Rr3GZZO75/view?usp=drive_link" TargetMode="External"/><Relationship Id="rId806" Type="http://schemas.openxmlformats.org/officeDocument/2006/relationships/hyperlink" Target="https://drive.google.com/file/d/15euzY9dOAjygUPIKUbva5l8D_JfB8IXz/view?usp=sharing" TargetMode="External"/><Relationship Id="rId2609" Type="http://schemas.openxmlformats.org/officeDocument/2006/relationships/hyperlink" Target="https://app.ideascale.com/t/UM5UZButl" TargetMode="External"/><Relationship Id="rId805" Type="http://schemas.openxmlformats.org/officeDocument/2006/relationships/hyperlink" Target="https://youtu.be/tVjLvgfb2sc" TargetMode="External"/><Relationship Id="rId809" Type="http://schemas.openxmlformats.org/officeDocument/2006/relationships/hyperlink" Target="https://youtu.be/NM_MBdngVsM" TargetMode="External"/><Relationship Id="rId800" Type="http://schemas.openxmlformats.org/officeDocument/2006/relationships/hyperlink" Target="https://drive.google.com/file/d/1xwyB7ItVfGTsvn-0nuYJ0tj5lgQf0LGc/view?usp=sharing" TargetMode="External"/><Relationship Id="rId804" Type="http://schemas.openxmlformats.org/officeDocument/2006/relationships/hyperlink" Target="https://drive.google.com/file/d/11DyM7eoNeYAUsjOKijRiUFooi9fHb_ZD/view?usp=sharing" TargetMode="External"/><Relationship Id="rId803" Type="http://schemas.openxmlformats.org/officeDocument/2006/relationships/hyperlink" Target="https://app.ideascale.com/t/UM5UZBukF" TargetMode="External"/><Relationship Id="rId802" Type="http://schemas.openxmlformats.org/officeDocument/2006/relationships/hyperlink" Target="https://www.youtube.com/watch?v=YdzEFcuDMRE" TargetMode="External"/><Relationship Id="rId801" Type="http://schemas.openxmlformats.org/officeDocument/2006/relationships/hyperlink" Target="https://youtu.be/5_JmeWYDQKE" TargetMode="External"/><Relationship Id="rId3920" Type="http://schemas.openxmlformats.org/officeDocument/2006/relationships/hyperlink" Target="https://drive.google.com/file/d/1AuTmKSUcUd1WAi2Wa0uqKRkhsQX21Pye/view?usp=drive_link" TargetMode="External"/><Relationship Id="rId3922" Type="http://schemas.openxmlformats.org/officeDocument/2006/relationships/hyperlink" Target="https://projectcatalyst.io/funds/10/f10-development-and-infrastructure/open-transaction-chaining-tooling-to-speed-up-cardano-dapps-by-muesliswap" TargetMode="External"/><Relationship Id="rId3921" Type="http://schemas.openxmlformats.org/officeDocument/2006/relationships/hyperlink" Target="https://www.youtube.com/watch?v=9rn8Q35DZV8" TargetMode="External"/><Relationship Id="rId3924" Type="http://schemas.openxmlformats.org/officeDocument/2006/relationships/hyperlink" Target="https://www.youtube.com/watch?v=WdUY8CbxWDU" TargetMode="External"/><Relationship Id="rId3923" Type="http://schemas.openxmlformats.org/officeDocument/2006/relationships/hyperlink" Target="https://drive.google.com/file/d/13_VOlkWDvFlMLFVDWk4Y9In1sGYZoS1r/view?usp=drive_link" TargetMode="External"/><Relationship Id="rId3926" Type="http://schemas.openxmlformats.org/officeDocument/2006/relationships/hyperlink" Target="https://docs.google.com/document/d/1pcxP3xHWCLV_l7wkiWBOjJEPAgFOxBOOuaPZVzAoMK8/edit?tab=t.0" TargetMode="External"/><Relationship Id="rId3925" Type="http://schemas.openxmlformats.org/officeDocument/2006/relationships/hyperlink" Target="https://projectcatalyst.io/funds/11/cardano-open-ecosystem/cardano-research-and-education-center" TargetMode="External"/><Relationship Id="rId3928" Type="http://schemas.openxmlformats.org/officeDocument/2006/relationships/hyperlink" Target="https://projectcatalyst.io/funds/10/f10-startups-and-onboarding-for-students/universities-onboarding-to-cardano" TargetMode="External"/><Relationship Id="rId3927" Type="http://schemas.openxmlformats.org/officeDocument/2006/relationships/hyperlink" Target="https://youtu.be/RHZrFeiT0wc" TargetMode="External"/><Relationship Id="rId3929" Type="http://schemas.openxmlformats.org/officeDocument/2006/relationships/hyperlink" Target="https://drive.google.com/file/d/1UHzwKL37PA05zLVmdvShJn5rylPk3y_l/view?usp=drive_link" TargetMode="External"/><Relationship Id="rId1334" Type="http://schemas.openxmlformats.org/officeDocument/2006/relationships/hyperlink" Target="https://docs.google.com/presentation/d/1voWhfgu-aHua1uRPcFYmTwmGbznETy8J/edit?usp=share_link&amp;ouid=116297887899789336301&amp;rtpof=true&amp;sd=true" TargetMode="External"/><Relationship Id="rId2665" Type="http://schemas.openxmlformats.org/officeDocument/2006/relationships/hyperlink" Target="https://youtu.be/O3PmnWzkuf0" TargetMode="External"/><Relationship Id="rId3997" Type="http://schemas.openxmlformats.org/officeDocument/2006/relationships/hyperlink" Target="https://projectcatalyst.io/funds/12/f12-cardano-open-developers/lace-anatomy-tx-viewer-and-builder-by-txpipe" TargetMode="External"/><Relationship Id="rId1335" Type="http://schemas.openxmlformats.org/officeDocument/2006/relationships/hyperlink" Target="https://www.youtube.com/watch?v=jNOFFQApPvo" TargetMode="External"/><Relationship Id="rId2666" Type="http://schemas.openxmlformats.org/officeDocument/2006/relationships/hyperlink" Target="http://app.ideascale.com/t/UM5UZBf37" TargetMode="External"/><Relationship Id="rId3996" Type="http://schemas.openxmlformats.org/officeDocument/2006/relationships/hyperlink" Target="https://www.youtube.com/watch?v=8CreQCozaVI" TargetMode="External"/><Relationship Id="rId1336" Type="http://schemas.openxmlformats.org/officeDocument/2006/relationships/hyperlink" Target="https://app.ideascale.com/t/UM5UZBvRg" TargetMode="External"/><Relationship Id="rId2667" Type="http://schemas.openxmlformats.org/officeDocument/2006/relationships/hyperlink" Target="https://drive.google.com/file/d/1Mdycz4deCMJ0ldooOERRH4d9KQxeZZNu/view?usp=drive_link" TargetMode="External"/><Relationship Id="rId3999" Type="http://schemas.openxmlformats.org/officeDocument/2006/relationships/hyperlink" Target="https://www.youtube.com/watch?v=f68NznQYzYY" TargetMode="External"/><Relationship Id="rId1337" Type="http://schemas.openxmlformats.org/officeDocument/2006/relationships/hyperlink" Target="https://drive.google.com/drive/folders/1YZnlpPdynYn-BG9KmmUzBkABrTh9f6H0" TargetMode="External"/><Relationship Id="rId2668" Type="http://schemas.openxmlformats.org/officeDocument/2006/relationships/hyperlink" Target="https://youtu.be/zQ8JLKPfq8w" TargetMode="External"/><Relationship Id="rId3998" Type="http://schemas.openxmlformats.org/officeDocument/2006/relationships/hyperlink" Target="https://drive.google.com/file/d/1IRB6qZh4QB9_QazK9oVy9ApFZlJw_FpK/view?usp=drive_link" TargetMode="External"/><Relationship Id="rId1338" Type="http://schemas.openxmlformats.org/officeDocument/2006/relationships/hyperlink" Target="https://youtu.be/LS2y488TbYA" TargetMode="External"/><Relationship Id="rId2669" Type="http://schemas.openxmlformats.org/officeDocument/2006/relationships/hyperlink" Target="https://cardano.ideascale.com/a/dtd/Homeless-Hub/367891-48088" TargetMode="External"/><Relationship Id="rId1339" Type="http://schemas.openxmlformats.org/officeDocument/2006/relationships/hyperlink" Target="https://www.youtube.com/watch?v=Z_4Cl0HHuug" TargetMode="External"/><Relationship Id="rId745" Type="http://schemas.openxmlformats.org/officeDocument/2006/relationships/hyperlink" Target="https://drive.google.com/file/d/1XiQ6RT45jdVjnbceXX-NouTqP4xZLTh_/view?usp=sharing" TargetMode="External"/><Relationship Id="rId744" Type="http://schemas.openxmlformats.org/officeDocument/2006/relationships/hyperlink" Target="https://youtu.be/KMMGw1577nk" TargetMode="External"/><Relationship Id="rId743" Type="http://schemas.openxmlformats.org/officeDocument/2006/relationships/hyperlink" Target="https://drive.google.com/file/d/1wkyicUQVpi-EPkWGzfWimoP8hsjaGBPW/view?usp=sharing" TargetMode="External"/><Relationship Id="rId742" Type="http://schemas.openxmlformats.org/officeDocument/2006/relationships/hyperlink" Target="https://app.ideascale.com/t/UM5UZBvqj" TargetMode="External"/><Relationship Id="rId749" Type="http://schemas.openxmlformats.org/officeDocument/2006/relationships/hyperlink" Target="https://drive.google.com/file/d/1uLxujVpPEtiBZqkLQiQMD_IwikrdCbMP/view?usp=sharing" TargetMode="External"/><Relationship Id="rId748" Type="http://schemas.openxmlformats.org/officeDocument/2006/relationships/hyperlink" Target="https://youtu.be/zgBPh1tTnhw" TargetMode="External"/><Relationship Id="rId747" Type="http://schemas.openxmlformats.org/officeDocument/2006/relationships/hyperlink" Target="https://drive.google.com/file/d/1LaRmIXzf2UY5UmLqvYoTStevixaCJ_6r/view?usp=sharing" TargetMode="External"/><Relationship Id="rId746" Type="http://schemas.openxmlformats.org/officeDocument/2006/relationships/hyperlink" Target="https://app.ideascale.com/t/UM5UZBu20" TargetMode="External"/><Relationship Id="rId3991" Type="http://schemas.openxmlformats.org/officeDocument/2006/relationships/hyperlink" Target="https://projectcatalyst.io/funds/12/f12-cardano-open-developers/upgrade-cardano-wallet-js-for-chang-hf" TargetMode="External"/><Relationship Id="rId2660" Type="http://schemas.openxmlformats.org/officeDocument/2006/relationships/hyperlink" Target="https://cardano.ideascale.com/a/dtd/421767-48088" TargetMode="External"/><Relationship Id="rId3990" Type="http://schemas.openxmlformats.org/officeDocument/2006/relationships/hyperlink" Target="https://www.youtube.com/watch?v=KPLE49YXgKs" TargetMode="External"/><Relationship Id="rId741" Type="http://schemas.openxmlformats.org/officeDocument/2006/relationships/hyperlink" Target="https://www.youtube.com/watch?v=p9qrYgoPuc0" TargetMode="External"/><Relationship Id="rId1330" Type="http://schemas.openxmlformats.org/officeDocument/2006/relationships/hyperlink" Target="https://drive.google.com/file/d/1NvDrOY110I4bE1MpMBxd9uSEE03nO6Vy/view?usp=share_link" TargetMode="External"/><Relationship Id="rId2661" Type="http://schemas.openxmlformats.org/officeDocument/2006/relationships/hyperlink" Target="https://docs.google.com/document/d/1VlGlO3ryGkXOZuA0cTeeSKpt9fGEaWHp/edit?usp=drive_link&amp;ouid=116297887899789336301&amp;rtpof=true&amp;sd=true" TargetMode="External"/><Relationship Id="rId3993" Type="http://schemas.openxmlformats.org/officeDocument/2006/relationships/hyperlink" Target="https://www.youtube.com/watch?v=PBS_iJkenS4&amp;feature=youtu.be" TargetMode="External"/><Relationship Id="rId740" Type="http://schemas.openxmlformats.org/officeDocument/2006/relationships/hyperlink" Target="https://youtu.be/6bU-tp8v_Jo" TargetMode="External"/><Relationship Id="rId1331" Type="http://schemas.openxmlformats.org/officeDocument/2006/relationships/hyperlink" Target="https://youtu.be/78heI-K-XtE" TargetMode="External"/><Relationship Id="rId2662" Type="http://schemas.openxmlformats.org/officeDocument/2006/relationships/hyperlink" Target="https://youtu.be/9t3BpdXaHWo" TargetMode="External"/><Relationship Id="rId3992" Type="http://schemas.openxmlformats.org/officeDocument/2006/relationships/hyperlink" Target="https://drive.google.com/file/d/1mCdTa2tiNFDU29rtlxe3LBn31n0aiCv0/view?usp=drive_link" TargetMode="External"/><Relationship Id="rId1332" Type="http://schemas.openxmlformats.org/officeDocument/2006/relationships/hyperlink" Target="https://www.youtube.com/watch?v=2EwI58lIg0g" TargetMode="External"/><Relationship Id="rId2663" Type="http://schemas.openxmlformats.org/officeDocument/2006/relationships/hyperlink" Target="https://cardano.ideascale.com/a/dtd/418286-48088" TargetMode="External"/><Relationship Id="rId3995" Type="http://schemas.openxmlformats.org/officeDocument/2006/relationships/hyperlink" Target="https://docs.google.com/document/d/1Qp5YLBpsUMRkQ6sss08z1LaFAa1v2gCb/edit" TargetMode="External"/><Relationship Id="rId1333" Type="http://schemas.openxmlformats.org/officeDocument/2006/relationships/hyperlink" Target="https://cardano.ideascale.com/a/dtd/414661-48088" TargetMode="External"/><Relationship Id="rId2664" Type="http://schemas.openxmlformats.org/officeDocument/2006/relationships/hyperlink" Target="https://drive.google.com/file/d/1YIcrTkj1S16R1NfvObXKY-mO_SmAAxaQ/view?usp=sharing" TargetMode="External"/><Relationship Id="rId3994" Type="http://schemas.openxmlformats.org/officeDocument/2006/relationships/hyperlink" Target="https://projectcatalyst.io/funds/12/f12-cardano-open-ecosystem/comprehensive-entry-level-cardano-developer-workshop-2024-2025-learning-web3-development-using-meshjs-and-aiken-in-collaboration-with-mcu" TargetMode="External"/><Relationship Id="rId1323" Type="http://schemas.openxmlformats.org/officeDocument/2006/relationships/hyperlink" Target="https://youtu.be/mYUZOrSfR8w" TargetMode="External"/><Relationship Id="rId2654" Type="http://schemas.openxmlformats.org/officeDocument/2006/relationships/hyperlink" Target="https://app.ideascale.com/t/UM5UZBqiT" TargetMode="External"/><Relationship Id="rId3986" Type="http://schemas.openxmlformats.org/officeDocument/2006/relationships/hyperlink" Target="https://drive.google.com/file/d/10bsoVA4MmbJM6OzBL2ikyAKBSkCnKUD-/view?usp=drive_link" TargetMode="External"/><Relationship Id="rId1324" Type="http://schemas.openxmlformats.org/officeDocument/2006/relationships/hyperlink" Target="https://www.youtube.com/watch?v=E4GFWKJJUtw" TargetMode="External"/><Relationship Id="rId2655" Type="http://schemas.openxmlformats.org/officeDocument/2006/relationships/hyperlink" Target="https://drive.google.com/file/d/1dJ2VkOSz3-oeJGtxzOCDxJQjk0b5x08y/view?usp=drive_link" TargetMode="External"/><Relationship Id="rId3985" Type="http://schemas.openxmlformats.org/officeDocument/2006/relationships/hyperlink" Target="https://projectcatalyst.io/funds/12/f12-cardano-use-cases-concept/ecomandala-hexagonal-nfts-for-geospatial-data-integrity-on-cardano" TargetMode="External"/><Relationship Id="rId1325" Type="http://schemas.openxmlformats.org/officeDocument/2006/relationships/hyperlink" Target="https://app.ideascale.com/t/UM5UZBrQE" TargetMode="External"/><Relationship Id="rId2656" Type="http://schemas.openxmlformats.org/officeDocument/2006/relationships/hyperlink" Target="https://youtu.be/IqyNSG1Dt3s" TargetMode="External"/><Relationship Id="rId3988" Type="http://schemas.openxmlformats.org/officeDocument/2006/relationships/hyperlink" Target="https://projectcatalyst.io/funds/11/cardano-open-ecosystem/latam-cardano-community-operations-ce990" TargetMode="External"/><Relationship Id="rId1326" Type="http://schemas.openxmlformats.org/officeDocument/2006/relationships/hyperlink" Target="https://docs.google.com/document/d/1i4ywWm2sZJ5l_e-ammzNTo9SYC1Csm81/edit?usp=share_link&amp;ouid=117059928304090739258&amp;rtpof=true&amp;sd=truee" TargetMode="External"/><Relationship Id="rId2657" Type="http://schemas.openxmlformats.org/officeDocument/2006/relationships/hyperlink" Target="https://cardano.ideascale.com/c/idea/342248" TargetMode="External"/><Relationship Id="rId3987" Type="http://schemas.openxmlformats.org/officeDocument/2006/relationships/hyperlink" Target="https://www.youtube.com/watch?si=c8CXkRQeZP8r6xq5&amp;v=toAlF7LjLaM&amp;feature=youtu.be" TargetMode="External"/><Relationship Id="rId1327" Type="http://schemas.openxmlformats.org/officeDocument/2006/relationships/hyperlink" Target="https://youtu.be/jxRc5KqZmSw" TargetMode="External"/><Relationship Id="rId2658" Type="http://schemas.openxmlformats.org/officeDocument/2006/relationships/hyperlink" Target="https://drive.google.com/file/d/1nTPV-NIFapZ7PNYxOmzDWsU67knhTxpS/view?usp=drive_link" TargetMode="External"/><Relationship Id="rId1328" Type="http://schemas.openxmlformats.org/officeDocument/2006/relationships/hyperlink" Target="https://drive.google.com/file/d/1Uc3wAEr2yGTpNfp2P0kELf90nPwH-lWX/view?usp=share_link" TargetMode="External"/><Relationship Id="rId2659" Type="http://schemas.openxmlformats.org/officeDocument/2006/relationships/hyperlink" Target="https://youtu.be/MRVTN1QRHzM" TargetMode="External"/><Relationship Id="rId3989" Type="http://schemas.openxmlformats.org/officeDocument/2006/relationships/hyperlink" Target="https://drive.google.com/file/d/1mEATv9p-47kNT7DOJb-1KPgMdJayopdq/view?usp=drive_link" TargetMode="External"/><Relationship Id="rId1329" Type="http://schemas.openxmlformats.org/officeDocument/2006/relationships/hyperlink" Target="https://app.ideascale.com/t/UM5UZBrV0" TargetMode="External"/><Relationship Id="rId739" Type="http://schemas.openxmlformats.org/officeDocument/2006/relationships/hyperlink" Target="https://drive.google.com/file/d/1QJgtNY5wTatUyQoPQ_gR9xCHcpcHb440/view?usp=sharing" TargetMode="External"/><Relationship Id="rId734" Type="http://schemas.openxmlformats.org/officeDocument/2006/relationships/hyperlink" Target="https://app.ideascale.com/t/UM5UZBukc" TargetMode="External"/><Relationship Id="rId733" Type="http://schemas.openxmlformats.org/officeDocument/2006/relationships/hyperlink" Target="https://www.youtube.com/watch?v=eNaoS8zAfu4" TargetMode="External"/><Relationship Id="rId732" Type="http://schemas.openxmlformats.org/officeDocument/2006/relationships/hyperlink" Target="https://youtu.be/eSDl1vvqPgw" TargetMode="External"/><Relationship Id="rId731" Type="http://schemas.openxmlformats.org/officeDocument/2006/relationships/hyperlink" Target="https://drive.google.com/file/d/1XyktSqoLOT9BHLkjcmGc_bYTfRDyYq8u/view?usp=sharing" TargetMode="External"/><Relationship Id="rId738" Type="http://schemas.openxmlformats.org/officeDocument/2006/relationships/hyperlink" Target="https://app.ideascale.com/t/UM5UZBukM" TargetMode="External"/><Relationship Id="rId737" Type="http://schemas.openxmlformats.org/officeDocument/2006/relationships/hyperlink" Target="https://www.youtube.com/watch?v=6y_d2rTyoY4" TargetMode="External"/><Relationship Id="rId736" Type="http://schemas.openxmlformats.org/officeDocument/2006/relationships/hyperlink" Target="https://youtu.be/FLJmm9HfHf0" TargetMode="External"/><Relationship Id="rId735" Type="http://schemas.openxmlformats.org/officeDocument/2006/relationships/hyperlink" Target="https://drive.google.com/file/d/1z_cMjHVAux0mXu6pHJmyQPHC2B7qy9Ij/view?usp=sharing" TargetMode="External"/><Relationship Id="rId3980" Type="http://schemas.openxmlformats.org/officeDocument/2006/relationships/hyperlink" Target="https://docs.google.com/document/d/1t0ow9veKITC988ETjLeG_RqofuMhl-mFfJmQATwy8Os/edit?tab=t.0" TargetMode="External"/><Relationship Id="rId730" Type="http://schemas.openxmlformats.org/officeDocument/2006/relationships/hyperlink" Target="https://app.ideascale.com/t/UM5UZBvuW" TargetMode="External"/><Relationship Id="rId2650" Type="http://schemas.openxmlformats.org/officeDocument/2006/relationships/hyperlink" Target="https://youtu.be/3bh3F5mMpWw" TargetMode="External"/><Relationship Id="rId3982" Type="http://schemas.openxmlformats.org/officeDocument/2006/relationships/hyperlink" Target="https://projectcatalyst.io/funds/10/f10-developer-ecosystem-the-evolution/fixing-nintendos-problem-unlocking-a-multi-million-dollar-nfcnft-authentication-market-for-the-cardano-ecosystem-with-open-source-cardano-warriors-dcspark" TargetMode="External"/><Relationship Id="rId1320" Type="http://schemas.openxmlformats.org/officeDocument/2006/relationships/hyperlink" Target="https://youtu.be/s6zhQCb6RsI" TargetMode="External"/><Relationship Id="rId2651" Type="http://schemas.openxmlformats.org/officeDocument/2006/relationships/hyperlink" Target="https://app.ideascale.com/t/UM5UZBqeH" TargetMode="External"/><Relationship Id="rId3981" Type="http://schemas.openxmlformats.org/officeDocument/2006/relationships/hyperlink" Target="https://www.youtube.com/watch?v=IlWTobV7cWM" TargetMode="External"/><Relationship Id="rId1321" Type="http://schemas.openxmlformats.org/officeDocument/2006/relationships/hyperlink" Target="https://cardano.ideascale.com/a/dtd/In-Wallet-Onboarding-for-ADAholders/367120-48088" TargetMode="External"/><Relationship Id="rId2652" Type="http://schemas.openxmlformats.org/officeDocument/2006/relationships/hyperlink" Target="https://drive.google.com/file/d/1kQkMNt8XWg9mL1EcZ7SYFZw9CbQ78iP9/view?usp=drive_link" TargetMode="External"/><Relationship Id="rId3984" Type="http://schemas.openxmlformats.org/officeDocument/2006/relationships/hyperlink" Target="https://www.youtube.com/watch?v=Qwp_JR-FbC0" TargetMode="External"/><Relationship Id="rId1322" Type="http://schemas.openxmlformats.org/officeDocument/2006/relationships/hyperlink" Target="https://docs.google.com/presentation/d/1gVEz9bGtsHEhLUsWCPalLBVZnBIFjoy3F-7wtH7AmD4/edit" TargetMode="External"/><Relationship Id="rId2653" Type="http://schemas.openxmlformats.org/officeDocument/2006/relationships/hyperlink" Target="https://youtu.be/an_h_haqT1g" TargetMode="External"/><Relationship Id="rId3983" Type="http://schemas.openxmlformats.org/officeDocument/2006/relationships/hyperlink" Target="https://docs.google.com/document/d/1WYmPPLtZ5liUNc-UjGFHd6CtIdco34_U7z7aaSOg4Fg/edit?tab=t.0" TargetMode="External"/><Relationship Id="rId1356" Type="http://schemas.openxmlformats.org/officeDocument/2006/relationships/hyperlink" Target="https://app.ideascale.com/t/UM5UZBvp5" TargetMode="External"/><Relationship Id="rId2687" Type="http://schemas.openxmlformats.org/officeDocument/2006/relationships/hyperlink" Target="https://app.ideascale.com/t/UM5UZBrQt" TargetMode="External"/><Relationship Id="rId1357" Type="http://schemas.openxmlformats.org/officeDocument/2006/relationships/hyperlink" Target="https://drive.google.com/file/d/1sRh_Gs6KgWH16lGwPKZ38VJXDeyjucsH/view?usp=share_link" TargetMode="External"/><Relationship Id="rId2688" Type="http://schemas.openxmlformats.org/officeDocument/2006/relationships/hyperlink" Target="https://youtu.be/eoyeihLNLm0" TargetMode="External"/><Relationship Id="rId1358" Type="http://schemas.openxmlformats.org/officeDocument/2006/relationships/hyperlink" Target="https://youtu.be/T-BU5Jngxlc" TargetMode="External"/><Relationship Id="rId2689" Type="http://schemas.openxmlformats.org/officeDocument/2006/relationships/hyperlink" Target="https://app.ideascale.com/t/UM5UZBqfr" TargetMode="External"/><Relationship Id="rId1359" Type="http://schemas.openxmlformats.org/officeDocument/2006/relationships/hyperlink" Target="https://www.youtube.com/watch?v=UEwY_w3S3iM" TargetMode="External"/><Relationship Id="rId767" Type="http://schemas.openxmlformats.org/officeDocument/2006/relationships/hyperlink" Target="https://drive.google.com/file/d/1oVmE-V9seTeqm7wodfvq4HNa-GeTEV0J/view?usp=sharing" TargetMode="External"/><Relationship Id="rId766" Type="http://schemas.openxmlformats.org/officeDocument/2006/relationships/hyperlink" Target="https://cardano.ideascale.com/c/idea/333447" TargetMode="External"/><Relationship Id="rId765" Type="http://schemas.openxmlformats.org/officeDocument/2006/relationships/hyperlink" Target="https://drive.google.com/file/d/1P7OpSShZscd9SB7KqmLOL0wA9GYsw5PZ/view?usp=sharing" TargetMode="External"/><Relationship Id="rId764" Type="http://schemas.openxmlformats.org/officeDocument/2006/relationships/hyperlink" Target="https://youtu.be/uGiReawRFPs" TargetMode="External"/><Relationship Id="rId769" Type="http://schemas.openxmlformats.org/officeDocument/2006/relationships/hyperlink" Target="http://app.ideascale.com/t/UM5UZBiwn" TargetMode="External"/><Relationship Id="rId768" Type="http://schemas.openxmlformats.org/officeDocument/2006/relationships/hyperlink" Target="https://www.loom.com/share/6a2fd895f8cc4f209f2d471cae4788d2" TargetMode="External"/><Relationship Id="rId2680" Type="http://schemas.openxmlformats.org/officeDocument/2006/relationships/hyperlink" Target="https://www.youtube.com/watch?v=9PyfUFm5uh4" TargetMode="External"/><Relationship Id="rId1350" Type="http://schemas.openxmlformats.org/officeDocument/2006/relationships/hyperlink" Target="https://youtu.be/dhoPdkUu-gw" TargetMode="External"/><Relationship Id="rId2681" Type="http://schemas.openxmlformats.org/officeDocument/2006/relationships/hyperlink" Target="https://app.ideascale.com/t/UM5UZBqf0" TargetMode="External"/><Relationship Id="rId1351" Type="http://schemas.openxmlformats.org/officeDocument/2006/relationships/hyperlink" Target="https://vimeo.com/783123180" TargetMode="External"/><Relationship Id="rId2682" Type="http://schemas.openxmlformats.org/officeDocument/2006/relationships/hyperlink" Target="https://drive.google.com/file/d/1L8YVWZ5Ay7y3purMY9d4fcLfC-NL8vpQ/view?usp=drive_link" TargetMode="External"/><Relationship Id="rId763" Type="http://schemas.openxmlformats.org/officeDocument/2006/relationships/hyperlink" Target="https://drive.google.com/file/d/1y_3ywrEj_zu_k8VcZi4cIz6NgLmK-C6H/view?usp=sharing" TargetMode="External"/><Relationship Id="rId1352" Type="http://schemas.openxmlformats.org/officeDocument/2006/relationships/hyperlink" Target="https://cardano.ideascale.com/a/dtd/421296-48088" TargetMode="External"/><Relationship Id="rId2683" Type="http://schemas.openxmlformats.org/officeDocument/2006/relationships/hyperlink" Target="https://www.youtube.com/watch?v=u8X-staSPeg" TargetMode="External"/><Relationship Id="rId762" Type="http://schemas.openxmlformats.org/officeDocument/2006/relationships/hyperlink" Target="https://cardano.ideascale.com/a/dtd/369063-48088" TargetMode="External"/><Relationship Id="rId1353" Type="http://schemas.openxmlformats.org/officeDocument/2006/relationships/hyperlink" Target="https://docs.google.com/presentation/d/1Y76oxHpEUoBElxuSAskv2Cj2Vo1zoQFB/edit?usp=share_link&amp;ouid=116297887899789336301&amp;rtpof=true&amp;sd=true" TargetMode="External"/><Relationship Id="rId2684" Type="http://schemas.openxmlformats.org/officeDocument/2006/relationships/hyperlink" Target="https://app.ideascale.com/t/UM5UZBuj3" TargetMode="External"/><Relationship Id="rId761" Type="http://schemas.openxmlformats.org/officeDocument/2006/relationships/hyperlink" Target="https://drive.google.com/file/d/1SwnDKXQS6HmIRb2l46iT0CBMSsvIfs1L/view?usp=sharing" TargetMode="External"/><Relationship Id="rId1354" Type="http://schemas.openxmlformats.org/officeDocument/2006/relationships/hyperlink" Target="https://youtu.be/7ZH8tqdI3qI" TargetMode="External"/><Relationship Id="rId2685" Type="http://schemas.openxmlformats.org/officeDocument/2006/relationships/hyperlink" Target="https://drive.google.com/file/d/1M_x0anVoQ2dUwa_30pPGlLlNwKWceFpr/view?usp=drive_link" TargetMode="External"/><Relationship Id="rId760" Type="http://schemas.openxmlformats.org/officeDocument/2006/relationships/hyperlink" Target="https://youtu.be/ALseenp2lm4" TargetMode="External"/><Relationship Id="rId1355" Type="http://schemas.openxmlformats.org/officeDocument/2006/relationships/hyperlink" Target="https://www.youtube.com/shorts/fGVsL4WoiVA" TargetMode="External"/><Relationship Id="rId2686" Type="http://schemas.openxmlformats.org/officeDocument/2006/relationships/hyperlink" Target="https://youtu.be/y2VjJxij1Fc?si=Rh0mJZh0h78vj90E" TargetMode="External"/><Relationship Id="rId1345" Type="http://schemas.openxmlformats.org/officeDocument/2006/relationships/hyperlink" Target="https://drive.google.com/file/d/1AHI2k5HqO5apdkI9itD4WZGE2GdbBI_5/view?usp=share_link" TargetMode="External"/><Relationship Id="rId2676" Type="http://schemas.openxmlformats.org/officeDocument/2006/relationships/hyperlink" Target="https://docs.google.com/document/d/1QWVdXDwsCA4_wBQ3o0InBFnUS1HsW7l-MmCPZh4tvs4/edit" TargetMode="External"/><Relationship Id="rId1346" Type="http://schemas.openxmlformats.org/officeDocument/2006/relationships/hyperlink" Target="https://youtu.be/4oxW6K0DOVI" TargetMode="External"/><Relationship Id="rId2677" Type="http://schemas.openxmlformats.org/officeDocument/2006/relationships/hyperlink" Target="https://www.youtube.com/watch?v=zRugjZw3HZg" TargetMode="External"/><Relationship Id="rId1347" Type="http://schemas.openxmlformats.org/officeDocument/2006/relationships/hyperlink" Target="https://www.youtube.com/watch?v=cW-k7l3X3AY" TargetMode="External"/><Relationship Id="rId2678" Type="http://schemas.openxmlformats.org/officeDocument/2006/relationships/hyperlink" Target="https://cardano.ideascale.com/a/dtd/Cardanoscan-API-Service/370083-48088" TargetMode="External"/><Relationship Id="rId1348" Type="http://schemas.openxmlformats.org/officeDocument/2006/relationships/hyperlink" Target="https://app.ideascale.com/t/UM5UZBqhW" TargetMode="External"/><Relationship Id="rId2679" Type="http://schemas.openxmlformats.org/officeDocument/2006/relationships/hyperlink" Target="https://drive.google.com/file/d/1rKJnKqYfAs9IctAhkS1X1bSMDO9kFlPT/view?usp=drive_link" TargetMode="External"/><Relationship Id="rId1349" Type="http://schemas.openxmlformats.org/officeDocument/2006/relationships/hyperlink" Target="https://docs.google.com/document/d/1ViI9_Rgimrquz1dr5pCpSj9VY09tViP0qZNoo5qVLd4/edit?usp=share_link" TargetMode="External"/><Relationship Id="rId756" Type="http://schemas.openxmlformats.org/officeDocument/2006/relationships/hyperlink" Target="https://youtu.be/SsuYt29g5Gw" TargetMode="External"/><Relationship Id="rId755" Type="http://schemas.openxmlformats.org/officeDocument/2006/relationships/hyperlink" Target="https://drive.google.com/file/d/1pJxtRkcjfBYHkR7QGvLSeBxUjebdyzva/view?usp=sharing" TargetMode="External"/><Relationship Id="rId754" Type="http://schemas.openxmlformats.org/officeDocument/2006/relationships/hyperlink" Target="http://app.ideascale.com/t/UM5UZBinW" TargetMode="External"/><Relationship Id="rId753" Type="http://schemas.openxmlformats.org/officeDocument/2006/relationships/hyperlink" Target="https://youtu.be/QrJP7tyxRtY" TargetMode="External"/><Relationship Id="rId759" Type="http://schemas.openxmlformats.org/officeDocument/2006/relationships/hyperlink" Target="https://drive.google.com/file/d/16UlpeiX2BMfKGntauZ3jYvb0MsZAskWA/view?usp=sharing" TargetMode="External"/><Relationship Id="rId758" Type="http://schemas.openxmlformats.org/officeDocument/2006/relationships/hyperlink" Target="https://app.ideascale.com/t/UM5UZBrHC" TargetMode="External"/><Relationship Id="rId757" Type="http://schemas.openxmlformats.org/officeDocument/2006/relationships/hyperlink" Target="https://drive.google.com/file/d/1m9wobRwEEyjGBJl72PyqcX22g-44ms50/" TargetMode="External"/><Relationship Id="rId2670" Type="http://schemas.openxmlformats.org/officeDocument/2006/relationships/hyperlink" Target="https://drive.google.com/file/d/1BItMY4Rkeh_c4GK0Ki-B2AeUvu4pensO/view?usp=drive_link" TargetMode="External"/><Relationship Id="rId1340" Type="http://schemas.openxmlformats.org/officeDocument/2006/relationships/hyperlink" Target="https://app.ideascale.com/t/UM5UZBurv" TargetMode="External"/><Relationship Id="rId2671" Type="http://schemas.openxmlformats.org/officeDocument/2006/relationships/hyperlink" Target="https://youtu.be/S8Amq--fgfg" TargetMode="External"/><Relationship Id="rId752" Type="http://schemas.openxmlformats.org/officeDocument/2006/relationships/hyperlink" Target="https://youtu.be/bSbi4dRx7iU" TargetMode="External"/><Relationship Id="rId1341" Type="http://schemas.openxmlformats.org/officeDocument/2006/relationships/hyperlink" Target="https://docs.google.com/document/d/1nKGoqHFghQJZXxDrVdVk07T-B4jADq07mI2uqmZ6H5c/edit" TargetMode="External"/><Relationship Id="rId2672" Type="http://schemas.openxmlformats.org/officeDocument/2006/relationships/hyperlink" Target="https://cardano.ideascale.com/a/dtd/Scale-up-Cardano-by-JPN-Publication/368427-48088" TargetMode="External"/><Relationship Id="rId751" Type="http://schemas.openxmlformats.org/officeDocument/2006/relationships/hyperlink" Target="https://drive.google.com/file/d/1asG2DLOE-3cm30NbgGEYoA5tv68wb6qV/view?usp=sharing" TargetMode="External"/><Relationship Id="rId1342" Type="http://schemas.openxmlformats.org/officeDocument/2006/relationships/hyperlink" Target="https://youtu.be/4mD9zBJTDdQ" TargetMode="External"/><Relationship Id="rId2673" Type="http://schemas.openxmlformats.org/officeDocument/2006/relationships/hyperlink" Target="https://drive.google.com/file/d/1XO_-mIDCobpgQcOmGOjC2Jlz6PpBDodT/view?usp=drive_link" TargetMode="External"/><Relationship Id="rId750" Type="http://schemas.openxmlformats.org/officeDocument/2006/relationships/hyperlink" Target="https://app.ideascale.com/t/UM5UZBvbh" TargetMode="External"/><Relationship Id="rId1343" Type="http://schemas.openxmlformats.org/officeDocument/2006/relationships/hyperlink" Target="https://www.youtube.com/watch?v=KiHzY9vncn8" TargetMode="External"/><Relationship Id="rId2674" Type="http://schemas.openxmlformats.org/officeDocument/2006/relationships/hyperlink" Target="https://youtu.be/OODTL3LGLk4" TargetMode="External"/><Relationship Id="rId1344" Type="http://schemas.openxmlformats.org/officeDocument/2006/relationships/hyperlink" Target="https://app.ideascale.com/t/UM5UZBvRP" TargetMode="External"/><Relationship Id="rId2675" Type="http://schemas.openxmlformats.org/officeDocument/2006/relationships/hyperlink" Target="http://app.ideascale.com/t/UM5UZBitq" TargetMode="External"/><Relationship Id="rId2621" Type="http://schemas.openxmlformats.org/officeDocument/2006/relationships/hyperlink" Target="https://app.ideascale.com/t/UM5UZBu4q" TargetMode="External"/><Relationship Id="rId3953" Type="http://schemas.openxmlformats.org/officeDocument/2006/relationships/hyperlink" Target="https://drive.google.com/file/d/1u02FZb3-ptxNICd5w85SMJJM3rf6cnQh/view?usp=drive_link" TargetMode="External"/><Relationship Id="rId2622" Type="http://schemas.openxmlformats.org/officeDocument/2006/relationships/hyperlink" Target="https://drive.google.com/file/d/1dJvZ28Mi4qCXVJfj0X-tsDIAO4pzbZkj/view?usp=drive_link" TargetMode="External"/><Relationship Id="rId3952" Type="http://schemas.openxmlformats.org/officeDocument/2006/relationships/hyperlink" Target="https://projectcatalyst.io/funds/10/f10-development-and-infrastructure/mlabs-re-think-cip-30-wallet-interface-standard" TargetMode="External"/><Relationship Id="rId2623" Type="http://schemas.openxmlformats.org/officeDocument/2006/relationships/hyperlink" Target="https://youtu.be/MG8lkBjCTF4" TargetMode="External"/><Relationship Id="rId3955" Type="http://schemas.openxmlformats.org/officeDocument/2006/relationships/hyperlink" Target="https://projectcatalyst.io/funds/11/cardano-open-ecosystem/community-platform-to-teach-test-and-certify-aiken-plutus-opshin-and-offchain-languages-for-cardano" TargetMode="External"/><Relationship Id="rId2624" Type="http://schemas.openxmlformats.org/officeDocument/2006/relationships/hyperlink" Target="https://app.ideascale.com/t/UM5UZBvoH" TargetMode="External"/><Relationship Id="rId3954" Type="http://schemas.openxmlformats.org/officeDocument/2006/relationships/hyperlink" Target="https://www.youtube.com/watch?v=_vibQMY0FfI" TargetMode="External"/><Relationship Id="rId2625" Type="http://schemas.openxmlformats.org/officeDocument/2006/relationships/hyperlink" Target="https://docs.google.com/document/d/1ZGb7Jkq8du2Vdr-FUm-F8izPn7P2yhKr/edit?usp=drive_link&amp;ouid=116297887899789336301&amp;rtpof=true&amp;sd=true" TargetMode="External"/><Relationship Id="rId3957" Type="http://schemas.openxmlformats.org/officeDocument/2006/relationships/hyperlink" Target="https://www.youtube.com/watch?v=722LWH-gQ9w" TargetMode="External"/><Relationship Id="rId2626" Type="http://schemas.openxmlformats.org/officeDocument/2006/relationships/hyperlink" Target="https://www.youtube.com/watch?v=NNc0h-9E7Vo" TargetMode="External"/><Relationship Id="rId3956" Type="http://schemas.openxmlformats.org/officeDocument/2006/relationships/hyperlink" Target="https://drive.google.com/file/d/1jBMBk6AHYZcfs_6Lm7fmgdT8FgK6xKeZ/view?usp=drive_link" TargetMode="External"/><Relationship Id="rId2627" Type="http://schemas.openxmlformats.org/officeDocument/2006/relationships/hyperlink" Target="https://app.ideascale.com/t/UM5UZBvgh" TargetMode="External"/><Relationship Id="rId3959" Type="http://schemas.openxmlformats.org/officeDocument/2006/relationships/hyperlink" Target="https://docs.google.com/document/u/0/d/18I21OQKTl-KEIOgCY4TT1GfyQH4lAQfe/edit?fromCopy=true&amp;ct=2" TargetMode="External"/><Relationship Id="rId2628" Type="http://schemas.openxmlformats.org/officeDocument/2006/relationships/hyperlink" Target="https://docs.google.com/document/d/1Rv3BxDIPN6UxdMi_opsQkHKQ-cMqlb6iscd2HUzwLR8/edit" TargetMode="External"/><Relationship Id="rId3958" Type="http://schemas.openxmlformats.org/officeDocument/2006/relationships/hyperlink" Target="https://projectcatalyst.io/funds/11/cardano-use-cases-concept/tamper-proof-certificate-system-d6c8b" TargetMode="External"/><Relationship Id="rId709" Type="http://schemas.openxmlformats.org/officeDocument/2006/relationships/hyperlink" Target="https://youtu.be/vB-s9xgBf9w" TargetMode="External"/><Relationship Id="rId2629" Type="http://schemas.openxmlformats.org/officeDocument/2006/relationships/hyperlink" Target="https://www.youtube.com/watch?v=nC5e6FVx1Zw" TargetMode="External"/><Relationship Id="rId708" Type="http://schemas.openxmlformats.org/officeDocument/2006/relationships/hyperlink" Target="https://youtu.be/iiyJOT5-iDE" TargetMode="External"/><Relationship Id="rId707" Type="http://schemas.openxmlformats.org/officeDocument/2006/relationships/hyperlink" Target="https://drive.google.com/file/d/1x8Jzme-XD4HWCCJR0e3oec6tHpR_l4kr/view?usp=sharing" TargetMode="External"/><Relationship Id="rId706" Type="http://schemas.openxmlformats.org/officeDocument/2006/relationships/hyperlink" Target="https://app.ideascale.com/t/UM5UZBrEK" TargetMode="External"/><Relationship Id="rId701" Type="http://schemas.openxmlformats.org/officeDocument/2006/relationships/hyperlink" Target="https://drive.google.com/file/d/1RyVGslb4WKuD1Xy9yXJxhSAOjorCs5Kr/view?usp=sharing" TargetMode="External"/><Relationship Id="rId700" Type="http://schemas.openxmlformats.org/officeDocument/2006/relationships/hyperlink" Target="https://youtu.be/BrvPjgtth5Y" TargetMode="External"/><Relationship Id="rId705" Type="http://schemas.openxmlformats.org/officeDocument/2006/relationships/hyperlink" Target="https://drive.google.com/file/d/1leeSfJM8i4jZrTUJ0vapcUco42_1ZW_b/view?usp=sharing" TargetMode="External"/><Relationship Id="rId704" Type="http://schemas.openxmlformats.org/officeDocument/2006/relationships/hyperlink" Target="https://youtu.be/KNS0MVLy8_k" TargetMode="External"/><Relationship Id="rId703" Type="http://schemas.openxmlformats.org/officeDocument/2006/relationships/hyperlink" Target="https://drive.google.com/file/d/11JyikAXexGdd7DpAFp3_pot6iNP_ARca/view?usp=sharing" TargetMode="External"/><Relationship Id="rId702" Type="http://schemas.openxmlformats.org/officeDocument/2006/relationships/hyperlink" Target="https://cardano.ideascale.com/a/dtd/Fostering-Japanese-young-proposers/367971-48088" TargetMode="External"/><Relationship Id="rId3951" Type="http://schemas.openxmlformats.org/officeDocument/2006/relationships/hyperlink" Target="https://youtu.be/cc4ABQDqCI0" TargetMode="External"/><Relationship Id="rId2620" Type="http://schemas.openxmlformats.org/officeDocument/2006/relationships/hyperlink" Target="https://youtu.be/MG8lkBjCTF4" TargetMode="External"/><Relationship Id="rId3950" Type="http://schemas.openxmlformats.org/officeDocument/2006/relationships/hyperlink" Target="https://docs.google.com/document/u/0/d/1Ni0M-yeiuUgr9AA82u6-fPn0GGxpkIbV/edit?fromCopy=true&amp;ct=2" TargetMode="External"/><Relationship Id="rId2610" Type="http://schemas.openxmlformats.org/officeDocument/2006/relationships/hyperlink" Target="https://drive.google.com/file/d/1QrLBK8oGIpo9AiYq9NPe-P5gkLA4XzoC/view?usp=drive_link" TargetMode="External"/><Relationship Id="rId3942" Type="http://schemas.openxmlformats.org/officeDocument/2006/relationships/hyperlink" Target="https://www.youtube.com/watch?v=rTwrm9fpIa8" TargetMode="External"/><Relationship Id="rId2611" Type="http://schemas.openxmlformats.org/officeDocument/2006/relationships/hyperlink" Target="https://youtu.be/3Nd5KsLP28s" TargetMode="External"/><Relationship Id="rId3941" Type="http://schemas.openxmlformats.org/officeDocument/2006/relationships/hyperlink" Target="https://docs.google.com/document/d/1l2VTETGjnr1aIgJD7w1jWITcxs4mI3xN7K0BBwu9ASM/edit?tab=t.0" TargetMode="External"/><Relationship Id="rId2612" Type="http://schemas.openxmlformats.org/officeDocument/2006/relationships/hyperlink" Target="https://app.ideascale.com/t/UM5UZBu8V" TargetMode="External"/><Relationship Id="rId3944" Type="http://schemas.openxmlformats.org/officeDocument/2006/relationships/hyperlink" Target="https://drive.google.com/file/d/16tDLRk-dH6PvXzPKqjmzV_42xcechB2W/view?usp=drive_link" TargetMode="External"/><Relationship Id="rId2613" Type="http://schemas.openxmlformats.org/officeDocument/2006/relationships/hyperlink" Target="https://drive.google.com/file/d/1wsPTOCZ2m4USGBP3TozhRwiOAXtGBQLL/view?usp=sharing" TargetMode="External"/><Relationship Id="rId3943" Type="http://schemas.openxmlformats.org/officeDocument/2006/relationships/hyperlink" Target="https://projectcatalyst.io/funds/12/f12-cardano-open-developers/open-source-hydra-head-l2-web-based-explorer-and-api" TargetMode="External"/><Relationship Id="rId2614" Type="http://schemas.openxmlformats.org/officeDocument/2006/relationships/hyperlink" Target="https://youtu.be/zyThoCeC2Lw" TargetMode="External"/><Relationship Id="rId3946" Type="http://schemas.openxmlformats.org/officeDocument/2006/relationships/hyperlink" Target="https://app.ideascale.com/t/UM5UZBv1n" TargetMode="External"/><Relationship Id="rId2615" Type="http://schemas.openxmlformats.org/officeDocument/2006/relationships/hyperlink" Target="https://cardano.ideascale.com/a/dtd/422358-48088" TargetMode="External"/><Relationship Id="rId3945" Type="http://schemas.openxmlformats.org/officeDocument/2006/relationships/hyperlink" Target="https://www.youtube.com/watch?v=TcJc9F2HH4k" TargetMode="External"/><Relationship Id="rId2616" Type="http://schemas.openxmlformats.org/officeDocument/2006/relationships/hyperlink" Target="https://drive.google.com/file/d/1h4b2N0oQY9hVCzGVvpGcQJ99uMSZSmNM/view?usp=drive_link" TargetMode="External"/><Relationship Id="rId3948" Type="http://schemas.openxmlformats.org/officeDocument/2006/relationships/hyperlink" Target="https://youtu.be/TzkZI84kL94?si=J3-Dp1miviy_x6Ou" TargetMode="External"/><Relationship Id="rId2617" Type="http://schemas.openxmlformats.org/officeDocument/2006/relationships/hyperlink" Target="https://www.youtube.com/watch?v=fxG3pH6GOSU" TargetMode="External"/><Relationship Id="rId3947" Type="http://schemas.openxmlformats.org/officeDocument/2006/relationships/hyperlink" Target="https://drive.google.com/file/d/1d9hxNuUjYNlA98_F5z0Lc8YCegCtXzlX/view?usp=drive_link" TargetMode="External"/><Relationship Id="rId2618" Type="http://schemas.openxmlformats.org/officeDocument/2006/relationships/hyperlink" Target="https://app.ideascale.com/t/UM5UZBu4r" TargetMode="External"/><Relationship Id="rId2619" Type="http://schemas.openxmlformats.org/officeDocument/2006/relationships/hyperlink" Target="https://drive.google.com/file/d/1a1PYX5XQSI3kAbclGpQh8UdNC5TyDD9i/view?usp=drive_link" TargetMode="External"/><Relationship Id="rId3949" Type="http://schemas.openxmlformats.org/officeDocument/2006/relationships/hyperlink" Target="https://cardano.ideascale.com/a/dtd/419012-48088" TargetMode="External"/><Relationship Id="rId3940" Type="http://schemas.openxmlformats.org/officeDocument/2006/relationships/hyperlink" Target="https://projectcatalyst.io/funds/11/cardano-open-ecosystem/cardanocodex-on-boarding-the-next-wave-of-developers-with-this-innovative-hackathon-event-pan-india" TargetMode="External"/><Relationship Id="rId1312" Type="http://schemas.openxmlformats.org/officeDocument/2006/relationships/hyperlink" Target="https://youtu.be/tWL6oAKas3M" TargetMode="External"/><Relationship Id="rId2643" Type="http://schemas.openxmlformats.org/officeDocument/2006/relationships/hyperlink" Target="https://drive.google.com/file/d/12AhftU_aN2-pMwkbcj4dvho1WHu_KuFe/view?usp=drive_link" TargetMode="External"/><Relationship Id="rId3975" Type="http://schemas.openxmlformats.org/officeDocument/2006/relationships/hyperlink" Target="https://www.youtube.com/watch?app=desktop&amp;v=Oo39aramBm0" TargetMode="External"/><Relationship Id="rId1313" Type="http://schemas.openxmlformats.org/officeDocument/2006/relationships/hyperlink" Target="https://app.ideascale.com/t/UM5UZBwwH" TargetMode="External"/><Relationship Id="rId2644" Type="http://schemas.openxmlformats.org/officeDocument/2006/relationships/hyperlink" Target="https://vimeo.com/889022963?share=copy" TargetMode="External"/><Relationship Id="rId3974" Type="http://schemas.openxmlformats.org/officeDocument/2006/relationships/hyperlink" Target="https://docs.google.com/document/d/1QdE7s44bTCq2L10-h6ciTMymxWMmlXaCxqFIM9_l4BA/edit?tab=t.0" TargetMode="External"/><Relationship Id="rId1314" Type="http://schemas.openxmlformats.org/officeDocument/2006/relationships/hyperlink" Target="https://docs.google.com/document/u/0/d/1f4D3y7UYbVwAXe_q7nRGj05lJwJGgXDm/edit?fromCopy=true" TargetMode="External"/><Relationship Id="rId2645" Type="http://schemas.openxmlformats.org/officeDocument/2006/relationships/hyperlink" Target="https://app.ideascale.com/t/UM5UZBrFM" TargetMode="External"/><Relationship Id="rId3977" Type="http://schemas.openxmlformats.org/officeDocument/2006/relationships/hyperlink" Target="https://drive.google.com/file/d/1QMIaxwyTgH-0yn1gtIWaHISVpKABJDbn/view?usp=drive_link" TargetMode="External"/><Relationship Id="rId1315" Type="http://schemas.openxmlformats.org/officeDocument/2006/relationships/hyperlink" Target="https://youtu.be/iu2eCh6Rqqg" TargetMode="External"/><Relationship Id="rId2646" Type="http://schemas.openxmlformats.org/officeDocument/2006/relationships/hyperlink" Target="https://drive.google.com/file/d/18d8w_ofPajohRxrYcPaRuRU5EnfmV2zL/view?usp=drive_link" TargetMode="External"/><Relationship Id="rId3976" Type="http://schemas.openxmlformats.org/officeDocument/2006/relationships/hyperlink" Target="https://projectcatalyst.io/funds/12/f12-cardano-open-developers/sustain-and-maintain-mesh-sdk" TargetMode="External"/><Relationship Id="rId1316" Type="http://schemas.openxmlformats.org/officeDocument/2006/relationships/hyperlink" Target="https://www.youtube.com/watch?v=ynOaWcyI1Vo" TargetMode="External"/><Relationship Id="rId2647" Type="http://schemas.openxmlformats.org/officeDocument/2006/relationships/hyperlink" Target="https://www.youtube.com/watch?v=ZE5v76y8hss" TargetMode="External"/><Relationship Id="rId3979" Type="http://schemas.openxmlformats.org/officeDocument/2006/relationships/hyperlink" Target="https://app.ideascale.com/t/UM5UZBqjb" TargetMode="External"/><Relationship Id="rId1317" Type="http://schemas.openxmlformats.org/officeDocument/2006/relationships/hyperlink" Target="https://cardano.ideascale.com/a/dtd/417204-48088" TargetMode="External"/><Relationship Id="rId2648" Type="http://schemas.openxmlformats.org/officeDocument/2006/relationships/hyperlink" Target="https://app.ideascale.com/t/UM5UZBrGk" TargetMode="External"/><Relationship Id="rId3978" Type="http://schemas.openxmlformats.org/officeDocument/2006/relationships/hyperlink" Target="https://www.youtube.com/watch?v=n_ScbmJ3rtE" TargetMode="External"/><Relationship Id="rId1318" Type="http://schemas.openxmlformats.org/officeDocument/2006/relationships/hyperlink" Target="https://docs.google.com/document/d/1yi5yUT4pxwAxxrgBLRT6VT1LKA7nYhRy/edit" TargetMode="External"/><Relationship Id="rId2649" Type="http://schemas.openxmlformats.org/officeDocument/2006/relationships/hyperlink" Target="https://drive.google.com/file/d/1Sob1SK62SAyRpuHthkrIvgw-Z0yPcuQp/view?usp=drive_link" TargetMode="External"/><Relationship Id="rId1319" Type="http://schemas.openxmlformats.org/officeDocument/2006/relationships/hyperlink" Target="https://youtu.be/dbz3lG2QyFg" TargetMode="External"/><Relationship Id="rId729" Type="http://schemas.openxmlformats.org/officeDocument/2006/relationships/hyperlink" Target="https://youtu.be/Tbm-08ad7Es" TargetMode="External"/><Relationship Id="rId728" Type="http://schemas.openxmlformats.org/officeDocument/2006/relationships/hyperlink" Target="https://youtu.be/M-GOLyUApo4" TargetMode="External"/><Relationship Id="rId723" Type="http://schemas.openxmlformats.org/officeDocument/2006/relationships/hyperlink" Target="https://drive.google.com/file/d/18pQVA245tUBrxj6n0ST5h9i7V0I5SPPu/view?usp=sharing" TargetMode="External"/><Relationship Id="rId722" Type="http://schemas.openxmlformats.org/officeDocument/2006/relationships/hyperlink" Target="https://app.ideascale.com/t/UM5UZBqjD" TargetMode="External"/><Relationship Id="rId721" Type="http://schemas.openxmlformats.org/officeDocument/2006/relationships/hyperlink" Target="https://drive.google.com/file/d/1IEdK0Qje_j568LtRDrxZctBqVJR8-Z4X/view?usp=sharing" TargetMode="External"/><Relationship Id="rId720" Type="http://schemas.openxmlformats.org/officeDocument/2006/relationships/hyperlink" Target="https://youtu.be/VqLxTzbdjWg" TargetMode="External"/><Relationship Id="rId727" Type="http://schemas.openxmlformats.org/officeDocument/2006/relationships/hyperlink" Target="https://drive.google.com/file/d/1V8ZzIFUR0m-8K9ZGGjjdcofDgWWY2j0E/view?usp=sharing" TargetMode="External"/><Relationship Id="rId726" Type="http://schemas.openxmlformats.org/officeDocument/2006/relationships/hyperlink" Target="https://app.ideascale.com/t/UM5UZBqdn" TargetMode="External"/><Relationship Id="rId725" Type="http://schemas.openxmlformats.org/officeDocument/2006/relationships/hyperlink" Target="https://drive.google.com/file/d/14z9LLwO-jeOETUnvfZQ6kyIimbN0w_J9/view?usp=sharing" TargetMode="External"/><Relationship Id="rId724" Type="http://schemas.openxmlformats.org/officeDocument/2006/relationships/hyperlink" Target="https://youtu.be/D6x9-qKuiCg" TargetMode="External"/><Relationship Id="rId3971" Type="http://schemas.openxmlformats.org/officeDocument/2006/relationships/hyperlink" Target="https://drive.google.com/file/d/1qMROLRl-IlypoXG8PgW36TEUbHUeM3Xg/view?usp=drive_link" TargetMode="External"/><Relationship Id="rId2640" Type="http://schemas.openxmlformats.org/officeDocument/2006/relationships/hyperlink" Target="https://drive.google.com/file/d/1K27T75wFVR61_viYbEEWlYqz3Zhh4zO1/view?usp=drive_link" TargetMode="External"/><Relationship Id="rId3970" Type="http://schemas.openxmlformats.org/officeDocument/2006/relationships/hyperlink" Target="https://projectcatalyst.io/funds/12/f12-cardano-use-cases-product/genius-yield-or-add-support-for-usdmcnt-trading-pairs" TargetMode="External"/><Relationship Id="rId1310" Type="http://schemas.openxmlformats.org/officeDocument/2006/relationships/hyperlink" Target="https://drive.google.com/file/d/1NV48Wd44yGGlXgSiDktu1okMXE9BCKaL/view?usp=share_link" TargetMode="External"/><Relationship Id="rId2641" Type="http://schemas.openxmlformats.org/officeDocument/2006/relationships/hyperlink" Target="https://www.youtube.com/watch?v=o4Ms6EQDgTs" TargetMode="External"/><Relationship Id="rId3973" Type="http://schemas.openxmlformats.org/officeDocument/2006/relationships/hyperlink" Target="https://projectcatalyst.io/funds/12/f12-cardano-open-ecosystem/sustain-and-maintain-gimbalabs" TargetMode="External"/><Relationship Id="rId1311" Type="http://schemas.openxmlformats.org/officeDocument/2006/relationships/hyperlink" Target="https://youtu.be/ehkEAnW1Lww" TargetMode="External"/><Relationship Id="rId2642" Type="http://schemas.openxmlformats.org/officeDocument/2006/relationships/hyperlink" Target="https://cardano.ideascale.com/a/dtd/417500-48088" TargetMode="External"/><Relationship Id="rId3972" Type="http://schemas.openxmlformats.org/officeDocument/2006/relationships/hyperlink" Target="https://www.youtube.com/watch?v=J-VNqJj7l5Q" TargetMode="External"/><Relationship Id="rId1301" Type="http://schemas.openxmlformats.org/officeDocument/2006/relationships/hyperlink" Target="https://app.ideascale.com/t/UM5UZBvD1" TargetMode="External"/><Relationship Id="rId2632" Type="http://schemas.openxmlformats.org/officeDocument/2006/relationships/hyperlink" Target="https://youtu.be/rWVpkBtAdcs" TargetMode="External"/><Relationship Id="rId3964" Type="http://schemas.openxmlformats.org/officeDocument/2006/relationships/hyperlink" Target="https://projectcatalyst.io/funds/12/f12-cardano-open-developers/anvil-open-source-universal-wallet-connector-crosschain" TargetMode="External"/><Relationship Id="rId1302" Type="http://schemas.openxmlformats.org/officeDocument/2006/relationships/hyperlink" Target="https://drive.google.com/file/d/1aMfZuRWNrurkPVtShzn_GvDpNy4C5cCH/view?usp=share_link" TargetMode="External"/><Relationship Id="rId2633" Type="http://schemas.openxmlformats.org/officeDocument/2006/relationships/hyperlink" Target="https://app.ideascale.com/t/UM5UZBquw" TargetMode="External"/><Relationship Id="rId3963" Type="http://schemas.openxmlformats.org/officeDocument/2006/relationships/hyperlink" Target="https://www.youtube.com/watch?v=nL0zKZbnhXU" TargetMode="External"/><Relationship Id="rId1303" Type="http://schemas.openxmlformats.org/officeDocument/2006/relationships/hyperlink" Target="https://youtu.be/2b2FPqZpc3k" TargetMode="External"/><Relationship Id="rId2634" Type="http://schemas.openxmlformats.org/officeDocument/2006/relationships/hyperlink" Target="https://drive.google.com/file/d/1iVQdzEKFtl8pZzTpxJvF839geutI3Xa2/view?usp=drive_link" TargetMode="External"/><Relationship Id="rId3966" Type="http://schemas.openxmlformats.org/officeDocument/2006/relationships/hyperlink" Target="https://www.youtube.com/watch?v=vYec-h8koMg&amp;t=68s" TargetMode="External"/><Relationship Id="rId1304" Type="http://schemas.openxmlformats.org/officeDocument/2006/relationships/hyperlink" Target="https://youtu.be/Zbzw5mT2zB8" TargetMode="External"/><Relationship Id="rId2635" Type="http://schemas.openxmlformats.org/officeDocument/2006/relationships/hyperlink" Target="https://www.youtube.com/watch?v=nVYLVy_jVdM" TargetMode="External"/><Relationship Id="rId3965" Type="http://schemas.openxmlformats.org/officeDocument/2006/relationships/hyperlink" Target="https://docs.google.com/document/d/1EdVmxF8_aZq2HgkNZHSEN2W6dZ6q3Q9Em_FIGNVaL1g/edit?tab=t.0" TargetMode="External"/><Relationship Id="rId1305" Type="http://schemas.openxmlformats.org/officeDocument/2006/relationships/hyperlink" Target="https://app.ideascale.com/t/UM5UZBvp4" TargetMode="External"/><Relationship Id="rId2636" Type="http://schemas.openxmlformats.org/officeDocument/2006/relationships/hyperlink" Target="https://app.ideascale.com/t/UM5UZBqje" TargetMode="External"/><Relationship Id="rId3968" Type="http://schemas.openxmlformats.org/officeDocument/2006/relationships/hyperlink" Target="https://drive.google.com/file/d/1wTga8PFkseyhVEr1pc5uAYzxwi5A7IHN/view?usp=drive_link" TargetMode="External"/><Relationship Id="rId1306" Type="http://schemas.openxmlformats.org/officeDocument/2006/relationships/hyperlink" Target="https://drive.google.com/file/d/10LXZU_mOayIoVuaSN7cXC_VHk6D0K2A2/view?usp=share_link" TargetMode="External"/><Relationship Id="rId2637" Type="http://schemas.openxmlformats.org/officeDocument/2006/relationships/hyperlink" Target="https://drive.google.com/file/d/16BaRG9VDTuFDSLdXwQZApZ7SNOqe1MVD/view?usp=drive_link" TargetMode="External"/><Relationship Id="rId3967" Type="http://schemas.openxmlformats.org/officeDocument/2006/relationships/hyperlink" Target="https://projectcatalyst.io/funds/12/f12-cardano-open-developers/cardano-codec-add-support-for-chang-hf" TargetMode="External"/><Relationship Id="rId1307" Type="http://schemas.openxmlformats.org/officeDocument/2006/relationships/hyperlink" Target="https://youtu.be/VtAFswlyafI" TargetMode="External"/><Relationship Id="rId2638" Type="http://schemas.openxmlformats.org/officeDocument/2006/relationships/hyperlink" Target="https://youtu.be/3pxukmTaljU" TargetMode="External"/><Relationship Id="rId1308" Type="http://schemas.openxmlformats.org/officeDocument/2006/relationships/hyperlink" Target="https://www.youtube.com/watch?v=2WnpogI0oB0" TargetMode="External"/><Relationship Id="rId2639" Type="http://schemas.openxmlformats.org/officeDocument/2006/relationships/hyperlink" Target="https://app.ideascale.com/t/UM5UZBvXH" TargetMode="External"/><Relationship Id="rId3969" Type="http://schemas.openxmlformats.org/officeDocument/2006/relationships/hyperlink" Target="https://www.youtube.com/watch?v=Z5QjeZewjHU&amp;feature=youtu.be" TargetMode="External"/><Relationship Id="rId1309" Type="http://schemas.openxmlformats.org/officeDocument/2006/relationships/hyperlink" Target="https://app.ideascale.com/t/UM5UZBvg7" TargetMode="External"/><Relationship Id="rId719" Type="http://schemas.openxmlformats.org/officeDocument/2006/relationships/hyperlink" Target="https://drive.google.com/file/d/1TPOp0yyD5KQYljr5r1GHLaTqIRa_actS/view?usp=sharing" TargetMode="External"/><Relationship Id="rId718" Type="http://schemas.openxmlformats.org/officeDocument/2006/relationships/hyperlink" Target="https://cardano.ideascale.com/a/dtd/Regional-Revitalization-JP-Meetup/369779-48088" TargetMode="External"/><Relationship Id="rId717" Type="http://schemas.openxmlformats.org/officeDocument/2006/relationships/hyperlink" Target="https://youtu.be/hkFRGlpJaGs" TargetMode="External"/><Relationship Id="rId712" Type="http://schemas.openxmlformats.org/officeDocument/2006/relationships/hyperlink" Target="https://youtu.be/lqKQZL72ABk" TargetMode="External"/><Relationship Id="rId711" Type="http://schemas.openxmlformats.org/officeDocument/2006/relationships/hyperlink" Target="https://drive.google.com/file/d/1JPzSA2FPw3s3RaiA-YEkWw9O_82j5Xj_/view?usp=sharing" TargetMode="External"/><Relationship Id="rId710" Type="http://schemas.openxmlformats.org/officeDocument/2006/relationships/hyperlink" Target="https://app.ideascale.com/t/UM5UZBv04" TargetMode="External"/><Relationship Id="rId716" Type="http://schemas.openxmlformats.org/officeDocument/2006/relationships/hyperlink" Target="https://youtu.be/OFIiAVj-aoA" TargetMode="External"/><Relationship Id="rId715" Type="http://schemas.openxmlformats.org/officeDocument/2006/relationships/hyperlink" Target="https://drive.google.com/file/d/1WYXOYiN_Mm1cVVQ4m9J__eePf5hdnrwM/view?usp=sharing" TargetMode="External"/><Relationship Id="rId714" Type="http://schemas.openxmlformats.org/officeDocument/2006/relationships/hyperlink" Target="https://app.ideascale.com/t/UM5UZBrff" TargetMode="External"/><Relationship Id="rId713" Type="http://schemas.openxmlformats.org/officeDocument/2006/relationships/hyperlink" Target="https://youtu.be/hkFRGlpJaGs" TargetMode="External"/><Relationship Id="rId3960" Type="http://schemas.openxmlformats.org/officeDocument/2006/relationships/hyperlink" Target="https://www.youtube.com/watch?v=nGwEWaKXc50" TargetMode="External"/><Relationship Id="rId2630" Type="http://schemas.openxmlformats.org/officeDocument/2006/relationships/hyperlink" Target="https://cardano.ideascale.com/a/dtd/414985-48088" TargetMode="External"/><Relationship Id="rId3962" Type="http://schemas.openxmlformats.org/officeDocument/2006/relationships/hyperlink" Target="https://drive.google.com/file/d/1TOcG5mOSXOiFMdh5vd3HbVjQ9_eDobtl/view?usp=drive_link" TargetMode="External"/><Relationship Id="rId1300" Type="http://schemas.openxmlformats.org/officeDocument/2006/relationships/hyperlink" Target="https://youtu.be/Pzg47t8kAlw" TargetMode="External"/><Relationship Id="rId2631" Type="http://schemas.openxmlformats.org/officeDocument/2006/relationships/hyperlink" Target="https://drive.google.com/file/d/1E6SWvs3cafQoI0ulcyWFdSw-msPlthmJ/view?usp=drive_link" TargetMode="External"/><Relationship Id="rId3961" Type="http://schemas.openxmlformats.org/officeDocument/2006/relationships/hyperlink" Target="https://projectcatalyst.io/funds/11/cardano-open-ecosystem/the-dao-of-cardano-a-practical-guide" TargetMode="External"/><Relationship Id="rId3117" Type="http://schemas.openxmlformats.org/officeDocument/2006/relationships/hyperlink" Target="https://youtu.be/x-CeWdlnM3Y" TargetMode="External"/><Relationship Id="rId4448" Type="http://schemas.openxmlformats.org/officeDocument/2006/relationships/hyperlink" Target="https://app.ideascale.com/t/UM5UZBw2P" TargetMode="External"/><Relationship Id="rId3116" Type="http://schemas.openxmlformats.org/officeDocument/2006/relationships/hyperlink" Target="https://drive.google.com/file/d/143rhaqk5F6_Qj9nKUnBuhDCAwSOicCxj/view?usp=drive_link" TargetMode="External"/><Relationship Id="rId4447" Type="http://schemas.openxmlformats.org/officeDocument/2006/relationships/hyperlink" Target="https://www.youtube.com/watch?v=n32nCh5TpGM&amp;t=235s" TargetMode="External"/><Relationship Id="rId3119" Type="http://schemas.openxmlformats.org/officeDocument/2006/relationships/hyperlink" Target="https://drive.google.com/file/d/1r8jEI4AhKO_5imaJIY-n-ATWX99VhOTb/view?usp=drive_link" TargetMode="External"/><Relationship Id="rId3118" Type="http://schemas.openxmlformats.org/officeDocument/2006/relationships/hyperlink" Target="https://projectcatalyst.io/funds/11/cardano-open-ecosystem/5pc-cardano-education-video-on-tiktok-for-the-vietnamese-community" TargetMode="External"/><Relationship Id="rId4449" Type="http://schemas.openxmlformats.org/officeDocument/2006/relationships/hyperlink" Target="https://drive.google.com/file/d/1lIuTZa_ZXNXT_hObJ6aoIEf3_yYsvLjk/view?usp=drive_link" TargetMode="External"/><Relationship Id="rId4440" Type="http://schemas.openxmlformats.org/officeDocument/2006/relationships/hyperlink" Target="https://drive.google.com/file/d/1uxyhjiZcBipIvxQtTWSRtyYy2FTxapqP/view?usp=drive_link" TargetMode="External"/><Relationship Id="rId3111" Type="http://schemas.openxmlformats.org/officeDocument/2006/relationships/hyperlink" Target="https://www.youtube.com/watch?v=DGfDzSkuoSg" TargetMode="External"/><Relationship Id="rId4442" Type="http://schemas.openxmlformats.org/officeDocument/2006/relationships/hyperlink" Target="http://app.ideascale.com/t/UM5UZBipP" TargetMode="External"/><Relationship Id="rId3110" Type="http://schemas.openxmlformats.org/officeDocument/2006/relationships/hyperlink" Target="https://drive.google.com/file/d/1snmdJKsT-mhHT4IHvvQiu6eFSekI_zm5/view?usp=drive_link" TargetMode="External"/><Relationship Id="rId4441" Type="http://schemas.openxmlformats.org/officeDocument/2006/relationships/hyperlink" Target="https://www.youtube.com/watch?v=n32nCh5TpGM" TargetMode="External"/><Relationship Id="rId3113" Type="http://schemas.openxmlformats.org/officeDocument/2006/relationships/hyperlink" Target="https://drive.google.com/file/d/1oMDoucVfjbUMlRI-YkKMBj2g9-4gyWKr/view?usp=drive_link" TargetMode="External"/><Relationship Id="rId4444" Type="http://schemas.openxmlformats.org/officeDocument/2006/relationships/hyperlink" Target="https://www.youtube.com/watch?v=n32nCh5TpGM" TargetMode="External"/><Relationship Id="rId3112" Type="http://schemas.openxmlformats.org/officeDocument/2006/relationships/hyperlink" Target="https://app.ideascale.com/t/UM5UZBvqo" TargetMode="External"/><Relationship Id="rId4443" Type="http://schemas.openxmlformats.org/officeDocument/2006/relationships/hyperlink" Target="https://drive.google.com/file/d/1uxyhjiZcBipIvxQtTWSRtyYy2FTxapqP/view?usp=drive_link" TargetMode="External"/><Relationship Id="rId3115" Type="http://schemas.openxmlformats.org/officeDocument/2006/relationships/hyperlink" Target="https://projectcatalyst.io/funds/10/f10-startups-and-onboarding-for-students/vietnam-cardano-catalyst-nft-exchange-testing-and-development-environment-helps-young-people-approach-with-the-web30-platform" TargetMode="External"/><Relationship Id="rId4446" Type="http://schemas.openxmlformats.org/officeDocument/2006/relationships/hyperlink" Target="https://drive.google.com/file/d/1uxyhjiZcBipIvxQtTWSRtyYy2FTxapqP/view?usp=drive_link" TargetMode="External"/><Relationship Id="rId3114" Type="http://schemas.openxmlformats.org/officeDocument/2006/relationships/hyperlink" Target="https://vimeo.com/940508663?share=copy" TargetMode="External"/><Relationship Id="rId4445" Type="http://schemas.openxmlformats.org/officeDocument/2006/relationships/hyperlink" Target="http://app.ideascale.com/t/UM5UZBix4" TargetMode="External"/><Relationship Id="rId3106" Type="http://schemas.openxmlformats.org/officeDocument/2006/relationships/hyperlink" Target="https://cardano.ideascale.com/a/dtd/422853-48088" TargetMode="External"/><Relationship Id="rId4437" Type="http://schemas.openxmlformats.org/officeDocument/2006/relationships/hyperlink" Target="https://drive.google.com/file/d/1uxyhjiZcBipIvxQtTWSRtyYy2FTxapqP/view?usp=drive_link" TargetMode="External"/><Relationship Id="rId3105" Type="http://schemas.openxmlformats.org/officeDocument/2006/relationships/hyperlink" Target="https://www.youtube.com/watch?v=f-dr8zKhSLM" TargetMode="External"/><Relationship Id="rId4436" Type="http://schemas.openxmlformats.org/officeDocument/2006/relationships/hyperlink" Target="http://app.ideascale.com/t/UM5UZBipW" TargetMode="External"/><Relationship Id="rId3108" Type="http://schemas.openxmlformats.org/officeDocument/2006/relationships/hyperlink" Target="https://youtu.be/zHWlsk0dZEE?si=L_l3tjLC92q_ckXB" TargetMode="External"/><Relationship Id="rId4439" Type="http://schemas.openxmlformats.org/officeDocument/2006/relationships/hyperlink" Target="http://app.ideascale.com/t/UM5UZBipV" TargetMode="External"/><Relationship Id="rId3107" Type="http://schemas.openxmlformats.org/officeDocument/2006/relationships/hyperlink" Target="https://drive.google.com/file/d/1mkGVT1YpZF-e6jmfYtYis8ojvVdF8e28/view?usp=drive_link" TargetMode="External"/><Relationship Id="rId4438" Type="http://schemas.openxmlformats.org/officeDocument/2006/relationships/hyperlink" Target="https://www.youtube.com/watch?v=n32nCh5TpGM" TargetMode="External"/><Relationship Id="rId3109" Type="http://schemas.openxmlformats.org/officeDocument/2006/relationships/hyperlink" Target="https://app.ideascale.com/t/UM5UZBw6B" TargetMode="External"/><Relationship Id="rId3100" Type="http://schemas.openxmlformats.org/officeDocument/2006/relationships/hyperlink" Target="https://cardano.ideascale.com/a/dtd/421816-48088" TargetMode="External"/><Relationship Id="rId4431" Type="http://schemas.openxmlformats.org/officeDocument/2006/relationships/hyperlink" Target="https://drive.google.com/file/d/1Y-hi30vP3NYwp-DdJ0w29XkDw6Da1JiD/view?usp=drive_link" TargetMode="External"/><Relationship Id="rId4430" Type="http://schemas.openxmlformats.org/officeDocument/2006/relationships/hyperlink" Target="https://cardano.ideascale.com/a/dtd/422502-48088" TargetMode="External"/><Relationship Id="rId3102" Type="http://schemas.openxmlformats.org/officeDocument/2006/relationships/hyperlink" Target="https://youtu.be/4z4nxIUUsgY" TargetMode="External"/><Relationship Id="rId4433" Type="http://schemas.openxmlformats.org/officeDocument/2006/relationships/hyperlink" Target="http://app.ideascale.com/t/UM5UZBiyY" TargetMode="External"/><Relationship Id="rId3101" Type="http://schemas.openxmlformats.org/officeDocument/2006/relationships/hyperlink" Target="https://drive.google.com/file/d/1gjItIcWtCay6q0EW5De-l_-pyYQWLBT3/view?usp=drive_link" TargetMode="External"/><Relationship Id="rId4432" Type="http://schemas.openxmlformats.org/officeDocument/2006/relationships/hyperlink" Target="https://www.youtube.com/watch?v=ZLlfFcJQwsc" TargetMode="External"/><Relationship Id="rId3104" Type="http://schemas.openxmlformats.org/officeDocument/2006/relationships/hyperlink" Target="https://drive.google.com/file/d/1yqoPj_6kk_YKyXo46DrrB0Bw7ZS3M_jc/view?usp=drive_link" TargetMode="External"/><Relationship Id="rId4435" Type="http://schemas.openxmlformats.org/officeDocument/2006/relationships/hyperlink" Target="https://www.youtube.com/watch?v=n32nCh5TpGM" TargetMode="External"/><Relationship Id="rId3103" Type="http://schemas.openxmlformats.org/officeDocument/2006/relationships/hyperlink" Target="https://app.ideascale.com/t/UM5UZBwvT" TargetMode="External"/><Relationship Id="rId4434" Type="http://schemas.openxmlformats.org/officeDocument/2006/relationships/hyperlink" Target="https://drive.google.com/file/d/1uxyhjiZcBipIvxQtTWSRtyYy2FTxapqP/view?usp=drive_link" TargetMode="External"/><Relationship Id="rId3139" Type="http://schemas.openxmlformats.org/officeDocument/2006/relationships/hyperlink" Target="https://projectcatalyst.io/funds/10/f10-development-and-infrastructure/a-zero-knowledge-proof-framework-for-cardano-based-on-hydra-and-zk-snarks" TargetMode="External"/><Relationship Id="rId3138" Type="http://schemas.openxmlformats.org/officeDocument/2006/relationships/hyperlink" Target="https://vimeo.com/941422573?share=copy" TargetMode="External"/><Relationship Id="rId4469" Type="http://schemas.openxmlformats.org/officeDocument/2006/relationships/hyperlink" Target="https://projectcatalyst.io/funds/11/cardano-use-cases-solution/open-source-prism-node-c3257" TargetMode="External"/><Relationship Id="rId4460" Type="http://schemas.openxmlformats.org/officeDocument/2006/relationships/hyperlink" Target="https://projectcatalyst.io/funds/11/cardano-use-cases-product/anastasia-labs-x-maestro-plug-n-play-20" TargetMode="External"/><Relationship Id="rId3131" Type="http://schemas.openxmlformats.org/officeDocument/2006/relationships/hyperlink" Target="https://drive.google.com/file/d/1cL-OP7fLYFNljqrf9Ay-tvxfX3tzgdnj/view?usp=drive_link" TargetMode="External"/><Relationship Id="rId4462" Type="http://schemas.openxmlformats.org/officeDocument/2006/relationships/hyperlink" Target="https://www.youtube.com/watch?v=_lMovZI_BJ8" TargetMode="External"/><Relationship Id="rId3130" Type="http://schemas.openxmlformats.org/officeDocument/2006/relationships/hyperlink" Target="https://app.ideascale.com/t/UM5UZBqol" TargetMode="External"/><Relationship Id="rId4461" Type="http://schemas.openxmlformats.org/officeDocument/2006/relationships/hyperlink" Target="https://drive.google.com/file/d/1m9P0-LTgXQ8H-nMXEWbJ6gANRypfSBdH/view?usp=drive_link" TargetMode="External"/><Relationship Id="rId3133" Type="http://schemas.openxmlformats.org/officeDocument/2006/relationships/hyperlink" Target="https://projectcatalyst.io/funds/11/cardano-open-ecosystem/paris-blockchain-week-cardano-event-with-media-and-marketing-powered-by-rare-network-rare-evo" TargetMode="External"/><Relationship Id="rId4464" Type="http://schemas.openxmlformats.org/officeDocument/2006/relationships/hyperlink" Target="https://docs.google.com/document/d/1FEQKotoymzg_hQqYXxAtG6Wrf9F-Jg7EQJlz5OTG59s/edit?usp=drive_link" TargetMode="External"/><Relationship Id="rId3132" Type="http://schemas.openxmlformats.org/officeDocument/2006/relationships/hyperlink" Target="https://youtu.be/fxgYJX9UGHY?si=oiKPWnhUzn6qK0kK" TargetMode="External"/><Relationship Id="rId4463" Type="http://schemas.openxmlformats.org/officeDocument/2006/relationships/hyperlink" Target="https://projectcatalyst.io/funds/11/cardano-open-ecosystem/kaizen-crypto-or-cardano-dubai-hub-ecosystem-onboarding-and-education" TargetMode="External"/><Relationship Id="rId3135" Type="http://schemas.openxmlformats.org/officeDocument/2006/relationships/hyperlink" Target="https://youtu.be/QTJ_3HbcUXQ?si=UdChamE7qX78ElHi" TargetMode="External"/><Relationship Id="rId4466" Type="http://schemas.openxmlformats.org/officeDocument/2006/relationships/hyperlink" Target="https://projectcatalyst.io/funds/11/cardano-open-developers/onboarding-non-cardano-devs-a-developer-tools-and-resources-hub" TargetMode="External"/><Relationship Id="rId3134" Type="http://schemas.openxmlformats.org/officeDocument/2006/relationships/hyperlink" Target="https://docs.google.com/document/d/1C2-mz90lJ9-vJ5T4f5snFkMVrNjJU0R3w4wOELRamTE/edit" TargetMode="External"/><Relationship Id="rId4465" Type="http://schemas.openxmlformats.org/officeDocument/2006/relationships/hyperlink" Target="https://youtu.be/rsxfIlIlv34" TargetMode="External"/><Relationship Id="rId3137" Type="http://schemas.openxmlformats.org/officeDocument/2006/relationships/hyperlink" Target="https://drive.google.com/file/d/10gjD84LyCuKtxtjgdnu5YtkHc_f9BZ4M/view?usp=drive_link" TargetMode="External"/><Relationship Id="rId4468" Type="http://schemas.openxmlformats.org/officeDocument/2006/relationships/hyperlink" Target="https://youtu.be/l8gUmskz4I8" TargetMode="External"/><Relationship Id="rId3136" Type="http://schemas.openxmlformats.org/officeDocument/2006/relationships/hyperlink" Target="https://app.ideascale.com/t/UM5UZBvrF" TargetMode="External"/><Relationship Id="rId4467" Type="http://schemas.openxmlformats.org/officeDocument/2006/relationships/hyperlink" Target="https://docs.google.com/document/d/1bNHrD-79obMn6FwXd6dXJjFB-zfu7dKX/edit" TargetMode="External"/><Relationship Id="rId3128" Type="http://schemas.openxmlformats.org/officeDocument/2006/relationships/hyperlink" Target="https://drive.google.com/file/d/1o7bMIahAKA7yZKf173xe7r3ZeyWZ0LGC/view?usp=drive_link" TargetMode="External"/><Relationship Id="rId4459" Type="http://schemas.openxmlformats.org/officeDocument/2006/relationships/hyperlink" Target="https://www.youtube.com/watch?v=P0BLwISXYEU" TargetMode="External"/><Relationship Id="rId3127" Type="http://schemas.openxmlformats.org/officeDocument/2006/relationships/hyperlink" Target="https://cardano.ideascale.com/a/dtd/418068-48088" TargetMode="External"/><Relationship Id="rId4458" Type="http://schemas.openxmlformats.org/officeDocument/2006/relationships/hyperlink" Target="https://docs.google.com/document/d/18CXYfH_Z1s6u52eCf0ab65Vaju1oOn-sGbvLz3UB4Fw/edit?tab=t.0" TargetMode="External"/><Relationship Id="rId3129" Type="http://schemas.openxmlformats.org/officeDocument/2006/relationships/hyperlink" Target="https://youtu.be/98VKioFl0VI" TargetMode="External"/><Relationship Id="rId3120" Type="http://schemas.openxmlformats.org/officeDocument/2006/relationships/hyperlink" Target="https://www.youtube.com/watch?v=fvJ3oCWBemQ" TargetMode="External"/><Relationship Id="rId4451" Type="http://schemas.openxmlformats.org/officeDocument/2006/relationships/hyperlink" Target="https://projectcatalyst.io/funds/11/cardano-use-cases-concept/cardano-for-good-a-dapp-fundraising-platform-for-social-good-projects" TargetMode="External"/><Relationship Id="rId4450" Type="http://schemas.openxmlformats.org/officeDocument/2006/relationships/hyperlink" Target="https://vimeo.com/1069361836?share=copy" TargetMode="External"/><Relationship Id="rId3122" Type="http://schemas.openxmlformats.org/officeDocument/2006/relationships/hyperlink" Target="https://drive.google.com/file/d/1FabctY29TovemMo1-TZMQBZeBHW7zOYu/view?usp=drive_link" TargetMode="External"/><Relationship Id="rId4453" Type="http://schemas.openxmlformats.org/officeDocument/2006/relationships/hyperlink" Target="https://www.youtube.com/watch?v=SMNtVMbGEbo" TargetMode="External"/><Relationship Id="rId3121" Type="http://schemas.openxmlformats.org/officeDocument/2006/relationships/hyperlink" Target="https://app.ideascale.com/t/UM5UZBwhA" TargetMode="External"/><Relationship Id="rId4452" Type="http://schemas.openxmlformats.org/officeDocument/2006/relationships/hyperlink" Target="https://drive.google.com/file/d/1KEYQ23T-_5m42XL--7vqz_KiMnTgwoLi/view?usp=drive_link" TargetMode="External"/><Relationship Id="rId3124" Type="http://schemas.openxmlformats.org/officeDocument/2006/relationships/hyperlink" Target="https://projectcatalyst.io/funds/10/f10-osde-open-source-dev-ecosystem/mithril-open-source-contributor" TargetMode="External"/><Relationship Id="rId4455" Type="http://schemas.openxmlformats.org/officeDocument/2006/relationships/hyperlink" Target="https://drive.google.com/file/d/1w9K4o_SG-pAFKUDmyYp_77Y30-vxE4Iq/view" TargetMode="External"/><Relationship Id="rId3123" Type="http://schemas.openxmlformats.org/officeDocument/2006/relationships/hyperlink" Target="https://www.youtube.com/watch?v=3xA87Ath5kk" TargetMode="External"/><Relationship Id="rId4454" Type="http://schemas.openxmlformats.org/officeDocument/2006/relationships/hyperlink" Target="https://projectcatalyst.io/funds/12/f12-cardano-use-cases-product/orcfax-explorer-improving-trust-but-verify" TargetMode="External"/><Relationship Id="rId3126" Type="http://schemas.openxmlformats.org/officeDocument/2006/relationships/hyperlink" Target="https://youtu.be/6L7f6s9t9h8?si=DzVtJt6oH9UIdTfE" TargetMode="External"/><Relationship Id="rId4457" Type="http://schemas.openxmlformats.org/officeDocument/2006/relationships/hyperlink" Target="https://projectcatalyst.io/funds/10/f10-drep-improvement-and-onboarding/drepwatch-a-transparency-web-platform-for-dreps" TargetMode="External"/><Relationship Id="rId3125" Type="http://schemas.openxmlformats.org/officeDocument/2006/relationships/hyperlink" Target="https://drive.google.com/file/d/1b9CsCR3nnOMxeNKvYHFba0ddPpLacC7r/view?usp=drive_link" TargetMode="External"/><Relationship Id="rId4456" Type="http://schemas.openxmlformats.org/officeDocument/2006/relationships/hyperlink" Target="https://www.youtube.com/watch?v=28O01VGtMAk" TargetMode="External"/><Relationship Id="rId1378" Type="http://schemas.openxmlformats.org/officeDocument/2006/relationships/hyperlink" Target="https://vimeo.com/vivatscreen/blockchain-class-close-out" TargetMode="External"/><Relationship Id="rId4404" Type="http://schemas.openxmlformats.org/officeDocument/2006/relationships/hyperlink" Target="https://drive.google.com/file/d/1s3gPt4gWQE-WyvJs6IXqhKMDnfZrwno1/view" TargetMode="External"/><Relationship Id="rId1379" Type="http://schemas.openxmlformats.org/officeDocument/2006/relationships/hyperlink" Target="https://app.ideascale.com/t/UM5UZBqiq" TargetMode="External"/><Relationship Id="rId4403" Type="http://schemas.openxmlformats.org/officeDocument/2006/relationships/hyperlink" Target="https://cardano.ideascale.com/c/idea/341457" TargetMode="External"/><Relationship Id="rId4406" Type="http://schemas.openxmlformats.org/officeDocument/2006/relationships/hyperlink" Target="https://cardano.ideascale.com/c/idea/341442" TargetMode="External"/><Relationship Id="rId4405" Type="http://schemas.openxmlformats.org/officeDocument/2006/relationships/hyperlink" Target="https://www.youtube.com/watch?v=hoMdxv5KraM" TargetMode="External"/><Relationship Id="rId4408" Type="http://schemas.openxmlformats.org/officeDocument/2006/relationships/hyperlink" Target="https://www.youtube.com/watch?v=hoMdxv5KraM" TargetMode="External"/><Relationship Id="rId4407" Type="http://schemas.openxmlformats.org/officeDocument/2006/relationships/hyperlink" Target="https://drive.google.com/file/d/1s3gPt4gWQE-WyvJs6IXqhKMDnfZrwno1/view" TargetMode="External"/><Relationship Id="rId4409" Type="http://schemas.openxmlformats.org/officeDocument/2006/relationships/hyperlink" Target="https://cardano.ideascale.com/c/idea/341535" TargetMode="External"/><Relationship Id="rId789" Type="http://schemas.openxmlformats.org/officeDocument/2006/relationships/hyperlink" Target="https://youtu.be/NEety3W5GFo" TargetMode="External"/><Relationship Id="rId788" Type="http://schemas.openxmlformats.org/officeDocument/2006/relationships/hyperlink" Target="https://docs.google.com/presentation/d/1aZCGNwbznRMrxg0BYuaSctrmSE6ATcZd/edit?usp=sharing&amp;ouid=117059928304090739258&amp;rtpof=true&amp;sd=true" TargetMode="External"/><Relationship Id="rId787" Type="http://schemas.openxmlformats.org/officeDocument/2006/relationships/hyperlink" Target="https://app.ideascale.com/t/UM5UZBwUI" TargetMode="External"/><Relationship Id="rId786" Type="http://schemas.openxmlformats.org/officeDocument/2006/relationships/hyperlink" Target="https://www.youtube.com/watch?v=w6sPpYr2EhU" TargetMode="External"/><Relationship Id="rId781" Type="http://schemas.openxmlformats.org/officeDocument/2006/relationships/hyperlink" Target="https://youtu.be/iG3_P1ynmDI" TargetMode="External"/><Relationship Id="rId1370" Type="http://schemas.openxmlformats.org/officeDocument/2006/relationships/hyperlink" Target="https://youtu.be/Ysu0cTMxVbI" TargetMode="External"/><Relationship Id="rId780" Type="http://schemas.openxmlformats.org/officeDocument/2006/relationships/hyperlink" Target="https://youtu.be/ncRCIuh0rck" TargetMode="External"/><Relationship Id="rId1371" Type="http://schemas.openxmlformats.org/officeDocument/2006/relationships/hyperlink" Target="https://drive.google.com/file/d/1MEyUbhnq0B_20tmOEXC0qRvWXXPex3OX/view" TargetMode="External"/><Relationship Id="rId1372" Type="http://schemas.openxmlformats.org/officeDocument/2006/relationships/hyperlink" Target="http://app.ideascale.com/t/UM5UZBiyR" TargetMode="External"/><Relationship Id="rId1373" Type="http://schemas.openxmlformats.org/officeDocument/2006/relationships/hyperlink" Target="https://docs.google.com/document/d/1FK6Nm6g-eIvmUkMxFUcuDlh8dxFPsaAi_yUpIfMjPss/edit" TargetMode="External"/><Relationship Id="rId785" Type="http://schemas.openxmlformats.org/officeDocument/2006/relationships/hyperlink" Target="https://youtu.be/agnOrJRCENI" TargetMode="External"/><Relationship Id="rId1374" Type="http://schemas.openxmlformats.org/officeDocument/2006/relationships/hyperlink" Target="https://youtu.be/JpuacHU1tkc" TargetMode="External"/><Relationship Id="rId4400" Type="http://schemas.openxmlformats.org/officeDocument/2006/relationships/hyperlink" Target="https://cardano.ideascale.com/c/idea/341446" TargetMode="External"/><Relationship Id="rId784" Type="http://schemas.openxmlformats.org/officeDocument/2006/relationships/hyperlink" Target="https://drive.google.com/file/d/1XuOaT216duQQ6GywMq6jHjZvy_M-MGR5/view?usp=sharing" TargetMode="External"/><Relationship Id="rId1375" Type="http://schemas.openxmlformats.org/officeDocument/2006/relationships/hyperlink" Target="https://www.youtube.com/watch?v=l9bPhFYRr_g" TargetMode="External"/><Relationship Id="rId783" Type="http://schemas.openxmlformats.org/officeDocument/2006/relationships/hyperlink" Target="https://app.ideascale.com/t/UM5UZBvpk" TargetMode="External"/><Relationship Id="rId1376" Type="http://schemas.openxmlformats.org/officeDocument/2006/relationships/hyperlink" Target="https://app.ideascale.com/t/UM5UZBwWj" TargetMode="External"/><Relationship Id="rId4402" Type="http://schemas.openxmlformats.org/officeDocument/2006/relationships/hyperlink" Target="https://www.youtube.com/watch?v=hoMdxv5KraM" TargetMode="External"/><Relationship Id="rId782" Type="http://schemas.openxmlformats.org/officeDocument/2006/relationships/hyperlink" Target="https://youtu.be/ncRCIuh0rck" TargetMode="External"/><Relationship Id="rId1377" Type="http://schemas.openxmlformats.org/officeDocument/2006/relationships/hyperlink" Target="https://drive.google.com/file/d/1DiFN1GgKtdA6Ue4J2ZHB9oIkbXzS4tDm/view?usp=share_link" TargetMode="External"/><Relationship Id="rId4401" Type="http://schemas.openxmlformats.org/officeDocument/2006/relationships/hyperlink" Target="https://drive.google.com/file/d/1s3gPt4gWQE-WyvJs6IXqhKMDnfZrwno1/view" TargetMode="External"/><Relationship Id="rId1367" Type="http://schemas.openxmlformats.org/officeDocument/2006/relationships/hyperlink" Target="https://drive.google.com/file/d/1MEyUbhnq0B_20tmOEXC0qRvWXXPex3OX/view" TargetMode="External"/><Relationship Id="rId2698" Type="http://schemas.openxmlformats.org/officeDocument/2006/relationships/hyperlink" Target="https://cardano.ideascale.com/c/idea/333395" TargetMode="External"/><Relationship Id="rId1368" Type="http://schemas.openxmlformats.org/officeDocument/2006/relationships/hyperlink" Target="https://app.ideascale.com/t/UM5UZBrLe" TargetMode="External"/><Relationship Id="rId2699" Type="http://schemas.openxmlformats.org/officeDocument/2006/relationships/hyperlink" Target="https://drive.google.com/file/d/1Qx2fichzhQEieSoBurr5ux906Y54gKWY/view?usp=drive_link" TargetMode="External"/><Relationship Id="rId1369" Type="http://schemas.openxmlformats.org/officeDocument/2006/relationships/hyperlink" Target="https://docs.google.com/document/d/1iAUF4XVCkjOOEyW6aYwFOBdpcGt1Pihw3tuWxu8kNTM/edit" TargetMode="External"/><Relationship Id="rId778" Type="http://schemas.openxmlformats.org/officeDocument/2006/relationships/hyperlink" Target="https://www.youtube.com/watch?v=9SqUuHxkzwU" TargetMode="External"/><Relationship Id="rId777" Type="http://schemas.openxmlformats.org/officeDocument/2006/relationships/hyperlink" Target="https://youtu.be/ALkCFFIawVo" TargetMode="External"/><Relationship Id="rId776" Type="http://schemas.openxmlformats.org/officeDocument/2006/relationships/hyperlink" Target="https://drive.google.com/file/d/1T5X5hpOXMo8hzVv9NhmTesBUjKF_cJmb/view?usp=sharing" TargetMode="External"/><Relationship Id="rId775" Type="http://schemas.openxmlformats.org/officeDocument/2006/relationships/hyperlink" Target="https://app.ideascale.com/t/UM5UZBwiK" TargetMode="External"/><Relationship Id="rId779" Type="http://schemas.openxmlformats.org/officeDocument/2006/relationships/hyperlink" Target="https://app.ideascale.com/t/UM5UZBrCT" TargetMode="External"/><Relationship Id="rId770" Type="http://schemas.openxmlformats.org/officeDocument/2006/relationships/hyperlink" Target="https://drive.google.com/file/d/14NnSadtXdQa6RB__3NX3NcBlyx_xF8us/view?usp=sharing" TargetMode="External"/><Relationship Id="rId2690" Type="http://schemas.openxmlformats.org/officeDocument/2006/relationships/hyperlink" Target="https://drive.google.com/file/d/1evlnz6_5Q7ar9ACluvZ-iCXrjL12ygcy/view?usp=drive_link" TargetMode="External"/><Relationship Id="rId1360" Type="http://schemas.openxmlformats.org/officeDocument/2006/relationships/hyperlink" Target="https://app.ideascale.com/t/UM5UZBvLf" TargetMode="External"/><Relationship Id="rId2691" Type="http://schemas.openxmlformats.org/officeDocument/2006/relationships/hyperlink" Target="https://www.youtube.com/watch?v=FVOvDLuitW8" TargetMode="External"/><Relationship Id="rId1361" Type="http://schemas.openxmlformats.org/officeDocument/2006/relationships/hyperlink" Target="https://docs.google.com/document/d/1BRLF3nBF3MNaDOhKOFBpQJ2PBOD-HsiA/edit" TargetMode="External"/><Relationship Id="rId2692" Type="http://schemas.openxmlformats.org/officeDocument/2006/relationships/hyperlink" Target="https://app.ideascale.com/t/UM5UZBqiY" TargetMode="External"/><Relationship Id="rId1362" Type="http://schemas.openxmlformats.org/officeDocument/2006/relationships/hyperlink" Target="https://youtu.be/3ffRsJI_vjw" TargetMode="External"/><Relationship Id="rId2693" Type="http://schemas.openxmlformats.org/officeDocument/2006/relationships/hyperlink" Target="https://drive.google.com/file/d/1eS5YwtU_QVjWYetD4XnWBn3LKEaDG4sg/view?usp=drive_link" TargetMode="External"/><Relationship Id="rId774" Type="http://schemas.openxmlformats.org/officeDocument/2006/relationships/hyperlink" Target="https://drive.google.com/file/d/15G50139zxs0DSC6NrUQr5_nGMWMjj5rf/view?usp=sharing" TargetMode="External"/><Relationship Id="rId1363" Type="http://schemas.openxmlformats.org/officeDocument/2006/relationships/hyperlink" Target="https://www.youtube.com/watch?v=7Zr-k1vzFRk" TargetMode="External"/><Relationship Id="rId2694" Type="http://schemas.openxmlformats.org/officeDocument/2006/relationships/hyperlink" Target="https://www.youtube.com/watch?v=Qotz1sj_52M" TargetMode="External"/><Relationship Id="rId773" Type="http://schemas.openxmlformats.org/officeDocument/2006/relationships/hyperlink" Target="https://app.ideascale.com/t/UM5UZBrVV" TargetMode="External"/><Relationship Id="rId1364" Type="http://schemas.openxmlformats.org/officeDocument/2006/relationships/hyperlink" Target="https://app.ideascale.com/t/UM5UZBrLh" TargetMode="External"/><Relationship Id="rId2695" Type="http://schemas.openxmlformats.org/officeDocument/2006/relationships/hyperlink" Target="https://cardano.ideascale.com/c/idea/342230" TargetMode="External"/><Relationship Id="rId772" Type="http://schemas.openxmlformats.org/officeDocument/2006/relationships/hyperlink" Target="https://drive.google.com/file/d/1FJxNHIAhK2cDg5jRnI0hoFXde6cwN42F/view?usp=sharing" TargetMode="External"/><Relationship Id="rId1365" Type="http://schemas.openxmlformats.org/officeDocument/2006/relationships/hyperlink" Target="https://docs.google.com/document/d/1yx6QS74tT39YmeartZQDFhBNkrh6GsFdLZaBa5CZanY/edit" TargetMode="External"/><Relationship Id="rId2696" Type="http://schemas.openxmlformats.org/officeDocument/2006/relationships/hyperlink" Target="https://drive.google.com/file/d/1wMGYZ3XHu0OsA7QcndV8ZJV8ltZZQ4FW/view?usp=drive_link" TargetMode="External"/><Relationship Id="rId771" Type="http://schemas.openxmlformats.org/officeDocument/2006/relationships/hyperlink" Target="https://youtu.be/xptfSvyhiCI" TargetMode="External"/><Relationship Id="rId1366" Type="http://schemas.openxmlformats.org/officeDocument/2006/relationships/hyperlink" Target="https://youtu.be/xcqMWq29xug" TargetMode="External"/><Relationship Id="rId2697" Type="http://schemas.openxmlformats.org/officeDocument/2006/relationships/hyperlink" Target="https://youtu.be/u8DJs_Z3kCw" TargetMode="External"/><Relationship Id="rId4426" Type="http://schemas.openxmlformats.org/officeDocument/2006/relationships/hyperlink" Target="https://www.youtube.com/watch?v=hoMdxv5KraM" TargetMode="External"/><Relationship Id="rId4425" Type="http://schemas.openxmlformats.org/officeDocument/2006/relationships/hyperlink" Target="https://drive.google.com/file/d/1s3gPt4gWQE-WyvJs6IXqhKMDnfZrwno1/view" TargetMode="External"/><Relationship Id="rId4428" Type="http://schemas.openxmlformats.org/officeDocument/2006/relationships/hyperlink" Target="https://drive.google.com/file/d/1kEfytlnMULOFQT0CpFBoRdxzQO6V6EAy/view?usp=drive_link" TargetMode="External"/><Relationship Id="rId4427" Type="http://schemas.openxmlformats.org/officeDocument/2006/relationships/hyperlink" Target="https://cardano.ideascale.com/a/dtd/421937-48088" TargetMode="External"/><Relationship Id="rId4429" Type="http://schemas.openxmlformats.org/officeDocument/2006/relationships/hyperlink" Target="https://www.youtube.com/watch?v=E-q4R4txcx4" TargetMode="External"/><Relationship Id="rId1390" Type="http://schemas.openxmlformats.org/officeDocument/2006/relationships/hyperlink" Target="https://www.youtube.com/watch?v=hO5f2-aejQc" TargetMode="External"/><Relationship Id="rId1391" Type="http://schemas.openxmlformats.org/officeDocument/2006/relationships/hyperlink" Target="https://app.ideascale.com/t/UM5UZBre5" TargetMode="External"/><Relationship Id="rId1392" Type="http://schemas.openxmlformats.org/officeDocument/2006/relationships/hyperlink" Target="https://docs.google.com/document/d/1HZeTFRlPz3ds7ciAHSBMUgeYKnm3Yy3w0y2DyMwps_0/edit" TargetMode="External"/><Relationship Id="rId1393" Type="http://schemas.openxmlformats.org/officeDocument/2006/relationships/hyperlink" Target="https://youtu.be/n7J4JG7di5w" TargetMode="External"/><Relationship Id="rId1394" Type="http://schemas.openxmlformats.org/officeDocument/2006/relationships/hyperlink" Target="https://www.youtube.com/watch?v=u6LxSFSdV_U" TargetMode="External"/><Relationship Id="rId4420" Type="http://schemas.openxmlformats.org/officeDocument/2006/relationships/hyperlink" Target="https://www.youtube.com/watch?v=hoMdxv5KraM" TargetMode="External"/><Relationship Id="rId1395" Type="http://schemas.openxmlformats.org/officeDocument/2006/relationships/hyperlink" Target="https://app.ideascale.com/t/UM5UZBqX9" TargetMode="External"/><Relationship Id="rId1396" Type="http://schemas.openxmlformats.org/officeDocument/2006/relationships/hyperlink" Target="https://drive.google.com/file/d/18mtFr9UBfz7yfq3um2IYJDADmfgJ9lb9/view?usp=share_link" TargetMode="External"/><Relationship Id="rId4422" Type="http://schemas.openxmlformats.org/officeDocument/2006/relationships/hyperlink" Target="https://drive.google.com/file/d/1s3gPt4gWQE-WyvJs6IXqhKMDnfZrwno1/view" TargetMode="External"/><Relationship Id="rId1397" Type="http://schemas.openxmlformats.org/officeDocument/2006/relationships/hyperlink" Target="https://youtu.be/qY-DXj9s4as" TargetMode="External"/><Relationship Id="rId4421" Type="http://schemas.openxmlformats.org/officeDocument/2006/relationships/hyperlink" Target="https://cardano.ideascale.com/c/idea/341455" TargetMode="External"/><Relationship Id="rId1398" Type="http://schemas.openxmlformats.org/officeDocument/2006/relationships/hyperlink" Target="https://www.youtube.com/watch?v=qHW2dZ_eiUg" TargetMode="External"/><Relationship Id="rId4424" Type="http://schemas.openxmlformats.org/officeDocument/2006/relationships/hyperlink" Target="https://cardano.ideascale.com/c/idea/341451" TargetMode="External"/><Relationship Id="rId1399" Type="http://schemas.openxmlformats.org/officeDocument/2006/relationships/hyperlink" Target="https://app.ideascale.com/t/UM5UZBwka" TargetMode="External"/><Relationship Id="rId4423" Type="http://schemas.openxmlformats.org/officeDocument/2006/relationships/hyperlink" Target="https://www.youtube.com/watch?v=hoMdxv5KraM" TargetMode="External"/><Relationship Id="rId1389" Type="http://schemas.openxmlformats.org/officeDocument/2006/relationships/hyperlink" Target="https://youtu.be/VpNReZqLIIk" TargetMode="External"/><Relationship Id="rId4415" Type="http://schemas.openxmlformats.org/officeDocument/2006/relationships/hyperlink" Target="https://cardano.ideascale.com/c/idea/341456" TargetMode="External"/><Relationship Id="rId4414" Type="http://schemas.openxmlformats.org/officeDocument/2006/relationships/hyperlink" Target="https://www.youtube.com/watch?v=hoMdxv5KraM" TargetMode="External"/><Relationship Id="rId4417" Type="http://schemas.openxmlformats.org/officeDocument/2006/relationships/hyperlink" Target="https://www.youtube.com/watch?v=hoMdxv5KraM" TargetMode="External"/><Relationship Id="rId4416" Type="http://schemas.openxmlformats.org/officeDocument/2006/relationships/hyperlink" Target="https://drive.google.com/file/d/1s3gPt4gWQE-WyvJs6IXqhKMDnfZrwno1/view" TargetMode="External"/><Relationship Id="rId4419" Type="http://schemas.openxmlformats.org/officeDocument/2006/relationships/hyperlink" Target="https://drive.google.com/file/d/1s3gPt4gWQE-WyvJs6IXqhKMDnfZrwno1/view" TargetMode="External"/><Relationship Id="rId4418" Type="http://schemas.openxmlformats.org/officeDocument/2006/relationships/hyperlink" Target="https://cardano.ideascale.com/c/idea/341448" TargetMode="External"/><Relationship Id="rId799" Type="http://schemas.openxmlformats.org/officeDocument/2006/relationships/hyperlink" Target="https://app.ideascale.com/t/UM5UZBwe7" TargetMode="External"/><Relationship Id="rId798" Type="http://schemas.openxmlformats.org/officeDocument/2006/relationships/hyperlink" Target="https://drive.google.com/file/d/1IuGzxps9WbXsmkLrrXDto4tlgH6o3_oE/view?usp=sharing" TargetMode="External"/><Relationship Id="rId797" Type="http://schemas.openxmlformats.org/officeDocument/2006/relationships/hyperlink" Target="https://youtu.be/iVWXLnjnWfU" TargetMode="External"/><Relationship Id="rId1380" Type="http://schemas.openxmlformats.org/officeDocument/2006/relationships/hyperlink" Target="https://drive.google.com/file/d/1AaFDP_418fIYRQdz96vkssx60T-9efp_/view?usp=share_link" TargetMode="External"/><Relationship Id="rId792" Type="http://schemas.openxmlformats.org/officeDocument/2006/relationships/hyperlink" Target="https://drive.google.com/file/d/1tFRBJPGj6R-L_IjLyh251uYAD7cmWeJW/view?usp=sharing" TargetMode="External"/><Relationship Id="rId1381" Type="http://schemas.openxmlformats.org/officeDocument/2006/relationships/hyperlink" Target="https://youtu.be/fmIocB5Sm6I" TargetMode="External"/><Relationship Id="rId791" Type="http://schemas.openxmlformats.org/officeDocument/2006/relationships/hyperlink" Target="https://cardano.ideascale.com/a/dtd/Fund-7+8-Campaign/366711-48088" TargetMode="External"/><Relationship Id="rId1382" Type="http://schemas.openxmlformats.org/officeDocument/2006/relationships/hyperlink" Target="https://www.youtube.com/watch?v=cdcM0Tpq5bU" TargetMode="External"/><Relationship Id="rId790" Type="http://schemas.openxmlformats.org/officeDocument/2006/relationships/hyperlink" Target="https://drive.google.com/file/d/1zZ7nA8E3FJb0I5ppcAvI2Sg_54T7qkoO/view?usp=sharing" TargetMode="External"/><Relationship Id="rId1383" Type="http://schemas.openxmlformats.org/officeDocument/2006/relationships/hyperlink" Target="https://app.ideascale.com/t/UM5UZBuop" TargetMode="External"/><Relationship Id="rId1384" Type="http://schemas.openxmlformats.org/officeDocument/2006/relationships/hyperlink" Target="https://drive.google.com/file/d/1JnbUBSGU5KJCfPCmtxunvp07kfXecuEm/view?usp=share_link" TargetMode="External"/><Relationship Id="rId796" Type="http://schemas.openxmlformats.org/officeDocument/2006/relationships/hyperlink" Target="https://drive.google.com/file/d/1LrRlvQTn6t8w4scp45f-JQEc8jS4V14g/view?usp=sharing" TargetMode="External"/><Relationship Id="rId1385" Type="http://schemas.openxmlformats.org/officeDocument/2006/relationships/hyperlink" Target="https://youtu.be/67OfkxoHfvM" TargetMode="External"/><Relationship Id="rId4411" Type="http://schemas.openxmlformats.org/officeDocument/2006/relationships/hyperlink" Target="https://www.youtube.com/watch?v=hoMdxv5KraM" TargetMode="External"/><Relationship Id="rId795" Type="http://schemas.openxmlformats.org/officeDocument/2006/relationships/hyperlink" Target="https://app.ideascale.com/t/UM5UZBrc0" TargetMode="External"/><Relationship Id="rId1386" Type="http://schemas.openxmlformats.org/officeDocument/2006/relationships/hyperlink" Target="https://youtu.be/q8mVoknxHK4" TargetMode="External"/><Relationship Id="rId4410" Type="http://schemas.openxmlformats.org/officeDocument/2006/relationships/hyperlink" Target="https://drive.google.com/file/d/1s3gPt4gWQE-WyvJs6IXqhKMDnfZrwno1/view" TargetMode="External"/><Relationship Id="rId794" Type="http://schemas.openxmlformats.org/officeDocument/2006/relationships/hyperlink" Target="https://vimeo.com/742281068" TargetMode="External"/><Relationship Id="rId1387" Type="http://schemas.openxmlformats.org/officeDocument/2006/relationships/hyperlink" Target="https://app.ideascale.com/t/UM5UZBvOq" TargetMode="External"/><Relationship Id="rId4413" Type="http://schemas.openxmlformats.org/officeDocument/2006/relationships/hyperlink" Target="https://drive.google.com/file/d/1s3gPt4gWQE-WyvJs6IXqhKMDnfZrwno1/view" TargetMode="External"/><Relationship Id="rId793" Type="http://schemas.openxmlformats.org/officeDocument/2006/relationships/hyperlink" Target="https://youtu.be/pwxu405Il4c" TargetMode="External"/><Relationship Id="rId1388" Type="http://schemas.openxmlformats.org/officeDocument/2006/relationships/hyperlink" Target="https://drive.google.com/file/d/1Qph79zkkP-_pxZdwe7rR3hvx7QPFWL-j/view?usp=share_link" TargetMode="External"/><Relationship Id="rId4412" Type="http://schemas.openxmlformats.org/officeDocument/2006/relationships/hyperlink" Target="https://cardano.ideascale.com/c/idea/341443" TargetMode="External"/><Relationship Id="rId3191" Type="http://schemas.openxmlformats.org/officeDocument/2006/relationships/hyperlink" Target="https://www.youtube.com/watch?v=BOfalIXAq9I" TargetMode="External"/><Relationship Id="rId3190" Type="http://schemas.openxmlformats.org/officeDocument/2006/relationships/hyperlink" Target="https://docs.google.com/document/d/1JaH9kK8MwXFoToE7o66wuFU3WKczKYYmCN2gyG2anIU/edit" TargetMode="External"/><Relationship Id="rId3193" Type="http://schemas.openxmlformats.org/officeDocument/2006/relationships/hyperlink" Target="https://docs.google.com/document/d/1IhGMXT4_KvQK5X10J5bsC9SJHRG_bkbzn01ZXLvKatI/edit" TargetMode="External"/><Relationship Id="rId3192" Type="http://schemas.openxmlformats.org/officeDocument/2006/relationships/hyperlink" Target="https://projectcatalyst.io/funds/11/cardano-open-ecosystem/token2049-dubai-2024-cardano-event-with-media-and-marketing-powered-by-rare-network-rare-evo" TargetMode="External"/><Relationship Id="rId3195" Type="http://schemas.openxmlformats.org/officeDocument/2006/relationships/hyperlink" Target="https://projectcatalyst.io/funds/11/cardano-open-ecosystem/iog-reasearch-paper-library-for-the-cardano-vietnam-community" TargetMode="External"/><Relationship Id="rId3194" Type="http://schemas.openxmlformats.org/officeDocument/2006/relationships/hyperlink" Target="https://youtu.be/csP2Uz_Qm7o?si=pUxyFLypi4c2_pDQ" TargetMode="External"/><Relationship Id="rId3197" Type="http://schemas.openxmlformats.org/officeDocument/2006/relationships/hyperlink" Target="https://www.youtube.com/watch?v=kYfHJbVAOQk" TargetMode="External"/><Relationship Id="rId3196" Type="http://schemas.openxmlformats.org/officeDocument/2006/relationships/hyperlink" Target="https://drive.google.com/file/d/1g9q_zc309w7mi1G0M8mnt560hM-LKu25/view?usp=drive_link" TargetMode="External"/><Relationship Id="rId3199" Type="http://schemas.openxmlformats.org/officeDocument/2006/relationships/hyperlink" Target="https://drive.google.com/file/d/1d29vPXBo62noOkVyuVL6Ec6B2us9xCDm/view?usp=drive_link" TargetMode="External"/><Relationship Id="rId3198" Type="http://schemas.openxmlformats.org/officeDocument/2006/relationships/hyperlink" Target="https://projectcatalyst.io/funds/11/cardano-open-developers/jamonbreads-nft-smart-contract-with-revenue-sharing-mechanism-for-whole-cardano-nft-space-to-use" TargetMode="External"/><Relationship Id="rId3180" Type="http://schemas.openxmlformats.org/officeDocument/2006/relationships/hyperlink" Target="https://projectcatalyst.io/funds/10/f10-developer-ecosystem-the-evolution/marlowe-decentralized-oracle-integration" TargetMode="External"/><Relationship Id="rId3182" Type="http://schemas.openxmlformats.org/officeDocument/2006/relationships/hyperlink" Target="https://youtu.be/vHNLUrgpkik?si=Tutd1K9Z5uU4RNFG" TargetMode="External"/><Relationship Id="rId3181" Type="http://schemas.openxmlformats.org/officeDocument/2006/relationships/hyperlink" Target="https://drive.google.com/file/d/11Dmn-LyFapaC0HPiEDsIVIdBc-5mIigq/view?usp=drive_link" TargetMode="External"/><Relationship Id="rId3184" Type="http://schemas.openxmlformats.org/officeDocument/2006/relationships/hyperlink" Target="https://drive.google.com/file/d/1kRpqLw87v-rzgLT4At2uc7IlTYN4w4o6/view?usp=drive_link" TargetMode="External"/><Relationship Id="rId3183" Type="http://schemas.openxmlformats.org/officeDocument/2006/relationships/hyperlink" Target="https://projectcatalyst.io/funds/11/cardano-open-developers/cardanoscan-api-javascript-sdk" TargetMode="External"/><Relationship Id="rId3186" Type="http://schemas.openxmlformats.org/officeDocument/2006/relationships/hyperlink" Target="https://projectcatalyst.io/funds/11/cardano-open-ecosystem/fimi-cardanovn-cardano-information-portal-for-vietnamese-people" TargetMode="External"/><Relationship Id="rId3185" Type="http://schemas.openxmlformats.org/officeDocument/2006/relationships/hyperlink" Target="https://youtu.be/7GAG9JUm47A" TargetMode="External"/><Relationship Id="rId3188" Type="http://schemas.openxmlformats.org/officeDocument/2006/relationships/hyperlink" Target="https://www.youtube.com/watch?v=DdNdqGwY7Pg" TargetMode="External"/><Relationship Id="rId3187" Type="http://schemas.openxmlformats.org/officeDocument/2006/relationships/hyperlink" Target="https://docs.google.com/document/d/16yFVmoLyPmWsIhF_6_P_r5eUcOKp6hr5qpKvlo6zupE/edit" TargetMode="External"/><Relationship Id="rId3189" Type="http://schemas.openxmlformats.org/officeDocument/2006/relationships/hyperlink" Target="https://projectcatalyst.io/funds/11/cardano-open-ecosystem/fimi-plutus-pioneer-4-translating-video-dubbing-in-vietnamese" TargetMode="External"/><Relationship Id="rId4480" Type="http://schemas.openxmlformats.org/officeDocument/2006/relationships/hyperlink" Target="https://www.youtube.com/watch?v=Lm82tvDaZBc" TargetMode="External"/><Relationship Id="rId3151" Type="http://schemas.openxmlformats.org/officeDocument/2006/relationships/hyperlink" Target="https://cardano.ideascale.com/a/dtd/418778-48088" TargetMode="External"/><Relationship Id="rId4482" Type="http://schemas.openxmlformats.org/officeDocument/2006/relationships/hyperlink" Target="https://docs.google.com/document/d/1ioG6d5g-fvk6MhnZ6kyR7bHtKbiGRx0uKWdm1-zH6pg/edit?tab=t.0" TargetMode="External"/><Relationship Id="rId3150" Type="http://schemas.openxmlformats.org/officeDocument/2006/relationships/hyperlink" Target="https://youtu.be/9lhCE8TlD4s" TargetMode="External"/><Relationship Id="rId4481" Type="http://schemas.openxmlformats.org/officeDocument/2006/relationships/hyperlink" Target="https://projectcatalyst.io/funds/11/cardano-open-developers/blocktrust-credential-workflow-platform-78b6e" TargetMode="External"/><Relationship Id="rId3153" Type="http://schemas.openxmlformats.org/officeDocument/2006/relationships/hyperlink" Target="https://www.youtube.com/watch?v=nfd18w7quuo" TargetMode="External"/><Relationship Id="rId4484" Type="http://schemas.openxmlformats.org/officeDocument/2006/relationships/hyperlink" Target="https://cardano.ideascale.com/a/dtd/CheCha-With-ADA-Wallets/367389-48088" TargetMode="External"/><Relationship Id="rId3152" Type="http://schemas.openxmlformats.org/officeDocument/2006/relationships/hyperlink" Target="https://drive.google.com/file/d/1gr5eunwp0lGQWAuLh8DC_u5FyoSZQ9kQ/view?usp=drive_link" TargetMode="External"/><Relationship Id="rId4483" Type="http://schemas.openxmlformats.org/officeDocument/2006/relationships/hyperlink" Target="https://www.youtube.com/watch?v=KPOugkS0fw4" TargetMode="External"/><Relationship Id="rId3155" Type="http://schemas.openxmlformats.org/officeDocument/2006/relationships/hyperlink" Target="https://docs.google.com/document/d/1t87mg8tjfdZzkiIUO6L6AKfJj8ycGdIJ8Qa4VPqpmr4/edit" TargetMode="External"/><Relationship Id="rId4486" Type="http://schemas.openxmlformats.org/officeDocument/2006/relationships/hyperlink" Target="https://www.youtube.com/watch?v=NSPhdj1POmA" TargetMode="External"/><Relationship Id="rId3154" Type="http://schemas.openxmlformats.org/officeDocument/2006/relationships/hyperlink" Target="https://cardano.ideascale.com/a/dtd/422003-48088" TargetMode="External"/><Relationship Id="rId4485" Type="http://schemas.openxmlformats.org/officeDocument/2006/relationships/hyperlink" Target="https://drive.google.com/file/d/1wD7fwNsx_kYZjEjWPejcpSIIdJu0qr3W/view?usp=drive_link" TargetMode="External"/><Relationship Id="rId3157" Type="http://schemas.openxmlformats.org/officeDocument/2006/relationships/hyperlink" Target="https://app.ideascale.com/t/UM5UZBwfw" TargetMode="External"/><Relationship Id="rId4488" Type="http://schemas.openxmlformats.org/officeDocument/2006/relationships/hyperlink" Target="https://drive.google.com/file/d/1wD7fwNsx_kYZjEjWPejcpSIIdJu0qr3W/view?usp=drive_link" TargetMode="External"/><Relationship Id="rId3156" Type="http://schemas.openxmlformats.org/officeDocument/2006/relationships/hyperlink" Target="https://youtu.be/0S7NzBaTHNQ" TargetMode="External"/><Relationship Id="rId4487" Type="http://schemas.openxmlformats.org/officeDocument/2006/relationships/hyperlink" Target="https://cardano.ideascale.com/a/dtd/Microlending-Partnership-Models/366720-48088" TargetMode="External"/><Relationship Id="rId3159" Type="http://schemas.openxmlformats.org/officeDocument/2006/relationships/hyperlink" Target="https://www.youtube.com/watch?v=9t4-KWDGuyc" TargetMode="External"/><Relationship Id="rId3158" Type="http://schemas.openxmlformats.org/officeDocument/2006/relationships/hyperlink" Target="https://drive.google.com/file/d/1IZiZKCOD969CY3IHPc3jcKiMKfcLCTIp/view?usp=drive_link" TargetMode="External"/><Relationship Id="rId4489" Type="http://schemas.openxmlformats.org/officeDocument/2006/relationships/hyperlink" Target="https://www.youtube.com/watch?v=NSPhdj1POmA" TargetMode="External"/><Relationship Id="rId3149" Type="http://schemas.openxmlformats.org/officeDocument/2006/relationships/hyperlink" Target="https://drive.google.com/file/d/1W7bppLQKY_1BzNUFoMIOT3fa4iN1JF_F/view?usp=drive_link" TargetMode="External"/><Relationship Id="rId3140" Type="http://schemas.openxmlformats.org/officeDocument/2006/relationships/hyperlink" Target="https://drive.google.com/file/d/1Ke0OyJXtNZR7pfxV54ODFKZMyHoWDSjm/view?usp=drive_link" TargetMode="External"/><Relationship Id="rId4471" Type="http://schemas.openxmlformats.org/officeDocument/2006/relationships/hyperlink" Target="https://www.youtube.com/watch?v=eZYwckec1hs" TargetMode="External"/><Relationship Id="rId4470" Type="http://schemas.openxmlformats.org/officeDocument/2006/relationships/hyperlink" Target="https://docs.google.com/document/d/1--a9JVhzgNuNWrfOK3w1eQD9KyAdVwju8V41rIWcFXg/edit?tab=t.0" TargetMode="External"/><Relationship Id="rId3142" Type="http://schemas.openxmlformats.org/officeDocument/2006/relationships/hyperlink" Target="https://app.ideascale.com/t/UM5UZBw35" TargetMode="External"/><Relationship Id="rId4473" Type="http://schemas.openxmlformats.org/officeDocument/2006/relationships/hyperlink" Target="https://drive.google.com/file/d/1mawVGV0U7lolBAf09B0Y7_ZNeevjat6m/view?usp=drive_link" TargetMode="External"/><Relationship Id="rId3141" Type="http://schemas.openxmlformats.org/officeDocument/2006/relationships/hyperlink" Target="https://youtu.be/j4Eg3uJJv5g?si=9EjkSCnXPzq5IMSj" TargetMode="External"/><Relationship Id="rId4472" Type="http://schemas.openxmlformats.org/officeDocument/2006/relationships/hyperlink" Target="https://projectcatalyst.io/funds/11/cardano-open-developers/zkfold-zero-knowledge-prover-backend" TargetMode="External"/><Relationship Id="rId3144" Type="http://schemas.openxmlformats.org/officeDocument/2006/relationships/hyperlink" Target="https://www.youtube.com/watch?v=GjKg_MFrHyw" TargetMode="External"/><Relationship Id="rId4475" Type="http://schemas.openxmlformats.org/officeDocument/2006/relationships/hyperlink" Target="https://projectcatalyst.io/funds/12/f12-cardano-use-cases-concept/open-source-dynamic-assets-tokennft-generator-cip68" TargetMode="External"/><Relationship Id="rId3143" Type="http://schemas.openxmlformats.org/officeDocument/2006/relationships/hyperlink" Target="https://drive.google.com/file/d/1-aq8fKV_R02UqzYaEWkhQelMhEiCI7J8/view?usp=drive_link" TargetMode="External"/><Relationship Id="rId4474" Type="http://schemas.openxmlformats.org/officeDocument/2006/relationships/hyperlink" Target="https://www.youtube.com/watch?v=Fa3zXcFA1ro" TargetMode="External"/><Relationship Id="rId3146" Type="http://schemas.openxmlformats.org/officeDocument/2006/relationships/hyperlink" Target="https://drive.google.com/file/d/1Q8uR3Ubv-3kHIjowmW-fzw3J1thkb53i/view?usp=drive_link" TargetMode="External"/><Relationship Id="rId4477" Type="http://schemas.openxmlformats.org/officeDocument/2006/relationships/hyperlink" Target="https://www.youtube.com/watch?v=v6QyOaXKy1A" TargetMode="External"/><Relationship Id="rId3145" Type="http://schemas.openxmlformats.org/officeDocument/2006/relationships/hyperlink" Target="https://projectcatalyst.io/funds/11/cardano-open-ecosystem/cardanoscan-data-info-bubbles" TargetMode="External"/><Relationship Id="rId4476" Type="http://schemas.openxmlformats.org/officeDocument/2006/relationships/hyperlink" Target="https://docs.google.com/document/d/1RaY-R2YJaPYIobWKk8EZ0yM2X7Z0VxOI3pQ4GbG5sfU/edit?tab=t.0" TargetMode="External"/><Relationship Id="rId3148" Type="http://schemas.openxmlformats.org/officeDocument/2006/relationships/hyperlink" Target="https://app.ideascale.com/t/UM5UZBwtE" TargetMode="External"/><Relationship Id="rId4479" Type="http://schemas.openxmlformats.org/officeDocument/2006/relationships/hyperlink" Target="https://drive.google.com/file/d/1uRN1kZQLPs7NFrun7w1MxsGHLiTYF0dd/view?usp=drive_link" TargetMode="External"/><Relationship Id="rId3147" Type="http://schemas.openxmlformats.org/officeDocument/2006/relationships/hyperlink" Target="https://youtu.be/Cp-nqKbFt_U" TargetMode="External"/><Relationship Id="rId4478" Type="http://schemas.openxmlformats.org/officeDocument/2006/relationships/hyperlink" Target="https://projectcatalyst.io/funds/10/f13-cardano-open-ecosystem/production-grade-code-education-aiken-plutarch-and-plutustx-363da" TargetMode="External"/><Relationship Id="rId3171" Type="http://schemas.openxmlformats.org/officeDocument/2006/relationships/hyperlink" Target="https://cardano.ideascale.com/a/dtd/Control-your-data-vault-via-PRISM/367840-48088" TargetMode="External"/><Relationship Id="rId3170" Type="http://schemas.openxmlformats.org/officeDocument/2006/relationships/hyperlink" Target="https://drive.google.com/file/d/1ZhuO66i2OcNgXmk0_iCxiH3tbatWzas3/view?usp=drive_link" TargetMode="External"/><Relationship Id="rId3173" Type="http://schemas.openxmlformats.org/officeDocument/2006/relationships/hyperlink" Target="https://youtu.be/bAjGkpXhZnw?si=CqQcSKhaBBrRQR38" TargetMode="External"/><Relationship Id="rId3172" Type="http://schemas.openxmlformats.org/officeDocument/2006/relationships/hyperlink" Target="https://drive.google.com/file/d/1vUybnr8JT2E-TrDseEgMxV34mmDhxKIc/view?usp=drive_link" TargetMode="External"/><Relationship Id="rId3175" Type="http://schemas.openxmlformats.org/officeDocument/2006/relationships/hyperlink" Target="https://drive.google.com/file/d/13WbfsVXxTHEX7FGbwMuxoGd6HyvN03v4/view?usp=drive_link" TargetMode="External"/><Relationship Id="rId3174" Type="http://schemas.openxmlformats.org/officeDocument/2006/relationships/hyperlink" Target="https://app.ideascale.com/t/UM5UZBw7E" TargetMode="External"/><Relationship Id="rId3177" Type="http://schemas.openxmlformats.org/officeDocument/2006/relationships/hyperlink" Target="https://projectcatalyst.io/funds/10/f10-spo-tools-and-community-projects/customizable-staking-baskets-platform-incentivizing-cardanos-decentralization" TargetMode="External"/><Relationship Id="rId3176" Type="http://schemas.openxmlformats.org/officeDocument/2006/relationships/hyperlink" Target="https://youtu.be/5pM0H4HQe2o" TargetMode="External"/><Relationship Id="rId3179" Type="http://schemas.openxmlformats.org/officeDocument/2006/relationships/hyperlink" Target="https://youtu.be/ejBRdlQs16A" TargetMode="External"/><Relationship Id="rId3178" Type="http://schemas.openxmlformats.org/officeDocument/2006/relationships/hyperlink" Target="https://drive.google.com/file/d/1xncf-NfyhxoQfigIQTS-pqsLy-QnQXDD/view?usp=drive_link" TargetMode="External"/><Relationship Id="rId3160" Type="http://schemas.openxmlformats.org/officeDocument/2006/relationships/hyperlink" Target="https://projectcatalyst.io/funds/10/f10-osde-open-source-dev-ecosystem/pallas-open-source-maintainer" TargetMode="External"/><Relationship Id="rId4491" Type="http://schemas.openxmlformats.org/officeDocument/2006/relationships/hyperlink" Target="https://drive.google.com/file/d/1wD7fwNsx_kYZjEjWPejcpSIIdJu0qr3W/view?usp=drive_link" TargetMode="External"/><Relationship Id="rId4490" Type="http://schemas.openxmlformats.org/officeDocument/2006/relationships/hyperlink" Target="https://cardano.ideascale.com/a/dtd/368891-48088" TargetMode="External"/><Relationship Id="rId3162" Type="http://schemas.openxmlformats.org/officeDocument/2006/relationships/hyperlink" Target="https://www.youtube.com/watch?v=48XLPy5oL2c" TargetMode="External"/><Relationship Id="rId4493" Type="http://schemas.openxmlformats.org/officeDocument/2006/relationships/hyperlink" Target="https://cardano.ideascale.com/a/dtd/Wutano-Token-Africa-Health-System/367824-48088" TargetMode="External"/><Relationship Id="rId3161" Type="http://schemas.openxmlformats.org/officeDocument/2006/relationships/hyperlink" Target="https://drive.google.com/file/d/1TbYupfz_5P7FgATFfhVT1gDj3pszZ49H/view?usp=drive_link" TargetMode="External"/><Relationship Id="rId4492" Type="http://schemas.openxmlformats.org/officeDocument/2006/relationships/hyperlink" Target="https://www.youtube.com/watch?v=NSPhdj1POmA" TargetMode="External"/><Relationship Id="rId3164" Type="http://schemas.openxmlformats.org/officeDocument/2006/relationships/hyperlink" Target="https://docs.google.com/document/d/1n-0cWs5B2IWv9Ls0yhgQVUY-ucqUa8vSMblhYE5Qy0o/edit" TargetMode="External"/><Relationship Id="rId4495" Type="http://schemas.openxmlformats.org/officeDocument/2006/relationships/hyperlink" Target="https://www.youtube.com/watch?v=NSPhdj1POmA" TargetMode="External"/><Relationship Id="rId3163" Type="http://schemas.openxmlformats.org/officeDocument/2006/relationships/hyperlink" Target="https://projectcatalyst.io/funds/11/cardano-open-ecosystem/hydra-course-for-non-native-english-community-developers" TargetMode="External"/><Relationship Id="rId4494" Type="http://schemas.openxmlformats.org/officeDocument/2006/relationships/hyperlink" Target="https://drive.google.com/file/d/1wD7fwNsx_kYZjEjWPejcpSIIdJu0qr3W/view?usp=drive_link" TargetMode="External"/><Relationship Id="rId3166" Type="http://schemas.openxmlformats.org/officeDocument/2006/relationships/hyperlink" Target="https://projectcatalyst.io/funds/10/f10-catalyst-open/integration-of-rare-perks-nfts-into-a-cardano-based-ticketing-platform" TargetMode="External"/><Relationship Id="rId4497" Type="http://schemas.openxmlformats.org/officeDocument/2006/relationships/hyperlink" Target="https://drive.google.com/file/d/1P9S0GX14uZtuTUgdd9lK6Fj2BLEBhpo-/view?usp=drive_link" TargetMode="External"/><Relationship Id="rId3165" Type="http://schemas.openxmlformats.org/officeDocument/2006/relationships/hyperlink" Target="https://www.youtube.com/watch?v=htze_xI9Ghg" TargetMode="External"/><Relationship Id="rId4496" Type="http://schemas.openxmlformats.org/officeDocument/2006/relationships/hyperlink" Target="https://projectcatalyst.io/funds/10/f10-developer-ecosystem-the-evolution/crypto-magazine-published-by-japanese-polular-publisher-futaba-sha" TargetMode="External"/><Relationship Id="rId3168" Type="http://schemas.openxmlformats.org/officeDocument/2006/relationships/hyperlink" Target="https://www.youtube.com/watch?v=QcAmUgDMPq0" TargetMode="External"/><Relationship Id="rId4499" Type="http://schemas.openxmlformats.org/officeDocument/2006/relationships/hyperlink" Target="https://projectcatalyst.io/funds/10/f10-products-and-integrations/ikigai-mlabs-hydra-app-sdk-and-auction-service" TargetMode="External"/><Relationship Id="rId3167" Type="http://schemas.openxmlformats.org/officeDocument/2006/relationships/hyperlink" Target="https://docs.google.com/document/d/1dbmPum8XGIc-yDYGFPZaryPEH2-dXfPi9rn5_ZlNEaU/edit" TargetMode="External"/><Relationship Id="rId4498" Type="http://schemas.openxmlformats.org/officeDocument/2006/relationships/hyperlink" Target="https://www.youtube.com/watch?v=-3WUp1bOVRw" TargetMode="External"/><Relationship Id="rId3169" Type="http://schemas.openxmlformats.org/officeDocument/2006/relationships/hyperlink" Target="https://projectcatalyst.io/funds/10/f10-atala-prism-launch-ecosystem/ecosystem-building-and-large-scale-atala-tech-deployment-blueprint" TargetMode="External"/><Relationship Id="rId2700" Type="http://schemas.openxmlformats.org/officeDocument/2006/relationships/hyperlink" Target="https://youtu.be/4fPrMapPeYo" TargetMode="External"/><Relationship Id="rId2701" Type="http://schemas.openxmlformats.org/officeDocument/2006/relationships/hyperlink" Target="https://app.ideascale.com/t/UM5UZBrY4" TargetMode="External"/><Relationship Id="rId2702" Type="http://schemas.openxmlformats.org/officeDocument/2006/relationships/hyperlink" Target="https://docs.google.com/document/d/1gZumFiK6iwIrCoxg4ImuYc-JbWocLdQvceELoJIBqvI/edit" TargetMode="External"/><Relationship Id="rId2703" Type="http://schemas.openxmlformats.org/officeDocument/2006/relationships/hyperlink" Target="https://youtu.be/Ia0_tzRIRXg" TargetMode="External"/><Relationship Id="rId2704" Type="http://schemas.openxmlformats.org/officeDocument/2006/relationships/hyperlink" Target="https://app.ideascale.com/t/UM5UZBq01" TargetMode="External"/><Relationship Id="rId2705" Type="http://schemas.openxmlformats.org/officeDocument/2006/relationships/hyperlink" Target="https://docs.google.com/document/d/1d3aJTk-SUFBEvAQXAtP2SRAEEgSpxu15KP9_wS5R9Mg/edit" TargetMode="External"/><Relationship Id="rId2706" Type="http://schemas.openxmlformats.org/officeDocument/2006/relationships/hyperlink" Target="https://www.youtube.com/watch?v=laVMMJi4E3I" TargetMode="External"/><Relationship Id="rId2707" Type="http://schemas.openxmlformats.org/officeDocument/2006/relationships/hyperlink" Target="https://cardano.ideascale.com/a/dtd/After-Town-Hall-by-Swarm/366709-48088" TargetMode="External"/><Relationship Id="rId2708" Type="http://schemas.openxmlformats.org/officeDocument/2006/relationships/hyperlink" Target="https://drive.google.com/file/d/1fo53YBI7lp4XJ3tuC0IjWHT77zdaUKWP/view?usp=drive_link" TargetMode="External"/><Relationship Id="rId2709" Type="http://schemas.openxmlformats.org/officeDocument/2006/relationships/hyperlink" Target="https://cardano.ideascale.com/c/idea/324317" TargetMode="External"/><Relationship Id="rId2720" Type="http://schemas.openxmlformats.org/officeDocument/2006/relationships/hyperlink" Target="https://www.youtube.com/watch?v=WHKDmILqEKs" TargetMode="External"/><Relationship Id="rId2721" Type="http://schemas.openxmlformats.org/officeDocument/2006/relationships/hyperlink" Target="http://app.ideascale.com/t/UM5UZBixr" TargetMode="External"/><Relationship Id="rId2722" Type="http://schemas.openxmlformats.org/officeDocument/2006/relationships/hyperlink" Target="https://docs.google.com/document/d/1hu3LQD7jME8UUWKzPl1Pu1EWZ1adgja3UvB3ZJCBG64/edit" TargetMode="External"/><Relationship Id="rId2723" Type="http://schemas.openxmlformats.org/officeDocument/2006/relationships/hyperlink" Target="https://www.youtube.com/watch?v=ZpPxdid5WCI" TargetMode="External"/><Relationship Id="rId2724" Type="http://schemas.openxmlformats.org/officeDocument/2006/relationships/hyperlink" Target="http://app.ideascale.com/t/UM5UZBiik" TargetMode="External"/><Relationship Id="rId2725" Type="http://schemas.openxmlformats.org/officeDocument/2006/relationships/hyperlink" Target="https://docs.google.com/document/d/17a9O83OrGqr5ZG305ATw_HvktN76kD388gP-MgBkAAU/edit" TargetMode="External"/><Relationship Id="rId2726" Type="http://schemas.openxmlformats.org/officeDocument/2006/relationships/hyperlink" Target="https://youtu.be/VC1QbKpmtLw" TargetMode="External"/><Relationship Id="rId2727" Type="http://schemas.openxmlformats.org/officeDocument/2006/relationships/hyperlink" Target="https://cardano.ideascale.com/a/dtd/Automated-Phishing-Scam-Detection/367075-48088" TargetMode="External"/><Relationship Id="rId2728" Type="http://schemas.openxmlformats.org/officeDocument/2006/relationships/hyperlink" Target="https://drive.google.com/file/d/1fK_0btX4Nem0N_ezXW185BdSjm5Yf0Xj/view?usp=drive_link" TargetMode="External"/><Relationship Id="rId2729" Type="http://schemas.openxmlformats.org/officeDocument/2006/relationships/hyperlink" Target="https://vimeo.com/891610004?share=copy" TargetMode="External"/><Relationship Id="rId2710" Type="http://schemas.openxmlformats.org/officeDocument/2006/relationships/hyperlink" Target="https://drive.google.com/file/d/1AwnMmR-Mf2p2F62B92tZx99XC83GB9l4/view?usp=drive_link" TargetMode="External"/><Relationship Id="rId2711" Type="http://schemas.openxmlformats.org/officeDocument/2006/relationships/hyperlink" Target="https://www.youtube.com/watch?v=H2RoMF6T9R0" TargetMode="External"/><Relationship Id="rId2712" Type="http://schemas.openxmlformats.org/officeDocument/2006/relationships/hyperlink" Target="https://cardano.ideascale.com/c/idea/334417" TargetMode="External"/><Relationship Id="rId2713" Type="http://schemas.openxmlformats.org/officeDocument/2006/relationships/hyperlink" Target="https://drive.google.com/file/d/1AwnMmR-Mf2p2F62B92tZx99XC83GB9l4/view?usp=drive_link" TargetMode="External"/><Relationship Id="rId2714" Type="http://schemas.openxmlformats.org/officeDocument/2006/relationships/hyperlink" Target="https://www.youtube.com/watch?v=H2RoMF6T9R0" TargetMode="External"/><Relationship Id="rId2715" Type="http://schemas.openxmlformats.org/officeDocument/2006/relationships/hyperlink" Target="https://app.ideascale.com/t/UM5UZBvh0" TargetMode="External"/><Relationship Id="rId2716" Type="http://schemas.openxmlformats.org/officeDocument/2006/relationships/hyperlink" Target="https://drive.google.com/file/d/1OcPrmTvsTgqRiI-hcfFcmpOBQSTiOTpV/view?usp=drive_link" TargetMode="External"/><Relationship Id="rId2717" Type="http://schemas.openxmlformats.org/officeDocument/2006/relationships/hyperlink" Target="https://youtu.be/WHKDmILqEKs" TargetMode="External"/><Relationship Id="rId2718" Type="http://schemas.openxmlformats.org/officeDocument/2006/relationships/hyperlink" Target="https://app.ideascale.com/t/UM5UZBvh3" TargetMode="External"/><Relationship Id="rId2719" Type="http://schemas.openxmlformats.org/officeDocument/2006/relationships/hyperlink" Target="https://drive.google.com/file/d/1OcPrmTvsTgqRiI-hcfFcmpOBQSTiOTpV/view?usp=drive_link" TargetMode="External"/><Relationship Id="rId1455" Type="http://schemas.openxmlformats.org/officeDocument/2006/relationships/hyperlink" Target="https://cardano.ideascale.com/a/dtd/414898-48088" TargetMode="External"/><Relationship Id="rId2786" Type="http://schemas.openxmlformats.org/officeDocument/2006/relationships/hyperlink" Target="http://app.ideascale.com/t/UM5UZBijG" TargetMode="External"/><Relationship Id="rId1456" Type="http://schemas.openxmlformats.org/officeDocument/2006/relationships/hyperlink" Target="https://drive.google.com/file/d/19yCsHhufGVdVVd7fBMVSebqSBIJneslT/view?usp=share_link" TargetMode="External"/><Relationship Id="rId2787" Type="http://schemas.openxmlformats.org/officeDocument/2006/relationships/hyperlink" Target="https://drive.google.com/file/d/1gvk3g_3b1qrVGeKAMrjcc1Y_Stbum2M0/view?usp=drive_link" TargetMode="External"/><Relationship Id="rId1457" Type="http://schemas.openxmlformats.org/officeDocument/2006/relationships/hyperlink" Target="https://youtu.be/SgQi6-UlhVE" TargetMode="External"/><Relationship Id="rId2788" Type="http://schemas.openxmlformats.org/officeDocument/2006/relationships/hyperlink" Target="https://www.youtube.com/watch?v=G3TqlyZOC_Y" TargetMode="External"/><Relationship Id="rId1458" Type="http://schemas.openxmlformats.org/officeDocument/2006/relationships/hyperlink" Target="https://www.youtube.com/watch?v=YSMrE4_0hX4" TargetMode="External"/><Relationship Id="rId2789" Type="http://schemas.openxmlformats.org/officeDocument/2006/relationships/hyperlink" Target="https://cardano.ideascale.com/a/dtd/Distributed-Work-Reward-Mechanism/368091-48088" TargetMode="External"/><Relationship Id="rId1459" Type="http://schemas.openxmlformats.org/officeDocument/2006/relationships/hyperlink" Target="https://cardano.ideascale.com/a/dtd/SalmonNation-Decentralized-Alliance/368369-48088" TargetMode="External"/><Relationship Id="rId629" Type="http://schemas.openxmlformats.org/officeDocument/2006/relationships/hyperlink" Target="https://youtu.be/JfgDAMsWxEc" TargetMode="External"/><Relationship Id="rId624" Type="http://schemas.openxmlformats.org/officeDocument/2006/relationships/hyperlink" Target="https://drive.google.com/file/d/17wKWo6zmQeBVXYytgtvcxBn2DsZXl-kg/view?usp=sharing" TargetMode="External"/><Relationship Id="rId623" Type="http://schemas.openxmlformats.org/officeDocument/2006/relationships/hyperlink" Target="https://app.ideascale.com/t/UM5UZBq7K" TargetMode="External"/><Relationship Id="rId622" Type="http://schemas.openxmlformats.org/officeDocument/2006/relationships/hyperlink" Target="https://drive.google.com/file/d/1cVrdBFsKSvlicGtVTCkDKX8maN17WRLh/view?usp=sharing" TargetMode="External"/><Relationship Id="rId621" Type="http://schemas.openxmlformats.org/officeDocument/2006/relationships/hyperlink" Target="https://youtu.be/_PGYhomXaFY" TargetMode="External"/><Relationship Id="rId628" Type="http://schemas.openxmlformats.org/officeDocument/2006/relationships/hyperlink" Target="https://drive.google.com/file/d/1zUg75wxwxJquMw71lvur8F6YE12b9J3y/view?usp=sharing" TargetMode="External"/><Relationship Id="rId627" Type="http://schemas.openxmlformats.org/officeDocument/2006/relationships/hyperlink" Target="https://app.ideascale.com/t/UM5UZBw2b" TargetMode="External"/><Relationship Id="rId626" Type="http://schemas.openxmlformats.org/officeDocument/2006/relationships/hyperlink" Target="https://youtu.be/MjSM6EUm9_w" TargetMode="External"/><Relationship Id="rId625" Type="http://schemas.openxmlformats.org/officeDocument/2006/relationships/hyperlink" Target="https://youtu.be/ifHogehgMpo" TargetMode="External"/><Relationship Id="rId2780" Type="http://schemas.openxmlformats.org/officeDocument/2006/relationships/hyperlink" Target="https://app.ideascale.com/t/UM5UZBw8K" TargetMode="External"/><Relationship Id="rId1450" Type="http://schemas.openxmlformats.org/officeDocument/2006/relationships/hyperlink" Target="https://www.youtube.com/watch?v=enXH3t20INA" TargetMode="External"/><Relationship Id="rId2781" Type="http://schemas.openxmlformats.org/officeDocument/2006/relationships/hyperlink" Target="https://drive.google.com/file/d/1CI5fvD9ar_2OCwoO1uN2FiWLwgQTuQgG/view?usp=drive_link" TargetMode="External"/><Relationship Id="rId620" Type="http://schemas.openxmlformats.org/officeDocument/2006/relationships/hyperlink" Target="https://drive.google.com/file/d/1ss6H4YMSAGJi8DMATUT-dFnk27DkGEaW/view?usp=sharing" TargetMode="External"/><Relationship Id="rId1451" Type="http://schemas.openxmlformats.org/officeDocument/2006/relationships/hyperlink" Target="https://app.ideascale.com/t/UM5UZBvsy" TargetMode="External"/><Relationship Id="rId2782" Type="http://schemas.openxmlformats.org/officeDocument/2006/relationships/hyperlink" Target="https://youtu.be/fELfjgA7nRY" TargetMode="External"/><Relationship Id="rId1452" Type="http://schemas.openxmlformats.org/officeDocument/2006/relationships/hyperlink" Target="https://drive.google.com/file/d/1P10dREfIpB2QaTUG0mOCb89q4PcivYu-/view?usp=share_link" TargetMode="External"/><Relationship Id="rId2783" Type="http://schemas.openxmlformats.org/officeDocument/2006/relationships/hyperlink" Target="http://app.ideascale.com/t/UM5UZBikh" TargetMode="External"/><Relationship Id="rId1453" Type="http://schemas.openxmlformats.org/officeDocument/2006/relationships/hyperlink" Target="https://youtu.be/OAoSU5A-V8A" TargetMode="External"/><Relationship Id="rId2784" Type="http://schemas.openxmlformats.org/officeDocument/2006/relationships/hyperlink" Target="https://docs.google.com/document/d/1ZiGnTB_kjWHyaHhoxr-uaDS_JBikn51wJ_kg3WgwY24/edit" TargetMode="External"/><Relationship Id="rId1454" Type="http://schemas.openxmlformats.org/officeDocument/2006/relationships/hyperlink" Target="https://www.youtube.com/watch?v=tdbYpJjrpAk" TargetMode="External"/><Relationship Id="rId2785" Type="http://schemas.openxmlformats.org/officeDocument/2006/relationships/hyperlink" Target="https://youtu.be/Xeqw9_isEmw" TargetMode="External"/><Relationship Id="rId1444" Type="http://schemas.openxmlformats.org/officeDocument/2006/relationships/hyperlink" Target="https://drive.google.com/file/d/1wYB4AwitlVVUSZqGSm4Bh27oVu-PzJtk/view?usp=share_link" TargetMode="External"/><Relationship Id="rId2775" Type="http://schemas.openxmlformats.org/officeDocument/2006/relationships/hyperlink" Target="https://drive.google.com/file/d/1uAWNhzHmMysDJ9xuwMIWzQ3fFSz83ojz/view?usp=drive_link" TargetMode="External"/><Relationship Id="rId1445" Type="http://schemas.openxmlformats.org/officeDocument/2006/relationships/hyperlink" Target="https://youtu.be/U2wJwHfnX84" TargetMode="External"/><Relationship Id="rId2776" Type="http://schemas.openxmlformats.org/officeDocument/2006/relationships/hyperlink" Target="https://youtu.be/FYxVOkZdYH0" TargetMode="External"/><Relationship Id="rId1446" Type="http://schemas.openxmlformats.org/officeDocument/2006/relationships/hyperlink" Target="https://www.youtube.com/watch?v=szz2gXrbDlw" TargetMode="External"/><Relationship Id="rId2777" Type="http://schemas.openxmlformats.org/officeDocument/2006/relationships/hyperlink" Target="https://app.ideascale.com/t/UM5UZBqhi" TargetMode="External"/><Relationship Id="rId1447" Type="http://schemas.openxmlformats.org/officeDocument/2006/relationships/hyperlink" Target="https://app.ideascale.com/t/UM5UZBuoc" TargetMode="External"/><Relationship Id="rId2778" Type="http://schemas.openxmlformats.org/officeDocument/2006/relationships/hyperlink" Target="https://drive.google.com/file/d/1CI5fvD9ar_2OCwoO1uN2FiWLwgQTuQgG/view?usp=drive_link" TargetMode="External"/><Relationship Id="rId1448" Type="http://schemas.openxmlformats.org/officeDocument/2006/relationships/hyperlink" Target="https://drive.google.com/file/d/114RUHQweebIId5fJkHla1FxAvPTfi3D_/view?usp=share_link" TargetMode="External"/><Relationship Id="rId2779" Type="http://schemas.openxmlformats.org/officeDocument/2006/relationships/hyperlink" Target="https://youtu.be/fELfjgA7nRY" TargetMode="External"/><Relationship Id="rId1449" Type="http://schemas.openxmlformats.org/officeDocument/2006/relationships/hyperlink" Target="https://youtu.be/zgYpcRlX1bI" TargetMode="External"/><Relationship Id="rId619" Type="http://schemas.openxmlformats.org/officeDocument/2006/relationships/hyperlink" Target="https://app.ideascale.com/t/UM5UZBw8H" TargetMode="External"/><Relationship Id="rId618" Type="http://schemas.openxmlformats.org/officeDocument/2006/relationships/hyperlink" Target="https://noisrevni-my.sharepoint.com/:v:/g/personal/jacques_bosch_inversion_dev/EXJwjS1MPelAl0nnX9-4VukBLDtGFbEXlyKrvepc-_AZJw?e=IsvKnF" TargetMode="External"/><Relationship Id="rId613" Type="http://schemas.openxmlformats.org/officeDocument/2006/relationships/hyperlink" Target="https://drive.google.com/file/d/1A1XXr8fDaE9gUlf9TcJdr9LXBa7lLwnv/view?usp=sharing" TargetMode="External"/><Relationship Id="rId612" Type="http://schemas.openxmlformats.org/officeDocument/2006/relationships/hyperlink" Target="https://app.ideascale.com/t/UM5UZBvBO" TargetMode="External"/><Relationship Id="rId611" Type="http://schemas.openxmlformats.org/officeDocument/2006/relationships/hyperlink" Target="https://drive.google.com/file/d/1k6ZRxrWzv32G8AQ_BYY03JDnEjzyjXpm/view?usp=sharing" TargetMode="External"/><Relationship Id="rId610" Type="http://schemas.openxmlformats.org/officeDocument/2006/relationships/hyperlink" Target="https://youtu.be/TXimEuugjcc" TargetMode="External"/><Relationship Id="rId617" Type="http://schemas.openxmlformats.org/officeDocument/2006/relationships/hyperlink" Target="https://youtu.be/dgTRtpNorpk" TargetMode="External"/><Relationship Id="rId616" Type="http://schemas.openxmlformats.org/officeDocument/2006/relationships/hyperlink" Target="https://drive.google.com/file/d/1uCJSfBNy7P-kheCFUKNFygZima1nWrge/view?usp=sharing" TargetMode="External"/><Relationship Id="rId615" Type="http://schemas.openxmlformats.org/officeDocument/2006/relationships/hyperlink" Target="https://app.ideascale.com/t/UM5UZBwvM" TargetMode="External"/><Relationship Id="rId614" Type="http://schemas.openxmlformats.org/officeDocument/2006/relationships/hyperlink" Target="https://drive.google.com/file/d/1HkKkGTKb_YEGHf9LmoxV53Kc-nyjVgdL/view?usp=sharing" TargetMode="External"/><Relationship Id="rId2770" Type="http://schemas.openxmlformats.org/officeDocument/2006/relationships/hyperlink" Target="https://youtu.be/CyL_VyYHTMA" TargetMode="External"/><Relationship Id="rId1440" Type="http://schemas.openxmlformats.org/officeDocument/2006/relationships/hyperlink" Target="https://drive.google.com/file/d/1GV3MJvqNdz1Jc0QAn335DaJSbPy5xoo7/view?usp=share_link" TargetMode="External"/><Relationship Id="rId2771" Type="http://schemas.openxmlformats.org/officeDocument/2006/relationships/hyperlink" Target="https://cardano.ideascale.com/a/dtd/Orcfax-trustworthy-Cardano-oracles/367650-48088" TargetMode="External"/><Relationship Id="rId1441" Type="http://schemas.openxmlformats.org/officeDocument/2006/relationships/hyperlink" Target="https://youtu.be/YBnXJWe4_2U" TargetMode="External"/><Relationship Id="rId2772" Type="http://schemas.openxmlformats.org/officeDocument/2006/relationships/hyperlink" Target="https://drive.google.com/file/d/1SeJ5OztuBRHK_1s3KaMT2oV2BYMWIqfV/view?usp=drive_link" TargetMode="External"/><Relationship Id="rId1442" Type="http://schemas.openxmlformats.org/officeDocument/2006/relationships/hyperlink" Target="https://youtu.be/VdOaPOJmkHo" TargetMode="External"/><Relationship Id="rId2773" Type="http://schemas.openxmlformats.org/officeDocument/2006/relationships/hyperlink" Target="https://youtu.be/Aenpa2Kqr4c?si=EsdKOQt3Me7kxV_y" TargetMode="External"/><Relationship Id="rId1443" Type="http://schemas.openxmlformats.org/officeDocument/2006/relationships/hyperlink" Target="https://cardano.ideascale.com/a/dtd/421676-48088" TargetMode="External"/><Relationship Id="rId2774" Type="http://schemas.openxmlformats.org/officeDocument/2006/relationships/hyperlink" Target="https://app.ideascale.com/t/UM5UZBrMx" TargetMode="External"/><Relationship Id="rId1477" Type="http://schemas.openxmlformats.org/officeDocument/2006/relationships/hyperlink" Target="https://youtu.be/W09ROeXmmCs" TargetMode="External"/><Relationship Id="rId4503" Type="http://schemas.openxmlformats.org/officeDocument/2006/relationships/hyperlink" Target="https://drive.google.com/file/d/1ZpRZyr8xC0qBTWExBDVeWt4x2B8d0Rm_/view?usp=drive_link" TargetMode="External"/><Relationship Id="rId1478" Type="http://schemas.openxmlformats.org/officeDocument/2006/relationships/hyperlink" Target="https://www.youtube.com/watch?v=Spn0kN-c_QA" TargetMode="External"/><Relationship Id="rId4502" Type="http://schemas.openxmlformats.org/officeDocument/2006/relationships/hyperlink" Target="https://projectcatalyst.io/funds/11/cardano-use-cases-concept/buy-or-sell-ada-on-whatsapp-and-telegram-by-ai-chatbot-on-ramp-and-off-ramp-crypto-brl-fiatada" TargetMode="External"/><Relationship Id="rId1479" Type="http://schemas.openxmlformats.org/officeDocument/2006/relationships/hyperlink" Target="https://app.ideascale.com/t/UM5UZBqzT" TargetMode="External"/><Relationship Id="rId4505" Type="http://schemas.openxmlformats.org/officeDocument/2006/relationships/hyperlink" Target="https://projectcatalyst.io/funds/11/cardano-open-ecosystem/cardano-ecosystem-smart-contract-languages-live-supportoxygen-documentation-and-adoption" TargetMode="External"/><Relationship Id="rId4504" Type="http://schemas.openxmlformats.org/officeDocument/2006/relationships/hyperlink" Target="https://youtu.be/c0CxxmitXFM" TargetMode="External"/><Relationship Id="rId4507" Type="http://schemas.openxmlformats.org/officeDocument/2006/relationships/hyperlink" Target="https://youtu.be/EPfgkFm82hI" TargetMode="External"/><Relationship Id="rId4506" Type="http://schemas.openxmlformats.org/officeDocument/2006/relationships/hyperlink" Target="https://drive.google.com/file/d/11PzhXZbTKZil9KrzQ-eJRVKSjJsyCpth/view" TargetMode="External"/><Relationship Id="rId4509" Type="http://schemas.openxmlformats.org/officeDocument/2006/relationships/hyperlink" Target="https://drive.google.com/file/d/1YRLW0RrZxYTz34WDgXkcULteNnufU28i/view?usp=drive_link" TargetMode="External"/><Relationship Id="rId4508" Type="http://schemas.openxmlformats.org/officeDocument/2006/relationships/hyperlink" Target="https://projectcatalyst.io/funds/11/cardano-open-ecosystem/cardano-summit-2025-welcome-to-africa" TargetMode="External"/><Relationship Id="rId646" Type="http://schemas.openxmlformats.org/officeDocument/2006/relationships/hyperlink" Target="https://vimeo.com/733677745" TargetMode="External"/><Relationship Id="rId645" Type="http://schemas.openxmlformats.org/officeDocument/2006/relationships/hyperlink" Target="https://youtu.be/DQVEopP92So" TargetMode="External"/><Relationship Id="rId644" Type="http://schemas.openxmlformats.org/officeDocument/2006/relationships/hyperlink" Target="https://drive.google.com/file/d/19VJfrY3jvCr5a5cu8gUTE_T9XErYhlQN/view?usp=sharing" TargetMode="External"/><Relationship Id="rId643" Type="http://schemas.openxmlformats.org/officeDocument/2006/relationships/hyperlink" Target="https://app.ideascale.com/t/UM5UZBqth" TargetMode="External"/><Relationship Id="rId649" Type="http://schemas.openxmlformats.org/officeDocument/2006/relationships/hyperlink" Target="https://youtu.be/0CDvsZgulOk" TargetMode="External"/><Relationship Id="rId648" Type="http://schemas.openxmlformats.org/officeDocument/2006/relationships/hyperlink" Target="https://drive.google.com/file/d/1qpN71l7-PdXWXPsC4weB_Jc1r6VV9JJ7/view?usp=sharing" TargetMode="External"/><Relationship Id="rId647" Type="http://schemas.openxmlformats.org/officeDocument/2006/relationships/hyperlink" Target="https://app.ideascale.com/t/UM5UZBq8m" TargetMode="External"/><Relationship Id="rId1470" Type="http://schemas.openxmlformats.org/officeDocument/2006/relationships/hyperlink" Target="https://www.youtube.com/watch?v=83W_imkbHoQ" TargetMode="External"/><Relationship Id="rId1471" Type="http://schemas.openxmlformats.org/officeDocument/2006/relationships/hyperlink" Target="https://app.ideascale.com/t/UM5UZBvit" TargetMode="External"/><Relationship Id="rId1472" Type="http://schemas.openxmlformats.org/officeDocument/2006/relationships/hyperlink" Target="https://drive.google.com/file/d/1zigfGk6FXfSp49haAvv4EsUcnf1JlLc2/view?usp=share_link" TargetMode="External"/><Relationship Id="rId642" Type="http://schemas.openxmlformats.org/officeDocument/2006/relationships/hyperlink" Target="https://www.youtube.com/watch?v=XsGxjMJkQyI" TargetMode="External"/><Relationship Id="rId1473" Type="http://schemas.openxmlformats.org/officeDocument/2006/relationships/hyperlink" Target="https://youtu.be/Uq8tWC5NiIo" TargetMode="External"/><Relationship Id="rId641" Type="http://schemas.openxmlformats.org/officeDocument/2006/relationships/hyperlink" Target="https://youtu.be/2pkwPwNKxzU" TargetMode="External"/><Relationship Id="rId1474" Type="http://schemas.openxmlformats.org/officeDocument/2006/relationships/hyperlink" Target="https://www.youtube.com/watch?v=xRVIUqrSQlE" TargetMode="External"/><Relationship Id="rId640" Type="http://schemas.openxmlformats.org/officeDocument/2006/relationships/hyperlink" Target="https://drive.google.com/file/d/138MLpGbxNGbRm3rrlmlco648aFt3HyKS/view?usp=sharing" TargetMode="External"/><Relationship Id="rId1475" Type="http://schemas.openxmlformats.org/officeDocument/2006/relationships/hyperlink" Target="https://app.ideascale.com/t/UM5UZBqpt" TargetMode="External"/><Relationship Id="rId4501" Type="http://schemas.openxmlformats.org/officeDocument/2006/relationships/hyperlink" Target="https://www.youtube.com/watch?v=oy8ymu9UTZQ" TargetMode="External"/><Relationship Id="rId1476" Type="http://schemas.openxmlformats.org/officeDocument/2006/relationships/hyperlink" Target="https://drive.google.com/file/d/1Ceq4Is8Labbmr4oFnvxM-Jt6mbqldZLs/view?usp=share_link" TargetMode="External"/><Relationship Id="rId4500" Type="http://schemas.openxmlformats.org/officeDocument/2006/relationships/hyperlink" Target="https://drive.google.com/file/d/1ValsKwiL3zhM5zZBitDxMkHsPxoVZWH7/view?usp=drive_link" TargetMode="External"/><Relationship Id="rId1466" Type="http://schemas.openxmlformats.org/officeDocument/2006/relationships/hyperlink" Target="https://www.youtube.com/watch?v=VpJ21gUX9vo" TargetMode="External"/><Relationship Id="rId2797" Type="http://schemas.openxmlformats.org/officeDocument/2006/relationships/hyperlink" Target="https://www.youtube.com/watch?v=Ly8_CKalNk0" TargetMode="External"/><Relationship Id="rId1467" Type="http://schemas.openxmlformats.org/officeDocument/2006/relationships/hyperlink" Target="https://app.ideascale.com/t/UM5UZBwAQ" TargetMode="External"/><Relationship Id="rId2798" Type="http://schemas.openxmlformats.org/officeDocument/2006/relationships/hyperlink" Target="https://app.ideascale.com/t/UM5UZBu6z" TargetMode="External"/><Relationship Id="rId1468" Type="http://schemas.openxmlformats.org/officeDocument/2006/relationships/hyperlink" Target="https://drive.google.com/file/d/13s4FcvArwPfVed94_8OBYXROK6uaWKId/view?usp=share_link" TargetMode="External"/><Relationship Id="rId2799" Type="http://schemas.openxmlformats.org/officeDocument/2006/relationships/hyperlink" Target="https://docs.google.com/document/d/1dPxJhtjABWB-lmfEGdE7kgLalDNdtG5aQjfamm57jlw/edit" TargetMode="External"/><Relationship Id="rId1469" Type="http://schemas.openxmlformats.org/officeDocument/2006/relationships/hyperlink" Target="https://youtu.be/LM4V0VNi03Y" TargetMode="External"/><Relationship Id="rId635" Type="http://schemas.openxmlformats.org/officeDocument/2006/relationships/hyperlink" Target="https://cardano.ideascale.com/a/dtd/The-Catalyst-School-Website/368885-48088" TargetMode="External"/><Relationship Id="rId634" Type="http://schemas.openxmlformats.org/officeDocument/2006/relationships/hyperlink" Target="https://youtu.be/60MClCLnbbE" TargetMode="External"/><Relationship Id="rId633" Type="http://schemas.openxmlformats.org/officeDocument/2006/relationships/hyperlink" Target="https://youtu.be/BKngS1citZ8" TargetMode="External"/><Relationship Id="rId632" Type="http://schemas.openxmlformats.org/officeDocument/2006/relationships/hyperlink" Target="https://drive.google.com/file/d/13ztFaZzqB_WCw3BYifhef6mWR10pqyEV/view?usp=sharing" TargetMode="External"/><Relationship Id="rId639" Type="http://schemas.openxmlformats.org/officeDocument/2006/relationships/hyperlink" Target="https://app.ideascale.com/t/UM5UZBvI5" TargetMode="External"/><Relationship Id="rId638" Type="http://schemas.openxmlformats.org/officeDocument/2006/relationships/hyperlink" Target="https://youtu.be/w03iFH7dWyk" TargetMode="External"/><Relationship Id="rId637" Type="http://schemas.openxmlformats.org/officeDocument/2006/relationships/hyperlink" Target="https://youtu.be/alZqShz8bpU" TargetMode="External"/><Relationship Id="rId636" Type="http://schemas.openxmlformats.org/officeDocument/2006/relationships/hyperlink" Target="https://drive.google.com/file/d/1mCWaCA2iVbHrTlkSRB2zMCkBMkMY6iib/view?usp=sharing" TargetMode="External"/><Relationship Id="rId2790" Type="http://schemas.openxmlformats.org/officeDocument/2006/relationships/hyperlink" Target="https://drive.google.com/file/d/1jo1wcXdlSnU6LQOXyRH_VHn9E6sCj2Go/view?usp=drive_link" TargetMode="External"/><Relationship Id="rId1460" Type="http://schemas.openxmlformats.org/officeDocument/2006/relationships/hyperlink" Target="https://docs.google.com/document/d/1hbBg1IleQcUju_oIW4IXKgcJgbq5Mo4Pap9cFyoFaLI/edit?usp=share_link" TargetMode="External"/><Relationship Id="rId2791" Type="http://schemas.openxmlformats.org/officeDocument/2006/relationships/hyperlink" Target="https://www.youtube.com/watch?v=tFznQAJexEg" TargetMode="External"/><Relationship Id="rId1461" Type="http://schemas.openxmlformats.org/officeDocument/2006/relationships/hyperlink" Target="https://youtu.be/Xc5k-m_tKWE" TargetMode="External"/><Relationship Id="rId2792" Type="http://schemas.openxmlformats.org/officeDocument/2006/relationships/hyperlink" Target="https://cardano.ideascale.com/a/dtd/422283-48088" TargetMode="External"/><Relationship Id="rId631" Type="http://schemas.openxmlformats.org/officeDocument/2006/relationships/hyperlink" Target="https://cardano.ideascale.com/a/dtd/367842-48088" TargetMode="External"/><Relationship Id="rId1462" Type="http://schemas.openxmlformats.org/officeDocument/2006/relationships/hyperlink" Target="https://youtu.be/ToZ7yChS-0g" TargetMode="External"/><Relationship Id="rId2793" Type="http://schemas.openxmlformats.org/officeDocument/2006/relationships/hyperlink" Target="https://drive.google.com/file/d/1LB2JAJwWDPYSD-JYiuTK358z0Da5uUjU/view?usp=drive_link" TargetMode="External"/><Relationship Id="rId630" Type="http://schemas.openxmlformats.org/officeDocument/2006/relationships/hyperlink" Target="https://youtu.be/ngAGBZ7gL3g" TargetMode="External"/><Relationship Id="rId1463" Type="http://schemas.openxmlformats.org/officeDocument/2006/relationships/hyperlink" Target="https://app.ideascale.com/t/UM5UZBrLq" TargetMode="External"/><Relationship Id="rId2794" Type="http://schemas.openxmlformats.org/officeDocument/2006/relationships/hyperlink" Target="https://www.youtube.com/watch?v=WCy6FvEiirA" TargetMode="External"/><Relationship Id="rId1464" Type="http://schemas.openxmlformats.org/officeDocument/2006/relationships/hyperlink" Target="https://drive.google.com/drive/u/0/folders/1SoZdEfXnFEx4u1i1bI8RcZ_KmGNBDdtK" TargetMode="External"/><Relationship Id="rId2795" Type="http://schemas.openxmlformats.org/officeDocument/2006/relationships/hyperlink" Target="https://cardano.ideascale.com/a/dtd/414624-48088" TargetMode="External"/><Relationship Id="rId1465" Type="http://schemas.openxmlformats.org/officeDocument/2006/relationships/hyperlink" Target="https://youtu.be/sjngSSa62BA" TargetMode="External"/><Relationship Id="rId2796" Type="http://schemas.openxmlformats.org/officeDocument/2006/relationships/hyperlink" Target="https://drive.google.com/file/d/1zJrj4_hV-yyuYsyj0LLqFmQ9hlGnxq46/view?usp=drive_link" TargetMode="External"/><Relationship Id="rId1411" Type="http://schemas.openxmlformats.org/officeDocument/2006/relationships/hyperlink" Target="https://cardano.ideascale.com/a/dtd/422185-48088" TargetMode="External"/><Relationship Id="rId2742" Type="http://schemas.openxmlformats.org/officeDocument/2006/relationships/hyperlink" Target="https://docs.google.com/document/d/1AX6VFPg2rsP-zyhoW_gqsZVbo_b9vWDp/edit?usp=drive_link&amp;ouid=116297887899789336301&amp;rtpof=true&amp;sd=true" TargetMode="External"/><Relationship Id="rId1412" Type="http://schemas.openxmlformats.org/officeDocument/2006/relationships/hyperlink" Target="https://drive.google.com/file/d/1oYJ83CUbm3nhIC8LJbFZrwPQF3hX_aXz/view?usp=share_link" TargetMode="External"/><Relationship Id="rId2743" Type="http://schemas.openxmlformats.org/officeDocument/2006/relationships/hyperlink" Target="https://www.youtube.com/watch?v=1oiIhbzFCYA" TargetMode="External"/><Relationship Id="rId1413" Type="http://schemas.openxmlformats.org/officeDocument/2006/relationships/hyperlink" Target="https://youtu.be/30WzAEJYFT4" TargetMode="External"/><Relationship Id="rId2744" Type="http://schemas.openxmlformats.org/officeDocument/2006/relationships/hyperlink" Target="https://cardano.ideascale.com/a/dtd/Algorand-Cardano-DeFi-bridge/369418-48088" TargetMode="External"/><Relationship Id="rId1414" Type="http://schemas.openxmlformats.org/officeDocument/2006/relationships/hyperlink" Target="https://www.youtube.com/watch?v=N1JniuZ18tU" TargetMode="External"/><Relationship Id="rId2745" Type="http://schemas.openxmlformats.org/officeDocument/2006/relationships/hyperlink" Target="https://docs.google.com/document/d/1uJ3KlV71tU_ssk5i8xD4Pt766AuF7ix6/edit?usp=drive_link&amp;ouid=116297887899789336301&amp;rtpof=true&amp;sd=true" TargetMode="External"/><Relationship Id="rId1415" Type="http://schemas.openxmlformats.org/officeDocument/2006/relationships/hyperlink" Target="https://app.ideascale.com/t/UM5UZBvl9" TargetMode="External"/><Relationship Id="rId2746" Type="http://schemas.openxmlformats.org/officeDocument/2006/relationships/hyperlink" Target="https://www.youtube.com/watch?v=7wK3BlcUYdE" TargetMode="External"/><Relationship Id="rId1416" Type="http://schemas.openxmlformats.org/officeDocument/2006/relationships/hyperlink" Target="https://docs.google.com/document/d/1IptxDv5hT0Dz02byugeQZJ_Ksp1Mj8aBuCqnn_dql6w/edit" TargetMode="External"/><Relationship Id="rId2747" Type="http://schemas.openxmlformats.org/officeDocument/2006/relationships/hyperlink" Target="https://app.ideascale.com/t/UM5UZBrTn" TargetMode="External"/><Relationship Id="rId1417" Type="http://schemas.openxmlformats.org/officeDocument/2006/relationships/hyperlink" Target="https://youtu.be/T9hnchmzBNA" TargetMode="External"/><Relationship Id="rId2748" Type="http://schemas.openxmlformats.org/officeDocument/2006/relationships/hyperlink" Target="https://drive.google.com/file/d/1j25uNSzmW_F-_BhiVOROzfYQ_PP5Y9kr/view?usp=drive_link" TargetMode="External"/><Relationship Id="rId1418" Type="http://schemas.openxmlformats.org/officeDocument/2006/relationships/hyperlink" Target="https://youtu.be/g7Llh2eIYpY" TargetMode="External"/><Relationship Id="rId2749" Type="http://schemas.openxmlformats.org/officeDocument/2006/relationships/hyperlink" Target="https://youtu.be/KrZVif8rTYI?si=XkSoTJ5z7X6J7wHI" TargetMode="External"/><Relationship Id="rId1419" Type="http://schemas.openxmlformats.org/officeDocument/2006/relationships/hyperlink" Target="https://cardano.ideascale.com/a/dtd/419397-48088" TargetMode="External"/><Relationship Id="rId2740" Type="http://schemas.openxmlformats.org/officeDocument/2006/relationships/hyperlink" Target="https://youtu.be/Jyim7O9My6o" TargetMode="External"/><Relationship Id="rId1410" Type="http://schemas.openxmlformats.org/officeDocument/2006/relationships/hyperlink" Target="https://www.youtube.com/watch?v=wRmIlEgjPzA" TargetMode="External"/><Relationship Id="rId2741" Type="http://schemas.openxmlformats.org/officeDocument/2006/relationships/hyperlink" Target="https://cardano.ideascale.com/c/idea/334235" TargetMode="External"/><Relationship Id="rId1400" Type="http://schemas.openxmlformats.org/officeDocument/2006/relationships/hyperlink" Target="https://docs.google.com/document/d/1kc9mW85RIaA0yHMK8mM129mnxEkO0Ayh/edit?usp=share_link&amp;ouid=116297887899789336301&amp;rtpof=true&amp;sd=true" TargetMode="External"/><Relationship Id="rId2731" Type="http://schemas.openxmlformats.org/officeDocument/2006/relationships/hyperlink" Target="https://drive.google.com/file/d/1UBZ39prJzSekJ2Uf4th5RYQF0hNmZgOU/view?usp=drive_link" TargetMode="External"/><Relationship Id="rId1401" Type="http://schemas.openxmlformats.org/officeDocument/2006/relationships/hyperlink" Target="https://youtu.be/ym0TEYUqbP0" TargetMode="External"/><Relationship Id="rId2732" Type="http://schemas.openxmlformats.org/officeDocument/2006/relationships/hyperlink" Target="https://youtu.be/rie2p8DUlsg" TargetMode="External"/><Relationship Id="rId1402" Type="http://schemas.openxmlformats.org/officeDocument/2006/relationships/hyperlink" Target="https://www.youtube.com/watch?v=9KR9dT3cftk&amp;list=PLEPj7_hT3ZhtouwOOvEKm0YQxhKROxu3v&amp;index=2" TargetMode="External"/><Relationship Id="rId2733" Type="http://schemas.openxmlformats.org/officeDocument/2006/relationships/hyperlink" Target="https://cardano.ideascale.com/c/idea/341657" TargetMode="External"/><Relationship Id="rId1403" Type="http://schemas.openxmlformats.org/officeDocument/2006/relationships/hyperlink" Target="https://cardano.ideascale.com/a/dtd/422511-48088" TargetMode="External"/><Relationship Id="rId2734" Type="http://schemas.openxmlformats.org/officeDocument/2006/relationships/hyperlink" Target="https://drive.google.com/file/d/1Kz6JelkuHjiFne0XeWI8EOS21jZRElnu/view?usp=drive_link" TargetMode="External"/><Relationship Id="rId1404" Type="http://schemas.openxmlformats.org/officeDocument/2006/relationships/hyperlink" Target="https://drive.google.com/file/d/1UYmNbESSuu5HAfXdRG2AF3btSbBIxmq8/view?usp=share_link" TargetMode="External"/><Relationship Id="rId2735" Type="http://schemas.openxmlformats.org/officeDocument/2006/relationships/hyperlink" Target="https://cardano.ideascale.com/a/dtd/DID-in-Congo-Universities/367573-48088" TargetMode="External"/><Relationship Id="rId1405" Type="http://schemas.openxmlformats.org/officeDocument/2006/relationships/hyperlink" Target="https://youtu.be/0BpjF68frrU" TargetMode="External"/><Relationship Id="rId2736" Type="http://schemas.openxmlformats.org/officeDocument/2006/relationships/hyperlink" Target="https://docs.google.com/document/d/1ehGWph62Q2CkY8xDgn6GK_9DadCWX3qMiNtKpTieNYc/edit" TargetMode="External"/><Relationship Id="rId1406" Type="http://schemas.openxmlformats.org/officeDocument/2006/relationships/hyperlink" Target="https://www.youtube.com/watch?v=a3l58rHgtng" TargetMode="External"/><Relationship Id="rId2737" Type="http://schemas.openxmlformats.org/officeDocument/2006/relationships/hyperlink" Target="https://youtu.be/JrXtpG_MpkU" TargetMode="External"/><Relationship Id="rId1407" Type="http://schemas.openxmlformats.org/officeDocument/2006/relationships/hyperlink" Target="https://app.ideascale.com/t/UM5UZBv8T" TargetMode="External"/><Relationship Id="rId2738" Type="http://schemas.openxmlformats.org/officeDocument/2006/relationships/hyperlink" Target="https://app.ideascale.com/t/UM5UZBrRu" TargetMode="External"/><Relationship Id="rId1408" Type="http://schemas.openxmlformats.org/officeDocument/2006/relationships/hyperlink" Target="https://docs.google.com/document/d/1YyOsCpREV5DMdwfF8yJqKk0d03coNlZOPindhkyILG8/edit" TargetMode="External"/><Relationship Id="rId2739" Type="http://schemas.openxmlformats.org/officeDocument/2006/relationships/hyperlink" Target="https://docs.google.com/document/d/1KNRDbyHXIp0lJP46WzEVYJ9DbzbU1cz4Esl95UW533Q/edit" TargetMode="External"/><Relationship Id="rId1409" Type="http://schemas.openxmlformats.org/officeDocument/2006/relationships/hyperlink" Target="https://youtu.be/CBwHq-ShNX8" TargetMode="External"/><Relationship Id="rId2730" Type="http://schemas.openxmlformats.org/officeDocument/2006/relationships/hyperlink" Target="https://cardano.ideascale.com/c/idea/322325" TargetMode="External"/><Relationship Id="rId1433" Type="http://schemas.openxmlformats.org/officeDocument/2006/relationships/hyperlink" Target="https://youtu.be/8y3v5zjOAgI" TargetMode="External"/><Relationship Id="rId2764" Type="http://schemas.openxmlformats.org/officeDocument/2006/relationships/hyperlink" Target="https://www.youtube.com/watch?v=b30Hcdy9FSg" TargetMode="External"/><Relationship Id="rId1434" Type="http://schemas.openxmlformats.org/officeDocument/2006/relationships/hyperlink" Target="https://youtu.be/7sSaxapMkno" TargetMode="External"/><Relationship Id="rId2765" Type="http://schemas.openxmlformats.org/officeDocument/2006/relationships/hyperlink" Target="http://app.ideascale.com/t/UM5UZBify" TargetMode="External"/><Relationship Id="rId1435" Type="http://schemas.openxmlformats.org/officeDocument/2006/relationships/hyperlink" Target="https://cardano.ideascale.com/a/dtd/419151-48088" TargetMode="External"/><Relationship Id="rId2766" Type="http://schemas.openxmlformats.org/officeDocument/2006/relationships/hyperlink" Target="https://drive.google.com/file/d/1kSpKz09je418uTemYcphD3dXAKHTWhB4/view?usp=drive_link" TargetMode="External"/><Relationship Id="rId1436" Type="http://schemas.openxmlformats.org/officeDocument/2006/relationships/hyperlink" Target="https://drive.google.com/file/d/1WBqX6HQnZaJeYCiCLDVGsKqTdNkdu0M_/view?usp=share_link" TargetMode="External"/><Relationship Id="rId2767" Type="http://schemas.openxmlformats.org/officeDocument/2006/relationships/hyperlink" Target="https://youtu.be/7PqXWF1IT0M" TargetMode="External"/><Relationship Id="rId1437" Type="http://schemas.openxmlformats.org/officeDocument/2006/relationships/hyperlink" Target="https://youtu.be/oIZhWdORvIM" TargetMode="External"/><Relationship Id="rId2768" Type="http://schemas.openxmlformats.org/officeDocument/2006/relationships/hyperlink" Target="https://app.ideascale.com/t/UM5UZBveq" TargetMode="External"/><Relationship Id="rId1438" Type="http://schemas.openxmlformats.org/officeDocument/2006/relationships/hyperlink" Target="https://www.youtube.com/watch?v=3nFbYAHhIWs" TargetMode="External"/><Relationship Id="rId2769" Type="http://schemas.openxmlformats.org/officeDocument/2006/relationships/hyperlink" Target="https://drive.google.com/file/d/1loQY_rqVuuUXdS0thY2XRcdZjmV8LaQn/view?usp=drive_link" TargetMode="External"/><Relationship Id="rId1439" Type="http://schemas.openxmlformats.org/officeDocument/2006/relationships/hyperlink" Target="https://app.ideascale.com/t/UM5UZBvlr" TargetMode="External"/><Relationship Id="rId609" Type="http://schemas.openxmlformats.org/officeDocument/2006/relationships/hyperlink" Target="https://drive.google.com/file/d/16Uxvf4ARpJq7oBrN7AfP6PnBqt8uVg5M/view?usp=sharing" TargetMode="External"/><Relationship Id="rId608" Type="http://schemas.openxmlformats.org/officeDocument/2006/relationships/hyperlink" Target="https://app.ideascale.com/t/UM5UZBwmP" TargetMode="External"/><Relationship Id="rId607" Type="http://schemas.openxmlformats.org/officeDocument/2006/relationships/hyperlink" Target="https://drive.google.com/file/d/1ZZ19NKdcFgXHvks9-2-NOrXGQgUoXD7c/view?usp=sharing" TargetMode="External"/><Relationship Id="rId602" Type="http://schemas.openxmlformats.org/officeDocument/2006/relationships/hyperlink" Target="https://youtu.be/3iQFASJ_l-Y" TargetMode="External"/><Relationship Id="rId601" Type="http://schemas.openxmlformats.org/officeDocument/2006/relationships/hyperlink" Target="https://drive.google.com/file/d/1m61Y2KOkWIFvNukNPFadLssNBadQUEt2/view?usp=sharing" TargetMode="External"/><Relationship Id="rId600" Type="http://schemas.openxmlformats.org/officeDocument/2006/relationships/hyperlink" Target="https://app.ideascale.com/t/UM5UZBrai" TargetMode="External"/><Relationship Id="rId606" Type="http://schemas.openxmlformats.org/officeDocument/2006/relationships/hyperlink" Target="https://youtu.be/f6xu_DmDl40" TargetMode="External"/><Relationship Id="rId605" Type="http://schemas.openxmlformats.org/officeDocument/2006/relationships/hyperlink" Target="https://drive.google.com/file/d/11IUXu1DhVlcPAAU78eRZA_wtPMBLY5vE/view?usp=sharing" TargetMode="External"/><Relationship Id="rId604" Type="http://schemas.openxmlformats.org/officeDocument/2006/relationships/hyperlink" Target="https://app.ideascale.com/t/UM5UZBrDA" TargetMode="External"/><Relationship Id="rId603" Type="http://schemas.openxmlformats.org/officeDocument/2006/relationships/hyperlink" Target="https://drive.google.com/file/d/1g2ug916IM5FunY7tG8ucw1_ZmpE8yFNl/view?usp=sharing" TargetMode="External"/><Relationship Id="rId2760" Type="http://schemas.openxmlformats.org/officeDocument/2006/relationships/hyperlink" Target="https://drive.google.com/file/d/1WAnxi5egiewkI3GVgv7dIPXxR5EZdLq5/view?usp=drive_link" TargetMode="External"/><Relationship Id="rId1430" Type="http://schemas.openxmlformats.org/officeDocument/2006/relationships/hyperlink" Target="https://www.youtube.com/watch?v=AJEdu3WjYA4" TargetMode="External"/><Relationship Id="rId2761" Type="http://schemas.openxmlformats.org/officeDocument/2006/relationships/hyperlink" Target="https://www.youtube.com/watch?v=iT1i9Fi2sMs" TargetMode="External"/><Relationship Id="rId1431" Type="http://schemas.openxmlformats.org/officeDocument/2006/relationships/hyperlink" Target="https://app.ideascale.com/t/UM5UZBw52" TargetMode="External"/><Relationship Id="rId2762" Type="http://schemas.openxmlformats.org/officeDocument/2006/relationships/hyperlink" Target="https://cardano.ideascale.com/a/dtd/414140-48088" TargetMode="External"/><Relationship Id="rId1432" Type="http://schemas.openxmlformats.org/officeDocument/2006/relationships/hyperlink" Target="https://drive.google.com/file/d/1ycQlQ0qdLfxUuB31SFhRRhilvlAPvWC_/view?usp=share_link" TargetMode="External"/><Relationship Id="rId2763" Type="http://schemas.openxmlformats.org/officeDocument/2006/relationships/hyperlink" Target="https://drive.google.com/file/d/1O9JBFfhwO3cN66zLxcnsvT4IY0FSmefB/view?usp=drive_link" TargetMode="External"/><Relationship Id="rId1422" Type="http://schemas.openxmlformats.org/officeDocument/2006/relationships/hyperlink" Target="https://youtu.be/-3NGk_zacXY" TargetMode="External"/><Relationship Id="rId2753" Type="http://schemas.openxmlformats.org/officeDocument/2006/relationships/hyperlink" Target="https://app.ideascale.com/t/UM5UZBrFD" TargetMode="External"/><Relationship Id="rId1423" Type="http://schemas.openxmlformats.org/officeDocument/2006/relationships/hyperlink" Target="https://app.ideascale.com/t/UM5UZBvhL" TargetMode="External"/><Relationship Id="rId2754" Type="http://schemas.openxmlformats.org/officeDocument/2006/relationships/hyperlink" Target="https://drive.google.com/file/d/13sl8YaOQA1WnSB1OY0E1sXJAynW7ZSOq/view?usp=drive_link" TargetMode="External"/><Relationship Id="rId1424" Type="http://schemas.openxmlformats.org/officeDocument/2006/relationships/hyperlink" Target="https://drive.google.com/file/d/1lA6IYbmrbMqbAC5nnvtTUejj9sZK7Nnv/view?usp=share_link" TargetMode="External"/><Relationship Id="rId2755" Type="http://schemas.openxmlformats.org/officeDocument/2006/relationships/hyperlink" Target="https://youtu.be/JlxRHDuokr8" TargetMode="External"/><Relationship Id="rId1425" Type="http://schemas.openxmlformats.org/officeDocument/2006/relationships/hyperlink" Target="https://youtu.be/KLdBCzayOFo" TargetMode="External"/><Relationship Id="rId2756" Type="http://schemas.openxmlformats.org/officeDocument/2006/relationships/hyperlink" Target="https://app.ideascale.com/t/UM5UZBvT5" TargetMode="External"/><Relationship Id="rId1426" Type="http://schemas.openxmlformats.org/officeDocument/2006/relationships/hyperlink" Target="https://vimeo.com/vivatscreen/blockchain-class-close-out" TargetMode="External"/><Relationship Id="rId2757" Type="http://schemas.openxmlformats.org/officeDocument/2006/relationships/hyperlink" Target="https://drive.google.com/file/d/1WAnxi5egiewkI3GVgv7dIPXxR5EZdLq5/view?usp=drive_link" TargetMode="External"/><Relationship Id="rId1427" Type="http://schemas.openxmlformats.org/officeDocument/2006/relationships/hyperlink" Target="https://app.ideascale.com/t/UM5UZBrSj" TargetMode="External"/><Relationship Id="rId2758" Type="http://schemas.openxmlformats.org/officeDocument/2006/relationships/hyperlink" Target="https://www.youtube.com/watch?v=iT1i9Fi2sMs" TargetMode="External"/><Relationship Id="rId1428" Type="http://schemas.openxmlformats.org/officeDocument/2006/relationships/hyperlink" Target="https://drive.google.com/file/d/1VWE-s7ln3nXpRGwdyHZZCXSDRSA333dE/view?usp=share_link" TargetMode="External"/><Relationship Id="rId2759" Type="http://schemas.openxmlformats.org/officeDocument/2006/relationships/hyperlink" Target="https://app.ideascale.com/t/UM5UZBrMX" TargetMode="External"/><Relationship Id="rId1429" Type="http://schemas.openxmlformats.org/officeDocument/2006/relationships/hyperlink" Target="https://youtu.be/VB1ojdoWs3I" TargetMode="External"/><Relationship Id="rId2750" Type="http://schemas.openxmlformats.org/officeDocument/2006/relationships/hyperlink" Target="https://app.ideascale.com/t/UM5UZBrFY" TargetMode="External"/><Relationship Id="rId1420" Type="http://schemas.openxmlformats.org/officeDocument/2006/relationships/hyperlink" Target="https://drive.google.com/file/d/1ptXTfi_RUplhDb6eSvknuI8Tt63btBwa/view?usp=share_link" TargetMode="External"/><Relationship Id="rId2751" Type="http://schemas.openxmlformats.org/officeDocument/2006/relationships/hyperlink" Target="https://drive.google.com/file/d/1jv4SeL2F5sDubHNW7xBLDbXBE8p_jUHb/view?usp=drive_link" TargetMode="External"/><Relationship Id="rId1421" Type="http://schemas.openxmlformats.org/officeDocument/2006/relationships/hyperlink" Target="https://youtu.be/uzHhniwbNnM" TargetMode="External"/><Relationship Id="rId2752" Type="http://schemas.openxmlformats.org/officeDocument/2006/relationships/hyperlink" Target="https://youtu.be/_jTes1EPKBA" TargetMode="External"/><Relationship Id="rId3238" Type="http://schemas.openxmlformats.org/officeDocument/2006/relationships/hyperlink" Target="https://drive.google.com/file/d/1P5cU30oPeS_G_Cqbk33JU10uijy_0Tad/view?usp=drive_link" TargetMode="External"/><Relationship Id="rId4569" Type="http://schemas.openxmlformats.org/officeDocument/2006/relationships/hyperlink" Target="https://drive.google.com/file/d/1bLdnERpAcxWm77hMJiTZdjq0lU1cQY-A/view?usp=drive_link" TargetMode="External"/><Relationship Id="rId3237" Type="http://schemas.openxmlformats.org/officeDocument/2006/relationships/hyperlink" Target="https://projectcatalyst.io/funds/10/f10-products-and-integrations/sundaeswap-aiken-smart-contracts" TargetMode="External"/><Relationship Id="rId4568" Type="http://schemas.openxmlformats.org/officeDocument/2006/relationships/hyperlink" Target="https://projectcatalyst.io/funds/12/f12-cardano-open-ecosystem/taptools-cardano-ecosystem-articles" TargetMode="External"/><Relationship Id="rId3239" Type="http://schemas.openxmlformats.org/officeDocument/2006/relationships/hyperlink" Target="https://www.youtube.com/watch?v=QqOxCK5FGuE" TargetMode="External"/><Relationship Id="rId3230" Type="http://schemas.openxmlformats.org/officeDocument/2006/relationships/hyperlink" Target="https://www.youtube.com/watch?v=wQjXPAnFBDA" TargetMode="External"/><Relationship Id="rId4561" Type="http://schemas.openxmlformats.org/officeDocument/2006/relationships/hyperlink" Target="https://youtu.be/1dUHeoL911Q?si=4fQ-W4ivvGoTOGhw" TargetMode="External"/><Relationship Id="rId4560" Type="http://schemas.openxmlformats.org/officeDocument/2006/relationships/hyperlink" Target="https://drive.google.com/file/d/1nGuNzCEodWA7edNZKzDwH29GN1rblCYA/view?usp=drive_link" TargetMode="External"/><Relationship Id="rId3232" Type="http://schemas.openxmlformats.org/officeDocument/2006/relationships/hyperlink" Target="https://docs.google.com/document/d/1L7EvMBGa9wM-sHrepTsah8XFK0uU8dOZ1ybHZc04p_k/edit" TargetMode="External"/><Relationship Id="rId4563" Type="http://schemas.openxmlformats.org/officeDocument/2006/relationships/hyperlink" Target="https://drive.google.com/file/d/14gdF49wvqRSzeWXsPTH4PGB7sCXGYJSZ/view?usp=drive_link" TargetMode="External"/><Relationship Id="rId3231" Type="http://schemas.openxmlformats.org/officeDocument/2006/relationships/hyperlink" Target="https://projectcatalyst.io/funds/10/f10-catalyst-open/cardano-hub-surabaya-and-cardano-workshop-jakarta" TargetMode="External"/><Relationship Id="rId4562" Type="http://schemas.openxmlformats.org/officeDocument/2006/relationships/hyperlink" Target="https://projectcatalyst.io/funds/10/f13-cardano-open-ecosystem/cardano-builder-fest-asia-by-mesh-socious-sidan-vietnam-cardano" TargetMode="External"/><Relationship Id="rId3234" Type="http://schemas.openxmlformats.org/officeDocument/2006/relationships/hyperlink" Target="https://projectcatalyst.io/funds/10/f10-daos-less3-cardano/adosia-open-governance-model" TargetMode="External"/><Relationship Id="rId4565" Type="http://schemas.openxmlformats.org/officeDocument/2006/relationships/hyperlink" Target="https://projectcatalyst.io/funds/10/f13-cardano-use-cases-concept/zero-knowledge-proof-of-innocence-on-cardano-encoins-modulo-p-eryx" TargetMode="External"/><Relationship Id="rId3233" Type="http://schemas.openxmlformats.org/officeDocument/2006/relationships/hyperlink" Target="https://www.youtube.com/watch?v=4xCJPC0lRww" TargetMode="External"/><Relationship Id="rId4564" Type="http://schemas.openxmlformats.org/officeDocument/2006/relationships/hyperlink" Target="https://youtu.be/TWIB-QIJioI" TargetMode="External"/><Relationship Id="rId3236" Type="http://schemas.openxmlformats.org/officeDocument/2006/relationships/hyperlink" Target="https://www.youtube.com/watch?v=o-R2LxoblPU&amp;t=3s" TargetMode="External"/><Relationship Id="rId4567" Type="http://schemas.openxmlformats.org/officeDocument/2006/relationships/hyperlink" Target="https://www.youtube.com/watch?v=o-M_uS5EONk" TargetMode="External"/><Relationship Id="rId3235" Type="http://schemas.openxmlformats.org/officeDocument/2006/relationships/hyperlink" Target="https://docs.google.com/document/d/1V6pWDoE7nlNQdem8dki2r6qY8YnpC9m1hQSBJu05vy4/edit" TargetMode="External"/><Relationship Id="rId4566" Type="http://schemas.openxmlformats.org/officeDocument/2006/relationships/hyperlink" Target="https://drive.google.com/file/d/1KrKj-VisUVIlObdjxCJ63-uN9jIEHGHG/view?usp=drive_link" TargetMode="External"/><Relationship Id="rId3227" Type="http://schemas.openxmlformats.org/officeDocument/2006/relationships/hyperlink" Target="https://www.youtube.com/watch?v=_g_5WWFrzck" TargetMode="External"/><Relationship Id="rId4558" Type="http://schemas.openxmlformats.org/officeDocument/2006/relationships/hyperlink" Target="https://drive.google.com/file/d/1HL5ohrfUyht2J5iEJKksnrZfU0HJR5K2/view?usp=sharing" TargetMode="External"/><Relationship Id="rId3226" Type="http://schemas.openxmlformats.org/officeDocument/2006/relationships/hyperlink" Target="https://docs.google.com/document/d/1fwEQLhW01h1uSx8I7LwelLoUJHuI2WcrO1iTMZNN_eU/edit" TargetMode="External"/><Relationship Id="rId4557" Type="http://schemas.openxmlformats.org/officeDocument/2006/relationships/hyperlink" Target="https://drive.google.com/file/d/1wXapjifM9fcqusMqa-hDqmVm7jniQaOl/view?usp=drive_link" TargetMode="External"/><Relationship Id="rId3229" Type="http://schemas.openxmlformats.org/officeDocument/2006/relationships/hyperlink" Target="https://docs.google.com/document/d/13nRPtvnWZcYnMMzc6W6FfhSYrFc3GFfPDiQaZhmroIs/edit" TargetMode="External"/><Relationship Id="rId3228" Type="http://schemas.openxmlformats.org/officeDocument/2006/relationships/hyperlink" Target="https://projectcatalyst.io/funds/11/cardano-open-ecosystem/cardano-for-100000-students" TargetMode="External"/><Relationship Id="rId4559" Type="http://schemas.openxmlformats.org/officeDocument/2006/relationships/hyperlink" Target="https://projectcatalyst.io/funds/12/f12-cardano-use-cases-concept/maternal-mortality-crisis-solution-doulaid-an-identity-app" TargetMode="External"/><Relationship Id="rId699" Type="http://schemas.openxmlformats.org/officeDocument/2006/relationships/hyperlink" Target="https://drive.google.com/file/d/1QqSHOrPLVDasLwLxbEJ_Ky5R_q8j-EL8/view?usp=sharing" TargetMode="External"/><Relationship Id="rId698" Type="http://schemas.openxmlformats.org/officeDocument/2006/relationships/hyperlink" Target="https://app.ideascale.com/t/UM5UZBrMl" TargetMode="External"/><Relationship Id="rId693" Type="http://schemas.openxmlformats.org/officeDocument/2006/relationships/hyperlink" Target="https://share.descript.com/view/nZyiGcqO5zZ" TargetMode="External"/><Relationship Id="rId4550" Type="http://schemas.openxmlformats.org/officeDocument/2006/relationships/hyperlink" Target="https://projectcatalyst.io/funds/12/f12-cardano-open-ecosystem/fimi-podcast-cardano-on-telegram-for-vietnamese" TargetMode="External"/><Relationship Id="rId692" Type="http://schemas.openxmlformats.org/officeDocument/2006/relationships/hyperlink" Target="https://drive.google.com/file/d/1GEoVW-vIIZx-aSLbF3GUAQ7UGqIKgowO/view?usp=sharing" TargetMode="External"/><Relationship Id="rId691" Type="http://schemas.openxmlformats.org/officeDocument/2006/relationships/hyperlink" Target="https://app.ideascale.com/t/UM5UZBrLK" TargetMode="External"/><Relationship Id="rId3221" Type="http://schemas.openxmlformats.org/officeDocument/2006/relationships/hyperlink" Target="https://youtu.be/lkLXrQrv1cw" TargetMode="External"/><Relationship Id="rId4552" Type="http://schemas.openxmlformats.org/officeDocument/2006/relationships/hyperlink" Target="https://www.youtube.com/watch?v=lYPudMTK6YQ" TargetMode="External"/><Relationship Id="rId690" Type="http://schemas.openxmlformats.org/officeDocument/2006/relationships/hyperlink" Target="https://youtu.be/_TwvYDGNG5o" TargetMode="External"/><Relationship Id="rId3220" Type="http://schemas.openxmlformats.org/officeDocument/2006/relationships/hyperlink" Target="https://drive.google.com/file/d/1W_XKL1X8ZU_ty7VigQ162G9El97CUY74/view?usp=drive_link" TargetMode="External"/><Relationship Id="rId4551" Type="http://schemas.openxmlformats.org/officeDocument/2006/relationships/hyperlink" Target="https://docs.google.com/document/d/1DOMX0JsITwLgfUmLqNPbOiOaUB-o7YTcOKhnVTzIfQE/edit?tab=t.0" TargetMode="External"/><Relationship Id="rId697" Type="http://schemas.openxmlformats.org/officeDocument/2006/relationships/hyperlink" Target="https://drive.google.com/file/d/1LBxDmGThK4dQBDUH5OPT_Ncg7Jb-Ycl-/view?usp=sharing" TargetMode="External"/><Relationship Id="rId3223" Type="http://schemas.openxmlformats.org/officeDocument/2006/relationships/hyperlink" Target="https://drive.google.com/file/d/1iurlenLjg39BylTjarLFS9UiQHRwu-6N/view?usp=drive_link" TargetMode="External"/><Relationship Id="rId4554" Type="http://schemas.openxmlformats.org/officeDocument/2006/relationships/hyperlink" Target="https://docs.google.com/document/d/1FiHgMZ6YJ5SEwqS5TI-ykX8ag5ulS-HKyWwMkohBuj8/edit?tab=t.0" TargetMode="External"/><Relationship Id="rId696" Type="http://schemas.openxmlformats.org/officeDocument/2006/relationships/hyperlink" Target="https://youtu.be/_-U7epRQEWg" TargetMode="External"/><Relationship Id="rId3222" Type="http://schemas.openxmlformats.org/officeDocument/2006/relationships/hyperlink" Target="https://cardano.ideascale.com/a/dtd/414047-48088" TargetMode="External"/><Relationship Id="rId4553" Type="http://schemas.openxmlformats.org/officeDocument/2006/relationships/hyperlink" Target="https://projectcatalyst.io/funds/12/f12-cardano-use-cases-concept/cardanochain-poultry-trace-dapp-transparent-supply-for-safe-quality-products" TargetMode="External"/><Relationship Id="rId695" Type="http://schemas.openxmlformats.org/officeDocument/2006/relationships/hyperlink" Target="https://drive.google.com/file/d/1LTD4ZU5BtJxGorRniAweTnQ6XvsvGtYE/view?usp=sharing" TargetMode="External"/><Relationship Id="rId3225" Type="http://schemas.openxmlformats.org/officeDocument/2006/relationships/hyperlink" Target="https://projectcatalyst.io/funds/11/cardano-open-ecosystem/cardano-africa-french-community-0aa6a" TargetMode="External"/><Relationship Id="rId4556" Type="http://schemas.openxmlformats.org/officeDocument/2006/relationships/hyperlink" Target="https://projectcatalyst.io/funds/12/f12-cardano-open-ecosystem/latam-cardano-2024-driving-crypto-adoption-in-mexico" TargetMode="External"/><Relationship Id="rId694" Type="http://schemas.openxmlformats.org/officeDocument/2006/relationships/hyperlink" Target="https://app.ideascale.com/t/UM5UZBw4N" TargetMode="External"/><Relationship Id="rId3224" Type="http://schemas.openxmlformats.org/officeDocument/2006/relationships/hyperlink" Target="https://vimeo.com/904384258" TargetMode="External"/><Relationship Id="rId4555" Type="http://schemas.openxmlformats.org/officeDocument/2006/relationships/hyperlink" Target="https://youtu.be/bm5CI7QsGWo" TargetMode="External"/><Relationship Id="rId3259" Type="http://schemas.openxmlformats.org/officeDocument/2006/relationships/hyperlink" Target="https://drive.google.com/file/d/1zIUrEyv75VvScEY05x_PETk49e_RhXNK/view?usp=drive_link" TargetMode="External"/><Relationship Id="rId3250" Type="http://schemas.openxmlformats.org/officeDocument/2006/relationships/hyperlink" Target="https://docs.google.com/document/d/13lJhlJ2HsD2DueYihz0qLXg3AUWLssr7GZCap_EC9MY/edit" TargetMode="External"/><Relationship Id="rId4581" Type="http://schemas.openxmlformats.org/officeDocument/2006/relationships/hyperlink" Target="https://drive.google.com/file/d/10NK5kYirS9UtJhgdOH9Y7r9AqkKF1AWS/view?usp=drive_link" TargetMode="External"/><Relationship Id="rId4580" Type="http://schemas.openxmlformats.org/officeDocument/2006/relationships/hyperlink" Target="https://projectcatalyst.io/funds/12/f12-cardano-use-cases-mvp/profile-nfts-incentivizing-socialblockchain-engagement-w-achievements-and-connecting-discord-to-cardano" TargetMode="External"/><Relationship Id="rId3252" Type="http://schemas.openxmlformats.org/officeDocument/2006/relationships/hyperlink" Target="https://projectcatalyst.io/funds/11/cardano-use-cases-concept/wolfram-ai-llm-distributed-inference-services" TargetMode="External"/><Relationship Id="rId4583" Type="http://schemas.openxmlformats.org/officeDocument/2006/relationships/hyperlink" Target="https://projectcatalyst.io/funds/10/f10-products-and-integrations/sports-crowdfunding-system-attached-to-funclub-application-based-on-cardano-chain" TargetMode="External"/><Relationship Id="rId3251" Type="http://schemas.openxmlformats.org/officeDocument/2006/relationships/hyperlink" Target="https://www.youtube.com/watch?v=EIuEsRjN0rI" TargetMode="External"/><Relationship Id="rId4582" Type="http://schemas.openxmlformats.org/officeDocument/2006/relationships/hyperlink" Target="https://youtu.be/80AmklrzOb4" TargetMode="External"/><Relationship Id="rId3254" Type="http://schemas.openxmlformats.org/officeDocument/2006/relationships/hyperlink" Target="https://www.youtube.com/watch?v=d0XOwFDDNnc" TargetMode="External"/><Relationship Id="rId4585" Type="http://schemas.openxmlformats.org/officeDocument/2006/relationships/hyperlink" Target="https://www.youtube.com/watch?v=nL5l1rsX7EA" TargetMode="External"/><Relationship Id="rId3253" Type="http://schemas.openxmlformats.org/officeDocument/2006/relationships/hyperlink" Target="https://drive.google.com/file/d/1PZwocpsTXaxbvF0FXLCRmInwOIDmgcoz/view?usp=drive_link" TargetMode="External"/><Relationship Id="rId4584" Type="http://schemas.openxmlformats.org/officeDocument/2006/relationships/hyperlink" Target="https://drive.google.com/file/d/1DSP-p25cMj231AOaKj0iG5Vm8DC63mkl/view?usp=drive_link" TargetMode="External"/><Relationship Id="rId3256" Type="http://schemas.openxmlformats.org/officeDocument/2006/relationships/hyperlink" Target="https://drive.google.com/file/d/1k8vZkolAIAd5Rmtjtgktip1bjJlOTylu/view?usp=drive_link" TargetMode="External"/><Relationship Id="rId4587" Type="http://schemas.openxmlformats.org/officeDocument/2006/relationships/hyperlink" Target="https://drive.google.com/file/d/1raG2_UNq_JNJlFjPIramRKctY3NV2ul1/view?usp=drive_link" TargetMode="External"/><Relationship Id="rId3255" Type="http://schemas.openxmlformats.org/officeDocument/2006/relationships/hyperlink" Target="https://projectcatalyst.io/funds/10/f10-catalyst-open/spreading-cardano-in-turkiye" TargetMode="External"/><Relationship Id="rId4586" Type="http://schemas.openxmlformats.org/officeDocument/2006/relationships/hyperlink" Target="https://projectcatalyst.io/funds/10/f10-development-and-infrastructure/mlabs-congested-testnet" TargetMode="External"/><Relationship Id="rId3258" Type="http://schemas.openxmlformats.org/officeDocument/2006/relationships/hyperlink" Target="https://cardano.ideascale.com/a/dtd/PACE-Community-credentials/367221-48088" TargetMode="External"/><Relationship Id="rId4589" Type="http://schemas.openxmlformats.org/officeDocument/2006/relationships/hyperlink" Target="https://projectcatalyst.io/funds/11/cardano-open-ecosystem/bringing-east-asian-investors-to-cardano" TargetMode="External"/><Relationship Id="rId3257" Type="http://schemas.openxmlformats.org/officeDocument/2006/relationships/hyperlink" Target="https://www.youtube.com/watch?v=PKhbfnwIQgs&amp;t=1s" TargetMode="External"/><Relationship Id="rId4588" Type="http://schemas.openxmlformats.org/officeDocument/2006/relationships/hyperlink" Target="https://www.youtube.com/watch?v=H7nFScDYJKU" TargetMode="External"/><Relationship Id="rId3249" Type="http://schemas.openxmlformats.org/officeDocument/2006/relationships/hyperlink" Target="https://app.ideascale.com/t/UM5UZBvSY" TargetMode="External"/><Relationship Id="rId3248" Type="http://schemas.openxmlformats.org/officeDocument/2006/relationships/hyperlink" Target="https://youtu.be/Nt1JX8KMf1M" TargetMode="External"/><Relationship Id="rId4579" Type="http://schemas.openxmlformats.org/officeDocument/2006/relationships/hyperlink" Target="https://www.youtube.com/watch?v=Zc8PGEhqwxc" TargetMode="External"/><Relationship Id="rId4570" Type="http://schemas.openxmlformats.org/officeDocument/2006/relationships/hyperlink" Target="https://vimeo.com/1089846886?share=copy" TargetMode="External"/><Relationship Id="rId3241" Type="http://schemas.openxmlformats.org/officeDocument/2006/relationships/hyperlink" Target="https://docs.google.com/document/d/1dPJjLgj6Ry0uAQjwvE90y-V3jwOuJeJn7BIF5se6s9M/edit" TargetMode="External"/><Relationship Id="rId4572" Type="http://schemas.openxmlformats.org/officeDocument/2006/relationships/hyperlink" Target="https://docs.google.com/document/d/1-xFYPvaBggGauHg7orHrI5wOOOQhuAlU6WIhaKrRiCY/edit?tab=t.0" TargetMode="External"/><Relationship Id="rId3240" Type="http://schemas.openxmlformats.org/officeDocument/2006/relationships/hyperlink" Target="https://projectcatalyst.io/funds/11/cardano-open-ecosystem/chinese-speaking-community-dumpling" TargetMode="External"/><Relationship Id="rId4571" Type="http://schemas.openxmlformats.org/officeDocument/2006/relationships/hyperlink" Target="https://projectcatalyst.io/funds/10/f13-cardano-open-ecosystem/b4good-20-summit-where-cardano-meets-int-development-dollardollar" TargetMode="External"/><Relationship Id="rId3243" Type="http://schemas.openxmlformats.org/officeDocument/2006/relationships/hyperlink" Target="https://projectcatalyst.io/funds/10/f10-products-and-integrations/minswap-aiken-stableswap-audit-bug-bounty" TargetMode="External"/><Relationship Id="rId4574" Type="http://schemas.openxmlformats.org/officeDocument/2006/relationships/hyperlink" Target="https://projectcatalyst.io/funds/11/cardano-use-cases-solution/xerberus-scam-investigation-registry-engine-siren-in-cooperation-with-iagon" TargetMode="External"/><Relationship Id="rId3242" Type="http://schemas.openxmlformats.org/officeDocument/2006/relationships/hyperlink" Target="https://www.youtube.com/watch?v=S_29D4tUvXg" TargetMode="External"/><Relationship Id="rId4573" Type="http://schemas.openxmlformats.org/officeDocument/2006/relationships/hyperlink" Target="https://vimeo.com/1091115039" TargetMode="External"/><Relationship Id="rId3245" Type="http://schemas.openxmlformats.org/officeDocument/2006/relationships/hyperlink" Target="https://www.youtube.com/watch?v=jCb3P1A0cnA" TargetMode="External"/><Relationship Id="rId4576" Type="http://schemas.openxmlformats.org/officeDocument/2006/relationships/hyperlink" Target="https://www.youtube.com/watch?v=xGjmtODKjbc" TargetMode="External"/><Relationship Id="rId3244" Type="http://schemas.openxmlformats.org/officeDocument/2006/relationships/hyperlink" Target="https://docs.google.com/document/d/1Vz28vfKAnprx7wzDNxcKYUoHHH_M0VE_SOE4JnEf4Q0/edit" TargetMode="External"/><Relationship Id="rId4575" Type="http://schemas.openxmlformats.org/officeDocument/2006/relationships/hyperlink" Target="https://drive.google.com/file/d/1EUwWbP1ZNwf2q4TwxYJKVbIlHV-OQy8_/view?usp=drive_link" TargetMode="External"/><Relationship Id="rId3247" Type="http://schemas.openxmlformats.org/officeDocument/2006/relationships/hyperlink" Target="https://docs.google.com/document/d/15Xkk0RdzRllXXHiJl_yCXAQqAFZeBNtVm1c_fdWLZzg/edit" TargetMode="External"/><Relationship Id="rId4578" Type="http://schemas.openxmlformats.org/officeDocument/2006/relationships/hyperlink" Target="https://drive.google.com/file/d/1tiWkuPYUe2f-ukuuba0EoAFXYWkcKGpe/view?usp=drive_link" TargetMode="External"/><Relationship Id="rId3246" Type="http://schemas.openxmlformats.org/officeDocument/2006/relationships/hyperlink" Target="https://projectcatalyst.io/funds/10/f10-daos-less3-cardano/dao-treasury-and-protocol-parameter-management-via-on-chain-governance-by-muesliswap" TargetMode="External"/><Relationship Id="rId4577" Type="http://schemas.openxmlformats.org/officeDocument/2006/relationships/hyperlink" Target="https://cardano.ideascale.com/a/dtd/Logosphere-dApp-Hackathons/369675-48088" TargetMode="External"/><Relationship Id="rId1499" Type="http://schemas.openxmlformats.org/officeDocument/2006/relationships/hyperlink" Target="https://app.ideascale.com/t/UM5UZBu3Y" TargetMode="External"/><Relationship Id="rId4525" Type="http://schemas.openxmlformats.org/officeDocument/2006/relationships/hyperlink" Target="https://www.youtube.com/watch?v=LWKqCIFPngU" TargetMode="External"/><Relationship Id="rId4524" Type="http://schemas.openxmlformats.org/officeDocument/2006/relationships/hyperlink" Target="https://drive.google.com/file/d/1s5L6J5tjWV9LEg0WdY2tKWyDuqqoex_4/view?usp=drive_link" TargetMode="External"/><Relationship Id="rId4527" Type="http://schemas.openxmlformats.org/officeDocument/2006/relationships/hyperlink" Target="https://docs.google.com/document/d/1ZBKIY2GYnBKig_B3pv-h97ZgRQk8C-AiDkhkeT9HuEw/edit?tab=t.0" TargetMode="External"/><Relationship Id="rId4526" Type="http://schemas.openxmlformats.org/officeDocument/2006/relationships/hyperlink" Target="https://projectcatalyst.io/funds/12/f12-cardano-use-cases-concept/tackling-slipagge-on-cardano-mayz-trustless-otc-smart-contract" TargetMode="External"/><Relationship Id="rId4529" Type="http://schemas.openxmlformats.org/officeDocument/2006/relationships/hyperlink" Target="https://projectcatalyst.io/funds/12/f12-cardano-use-cases-product/work-courses-onboarding-the-dollar142b-edtech-industry-and-the-70m-students-using-digital-learning-to-cardano" TargetMode="External"/><Relationship Id="rId4528" Type="http://schemas.openxmlformats.org/officeDocument/2006/relationships/hyperlink" Target="https://youtu.be/nWqTrBFGd-4" TargetMode="External"/><Relationship Id="rId668" Type="http://schemas.openxmlformats.org/officeDocument/2006/relationships/hyperlink" Target="https://drive.google.com/file/d/1wMOvQhroNuDJauYcJvCt-DHFtY9hi0YL/view?usp=sharing" TargetMode="External"/><Relationship Id="rId667" Type="http://schemas.openxmlformats.org/officeDocument/2006/relationships/hyperlink" Target="https://app.ideascale.com/t/UM5UZBrgz" TargetMode="External"/><Relationship Id="rId666" Type="http://schemas.openxmlformats.org/officeDocument/2006/relationships/hyperlink" Target="https://youtu.be/Dmch-x86u-A" TargetMode="External"/><Relationship Id="rId665" Type="http://schemas.openxmlformats.org/officeDocument/2006/relationships/hyperlink" Target="https://youtu.be/k4qhlHtcszA" TargetMode="External"/><Relationship Id="rId669" Type="http://schemas.openxmlformats.org/officeDocument/2006/relationships/hyperlink" Target="https://youtu.be/cuxNmpWpVgc" TargetMode="External"/><Relationship Id="rId1490" Type="http://schemas.openxmlformats.org/officeDocument/2006/relationships/hyperlink" Target="https://youtu.be/INfc0gmwbls" TargetMode="External"/><Relationship Id="rId660" Type="http://schemas.openxmlformats.org/officeDocument/2006/relationships/hyperlink" Target="https://drive.google.com/file/d/1y8Ks4cokb-ruNPELrJpP3l_MMZG2Cred/view?usp=sharing" TargetMode="External"/><Relationship Id="rId1491" Type="http://schemas.openxmlformats.org/officeDocument/2006/relationships/hyperlink" Target="https://app.ideascale.com/t/UM5UZBrQG" TargetMode="External"/><Relationship Id="rId1492" Type="http://schemas.openxmlformats.org/officeDocument/2006/relationships/hyperlink" Target="https://docs.google.com/document/d/1YK6PVQ1anxoT2DO4mvAn0YdSwMVszCnORGfw50BbI-4/edit" TargetMode="External"/><Relationship Id="rId1493" Type="http://schemas.openxmlformats.org/officeDocument/2006/relationships/hyperlink" Target="https://youtu.be/9nujcVyphwI" TargetMode="External"/><Relationship Id="rId1494" Type="http://schemas.openxmlformats.org/officeDocument/2006/relationships/hyperlink" Target="https://www.youtube.com/watch?v=WmQ_OWMM0ds" TargetMode="External"/><Relationship Id="rId664" Type="http://schemas.openxmlformats.org/officeDocument/2006/relationships/hyperlink" Target="https://drive.google.com/file/d/1HLmKJSa-0gv5UNyAMlnTlUnA-bsXI8SF/view?usp=sharing" TargetMode="External"/><Relationship Id="rId1495" Type="http://schemas.openxmlformats.org/officeDocument/2006/relationships/hyperlink" Target="https://app.ideascale.com/t/UM5UZBrQL" TargetMode="External"/><Relationship Id="rId4521" Type="http://schemas.openxmlformats.org/officeDocument/2006/relationships/hyperlink" Target="https://drive.google.com/file/d/1xvGkSWE22UPIvc4LuwBf8bTu5Nb6Rfif/view?usp=drive_link" TargetMode="External"/><Relationship Id="rId663" Type="http://schemas.openxmlformats.org/officeDocument/2006/relationships/hyperlink" Target="http://app.ideascale.com/t/UM5UZBiyn" TargetMode="External"/><Relationship Id="rId1496" Type="http://schemas.openxmlformats.org/officeDocument/2006/relationships/hyperlink" Target="https://docs.google.com/document/d/1OcmZHLVh0G8gOdApaO1PiEdQt-hbLXJ1kRk6AT-VLT4/edit" TargetMode="External"/><Relationship Id="rId4520" Type="http://schemas.openxmlformats.org/officeDocument/2006/relationships/hyperlink" Target="https://projectcatalyst.io/funds/12/f12-cardano-open-developers/mlabs-efficient-contract-upgrades-with-yielding-tx-pattern" TargetMode="External"/><Relationship Id="rId662" Type="http://schemas.openxmlformats.org/officeDocument/2006/relationships/hyperlink" Target="https://youtu.be/E1xx8TMQd14" TargetMode="External"/><Relationship Id="rId1497" Type="http://schemas.openxmlformats.org/officeDocument/2006/relationships/hyperlink" Target="https://youtu.be/y_Da6dPzW2c" TargetMode="External"/><Relationship Id="rId4523" Type="http://schemas.openxmlformats.org/officeDocument/2006/relationships/hyperlink" Target="https://projectcatalyst.io/funds/12/f12-cardano-use-cases-product/nio-cardano-defi-investment-tracker" TargetMode="External"/><Relationship Id="rId661" Type="http://schemas.openxmlformats.org/officeDocument/2006/relationships/hyperlink" Target="https://youtu.be/EX9JIv7II6o" TargetMode="External"/><Relationship Id="rId1498" Type="http://schemas.openxmlformats.org/officeDocument/2006/relationships/hyperlink" Target="https://www.youtube.com/watch?v=or7AIXEeShM" TargetMode="External"/><Relationship Id="rId4522" Type="http://schemas.openxmlformats.org/officeDocument/2006/relationships/hyperlink" Target="https://www.youtube.com/watch?v=ekpltuosC6g" TargetMode="External"/><Relationship Id="rId1488" Type="http://schemas.openxmlformats.org/officeDocument/2006/relationships/hyperlink" Target="https://drive.google.com/file/d/1y2yRPGACqII_OLshU1vUM8sUNKxsq6Xn/view?usp=share_link" TargetMode="External"/><Relationship Id="rId4514" Type="http://schemas.openxmlformats.org/officeDocument/2006/relationships/hyperlink" Target="https://projectcatalyst.io/funds/12/f12-cardano-open-developers/gasless-tx-library-empowering-cardano-dapps-and-daos-to-sponsor-gas-fees-to-increase-user-base-and-adoption-open-source" TargetMode="External"/><Relationship Id="rId1489" Type="http://schemas.openxmlformats.org/officeDocument/2006/relationships/hyperlink" Target="https://youtu.be/mc1m0TJGXpM" TargetMode="External"/><Relationship Id="rId4513" Type="http://schemas.openxmlformats.org/officeDocument/2006/relationships/hyperlink" Target="https://www.youtube.com/watch?v=aTPdOUfCDC8" TargetMode="External"/><Relationship Id="rId4516" Type="http://schemas.openxmlformats.org/officeDocument/2006/relationships/hyperlink" Target="https://youtu.be/qZMapuCFnGE?si=x18w4nnIvfqNi3VZ" TargetMode="External"/><Relationship Id="rId4515" Type="http://schemas.openxmlformats.org/officeDocument/2006/relationships/hyperlink" Target="https://docs.google.com/document/d/1Ct_mrE6JEJNCj3i2GavUEB1wol9-Gi1JnZRvnr96UvQ/edit?tab=t.0" TargetMode="External"/><Relationship Id="rId4518" Type="http://schemas.openxmlformats.org/officeDocument/2006/relationships/hyperlink" Target="https://drive.google.com/file/d/1UehRspWWDWD5fp4sR3yt2bc5abS8K9Ry/view?usp=drive_link" TargetMode="External"/><Relationship Id="rId4517" Type="http://schemas.openxmlformats.org/officeDocument/2006/relationships/hyperlink" Target="https://projectcatalyst.io/funds/12/f12-cardano-use-cases-product/genius-yield-or-atlas-20-pab-improvements-and-advanced-utxo-features" TargetMode="External"/><Relationship Id="rId4519" Type="http://schemas.openxmlformats.org/officeDocument/2006/relationships/hyperlink" Target="https://youtu.be/fkoTp0mzSnQ" TargetMode="External"/><Relationship Id="rId657" Type="http://schemas.openxmlformats.org/officeDocument/2006/relationships/hyperlink" Target="https://youtu.be/qp7kqggN54Y" TargetMode="External"/><Relationship Id="rId656" Type="http://schemas.openxmlformats.org/officeDocument/2006/relationships/hyperlink" Target="https://drive.google.com/file/d/1nMr8VV-6832EakzenyQy_MXFDuHDyUA2/view?usp=sharing" TargetMode="External"/><Relationship Id="rId655" Type="http://schemas.openxmlformats.org/officeDocument/2006/relationships/hyperlink" Target="https://app.ideascale.com/t/UM5UZBvVD" TargetMode="External"/><Relationship Id="rId654" Type="http://schemas.openxmlformats.org/officeDocument/2006/relationships/hyperlink" Target="https://youtu.be/uZppiSfAtJY" TargetMode="External"/><Relationship Id="rId659" Type="http://schemas.openxmlformats.org/officeDocument/2006/relationships/hyperlink" Target="https://app.ideascale.com/t/UM5UZBrEk" TargetMode="External"/><Relationship Id="rId658" Type="http://schemas.openxmlformats.org/officeDocument/2006/relationships/hyperlink" Target="https://www.youtube.com/watch?v=1vYUoxclK7I" TargetMode="External"/><Relationship Id="rId1480" Type="http://schemas.openxmlformats.org/officeDocument/2006/relationships/hyperlink" Target="https://drive.google.com/file/d/1Z_XwvdF6NXixveOeQkVtX0adIowM8o4p/view?usp=share_link" TargetMode="External"/><Relationship Id="rId1481" Type="http://schemas.openxmlformats.org/officeDocument/2006/relationships/hyperlink" Target="https://youtu.be/cxXsKlBbYTQ" TargetMode="External"/><Relationship Id="rId1482" Type="http://schemas.openxmlformats.org/officeDocument/2006/relationships/hyperlink" Target="https://www.youtube.com/watch?v=0OXziKgQC_I&amp;feature=youtu.be" TargetMode="External"/><Relationship Id="rId1483" Type="http://schemas.openxmlformats.org/officeDocument/2006/relationships/hyperlink" Target="https://app.ideascale.com/t/UM5UZBraz" TargetMode="External"/><Relationship Id="rId653" Type="http://schemas.openxmlformats.org/officeDocument/2006/relationships/hyperlink" Target="https://youtu.be/TwNLTfac01E" TargetMode="External"/><Relationship Id="rId1484" Type="http://schemas.openxmlformats.org/officeDocument/2006/relationships/hyperlink" Target="https://drive.google.com/file/d/1gylWKycVUknSliLLNZpupFVMAb3gJZw5/view?usp=share_link" TargetMode="External"/><Relationship Id="rId4510" Type="http://schemas.openxmlformats.org/officeDocument/2006/relationships/hyperlink" Target="https://www.youtube.com/watch?v=TuEWjEn2gQg" TargetMode="External"/><Relationship Id="rId652" Type="http://schemas.openxmlformats.org/officeDocument/2006/relationships/hyperlink" Target="https://drive.google.com/file/d/1EkDN4fTMWkhv72iVoe8xLpV-mzF7r-Fp/view?usp=sharing" TargetMode="External"/><Relationship Id="rId1485" Type="http://schemas.openxmlformats.org/officeDocument/2006/relationships/hyperlink" Target="https://youtu.be/pRRb_wBDFNc" TargetMode="External"/><Relationship Id="rId651" Type="http://schemas.openxmlformats.org/officeDocument/2006/relationships/hyperlink" Target="https://app.ideascale.com/t/UM5UZBqoK" TargetMode="External"/><Relationship Id="rId1486" Type="http://schemas.openxmlformats.org/officeDocument/2006/relationships/hyperlink" Target="https://www.youtube.com/watch?v=62Bu89MhFCo" TargetMode="External"/><Relationship Id="rId4512" Type="http://schemas.openxmlformats.org/officeDocument/2006/relationships/hyperlink" Target="https://drive.google.com/file/d/19XWNTR0FaHHq8Ky5VHWriAILUMr4Qhnk/view?usp=drive_link" TargetMode="External"/><Relationship Id="rId650" Type="http://schemas.openxmlformats.org/officeDocument/2006/relationships/hyperlink" Target="https://drive.google.com/file/d/1wPsA4n6ZXkwqnOXpHN4lTFp7QvgjP84h/view" TargetMode="External"/><Relationship Id="rId1487" Type="http://schemas.openxmlformats.org/officeDocument/2006/relationships/hyperlink" Target="https://app.ideascale.com/t/UM5UZBvfu" TargetMode="External"/><Relationship Id="rId4511" Type="http://schemas.openxmlformats.org/officeDocument/2006/relationships/hyperlink" Target="https://projectcatalyst.io/funds/11/cardano-use-cases-concept/regulated-and-permissioned-defi-with-sundae-and-kora-labs" TargetMode="External"/><Relationship Id="rId3216" Type="http://schemas.openxmlformats.org/officeDocument/2006/relationships/hyperlink" Target="https://projectcatalyst.io/funds/10/f10-startups-and-onboarding-for-students/cardano-student-blockchain-ambassador-program" TargetMode="External"/><Relationship Id="rId4547" Type="http://schemas.openxmlformats.org/officeDocument/2006/relationships/hyperlink" Target="https://projectcatalyst.io/funds/12/f12-cardano-open-ecosystem/casia-cardano-asia-tiktok-channel-expand-korean-maintain-japanesevietnameseenglish-new-youtube-channel" TargetMode="External"/><Relationship Id="rId3215" Type="http://schemas.openxmlformats.org/officeDocument/2006/relationships/hyperlink" Target="https://youtu.be/i9nymiVuCHI" TargetMode="External"/><Relationship Id="rId4546" Type="http://schemas.openxmlformats.org/officeDocument/2006/relationships/hyperlink" Target="https://youtu.be/b1z4VLTpuiU" TargetMode="External"/><Relationship Id="rId3218" Type="http://schemas.openxmlformats.org/officeDocument/2006/relationships/hyperlink" Target="https://youtu.be/GZFmTvcPnw8" TargetMode="External"/><Relationship Id="rId4549" Type="http://schemas.openxmlformats.org/officeDocument/2006/relationships/hyperlink" Target="https://youtu.be/mF8gLM0VFrw" TargetMode="External"/><Relationship Id="rId3217" Type="http://schemas.openxmlformats.org/officeDocument/2006/relationships/hyperlink" Target="https://drive.google.com/file/d/1CXZbG6OSKLX53R022gh4lob6D4AgxKye/view?usp=drive_link" TargetMode="External"/><Relationship Id="rId4548" Type="http://schemas.openxmlformats.org/officeDocument/2006/relationships/hyperlink" Target="https://drive.google.com/file/d/1YeghgxS5GBgt2P8YRt3dfj_fsYlq1OdR/view?usp=drive_link" TargetMode="External"/><Relationship Id="rId3219" Type="http://schemas.openxmlformats.org/officeDocument/2006/relationships/hyperlink" Target="https://projectcatalyst.io/funds/10/f10-catalyst-open/cardano-asia-tiktok-channel-expand-to-japan-and-vietnam" TargetMode="External"/><Relationship Id="rId689" Type="http://schemas.openxmlformats.org/officeDocument/2006/relationships/hyperlink" Target="https://youtu.be/YIAgrKCH6-k" TargetMode="External"/><Relationship Id="rId688" Type="http://schemas.openxmlformats.org/officeDocument/2006/relationships/hyperlink" Target="https://drive.google.com/file/d/1UFYHrP4HXcYuBthZaicX4Jy_tfoh1pd8/view?usp=sharing" TargetMode="External"/><Relationship Id="rId687" Type="http://schemas.openxmlformats.org/officeDocument/2006/relationships/hyperlink" Target="https://app.ideascale.com/t/UM5UZBrJh" TargetMode="External"/><Relationship Id="rId682" Type="http://schemas.openxmlformats.org/officeDocument/2006/relationships/hyperlink" Target="https://drive.google.com/file/d/1b9bilMke48PQfisjwLGwrNdUgbUz7sDB/view?usp=sharing" TargetMode="External"/><Relationship Id="rId681" Type="http://schemas.openxmlformats.org/officeDocument/2006/relationships/hyperlink" Target="https://youtu.be/dwDhNcfb0Ek" TargetMode="External"/><Relationship Id="rId680" Type="http://schemas.openxmlformats.org/officeDocument/2006/relationships/hyperlink" Target="https://drive.google.com/file/d/1zyV6VHSOO6g-SH_QmW25a_kqH6qlszBI/view?usp=sharing" TargetMode="External"/><Relationship Id="rId3210" Type="http://schemas.openxmlformats.org/officeDocument/2006/relationships/hyperlink" Target="https://cardano.ideascale.com/a/dtd/417887-48088" TargetMode="External"/><Relationship Id="rId4541" Type="http://schemas.openxmlformats.org/officeDocument/2006/relationships/hyperlink" Target="https://projectcatalyst.io/funds/10/catalyst-fund-operations/catalyst-fund-operations-by-iog-catalyst-team" TargetMode="External"/><Relationship Id="rId4540" Type="http://schemas.openxmlformats.org/officeDocument/2006/relationships/hyperlink" Target="https://youtu.be/vFGedpmm3Gw?si=mijBhnA5ee0qizjt" TargetMode="External"/><Relationship Id="rId686" Type="http://schemas.openxmlformats.org/officeDocument/2006/relationships/hyperlink" Target="https://youtu.be/qPKHdijxiB8" TargetMode="External"/><Relationship Id="rId3212" Type="http://schemas.openxmlformats.org/officeDocument/2006/relationships/hyperlink" Target="https://youtu.be/3WtiNvQjMwE" TargetMode="External"/><Relationship Id="rId4543" Type="http://schemas.openxmlformats.org/officeDocument/2006/relationships/hyperlink" Target="https://www.youtube.com/watch?v=bSXbTjhCLAc" TargetMode="External"/><Relationship Id="rId685" Type="http://schemas.openxmlformats.org/officeDocument/2006/relationships/hyperlink" Target="https://youtu.be/lRYbAFpk56M" TargetMode="External"/><Relationship Id="rId3211" Type="http://schemas.openxmlformats.org/officeDocument/2006/relationships/hyperlink" Target="https://drive.google.com/file/d/1KBhZlH5QjzeAFzioMLiLEEZY0a-bKApf/view?usp=drive_link" TargetMode="External"/><Relationship Id="rId4542" Type="http://schemas.openxmlformats.org/officeDocument/2006/relationships/hyperlink" Target="https://drive.google.com/file/d/1Dp2QC10qwZri9ovs2_7Z0JIhh6BO6l5d/view?usp=drive_link" TargetMode="External"/><Relationship Id="rId684" Type="http://schemas.openxmlformats.org/officeDocument/2006/relationships/hyperlink" Target="https://drive.google.com/file/d/1zgfTiQe1LMpXItaYuj7owI2EbWl0pOgy/view?usp=sharing" TargetMode="External"/><Relationship Id="rId3214" Type="http://schemas.openxmlformats.org/officeDocument/2006/relationships/hyperlink" Target="https://drive.google.com/file/d/19Q0ITGBlGuVW8FPuEaNnmgJZXDaY7YtF/view?usp=drive_link" TargetMode="External"/><Relationship Id="rId4545" Type="http://schemas.openxmlformats.org/officeDocument/2006/relationships/hyperlink" Target="https://drive.google.com/file/d/1i98_-BTlTUTKbL7-cpuQOdZU8kdshE1N/view?usp=drive_link" TargetMode="External"/><Relationship Id="rId683" Type="http://schemas.openxmlformats.org/officeDocument/2006/relationships/hyperlink" Target="https://cardano.ideascale.com/a/dtd/366939-48088" TargetMode="External"/><Relationship Id="rId3213" Type="http://schemas.openxmlformats.org/officeDocument/2006/relationships/hyperlink" Target="https://projectcatalyst.io/funds/10/f10-developer-ecosystem-the-evolution/marlowe-runtime-sdks" TargetMode="External"/><Relationship Id="rId4544" Type="http://schemas.openxmlformats.org/officeDocument/2006/relationships/hyperlink" Target="https://projectcatalyst.io/funds/11/cardano-use-cases-concept/soulbound-tokens" TargetMode="External"/><Relationship Id="rId3205" Type="http://schemas.openxmlformats.org/officeDocument/2006/relationships/hyperlink" Target="https://drive.google.com/file/d/1Henyx2jjttS_ie8x84H-E8Qm5MKu7IBS/view?usp=drive_link" TargetMode="External"/><Relationship Id="rId4536" Type="http://schemas.openxmlformats.org/officeDocument/2006/relationships/hyperlink" Target="https://drive.google.com/file/d/1RurUviV_QIuqHAjooUecQEDu652Hppnp/view?usp=drive_link" TargetMode="External"/><Relationship Id="rId3204" Type="http://schemas.openxmlformats.org/officeDocument/2006/relationships/hyperlink" Target="https://projectcatalyst.io/funds/11/cardano-open-ecosystem/cardano-middle-east-and-north-africa-10ddb" TargetMode="External"/><Relationship Id="rId4535" Type="http://schemas.openxmlformats.org/officeDocument/2006/relationships/hyperlink" Target="https://projectcatalyst.io/funds/10/f13-cardano-open-ecosystem/cryptofluency-increasing-liquidity-with-cardano-defi-courses" TargetMode="External"/><Relationship Id="rId3207" Type="http://schemas.openxmlformats.org/officeDocument/2006/relationships/hyperlink" Target="https://projectcatalyst.io/funds/10/f10-osde-open-source-dev-ecosystem/smart-contract-vulnerabilities-game-capture-the-flag-ctf" TargetMode="External"/><Relationship Id="rId4538" Type="http://schemas.openxmlformats.org/officeDocument/2006/relationships/hyperlink" Target="https://projectcatalyst.io/funds/12/f12-cardano-open-developers/mesh-new-features-to-improve-developer-experience-and-cardano-adoption" TargetMode="External"/><Relationship Id="rId3206" Type="http://schemas.openxmlformats.org/officeDocument/2006/relationships/hyperlink" Target="https://www.youtube.com/watch?v=0e8be1g-9Ak&amp;t=53s" TargetMode="External"/><Relationship Id="rId4537" Type="http://schemas.openxmlformats.org/officeDocument/2006/relationships/hyperlink" Target="https://www.youtube.com/watch?v=3o7UdhRvDus" TargetMode="External"/><Relationship Id="rId3209" Type="http://schemas.openxmlformats.org/officeDocument/2006/relationships/hyperlink" Target="https://youtu.be/n_98dRM6vB4?si=1PJ9aAAIvb_uzXAi" TargetMode="External"/><Relationship Id="rId3208" Type="http://schemas.openxmlformats.org/officeDocument/2006/relationships/hyperlink" Target="https://drive.google.com/file/d/1TpEGKSSwYFTaJuHvVPs9eo-jMalECGs3/view?usp=drive_link" TargetMode="External"/><Relationship Id="rId4539" Type="http://schemas.openxmlformats.org/officeDocument/2006/relationships/hyperlink" Target="https://drive.google.com/file/d/1Kwp-cQbg7jVOKl2tehDrRPXtgBItjMX2/view?usp=drive_link" TargetMode="External"/><Relationship Id="rId679" Type="http://schemas.openxmlformats.org/officeDocument/2006/relationships/hyperlink" Target="https://app.ideascale.com/t/UM5UZBu0X" TargetMode="External"/><Relationship Id="rId678" Type="http://schemas.openxmlformats.org/officeDocument/2006/relationships/hyperlink" Target="https://drive.google.com/file/d/1b9bilMke48PQfisjwLGwrNdUgbUz7sDB/view?usp=sharing" TargetMode="External"/><Relationship Id="rId677" Type="http://schemas.openxmlformats.org/officeDocument/2006/relationships/hyperlink" Target="https://youtu.be/yocwm-bOYy8" TargetMode="External"/><Relationship Id="rId676" Type="http://schemas.openxmlformats.org/officeDocument/2006/relationships/hyperlink" Target="https://drive.google.com/file/d/1gxfmxF5-tFayh5OhhbSrfUDwszjVcKjV/view?usp=sharing" TargetMode="External"/><Relationship Id="rId671" Type="http://schemas.openxmlformats.org/officeDocument/2006/relationships/hyperlink" Target="https://app.ideascale.com/t/UM5UZBqmV" TargetMode="External"/><Relationship Id="rId670" Type="http://schemas.openxmlformats.org/officeDocument/2006/relationships/hyperlink" Target="https://youtu.be/U2L7N0hh5T0" TargetMode="External"/><Relationship Id="rId4530" Type="http://schemas.openxmlformats.org/officeDocument/2006/relationships/hyperlink" Target="https://drive.google.com/file/d/1zmAEBoYOlKSngZkl_uGf8XDUXYQiXZEA/view?usp=drive_link" TargetMode="External"/><Relationship Id="rId675" Type="http://schemas.openxmlformats.org/officeDocument/2006/relationships/hyperlink" Target="https://app.ideascale.com/t/UM5UZBu0m" TargetMode="External"/><Relationship Id="rId3201" Type="http://schemas.openxmlformats.org/officeDocument/2006/relationships/hyperlink" Target="https://projectcatalyst.io/funds/10/f10-daos-less3-cardano/socious-decentralized-referral-system-for-daos" TargetMode="External"/><Relationship Id="rId4532" Type="http://schemas.openxmlformats.org/officeDocument/2006/relationships/hyperlink" Target="https://projectcatalyst.io/funds/12/f12-cardano-use-cases-mvp/zkfold-x-zkpass-bring-zkpass-to-cardano" TargetMode="External"/><Relationship Id="rId674" Type="http://schemas.openxmlformats.org/officeDocument/2006/relationships/hyperlink" Target="https://youtu.be/S5ZvdI7tUbs" TargetMode="External"/><Relationship Id="rId3200" Type="http://schemas.openxmlformats.org/officeDocument/2006/relationships/hyperlink" Target="https://www.youtube.com/watch?v=RYpyw5wIe4E" TargetMode="External"/><Relationship Id="rId4531" Type="http://schemas.openxmlformats.org/officeDocument/2006/relationships/hyperlink" Target="https://www.youtube.com/watch?v=M3O-gzGhPU4" TargetMode="External"/><Relationship Id="rId673" Type="http://schemas.openxmlformats.org/officeDocument/2006/relationships/hyperlink" Target="https://youtu.be/bH_vMFWcRRo" TargetMode="External"/><Relationship Id="rId3203" Type="http://schemas.openxmlformats.org/officeDocument/2006/relationships/hyperlink" Target="https://youtu.be/pblSluR1oqQ" TargetMode="External"/><Relationship Id="rId4534" Type="http://schemas.openxmlformats.org/officeDocument/2006/relationships/hyperlink" Target="https://www.youtube.com/watch?v=LDsLXax1hp0" TargetMode="External"/><Relationship Id="rId672" Type="http://schemas.openxmlformats.org/officeDocument/2006/relationships/hyperlink" Target="https://drive.google.com/file/d/1l1DytNOnlingVudIRxS0MINS2dC9gTH4/view?usp=sharing" TargetMode="External"/><Relationship Id="rId3202" Type="http://schemas.openxmlformats.org/officeDocument/2006/relationships/hyperlink" Target="https://drive.google.com/file/d/1J0QGxNvD4SiTlvB0JMkIQ1J862fAsWNv/view?usp=drive_link" TargetMode="External"/><Relationship Id="rId4533" Type="http://schemas.openxmlformats.org/officeDocument/2006/relationships/hyperlink" Target="https://drive.google.com/file/d/1Eg_QIcDzMLsLhQ3aR6U5EIJ_7Eht-a7X/view?usp=drive_link" TargetMode="External"/><Relationship Id="rId190" Type="http://schemas.openxmlformats.org/officeDocument/2006/relationships/hyperlink" Target="https://cardano.ideascale.com/a/dtd/Japanese-SPO-community-management/367000-48088" TargetMode="External"/><Relationship Id="rId5019" Type="http://schemas.openxmlformats.org/officeDocument/2006/relationships/hyperlink" Target="https://projectcatalyst.io/funds/12/f12-cardano-open-developers/sky-protocol-data-availability-for-cardano-layer-2-solutions" TargetMode="External"/><Relationship Id="rId194" Type="http://schemas.openxmlformats.org/officeDocument/2006/relationships/hyperlink" Target="https://app.ideascale.com/t/UM5UZBrTc" TargetMode="External"/><Relationship Id="rId193" Type="http://schemas.openxmlformats.org/officeDocument/2006/relationships/hyperlink" Target="https://youtu.be/bxw_paVjnlU" TargetMode="External"/><Relationship Id="rId192" Type="http://schemas.openxmlformats.org/officeDocument/2006/relationships/hyperlink" Target="https://youtu.be/tMW1NVkQiok" TargetMode="External"/><Relationship Id="rId191" Type="http://schemas.openxmlformats.org/officeDocument/2006/relationships/hyperlink" Target="https://drive.google.com/file/d/1nlifaT8sKB6FeHH8L8IiqDp64d09IN2-/view?usp=sharing" TargetMode="External"/><Relationship Id="rId5010" Type="http://schemas.openxmlformats.org/officeDocument/2006/relationships/hyperlink" Target="https://projectcatalyst.io/funds/12/f12-cardano-use-cases-mvp/charli3-partner-chain-oracle-use-case-implementation" TargetMode="External"/><Relationship Id="rId187" Type="http://schemas.openxmlformats.org/officeDocument/2006/relationships/hyperlink" Target="https://drive.google.com/file/d/1G_H-umnnw1FjOwr78YDTO3GHIOmq_s5C/view?usp=sharing" TargetMode="External"/><Relationship Id="rId5013" Type="http://schemas.openxmlformats.org/officeDocument/2006/relationships/hyperlink" Target="https://projectcatalyst.io/funds/12/f12-cardano-open-developers/zkfold-uplc-converter" TargetMode="External"/><Relationship Id="rId186" Type="http://schemas.openxmlformats.org/officeDocument/2006/relationships/hyperlink" Target="https://cardano.ideascale.com/c/idea/352809" TargetMode="External"/><Relationship Id="rId5014" Type="http://schemas.openxmlformats.org/officeDocument/2006/relationships/hyperlink" Target="https://drive.google.com/file/d/1xbZUVllprwRa2D5ONYtmwCR6qpzTjlRu/view" TargetMode="External"/><Relationship Id="rId185" Type="http://schemas.openxmlformats.org/officeDocument/2006/relationships/hyperlink" Target="https://www.youtube.com/watch?v=C9Fxwqypa1c" TargetMode="External"/><Relationship Id="rId5011" Type="http://schemas.openxmlformats.org/officeDocument/2006/relationships/hyperlink" Target="https://drive.google.com/file/d/1zd4KduKArANbnv06cP3slATBkQjodNap/view" TargetMode="External"/><Relationship Id="rId184" Type="http://schemas.openxmlformats.org/officeDocument/2006/relationships/hyperlink" Target="https://youtu.be/kBFqhcVO2xE" TargetMode="External"/><Relationship Id="rId5012" Type="http://schemas.openxmlformats.org/officeDocument/2006/relationships/hyperlink" Target="https://vimeo.com/1111124696/0552e8cf27?ts=475774&amp;share=copy" TargetMode="External"/><Relationship Id="rId5017" Type="http://schemas.openxmlformats.org/officeDocument/2006/relationships/hyperlink" Target="https://docs.google.com/document/d/1C5Lmh4xVWhDG26-N6ZYMwpWT9TuLZO6iNaBDgRjiDtc/edit?tab=t.0" TargetMode="External"/><Relationship Id="rId5018" Type="http://schemas.openxmlformats.org/officeDocument/2006/relationships/hyperlink" Target="https://www.youtube.com/watch?v=vw6lhmToc0E" TargetMode="External"/><Relationship Id="rId189" Type="http://schemas.openxmlformats.org/officeDocument/2006/relationships/hyperlink" Target="https://vimeo.com/692050866/39b31c1e2a" TargetMode="External"/><Relationship Id="rId5015" Type="http://schemas.openxmlformats.org/officeDocument/2006/relationships/hyperlink" Target="https://www.youtube.com/watch?v=i1RMyyepKb0" TargetMode="External"/><Relationship Id="rId188" Type="http://schemas.openxmlformats.org/officeDocument/2006/relationships/hyperlink" Target="https://youtu.be/uGCrMKD5XVs" TargetMode="External"/><Relationship Id="rId5016" Type="http://schemas.openxmlformats.org/officeDocument/2006/relationships/hyperlink" Target="https://projectcatalyst.io/funds/12/f12-cardano-use-cases-mvp/do-you-want-a-go-cardano-node-because-this-is-how-you-get-a-go-cardano-node" TargetMode="External"/><Relationship Id="rId5008" Type="http://schemas.openxmlformats.org/officeDocument/2006/relationships/hyperlink" Target="https://drive.google.com/file/d/1m88UBmmMfBnAnC1IdYtEZmoollxC0ZP7/view?usp=drive_link" TargetMode="External"/><Relationship Id="rId5009" Type="http://schemas.openxmlformats.org/officeDocument/2006/relationships/hyperlink" Target="https://www.youtube.com/watch?v=Zl5FD-rLLPs" TargetMode="External"/><Relationship Id="rId183" Type="http://schemas.openxmlformats.org/officeDocument/2006/relationships/hyperlink" Target="https://drive.google.com/file/d/1X4EyQqKFUahci2WbQi2cJH2I7DGxFfUU/view?usp=sharing" TargetMode="External"/><Relationship Id="rId182" Type="http://schemas.openxmlformats.org/officeDocument/2006/relationships/hyperlink" Target="https://app.ideascale.com/t/UM5UZBrbh" TargetMode="External"/><Relationship Id="rId181" Type="http://schemas.openxmlformats.org/officeDocument/2006/relationships/hyperlink" Target="https://www.youtube.com/watch?v=eAioFRb2RTA" TargetMode="External"/><Relationship Id="rId180" Type="http://schemas.openxmlformats.org/officeDocument/2006/relationships/hyperlink" Target="https://youtu.be/eYhCBEOcze0" TargetMode="External"/><Relationship Id="rId176" Type="http://schemas.openxmlformats.org/officeDocument/2006/relationships/hyperlink" Target="https://youtu.be/drHdyFhUy1w" TargetMode="External"/><Relationship Id="rId5002" Type="http://schemas.openxmlformats.org/officeDocument/2006/relationships/hyperlink" Target="https://drive.google.com/file/d/1aUk2TGoZndYKz9-5tUaNcoDePSYwuw7Z/view?usp=drive_link" TargetMode="External"/><Relationship Id="rId175" Type="http://schemas.openxmlformats.org/officeDocument/2006/relationships/hyperlink" Target="https://drive.google.com/file/d/1qSs1D1tkz4q2_fL00_xYjXSG1WSJt7Hd/view?usp=sharing" TargetMode="External"/><Relationship Id="rId5003" Type="http://schemas.openxmlformats.org/officeDocument/2006/relationships/hyperlink" Target="https://www.youtube.com/watch?v=vrbxDKI_PZM" TargetMode="External"/><Relationship Id="rId174" Type="http://schemas.openxmlformats.org/officeDocument/2006/relationships/hyperlink" Target="https://cardano.ideascale.com/c/idea/340064" TargetMode="External"/><Relationship Id="rId5000" Type="http://schemas.openxmlformats.org/officeDocument/2006/relationships/hyperlink" Target="https://www.youtube.com/watch?v=9cP8y_PMzxk" TargetMode="External"/><Relationship Id="rId173" Type="http://schemas.openxmlformats.org/officeDocument/2006/relationships/hyperlink" Target="https://www.youtube.com/watch?v=lUnuMdQEQtM" TargetMode="External"/><Relationship Id="rId5001" Type="http://schemas.openxmlformats.org/officeDocument/2006/relationships/hyperlink" Target="https://projectcatalyst.io/funds/12/f12-cardano-use-cases-concept/business-lead-generation-on-cardano" TargetMode="External"/><Relationship Id="rId5006" Type="http://schemas.openxmlformats.org/officeDocument/2006/relationships/hyperlink" Target="https://www.youtube.com/watch?v=7LW5PyHbK_M" TargetMode="External"/><Relationship Id="rId179" Type="http://schemas.openxmlformats.org/officeDocument/2006/relationships/hyperlink" Target="https://drive.google.com/file/d/1Z7Khe42FeuItld1KipAQ0w-u26uUv2Yb/view?usp=sharing" TargetMode="External"/><Relationship Id="rId5007" Type="http://schemas.openxmlformats.org/officeDocument/2006/relationships/hyperlink" Target="https://projectcatalyst.io/funds/11/cardano-open-developers/hollow-by-txpipe-headless-dapp-framework-a-friendly-sdk-for-off-chain-development" TargetMode="External"/><Relationship Id="rId178" Type="http://schemas.openxmlformats.org/officeDocument/2006/relationships/hyperlink" Target="https://app.ideascale.com/t/UM5UZBrTq" TargetMode="External"/><Relationship Id="rId5004" Type="http://schemas.openxmlformats.org/officeDocument/2006/relationships/hyperlink" Target="https://projectcatalyst.io/funds/10/f13-cardano-use-cases-concept/the-first-plastic-credit-refi-protocol-with-usdm" TargetMode="External"/><Relationship Id="rId177" Type="http://schemas.openxmlformats.org/officeDocument/2006/relationships/hyperlink" Target="https://drive.google.com/file/d/1_9tq9xVPJ8OiYQ_7x4qapghdGk1lBhpa/view?usp=sharing" TargetMode="External"/><Relationship Id="rId5005" Type="http://schemas.openxmlformats.org/officeDocument/2006/relationships/hyperlink" Target="https://drive.google.com/file/d/1iio5TWMChxQzJSWYvBC6ozBO7GA6nSal/view?usp=drive_link" TargetMode="External"/><Relationship Id="rId5031" Type="http://schemas.openxmlformats.org/officeDocument/2006/relationships/hyperlink" Target="https://app.ideascale.com/t/UM5UZBwSu" TargetMode="External"/><Relationship Id="rId5032" Type="http://schemas.openxmlformats.org/officeDocument/2006/relationships/hyperlink" Target="https://app.ideascale.com/t/UM5UZBrYv" TargetMode="External"/><Relationship Id="rId5030" Type="http://schemas.openxmlformats.org/officeDocument/2006/relationships/hyperlink" Target="https://app.ideascale.com/t/UM5UZBrdY" TargetMode="External"/><Relationship Id="rId5035" Type="http://schemas.openxmlformats.org/officeDocument/2006/relationships/hyperlink" Target="https://cardano.ideascale.com/a/dtd/419167-48088" TargetMode="External"/><Relationship Id="rId5036" Type="http://schemas.openxmlformats.org/officeDocument/2006/relationships/hyperlink" Target="https://app.ideascale.com/t/UM5UZBw70" TargetMode="External"/><Relationship Id="rId5033" Type="http://schemas.openxmlformats.org/officeDocument/2006/relationships/hyperlink" Target="https://app.ideascale.com/t/UM5UZBvqY" TargetMode="External"/><Relationship Id="rId5034" Type="http://schemas.openxmlformats.org/officeDocument/2006/relationships/hyperlink" Target="https://app.ideascale.com/t/UM5UZBvqw" TargetMode="External"/><Relationship Id="rId5039" Type="http://schemas.openxmlformats.org/officeDocument/2006/relationships/hyperlink" Target="https://drive.google.com/file/d/1DZsms7plecBnWzd2S0KfIzXKb4BMlOtx/view?usp=drive_link" TargetMode="External"/><Relationship Id="rId5037" Type="http://schemas.openxmlformats.org/officeDocument/2006/relationships/hyperlink" Target="https://cardano.ideascale.com/c/idea/341436" TargetMode="External"/><Relationship Id="rId5038" Type="http://schemas.openxmlformats.org/officeDocument/2006/relationships/hyperlink" Target="https://projectcatalyst.io/funds/12/f12-cardano-use-cases-concept/open-source-impact-measurement-system-for-catalyst-proposals-ngos-and-cardano-native-tokens" TargetMode="External"/><Relationship Id="rId5020" Type="http://schemas.openxmlformats.org/officeDocument/2006/relationships/hyperlink" Target="https://drive.google.com/file/d/1NBbylAbXaoUKCmO44kx6_VwIaaqLFPcK/view" TargetMode="External"/><Relationship Id="rId5021" Type="http://schemas.openxmlformats.org/officeDocument/2006/relationships/hyperlink" Target="https://www.youtube.com/watch?v=AJAMuSXPz9c" TargetMode="External"/><Relationship Id="rId198" Type="http://schemas.openxmlformats.org/officeDocument/2006/relationships/hyperlink" Target="https://app.ideascale.com/t/UM5UZBrU6" TargetMode="External"/><Relationship Id="rId5024" Type="http://schemas.openxmlformats.org/officeDocument/2006/relationships/hyperlink" Target="https://projectcatalyst.io/funds/10/f13-cardano-open-developers/andamio-sdk-and-utxo-rpc-client" TargetMode="External"/><Relationship Id="rId197" Type="http://schemas.openxmlformats.org/officeDocument/2006/relationships/hyperlink" Target="https://youtu.be/sBVUBxq3UpU" TargetMode="External"/><Relationship Id="rId5025" Type="http://schemas.openxmlformats.org/officeDocument/2006/relationships/hyperlink" Target="https://docs.google.com/document/d/1bgpBt14I9sgBH9yCVDyw01dJBJfadr8ojiRJ3RGhJ_U/edit?tab=t.0" TargetMode="External"/><Relationship Id="rId196" Type="http://schemas.openxmlformats.org/officeDocument/2006/relationships/hyperlink" Target="https://youtu.be/4Z-mzm8dbLI" TargetMode="External"/><Relationship Id="rId5022" Type="http://schemas.openxmlformats.org/officeDocument/2006/relationships/hyperlink" Target="https://cardano.ideascale.com/c/idea/340180" TargetMode="External"/><Relationship Id="rId195" Type="http://schemas.openxmlformats.org/officeDocument/2006/relationships/hyperlink" Target="https://drive.google.com/file/d/1DOE2qbpJeORgJMQxku-tpFmiJ2qwpT0z/view?usp=sharing" TargetMode="External"/><Relationship Id="rId5023" Type="http://schemas.openxmlformats.org/officeDocument/2006/relationships/hyperlink" Target="https://docs.google.com/document/d/1jk7J8oNg2QTMh-qT_WICSLgahyoP2O1P/edit" TargetMode="External"/><Relationship Id="rId5028" Type="http://schemas.openxmlformats.org/officeDocument/2006/relationships/hyperlink" Target="https://cardano.ideascale.com/a/dtd/Retroactive-Project-Funding-SDK/369011-48088" TargetMode="External"/><Relationship Id="rId5029" Type="http://schemas.openxmlformats.org/officeDocument/2006/relationships/hyperlink" Target="https://app.ideascale.com/t/UM5UZBrb7" TargetMode="External"/><Relationship Id="rId5026" Type="http://schemas.openxmlformats.org/officeDocument/2006/relationships/hyperlink" Target="https://youtu.be/aiIf-P-mtoU" TargetMode="External"/><Relationship Id="rId199" Type="http://schemas.openxmlformats.org/officeDocument/2006/relationships/hyperlink" Target="https://drive.google.com/file/d/15FnIAgPL-ksRUxah559msM3l6t9Tz6aI/view?usp=sharing" TargetMode="External"/><Relationship Id="rId5027" Type="http://schemas.openxmlformats.org/officeDocument/2006/relationships/hyperlink" Target="https://cardano.ideascale.com/a/dtd/Give-Users-security-and-confidence/369892-48088" TargetMode="External"/><Relationship Id="rId150" Type="http://schemas.openxmlformats.org/officeDocument/2006/relationships/hyperlink" Target="https://drive.google.com/file/d/12X_YMPYxExhJKDcpKglP1kjtBtL1VALU/view?usp=sharing" TargetMode="External"/><Relationship Id="rId149" Type="http://schemas.openxmlformats.org/officeDocument/2006/relationships/hyperlink" Target="https://youtu.be/Rw6Z1gfxaww" TargetMode="External"/><Relationship Id="rId148" Type="http://schemas.openxmlformats.org/officeDocument/2006/relationships/hyperlink" Target="https://drive.google.com/file/d/1fUctc9LGLOpwmR6skHssq7tqZx8L1s2-/view?usp=sharing" TargetMode="External"/><Relationship Id="rId3270" Type="http://schemas.openxmlformats.org/officeDocument/2006/relationships/hyperlink" Target="https://projectcatalyst.io/funds/10/f10-catalyst-open/russian-speaking-community-educational-content" TargetMode="External"/><Relationship Id="rId3272" Type="http://schemas.openxmlformats.org/officeDocument/2006/relationships/hyperlink" Target="https://youtu.be/Mz37emcHo3c" TargetMode="External"/><Relationship Id="rId3271" Type="http://schemas.openxmlformats.org/officeDocument/2006/relationships/hyperlink" Target="https://drive.google.com/file/d/1aoQfaTfyjig6l5sFqnTqVFwPDVVVxNST/view?usp=drive_link" TargetMode="External"/><Relationship Id="rId143" Type="http://schemas.openxmlformats.org/officeDocument/2006/relationships/hyperlink" Target="https://cardano.ideascale.com/a/dtd/Applying-Oracle-Performance-Metrics/369013-48088" TargetMode="External"/><Relationship Id="rId3274" Type="http://schemas.openxmlformats.org/officeDocument/2006/relationships/hyperlink" Target="https://drive.google.com/file/d/1V4BL5OKi9jkxtH05R0ekMCvxg1mbebHZ/view?usp=drive_link" TargetMode="External"/><Relationship Id="rId142" Type="http://schemas.openxmlformats.org/officeDocument/2006/relationships/hyperlink" Target="https://youtu.be/Axrf4VHEcEY" TargetMode="External"/><Relationship Id="rId3273" Type="http://schemas.openxmlformats.org/officeDocument/2006/relationships/hyperlink" Target="https://app.ideascale.com/t/UM5UZBw53" TargetMode="External"/><Relationship Id="rId141" Type="http://schemas.openxmlformats.org/officeDocument/2006/relationships/hyperlink" Target="https://youtu.be/lQEljYlV-CQ" TargetMode="External"/><Relationship Id="rId3276" Type="http://schemas.openxmlformats.org/officeDocument/2006/relationships/hyperlink" Target="https://projectcatalyst.io/funds/10/f10-developer-ecosystem-the-evolution/anastasia-labs-open-source-production-grade-dapps" TargetMode="External"/><Relationship Id="rId140" Type="http://schemas.openxmlformats.org/officeDocument/2006/relationships/hyperlink" Target="https://drive.google.com/file/d/1yfIfrm2suREnQfMBZfn1sq8WPCCfEQD-/view?usp=sharing" TargetMode="External"/><Relationship Id="rId3275" Type="http://schemas.openxmlformats.org/officeDocument/2006/relationships/hyperlink" Target="https://www.youtube.com/watch?v=5_sUHxh674U" TargetMode="External"/><Relationship Id="rId147" Type="http://schemas.openxmlformats.org/officeDocument/2006/relationships/hyperlink" Target="https://cardano.ideascale.com/a/dtd/Employment-Contract-Dapp/369587-48088" TargetMode="External"/><Relationship Id="rId3278" Type="http://schemas.openxmlformats.org/officeDocument/2006/relationships/hyperlink" Target="https://youtu.be/YFsj6jVxFjY" TargetMode="External"/><Relationship Id="rId146" Type="http://schemas.openxmlformats.org/officeDocument/2006/relationships/hyperlink" Target="https://youtu.be/Axrf4VHEcEY" TargetMode="External"/><Relationship Id="rId3277" Type="http://schemas.openxmlformats.org/officeDocument/2006/relationships/hyperlink" Target="https://drive.google.com/file/d/15dvGM-j5Ujk-Bwhuit86qC-UkCt9VnLh/view?usp=drive_link" TargetMode="External"/><Relationship Id="rId145" Type="http://schemas.openxmlformats.org/officeDocument/2006/relationships/hyperlink" Target="https://youtu.be/o05QnZkogSQ" TargetMode="External"/><Relationship Id="rId144" Type="http://schemas.openxmlformats.org/officeDocument/2006/relationships/hyperlink" Target="https://drive.google.com/file/d/14c3eKOj3u8nySQzyWAzmYEJ3nRu56fLZ/view?usp=sharing" TargetMode="External"/><Relationship Id="rId3279" Type="http://schemas.openxmlformats.org/officeDocument/2006/relationships/hyperlink" Target="https://projectcatalyst.io/funds/10/f10-osde-open-source-dev-ecosystem/anastasia-labs-the-trifecta-of-data-structures-merkle-trees-tries-and-linked-lists-for-cutting-edge-contracts" TargetMode="External"/><Relationship Id="rId139" Type="http://schemas.openxmlformats.org/officeDocument/2006/relationships/hyperlink" Target="https://cardano.ideascale.com/c/idea/352231" TargetMode="External"/><Relationship Id="rId138" Type="http://schemas.openxmlformats.org/officeDocument/2006/relationships/hyperlink" Target="https://drive.google.com/file/d/1WOlvUGpv_NbR8oJUXER8v9Lbxo0JqOZB/view?usp=sharing" TargetMode="External"/><Relationship Id="rId137" Type="http://schemas.openxmlformats.org/officeDocument/2006/relationships/hyperlink" Target="https://youtu.be/COYW4O4Brjg" TargetMode="External"/><Relationship Id="rId4590" Type="http://schemas.openxmlformats.org/officeDocument/2006/relationships/hyperlink" Target="https://drive.google.com/file/d/1qwgGssdcusfRYblaj47YgxGFrhaVrlhx/view?usp=drive_link" TargetMode="External"/><Relationship Id="rId3261" Type="http://schemas.openxmlformats.org/officeDocument/2006/relationships/hyperlink" Target="https://cardano.ideascale.com/a/dtd/421892-48088" TargetMode="External"/><Relationship Id="rId4592" Type="http://schemas.openxmlformats.org/officeDocument/2006/relationships/hyperlink" Target="https://projectcatalyst.io/funds/11/cardano-open-ecosystem/cardano-hackathon-in-argentina-0ab44" TargetMode="External"/><Relationship Id="rId3260" Type="http://schemas.openxmlformats.org/officeDocument/2006/relationships/hyperlink" Target="https://www.youtube.com/watch?v=RlGb9nXCbJM" TargetMode="External"/><Relationship Id="rId4591" Type="http://schemas.openxmlformats.org/officeDocument/2006/relationships/hyperlink" Target="https://www.youtube.com/watch?v=CQ0sWVDDTqg" TargetMode="External"/><Relationship Id="rId132" Type="http://schemas.openxmlformats.org/officeDocument/2006/relationships/hyperlink" Target="https://drive.google.com/file/d/1d-2LPEVYXvFUOjaZGLN5u4ALIgEDbihn/view?usp=sharing" TargetMode="External"/><Relationship Id="rId3263" Type="http://schemas.openxmlformats.org/officeDocument/2006/relationships/hyperlink" Target="https://youtu.be/BLkFtRooZbE" TargetMode="External"/><Relationship Id="rId4594" Type="http://schemas.openxmlformats.org/officeDocument/2006/relationships/hyperlink" Target="https://www.youtube.com/watch?v=q9TGuM0kHA4" TargetMode="External"/><Relationship Id="rId131" Type="http://schemas.openxmlformats.org/officeDocument/2006/relationships/hyperlink" Target="https://cardano.ideascale.com/a/dtd/Add-SDG-ratings-to-proposals-AIM/367569-48088" TargetMode="External"/><Relationship Id="rId3262" Type="http://schemas.openxmlformats.org/officeDocument/2006/relationships/hyperlink" Target="https://drive.google.com/file/d/1WBINFfH2MlL4dEFUHPmZXcIV3WYef1Aa/view?usp=drive_link" TargetMode="External"/><Relationship Id="rId4593" Type="http://schemas.openxmlformats.org/officeDocument/2006/relationships/hyperlink" Target="https://docs.google.com/document/d/1Si7cHvvAGAYRx4rTB_YtLXRkFz1xaD2B8IBXJPS8Q_I/edit?tab=t.0" TargetMode="External"/><Relationship Id="rId130" Type="http://schemas.openxmlformats.org/officeDocument/2006/relationships/hyperlink" Target="https://drive.google.com/file/d/1pwDvNbuDO-DvMocsFTYl2yzeahA8mQkL/view?usp=sharing" TargetMode="External"/><Relationship Id="rId3265" Type="http://schemas.openxmlformats.org/officeDocument/2006/relationships/hyperlink" Target="https://drive.google.com/file/d/1VVx0amCbGSu6LuzcSZBAcDoRvT_KkNOd/view?usp=drive_link" TargetMode="External"/><Relationship Id="rId4596" Type="http://schemas.openxmlformats.org/officeDocument/2006/relationships/hyperlink" Target="https://drive.google.com/file/d/1JnRrb7L-DJfpLBanqhcpSushCTYrP2q2/view" TargetMode="External"/><Relationship Id="rId3264" Type="http://schemas.openxmlformats.org/officeDocument/2006/relationships/hyperlink" Target="https://app.ideascale.com/t/UM5UZBwFH" TargetMode="External"/><Relationship Id="rId4595" Type="http://schemas.openxmlformats.org/officeDocument/2006/relationships/hyperlink" Target="https://projectcatalyst.io/funds/11/cardano-use-cases-solution/p2p-defi-protocols-continued-development" TargetMode="External"/><Relationship Id="rId136" Type="http://schemas.openxmlformats.org/officeDocument/2006/relationships/hyperlink" Target="https://drive.google.com/file/d/1W_jFD-BM6L1ebBOxaWto3SANMcc285Q6/view?usp=sharing" TargetMode="External"/><Relationship Id="rId3267" Type="http://schemas.openxmlformats.org/officeDocument/2006/relationships/hyperlink" Target="https://app.ideascale.com/t/UM5UZBwMB" TargetMode="External"/><Relationship Id="rId4598" Type="http://schemas.openxmlformats.org/officeDocument/2006/relationships/hyperlink" Target="https://projectcatalyst.io/funds/12/f12-cardano-open-developers/gimbalabs-flagship-course-for-aiken" TargetMode="External"/><Relationship Id="rId135" Type="http://schemas.openxmlformats.org/officeDocument/2006/relationships/hyperlink" Target="https://app.ideascale.com/t/UM5UZBrUv" TargetMode="External"/><Relationship Id="rId3266" Type="http://schemas.openxmlformats.org/officeDocument/2006/relationships/hyperlink" Target="https://youtu.be/rq6_F56fMt0" TargetMode="External"/><Relationship Id="rId4597" Type="http://schemas.openxmlformats.org/officeDocument/2006/relationships/hyperlink" Target="https://youtu.be/hOFtwCz9Aak" TargetMode="External"/><Relationship Id="rId134" Type="http://schemas.openxmlformats.org/officeDocument/2006/relationships/hyperlink" Target="https://youtu.be/ypg6OwoIhyU" TargetMode="External"/><Relationship Id="rId3269" Type="http://schemas.openxmlformats.org/officeDocument/2006/relationships/hyperlink" Target="https://youtu.be/618qQUTByPs" TargetMode="External"/><Relationship Id="rId133" Type="http://schemas.openxmlformats.org/officeDocument/2006/relationships/hyperlink" Target="https://youtu.be/xJ_irsGl2PE" TargetMode="External"/><Relationship Id="rId3268" Type="http://schemas.openxmlformats.org/officeDocument/2006/relationships/hyperlink" Target="https://drive.google.com/file/d/17C_K19ev_ypZkUT4pStAFLlcsa1C7grB/view?usp=drive_link" TargetMode="External"/><Relationship Id="rId4599" Type="http://schemas.openxmlformats.org/officeDocument/2006/relationships/hyperlink" Target="https://docs.google.com/document/d/1KP1yi9qvt0gpMhOcO_H0zcDqHBDPttNw0hr2ELS9-WU/edit?tab=t.0" TargetMode="External"/><Relationship Id="rId172" Type="http://schemas.openxmlformats.org/officeDocument/2006/relationships/hyperlink" Target="https://youtu.be/d6SUDoRwQos" TargetMode="External"/><Relationship Id="rId171" Type="http://schemas.openxmlformats.org/officeDocument/2006/relationships/hyperlink" Target="https://drive.google.com/file/d/1w2i9MpkL1zscFXY9uLS0tFZE6gxhYG0u/view?usp=sharing" TargetMode="External"/><Relationship Id="rId170" Type="http://schemas.openxmlformats.org/officeDocument/2006/relationships/hyperlink" Target="https://cardano.ideascale.com/a/dtd/Interoperability-as-growth-driver/368705-48088" TargetMode="External"/><Relationship Id="rId3290" Type="http://schemas.openxmlformats.org/officeDocument/2006/relationships/hyperlink" Target="https://youtu.be/4lSsaGGHSgQ" TargetMode="External"/><Relationship Id="rId3292" Type="http://schemas.openxmlformats.org/officeDocument/2006/relationships/hyperlink" Target="https://drive.google.com/file/d/1wfQTB4ryqbRsCOzLYcV4WKE3LJdIFOOr/view?usp=drive_link" TargetMode="External"/><Relationship Id="rId3291" Type="http://schemas.openxmlformats.org/officeDocument/2006/relationships/hyperlink" Target="https://projectcatalyst.io/funds/10/f10-building-on-nmkr/catalyst-completed-project-nfts" TargetMode="External"/><Relationship Id="rId3294" Type="http://schemas.openxmlformats.org/officeDocument/2006/relationships/hyperlink" Target="https://projectcatalyst.io/funds/10/f10-catalyst-open/catalyst-africa-town-hall-bridging-the-gap-for-continental-expansion" TargetMode="External"/><Relationship Id="rId3293" Type="http://schemas.openxmlformats.org/officeDocument/2006/relationships/hyperlink" Target="https://youtu.be/-lzhdVUBw6k" TargetMode="External"/><Relationship Id="rId165" Type="http://schemas.openxmlformats.org/officeDocument/2006/relationships/hyperlink" Target="https://www.youtube.com/watch?v=o1UEkVhiAs4" TargetMode="External"/><Relationship Id="rId3296" Type="http://schemas.openxmlformats.org/officeDocument/2006/relationships/hyperlink" Target="https://youtu.be/9pcuooXEMG0?si=WCCS2Q-o2rYgzGxt" TargetMode="External"/><Relationship Id="rId164" Type="http://schemas.openxmlformats.org/officeDocument/2006/relationships/hyperlink" Target="https://youtu.be/2kQiTy-jiJo" TargetMode="External"/><Relationship Id="rId3295" Type="http://schemas.openxmlformats.org/officeDocument/2006/relationships/hyperlink" Target="https://drive.google.com/file/d/1aIaua0gxvVmoNqXt-rxu4X1dFqcQ9i3m/view?usp=drive_link" TargetMode="External"/><Relationship Id="rId163" Type="http://schemas.openxmlformats.org/officeDocument/2006/relationships/hyperlink" Target="https://drive.google.com/file/d/1WzqMZjJRU0MUXSecuFWnyPTT1SCyjt71/view?usp=sharing" TargetMode="External"/><Relationship Id="rId3298" Type="http://schemas.openxmlformats.org/officeDocument/2006/relationships/hyperlink" Target="https://drive.google.com/file/d/1nAOggMs7m6j8KdlXRxe7EWSQ3Y7INm0j/view?usp=drive_link" TargetMode="External"/><Relationship Id="rId162" Type="http://schemas.openxmlformats.org/officeDocument/2006/relationships/hyperlink" Target="https://cardano.ideascale.com/c/idea/350599" TargetMode="External"/><Relationship Id="rId3297" Type="http://schemas.openxmlformats.org/officeDocument/2006/relationships/hyperlink" Target="https://projectcatalyst.io/funds/10/f10-catalyst-open/cardano-for-the-maustralsses-japanese-book" TargetMode="External"/><Relationship Id="rId169" Type="http://schemas.openxmlformats.org/officeDocument/2006/relationships/hyperlink" Target="https://youtu.be/vN-V7SjhoPs" TargetMode="External"/><Relationship Id="rId168" Type="http://schemas.openxmlformats.org/officeDocument/2006/relationships/hyperlink" Target="https://youtu.be/FMxVav-Rfl4" TargetMode="External"/><Relationship Id="rId3299" Type="http://schemas.openxmlformats.org/officeDocument/2006/relationships/hyperlink" Target="https://www.youtube.com/watch?v=WQgG2fOYUP4" TargetMode="External"/><Relationship Id="rId167" Type="http://schemas.openxmlformats.org/officeDocument/2006/relationships/hyperlink" Target="https://drive.google.com/file/d/1C4vqtRGGjSDzDxnX-JreCTIdcKoVpdSw/view?usp=sharing" TargetMode="External"/><Relationship Id="rId166" Type="http://schemas.openxmlformats.org/officeDocument/2006/relationships/hyperlink" Target="https://cardano.ideascale.com/a/dtd/370247-48088" TargetMode="External"/><Relationship Id="rId161" Type="http://schemas.openxmlformats.org/officeDocument/2006/relationships/hyperlink" Target="https://drive.google.com/drive/folders/1HsTq52QWP6UlWbHO4ZzBFxsIrvysCjNL" TargetMode="External"/><Relationship Id="rId160" Type="http://schemas.openxmlformats.org/officeDocument/2006/relationships/hyperlink" Target="https://drive.google.com/file/d/1S3Ktje_yL8Wu8U1KED8VhPGP3r-Qy88g/view?usp=sharing" TargetMode="External"/><Relationship Id="rId159" Type="http://schemas.openxmlformats.org/officeDocument/2006/relationships/hyperlink" Target="https://app.ideascale.com/t/UM5UZBrAV" TargetMode="External"/><Relationship Id="rId3281" Type="http://schemas.openxmlformats.org/officeDocument/2006/relationships/hyperlink" Target="https://youtu.be/a4PdqEjHIEY?si=fIvUEdONGnlVviYz" TargetMode="External"/><Relationship Id="rId3280" Type="http://schemas.openxmlformats.org/officeDocument/2006/relationships/hyperlink" Target="https://drive.google.com/file/d/1juBr0gRZyoq3h0IDt01Ki3KtHquHNuhi/view?usp=drive_link" TargetMode="External"/><Relationship Id="rId3283" Type="http://schemas.openxmlformats.org/officeDocument/2006/relationships/hyperlink" Target="https://drive.google.com/file/d/17BRS5eUIjtgNZp4CmovVBAVhwuRzkPNO/view?usp=drive_link" TargetMode="External"/><Relationship Id="rId3282" Type="http://schemas.openxmlformats.org/officeDocument/2006/relationships/hyperlink" Target="https://projectcatalyst.io/funds/10/f10-spo-tools-and-community-projects/cardano-mempool-explorer" TargetMode="External"/><Relationship Id="rId154" Type="http://schemas.openxmlformats.org/officeDocument/2006/relationships/hyperlink" Target="https://drive.google.com/file/d/12DNTUGBJD0Tedq24HuKoVqoHYYzgKxUO/view?usp=sharing" TargetMode="External"/><Relationship Id="rId3285" Type="http://schemas.openxmlformats.org/officeDocument/2006/relationships/hyperlink" Target="https://projectcatalyst.io/funds/10/f10-products-and-integrations/sundaeswap-smart-contract-audit" TargetMode="External"/><Relationship Id="rId153" Type="http://schemas.openxmlformats.org/officeDocument/2006/relationships/hyperlink" Target="https://youtu.be/6G3I_uox3MY" TargetMode="External"/><Relationship Id="rId3284" Type="http://schemas.openxmlformats.org/officeDocument/2006/relationships/hyperlink" Target="https://youtu.be/iAFnmw-Fb_g" TargetMode="External"/><Relationship Id="rId152" Type="http://schemas.openxmlformats.org/officeDocument/2006/relationships/hyperlink" Target="https://drive.google.com/file/d/16RVbaSeS5i_3kXXwHgLjCSsVLVuZR6GL/view?usp=sharing" TargetMode="External"/><Relationship Id="rId3287" Type="http://schemas.openxmlformats.org/officeDocument/2006/relationships/hyperlink" Target="https://www.youtube.com/watch?v=QXSlLqF1ENM" TargetMode="External"/><Relationship Id="rId151" Type="http://schemas.openxmlformats.org/officeDocument/2006/relationships/hyperlink" Target="https://cardano.ideascale.com/a/dtd/Research-dApp/369582-48088" TargetMode="External"/><Relationship Id="rId3286" Type="http://schemas.openxmlformats.org/officeDocument/2006/relationships/hyperlink" Target="https://drive.google.com/file/d/1ognQ0s3oLGpabSYap0M37ZdzJT8eVGT2/view?usp=drive_link" TargetMode="External"/><Relationship Id="rId158" Type="http://schemas.openxmlformats.org/officeDocument/2006/relationships/hyperlink" Target="https://drive.google.com/file/d/1DpUZsPfEzgSK_XGJIbv6DKU53Gjr0BIS/view?usp=sharing" TargetMode="External"/><Relationship Id="rId3289" Type="http://schemas.openxmlformats.org/officeDocument/2006/relationships/hyperlink" Target="https://drive.google.com/file/d/1_8Qkt6v-x5mBmCnF2QXPPIG3ceWb-n7h/view?usp=drive_link" TargetMode="External"/><Relationship Id="rId157" Type="http://schemas.openxmlformats.org/officeDocument/2006/relationships/hyperlink" Target="https://youtu.be/p-9fwgygrqI" TargetMode="External"/><Relationship Id="rId3288" Type="http://schemas.openxmlformats.org/officeDocument/2006/relationships/hyperlink" Target="https://projectcatalyst.io/funds/10/f10-products-and-integrations/eternl-accessible-cardano-knowledge-base-f10" TargetMode="External"/><Relationship Id="rId156" Type="http://schemas.openxmlformats.org/officeDocument/2006/relationships/hyperlink" Target="https://drive.google.com/file/d/1oJwqPYBGvh6yO8RU9eIoSErtecChRA-J/view?usp=sharing" TargetMode="External"/><Relationship Id="rId155" Type="http://schemas.openxmlformats.org/officeDocument/2006/relationships/hyperlink" Target="https://cardano.ideascale.com/a/dtd/Gravatar-for-ADA-Wallets/367448-48088" TargetMode="External"/><Relationship Id="rId2820" Type="http://schemas.openxmlformats.org/officeDocument/2006/relationships/hyperlink" Target="https://drive.google.com/file/d/1Gam9ZSTohvhMea-a3psEbQZ_3JFbuR46/view?usp=drive_link" TargetMode="External"/><Relationship Id="rId2821" Type="http://schemas.openxmlformats.org/officeDocument/2006/relationships/hyperlink" Target="https://drive.google.com/file/d/147DQhDzOd-WVMyVoFBkbYFzYgepft6P0/view" TargetMode="External"/><Relationship Id="rId2822" Type="http://schemas.openxmlformats.org/officeDocument/2006/relationships/hyperlink" Target="https://app.ideascale.com/t/UM5UZBvqz" TargetMode="External"/><Relationship Id="rId2823" Type="http://schemas.openxmlformats.org/officeDocument/2006/relationships/hyperlink" Target="https://drive.google.com/file/d/1o2TYmtMvMq4cl-rWw6ImkOfEjzEyk-Bf/view?usp=drive_link" TargetMode="External"/><Relationship Id="rId2824" Type="http://schemas.openxmlformats.org/officeDocument/2006/relationships/hyperlink" Target="https://www.youtube.com/watch?v=s0QATkjKhfc&amp;ab_channel=dcSpark" TargetMode="External"/><Relationship Id="rId2825" Type="http://schemas.openxmlformats.org/officeDocument/2006/relationships/hyperlink" Target="http://app.ideascale.com/t/UM5UZBiyK" TargetMode="External"/><Relationship Id="rId2826" Type="http://schemas.openxmlformats.org/officeDocument/2006/relationships/hyperlink" Target="https://drive.google.com/file/d/1IahdofG5lmofu-ILALg0sBluKDtakcb0/view?usp=drive_link" TargetMode="External"/><Relationship Id="rId2827" Type="http://schemas.openxmlformats.org/officeDocument/2006/relationships/hyperlink" Target="https://youtu.be/oeeOcB9SkBE?si=bc47-Luh89dKz8Ta" TargetMode="External"/><Relationship Id="rId2828" Type="http://schemas.openxmlformats.org/officeDocument/2006/relationships/hyperlink" Target="https://cardano.ideascale.com/a/dtd/418706-48088" TargetMode="External"/><Relationship Id="rId2829" Type="http://schemas.openxmlformats.org/officeDocument/2006/relationships/hyperlink" Target="https://docs.google.com/document/d/1qKJ5r9UGCGd7DMYZMDVpo1N9GNcDcAec/edit?usp=drive_link&amp;ouid=116297887899789336301&amp;rtpof=true&amp;sd=true" TargetMode="External"/><Relationship Id="rId5093" Type="http://schemas.openxmlformats.org/officeDocument/2006/relationships/hyperlink" Target="https://projectcatalyst.io/funds/10/f13-cardano-use-cases-concept/ada-wallet-for-salesforce" TargetMode="External"/><Relationship Id="rId5094" Type="http://schemas.openxmlformats.org/officeDocument/2006/relationships/hyperlink" Target="https://drive.google.com/file/d/1T8zBrY5qqvOQcoz3gl52vMRvhdgJPlB5/view" TargetMode="External"/><Relationship Id="rId5091" Type="http://schemas.openxmlformats.org/officeDocument/2006/relationships/hyperlink" Target="https://drive.google.com/file/d/1ynyCfZazZVG2eUgYkfTBk4ofCqu6nOXn/view?usp=drive_link" TargetMode="External"/><Relationship Id="rId5092" Type="http://schemas.openxmlformats.org/officeDocument/2006/relationships/hyperlink" Target="https://www.youtube.com/watch?v=p57vM1FDOxw" TargetMode="External"/><Relationship Id="rId5097" Type="http://schemas.openxmlformats.org/officeDocument/2006/relationships/hyperlink" Target="https://drive.google.com/file/d/1gtgtsDGpV30rg2Ar12agLlaUG9XTyYGO/view" TargetMode="External"/><Relationship Id="rId5098" Type="http://schemas.openxmlformats.org/officeDocument/2006/relationships/hyperlink" Target="https://projectcatalyst.io/funds/10/f13-cardano-use-cases-product/cexplorer-20-newer-faster-more-powerful" TargetMode="External"/><Relationship Id="rId5095" Type="http://schemas.openxmlformats.org/officeDocument/2006/relationships/hyperlink" Target="https://www.youtube.com/watch?v=8B_QyOPcZsU" TargetMode="External"/><Relationship Id="rId5096" Type="http://schemas.openxmlformats.org/officeDocument/2006/relationships/hyperlink" Target="https://app.ideascale.com/t/UM5UZBrEC" TargetMode="External"/><Relationship Id="rId5099" Type="http://schemas.openxmlformats.org/officeDocument/2006/relationships/hyperlink" Target="https://docs.google.com/document/d/14_HzQwSy27WxdXr3lJzKt-CaAEZbJ1xO5dcQzFhxnck/edit?tab=t.0" TargetMode="External"/><Relationship Id="rId2810" Type="http://schemas.openxmlformats.org/officeDocument/2006/relationships/hyperlink" Target="https://cardano.ideascale.com/a/dtd/P2P-IoT-Marketplaces-Adosia-IoT/369922-48088" TargetMode="External"/><Relationship Id="rId2811" Type="http://schemas.openxmlformats.org/officeDocument/2006/relationships/hyperlink" Target="https://drive.google.com/file/d/1AwnMmR-Mf2p2F62B92tZx99XC83GB9l4/view?usp=drive_link" TargetMode="External"/><Relationship Id="rId2812" Type="http://schemas.openxmlformats.org/officeDocument/2006/relationships/hyperlink" Target="https://www.youtube.com/watch?v=H2RoMF6T9R0" TargetMode="External"/><Relationship Id="rId2813" Type="http://schemas.openxmlformats.org/officeDocument/2006/relationships/hyperlink" Target="http://app.ideascale.com/t/UM5UZBisN" TargetMode="External"/><Relationship Id="rId2814" Type="http://schemas.openxmlformats.org/officeDocument/2006/relationships/hyperlink" Target="https://drive.google.com/file/d/1WnbdmXTL5Rzq_bXfW_n2B70i_x6dpM28/view?usp=drive_link" TargetMode="External"/><Relationship Id="rId2815" Type="http://schemas.openxmlformats.org/officeDocument/2006/relationships/hyperlink" Target="https://youtu.be/_D9ziRi1V0M" TargetMode="External"/><Relationship Id="rId2816" Type="http://schemas.openxmlformats.org/officeDocument/2006/relationships/hyperlink" Target="https://app.ideascale.com/t/UM5UZBvqy" TargetMode="External"/><Relationship Id="rId2817" Type="http://schemas.openxmlformats.org/officeDocument/2006/relationships/hyperlink" Target="https://drive.google.com/file/d/177UMmpKfgTZ0fZ562bjrq0-zQ2SIXXAt/view?usp=drive_link" TargetMode="External"/><Relationship Id="rId2818" Type="http://schemas.openxmlformats.org/officeDocument/2006/relationships/hyperlink" Target="https://www.youtube.com/watch?v=Qc1IwS2sNz4&amp;ab_channel=dcSpark" TargetMode="External"/><Relationship Id="rId2819" Type="http://schemas.openxmlformats.org/officeDocument/2006/relationships/hyperlink" Target="http://app.ideascale.com/t/UM5UZBif8" TargetMode="External"/><Relationship Id="rId5090" Type="http://schemas.openxmlformats.org/officeDocument/2006/relationships/hyperlink" Target="https://projectcatalyst.io/funds/10/f13-cardano-open-developers/open-source-datum-explorer-decode-understand-build" TargetMode="External"/><Relationship Id="rId5082" Type="http://schemas.openxmlformats.org/officeDocument/2006/relationships/hyperlink" Target="https://drive.google.com/file/d/1hi-8RoZtYXTQc3B09dyrOFaDar3FHlqW/view" TargetMode="External"/><Relationship Id="rId5083" Type="http://schemas.openxmlformats.org/officeDocument/2006/relationships/hyperlink" Target="https://www.youtube.com/watch?v=dF8Nyx3xiA4" TargetMode="External"/><Relationship Id="rId5080" Type="http://schemas.openxmlformats.org/officeDocument/2006/relationships/hyperlink" Target="https://www.youtube.com/watch?v=dF8Nyx3xiA4" TargetMode="External"/><Relationship Id="rId5081" Type="http://schemas.openxmlformats.org/officeDocument/2006/relationships/hyperlink" Target="https://app.ideascale.com/t/UM5UZBw6m" TargetMode="External"/><Relationship Id="rId5086" Type="http://schemas.openxmlformats.org/officeDocument/2006/relationships/hyperlink" Target="https://www.youtube.com/watch?v=ZsGhgRx_2IQ" TargetMode="External"/><Relationship Id="rId5087" Type="http://schemas.openxmlformats.org/officeDocument/2006/relationships/hyperlink" Target="https://projectcatalyst.io/funds/11/cardano-use-cases-concept/open-source-python-tool-for-linkage-finance-smart-contract-interaction-2b9a3" TargetMode="External"/><Relationship Id="rId5084" Type="http://schemas.openxmlformats.org/officeDocument/2006/relationships/hyperlink" Target="https://projectcatalyst.io/funds/10/f10-development-and-infrastructure/simple-node-sharing-on-cardano" TargetMode="External"/><Relationship Id="rId5085" Type="http://schemas.openxmlformats.org/officeDocument/2006/relationships/hyperlink" Target="https://drive.google.com/file/d/1Q94tKd2bz9cHF1JFYcn8NZbXJyNMzLeL/view" TargetMode="External"/><Relationship Id="rId5088" Type="http://schemas.openxmlformats.org/officeDocument/2006/relationships/hyperlink" Target="https://drive.google.com/file/d/1pgVYuzLuboXPPZBn7aNak6z73DRifv4C/view" TargetMode="External"/><Relationship Id="rId5089" Type="http://schemas.openxmlformats.org/officeDocument/2006/relationships/hyperlink" Target="https://www.youtube.com/watch?v=NIpKqCDV4iw" TargetMode="External"/><Relationship Id="rId1510" Type="http://schemas.openxmlformats.org/officeDocument/2006/relationships/hyperlink" Target="https://youtu.be/CTFKfgAI_ZM" TargetMode="External"/><Relationship Id="rId2841" Type="http://schemas.openxmlformats.org/officeDocument/2006/relationships/hyperlink" Target="https://drive.google.com/file/d/1I69yGU5OcVyegJ7Kkoqnn_26EnR7k29C/view?usp=drive_link" TargetMode="External"/><Relationship Id="rId1511" Type="http://schemas.openxmlformats.org/officeDocument/2006/relationships/hyperlink" Target="https://cardano.ideascale.com/a/dtd/421331-48088" TargetMode="External"/><Relationship Id="rId2842" Type="http://schemas.openxmlformats.org/officeDocument/2006/relationships/hyperlink" Target="https://www.youtube.com/watch?v=Z0fHzLLCI_I" TargetMode="External"/><Relationship Id="rId1512" Type="http://schemas.openxmlformats.org/officeDocument/2006/relationships/hyperlink" Target="https://drive.google.com/file/d/1e4RIxmOS8Xa2LRABLcGUjMV30_bU_HqX/view?usp=share_link" TargetMode="External"/><Relationship Id="rId2843" Type="http://schemas.openxmlformats.org/officeDocument/2006/relationships/hyperlink" Target="https://app.ideascale.com/t/UM5UZBrUt" TargetMode="External"/><Relationship Id="rId1513" Type="http://schemas.openxmlformats.org/officeDocument/2006/relationships/hyperlink" Target="https://youtu.be/66I-cx3xrD0" TargetMode="External"/><Relationship Id="rId2844" Type="http://schemas.openxmlformats.org/officeDocument/2006/relationships/hyperlink" Target="https://drive.google.com/file/d/1ShF0Qn2aC7D8MOo0HaBlAK1kk3myAJ84/view?usp=drive_link" TargetMode="External"/><Relationship Id="rId1514" Type="http://schemas.openxmlformats.org/officeDocument/2006/relationships/hyperlink" Target="https://youtu.be/Xng_Y2m2Wac" TargetMode="External"/><Relationship Id="rId2845" Type="http://schemas.openxmlformats.org/officeDocument/2006/relationships/hyperlink" Target="https://youtu.be/TgPlNwBWcCs" TargetMode="External"/><Relationship Id="rId1515" Type="http://schemas.openxmlformats.org/officeDocument/2006/relationships/hyperlink" Target="https://app.ideascale.com/t/UM5UZBqWr" TargetMode="External"/><Relationship Id="rId2846" Type="http://schemas.openxmlformats.org/officeDocument/2006/relationships/hyperlink" Target="https://cardano.ideascale.com/a/dtd/Dataset-On-Chain-Analytics/369238-48088" TargetMode="External"/><Relationship Id="rId1516" Type="http://schemas.openxmlformats.org/officeDocument/2006/relationships/hyperlink" Target="https://drive.google.com/file/d/1CNsJtTWFmwlKpNzEQPX73iE9vEXWp2Ge/view?usp=share_link" TargetMode="External"/><Relationship Id="rId2847" Type="http://schemas.openxmlformats.org/officeDocument/2006/relationships/hyperlink" Target="https://drive.google.com/file/d/1n57LIg4mMwBtaqVTMabJntLiCHXE1CFw/view?usp=drive_link" TargetMode="External"/><Relationship Id="rId1517" Type="http://schemas.openxmlformats.org/officeDocument/2006/relationships/hyperlink" Target="https://www.youtube.com/watch?v=ehQsDJzckZs" TargetMode="External"/><Relationship Id="rId2848" Type="http://schemas.openxmlformats.org/officeDocument/2006/relationships/hyperlink" Target="https://youtu.be/8YWOuUQPsvA" TargetMode="External"/><Relationship Id="rId1518" Type="http://schemas.openxmlformats.org/officeDocument/2006/relationships/hyperlink" Target="https://app.ideascale.com/t/UM5UZBvj7" TargetMode="External"/><Relationship Id="rId2849" Type="http://schemas.openxmlformats.org/officeDocument/2006/relationships/hyperlink" Target="https://app.ideascale.com/t/UM5UZBrDr" TargetMode="External"/><Relationship Id="rId1519" Type="http://schemas.openxmlformats.org/officeDocument/2006/relationships/hyperlink" Target="https://docs.google.com/document/d/1HALKkoRH_nmroxfpeuXfOWNHB30HVt3e7ZNC7-7u_q8/edit" TargetMode="External"/><Relationship Id="rId2840" Type="http://schemas.openxmlformats.org/officeDocument/2006/relationships/hyperlink" Target="https://cardano.ideascale.com/a/dtd/Community-Site-Development-AIM/369160-48088" TargetMode="External"/><Relationship Id="rId2830" Type="http://schemas.openxmlformats.org/officeDocument/2006/relationships/hyperlink" Target="https://www.youtube.com/watch?v=VI54VQNq54Y" TargetMode="External"/><Relationship Id="rId1500" Type="http://schemas.openxmlformats.org/officeDocument/2006/relationships/hyperlink" Target="https://drive.google.com/file/d/1cS_miMwCQoCQF9-DDrvjoWmAbg1ywy2c/view?usp=share_link" TargetMode="External"/><Relationship Id="rId2831" Type="http://schemas.openxmlformats.org/officeDocument/2006/relationships/hyperlink" Target="https://app.ideascale.com/t/UM5UZBvfz" TargetMode="External"/><Relationship Id="rId1501" Type="http://schemas.openxmlformats.org/officeDocument/2006/relationships/hyperlink" Target="https://youtu.be/HiCRsfZVrtw" TargetMode="External"/><Relationship Id="rId2832" Type="http://schemas.openxmlformats.org/officeDocument/2006/relationships/hyperlink" Target="https://drive.google.com/file/d/1vU17MbiiwXD32vAZkYlginHBSw6o6Rkj/view?usp=drive_link" TargetMode="External"/><Relationship Id="rId1502" Type="http://schemas.openxmlformats.org/officeDocument/2006/relationships/hyperlink" Target="https://www.youtube.com/watch?v=WmQDbR-_QVs" TargetMode="External"/><Relationship Id="rId2833" Type="http://schemas.openxmlformats.org/officeDocument/2006/relationships/hyperlink" Target="https://www.youtube.com/watch?v=QhFpbBcFnZc" TargetMode="External"/><Relationship Id="rId1503" Type="http://schemas.openxmlformats.org/officeDocument/2006/relationships/hyperlink" Target="https://app.ideascale.com/t/UM5UZBuz4" TargetMode="External"/><Relationship Id="rId2834" Type="http://schemas.openxmlformats.org/officeDocument/2006/relationships/hyperlink" Target="https://cardano.ideascale.com/a/dtd/Dart-SDK-for-Blockfrost-API/369239-48088" TargetMode="External"/><Relationship Id="rId1504" Type="http://schemas.openxmlformats.org/officeDocument/2006/relationships/hyperlink" Target="https://drive.google.com/file/d/1v6bbutgcx29YOEpaLGPqiaAHbNzoCDr7/view?usp=share_link" TargetMode="External"/><Relationship Id="rId2835" Type="http://schemas.openxmlformats.org/officeDocument/2006/relationships/hyperlink" Target="https://drive.google.com/file/d/1Jgjz-h5jk3n4FCZ2n6yMn97zEVh0CHUb/view?usp=drive_link" TargetMode="External"/><Relationship Id="rId1505" Type="http://schemas.openxmlformats.org/officeDocument/2006/relationships/hyperlink" Target="https://youtu.be/yPJrDCBxca0" TargetMode="External"/><Relationship Id="rId2836" Type="http://schemas.openxmlformats.org/officeDocument/2006/relationships/hyperlink" Target="https://www.youtube.com/watch?v=uzXN9IISlIM" TargetMode="External"/><Relationship Id="rId1506" Type="http://schemas.openxmlformats.org/officeDocument/2006/relationships/hyperlink" Target="https://youtu.be/ruwtfrYO634" TargetMode="External"/><Relationship Id="rId2837" Type="http://schemas.openxmlformats.org/officeDocument/2006/relationships/hyperlink" Target="https://cardano.ideascale.com/c/idea/341718" TargetMode="External"/><Relationship Id="rId1507" Type="http://schemas.openxmlformats.org/officeDocument/2006/relationships/hyperlink" Target="https://cardano.ideascale.com/a/dtd/Multisig-For-Building-EVM-Bridges/369179-48088" TargetMode="External"/><Relationship Id="rId2838" Type="http://schemas.openxmlformats.org/officeDocument/2006/relationships/hyperlink" Target="https://drive.google.com/file/d/1KKenSK3rmAXMvXso--SK8HUgYYLvjCdP/view?usp=drive_link" TargetMode="External"/><Relationship Id="rId1508" Type="http://schemas.openxmlformats.org/officeDocument/2006/relationships/hyperlink" Target="https://drive.google.com/file/d/1IpB7djV9iqspgVwyXXjO9vSbng2jk3Xq/view?usp=share_link" TargetMode="External"/><Relationship Id="rId2839" Type="http://schemas.openxmlformats.org/officeDocument/2006/relationships/hyperlink" Target="https://www.youtube.com/watch?v=Z0fHzLLCI_I" TargetMode="External"/><Relationship Id="rId1509" Type="http://schemas.openxmlformats.org/officeDocument/2006/relationships/hyperlink" Target="https://youtu.be/QJyAkjIZg3g" TargetMode="External"/><Relationship Id="rId5050" Type="http://schemas.openxmlformats.org/officeDocument/2006/relationships/hyperlink" Target="https://projectcatalyst.io/funds/10/f13-cardano-use-cases-concept/indonesia-car-dano-an-immutable-history-record-system-for-pre-owned-automotive-transactions-in-indonesia-phase-1-development" TargetMode="External"/><Relationship Id="rId5053" Type="http://schemas.openxmlformats.org/officeDocument/2006/relationships/hyperlink" Target="https://projectcatalyst.io/funds/10/f10-products-and-integrations/eternl-accessible-multi-sig-f10" TargetMode="External"/><Relationship Id="rId5054" Type="http://schemas.openxmlformats.org/officeDocument/2006/relationships/hyperlink" Target="https://drive.google.com/file/d/1NuTt4jK8zy6NfV0NiTBwO59p884jezXY/view" TargetMode="External"/><Relationship Id="rId5051" Type="http://schemas.openxmlformats.org/officeDocument/2006/relationships/hyperlink" Target="https://docs.google.com/document/d/1poPEVXIoiA-5YlX4aA6Qh_7-ElbbiUq4vkzgYJ5RjnA/edit?tab=t.0" TargetMode="External"/><Relationship Id="rId5052" Type="http://schemas.openxmlformats.org/officeDocument/2006/relationships/hyperlink" Target="https://youtu.be/-a_33g5DJJY?si=JsPQ-jZU7s_o2mZK" TargetMode="External"/><Relationship Id="rId5057" Type="http://schemas.openxmlformats.org/officeDocument/2006/relationships/hyperlink" Target="https://docs.google.com/document/d/1GmEl0_hdqclLm-zDuoEFRj8EkdLJNv059KyUjAb9wy4/edit?tab=t.0" TargetMode="External"/><Relationship Id="rId5058" Type="http://schemas.openxmlformats.org/officeDocument/2006/relationships/hyperlink" Target="https://www.youtube.com/watch?v=tgqKb6jt9lc" TargetMode="External"/><Relationship Id="rId5055" Type="http://schemas.openxmlformats.org/officeDocument/2006/relationships/hyperlink" Target="https://www.youtube.com/watch?v=MR4LR5zdlu0" TargetMode="External"/><Relationship Id="rId5056" Type="http://schemas.openxmlformats.org/officeDocument/2006/relationships/hyperlink" Target="https://app.ideascale.com/t/UM5UZBraw" TargetMode="External"/><Relationship Id="rId5059" Type="http://schemas.openxmlformats.org/officeDocument/2006/relationships/hyperlink" Target="https://cardano.ideascale.com/a/dtd/420196-48088" TargetMode="External"/><Relationship Id="rId5042" Type="http://schemas.openxmlformats.org/officeDocument/2006/relationships/hyperlink" Target="https://drive.google.com/file/d/1lALliJGbdAdrp9Vzc1phnffOxf3Ik2E6/view?usp=drive_link" TargetMode="External"/><Relationship Id="rId5043" Type="http://schemas.openxmlformats.org/officeDocument/2006/relationships/hyperlink" Target="https://youtu.be/3907KD_aV5o" TargetMode="External"/><Relationship Id="rId5040" Type="http://schemas.openxmlformats.org/officeDocument/2006/relationships/hyperlink" Target="https://youtu.be/QyqUznxecOI" TargetMode="External"/><Relationship Id="rId5041" Type="http://schemas.openxmlformats.org/officeDocument/2006/relationships/hyperlink" Target="https://projectcatalyst.io/funds/12/f12-cardano-use-cases-concept/ada-payments-in-the-credit-card-machine-integrated-in-merchants-and-withdraw-dollarada-lessgreater-fiat-brl-on-bank-atms" TargetMode="External"/><Relationship Id="rId5046" Type="http://schemas.openxmlformats.org/officeDocument/2006/relationships/hyperlink" Target="https://youtu.be/YId2hOTB-gw" TargetMode="External"/><Relationship Id="rId5047" Type="http://schemas.openxmlformats.org/officeDocument/2006/relationships/hyperlink" Target="https://projectcatalyst.io/funds/12/f12-cardano-use-cases-concept/developing-a-self-sovereign-on-chain-identity-ssoi" TargetMode="External"/><Relationship Id="rId5044" Type="http://schemas.openxmlformats.org/officeDocument/2006/relationships/hyperlink" Target="https://projectcatalyst.io/funds/12/f12-cardano-use-cases-concept/indian-national-rupee-backed-stablecoin-onboarding-35m-indian-web3-users-on-cardano" TargetMode="External"/><Relationship Id="rId5045" Type="http://schemas.openxmlformats.org/officeDocument/2006/relationships/hyperlink" Target="https://drive.google.com/file/d/1weoKFEkTnN4H5GtrgV0SRyWadD_erPSJ/view" TargetMode="External"/><Relationship Id="rId5048" Type="http://schemas.openxmlformats.org/officeDocument/2006/relationships/hyperlink" Target="https://drive.google.com/file/d/1_SZwSU8sl_ZSv75tYn8WX6K8Ivd5bVbZ/view" TargetMode="External"/><Relationship Id="rId5049" Type="http://schemas.openxmlformats.org/officeDocument/2006/relationships/hyperlink" Target="https://youtu.be/WdDvZiRZSHc" TargetMode="External"/><Relationship Id="rId2800" Type="http://schemas.openxmlformats.org/officeDocument/2006/relationships/hyperlink" Target="https://youtu.be/fhbgu7O7iws" TargetMode="External"/><Relationship Id="rId2801" Type="http://schemas.openxmlformats.org/officeDocument/2006/relationships/hyperlink" Target="https://cardano.ideascale.com/a/dtd/416455-48088" TargetMode="External"/><Relationship Id="rId2802" Type="http://schemas.openxmlformats.org/officeDocument/2006/relationships/hyperlink" Target="https://drive.google.com/file/d/12UOyisVSwPcPAQQo8MBt9VM7X5JhFG15/view?usp=drive_link" TargetMode="External"/><Relationship Id="rId2803" Type="http://schemas.openxmlformats.org/officeDocument/2006/relationships/hyperlink" Target="https://youtu.be/xFK4VxVwNz0" TargetMode="External"/><Relationship Id="rId2804" Type="http://schemas.openxmlformats.org/officeDocument/2006/relationships/hyperlink" Target="https://app.ideascale.com/t/UM5UZBuwg" TargetMode="External"/><Relationship Id="rId2805" Type="http://schemas.openxmlformats.org/officeDocument/2006/relationships/hyperlink" Target="https://drive.google.com/file/d/1QoyNgSykkFt3MupQPV1WsjwCeEkvBiCe/view?usp=drive_link" TargetMode="External"/><Relationship Id="rId2806" Type="http://schemas.openxmlformats.org/officeDocument/2006/relationships/hyperlink" Target="https://youtu.be/Hkw5zdYLT-E" TargetMode="External"/><Relationship Id="rId2807" Type="http://schemas.openxmlformats.org/officeDocument/2006/relationships/hyperlink" Target="https://app.ideascale.com/t/UM5UZBrWU" TargetMode="External"/><Relationship Id="rId2808" Type="http://schemas.openxmlformats.org/officeDocument/2006/relationships/hyperlink" Target="https://drive.google.com/file/d/1b9fTtlxL-ZM74eb6BUlnONNXi1qBgxNa/view?usp=drive_link" TargetMode="External"/><Relationship Id="rId2809" Type="http://schemas.openxmlformats.org/officeDocument/2006/relationships/hyperlink" Target="https://www.youtube.com/watch?v=Ex-E2Nw7ia0&amp;ab_channel=dcSpark" TargetMode="External"/><Relationship Id="rId5071" Type="http://schemas.openxmlformats.org/officeDocument/2006/relationships/hyperlink" Target="https://www.youtube.com/watch?v=_fMaafw9Qqg" TargetMode="External"/><Relationship Id="rId5072" Type="http://schemas.openxmlformats.org/officeDocument/2006/relationships/hyperlink" Target="https://app.ideascale.com/t/UM5UZBrTO" TargetMode="External"/><Relationship Id="rId5070" Type="http://schemas.openxmlformats.org/officeDocument/2006/relationships/hyperlink" Target="https://drive.google.com/file/d/1AXgFQvIw7nRZZf3nrvN2LtJNnlfj593-/view" TargetMode="External"/><Relationship Id="rId5075" Type="http://schemas.openxmlformats.org/officeDocument/2006/relationships/hyperlink" Target="https://app.ideascale.com/t/UM5UZBvKQ" TargetMode="External"/><Relationship Id="rId5076" Type="http://schemas.openxmlformats.org/officeDocument/2006/relationships/hyperlink" Target="https://drive.google.com/file/d/1XeeXZ-ug3BwakfUwGJC1DcOzvaBWbck6/view" TargetMode="External"/><Relationship Id="rId5073" Type="http://schemas.openxmlformats.org/officeDocument/2006/relationships/hyperlink" Target="https://drive.google.com/file/d/1fhi1QT5bNlyzTgIvzOG4u6M8Io_PuYJ7/view" TargetMode="External"/><Relationship Id="rId5074" Type="http://schemas.openxmlformats.org/officeDocument/2006/relationships/hyperlink" Target="https://www.youtube.com/watch?v=efTd-o_CwlU" TargetMode="External"/><Relationship Id="rId5079" Type="http://schemas.openxmlformats.org/officeDocument/2006/relationships/hyperlink" Target="https://drive.google.com/file/d/1XeeXZ-ug3BwakfUwGJC1DcOzvaBWbck6/view" TargetMode="External"/><Relationship Id="rId5077" Type="http://schemas.openxmlformats.org/officeDocument/2006/relationships/hyperlink" Target="https://www.youtube.com/watch?v=dF8Nyx3xiA4" TargetMode="External"/><Relationship Id="rId5078" Type="http://schemas.openxmlformats.org/officeDocument/2006/relationships/hyperlink" Target="https://app.ideascale.com/t/UM5UZBvKN" TargetMode="External"/><Relationship Id="rId5060" Type="http://schemas.openxmlformats.org/officeDocument/2006/relationships/hyperlink" Target="https://projectcatalyst.io/funds/10/f10-drep-improvement-and-onboarding/catalyst-explorer-drep-module-directory-community-draft-ballots" TargetMode="External"/><Relationship Id="rId5061" Type="http://schemas.openxmlformats.org/officeDocument/2006/relationships/hyperlink" Target="https://drive.google.com/file/d/12So25R8Z6YBAPipSTDLNfArsTk525kD_/view" TargetMode="External"/><Relationship Id="rId5064" Type="http://schemas.openxmlformats.org/officeDocument/2006/relationships/hyperlink" Target="https://drive.google.com/file/d/1Vo5epfEyVxsii8-x663cvqKFPuKkg1jB/view" TargetMode="External"/><Relationship Id="rId5065" Type="http://schemas.openxmlformats.org/officeDocument/2006/relationships/hyperlink" Target="https://www.youtube.com/watch?v=rWcN5MlduAI" TargetMode="External"/><Relationship Id="rId5062" Type="http://schemas.openxmlformats.org/officeDocument/2006/relationships/hyperlink" Target="https://www.youtube.com/watch?v=K1gdZt2bjSw" TargetMode="External"/><Relationship Id="rId5063" Type="http://schemas.openxmlformats.org/officeDocument/2006/relationships/hyperlink" Target="https://app.ideascale.com/t/UM5UZBwzj" TargetMode="External"/><Relationship Id="rId5068" Type="http://schemas.openxmlformats.org/officeDocument/2006/relationships/hyperlink" Target="https://youtu.be/vUjtIVlCkHA" TargetMode="External"/><Relationship Id="rId5069" Type="http://schemas.openxmlformats.org/officeDocument/2006/relationships/hyperlink" Target="https://app.ideascale.com/t/UM5UZBrbP" TargetMode="External"/><Relationship Id="rId5066" Type="http://schemas.openxmlformats.org/officeDocument/2006/relationships/hyperlink" Target="https://projectcatalyst.io/funds/11/cardano-open-developers/account-nft-smart-contract-mint-verifiably-unique-user-accounts-that-store-data-on-chain" TargetMode="External"/><Relationship Id="rId5067" Type="http://schemas.openxmlformats.org/officeDocument/2006/relationships/hyperlink" Target="https://drive.google.com/file/d/1z3ufoyCCZ4W-V29JsscjtTkRlB_3oAhp/view?usp=drive_link" TargetMode="External"/><Relationship Id="rId1576" Type="http://schemas.openxmlformats.org/officeDocument/2006/relationships/hyperlink" Target="https://cardano.ideascale.com/a/dtd/419745-48088" TargetMode="External"/><Relationship Id="rId4602" Type="http://schemas.openxmlformats.org/officeDocument/2006/relationships/hyperlink" Target="https://drive.google.com/file/d/1XT1Hi1pPVTKhZP7krwzog9D__ZmfgtNu/view?usp=drive_link" TargetMode="External"/><Relationship Id="rId1577" Type="http://schemas.openxmlformats.org/officeDocument/2006/relationships/hyperlink" Target="https://drive.google.com/file/d/1QcWPjQKngmgF5bbU81Wxtve3cfvkYH6Q/view?usp=share_link" TargetMode="External"/><Relationship Id="rId4601" Type="http://schemas.openxmlformats.org/officeDocument/2006/relationships/hyperlink" Target="https://projectcatalyst.io/funds/12/f12-cardano-use-cases-concept/nucast-introducing-un-collateralized-loans-sybil-resistance-and-trust-based-environment-using-decentralized-reputation-protocol-and-sbts-for-cardano-wallets" TargetMode="External"/><Relationship Id="rId1578" Type="http://schemas.openxmlformats.org/officeDocument/2006/relationships/hyperlink" Target="https://youtu.be/v4Iadw6XJVQ" TargetMode="External"/><Relationship Id="rId4604" Type="http://schemas.openxmlformats.org/officeDocument/2006/relationships/hyperlink" Target="https://projectcatalyst.io/funds/12/f12-cardano-open-ecosystem/open-database-of-1000-aiken-coding-problems-and-monthly-hackathons" TargetMode="External"/><Relationship Id="rId1579" Type="http://schemas.openxmlformats.org/officeDocument/2006/relationships/hyperlink" Target="https://www.youtube.com/watch?v=TJX7V6vA0MI" TargetMode="External"/><Relationship Id="rId4603" Type="http://schemas.openxmlformats.org/officeDocument/2006/relationships/hyperlink" Target="https://youtu.be/aTlo_kK2dC8" TargetMode="External"/><Relationship Id="rId4606" Type="http://schemas.openxmlformats.org/officeDocument/2006/relationships/hyperlink" Target="https://youtu.be/pPJUOHdMspA" TargetMode="External"/><Relationship Id="rId4605" Type="http://schemas.openxmlformats.org/officeDocument/2006/relationships/hyperlink" Target="https://drive.google.com/file/d/1HvDZQyGDG6ttz89twZ-3YtqaN1LO1ire/view?usp=drive_link" TargetMode="External"/><Relationship Id="rId4608" Type="http://schemas.openxmlformats.org/officeDocument/2006/relationships/hyperlink" Target="https://docs.google.com/document/d/1Z2eo9Jv1UACIRscpO2KuSoIqoQmvxntXqI6NSMpr50U/edit?tab=t.0" TargetMode="External"/><Relationship Id="rId4607" Type="http://schemas.openxmlformats.org/officeDocument/2006/relationships/hyperlink" Target="https://projectcatalyst.io/funds/12/f12-cardano-open-developers/sidan-or-meshjs-advance-cardano-sdk-in-rust" TargetMode="External"/><Relationship Id="rId4609" Type="http://schemas.openxmlformats.org/officeDocument/2006/relationships/hyperlink" Target="https://youtu.be/dk4KoLnksRY" TargetMode="External"/><Relationship Id="rId987" Type="http://schemas.openxmlformats.org/officeDocument/2006/relationships/hyperlink" Target="https://youtu.be/e_Ayj8F2yEM" TargetMode="External"/><Relationship Id="rId986" Type="http://schemas.openxmlformats.org/officeDocument/2006/relationships/hyperlink" Target="https://drive.google.com/file/d/1crjoOSzGK3dxB92xpr3ddofE7g7GUK32/view?usp=sharing" TargetMode="External"/><Relationship Id="rId985" Type="http://schemas.openxmlformats.org/officeDocument/2006/relationships/hyperlink" Target="https://app.ideascale.com/t/UM5UZBws2" TargetMode="External"/><Relationship Id="rId984" Type="http://schemas.openxmlformats.org/officeDocument/2006/relationships/hyperlink" Target="https://drive.google.com/file/d/1wiLN427Y5hLFiSIwNBJ6pk6rb1foxuxb/view?usp=sharing" TargetMode="External"/><Relationship Id="rId989" Type="http://schemas.openxmlformats.org/officeDocument/2006/relationships/hyperlink" Target="https://app.ideascale.com/t/UM5UZBrFx" TargetMode="External"/><Relationship Id="rId988" Type="http://schemas.openxmlformats.org/officeDocument/2006/relationships/hyperlink" Target="https://drive.google.com/file/d/10UdGL0LSpK8eGtJgi82bMx1kofT3JoDn/view?usp=drive_web" TargetMode="External"/><Relationship Id="rId1570" Type="http://schemas.openxmlformats.org/officeDocument/2006/relationships/hyperlink" Target="https://youtu.be/bj3Wja7J7yo" TargetMode="External"/><Relationship Id="rId1571" Type="http://schemas.openxmlformats.org/officeDocument/2006/relationships/hyperlink" Target="https://www.youtube.com/watch?v=cao6gF1FwoA" TargetMode="External"/><Relationship Id="rId983" Type="http://schemas.openxmlformats.org/officeDocument/2006/relationships/hyperlink" Target="https://youtu.be/3ehInIiUdYQ" TargetMode="External"/><Relationship Id="rId1572" Type="http://schemas.openxmlformats.org/officeDocument/2006/relationships/hyperlink" Target="https://app.ideascale.com/t/UM5UZBvqc" TargetMode="External"/><Relationship Id="rId982" Type="http://schemas.openxmlformats.org/officeDocument/2006/relationships/hyperlink" Target="https://drive.google.com/file/d/109N7U86ahoVYvfLKujPWywz0mNLChHHa/view?usp=sharing" TargetMode="External"/><Relationship Id="rId1573" Type="http://schemas.openxmlformats.org/officeDocument/2006/relationships/hyperlink" Target="https://drive.google.com/file/d/1hm56XCNW2WIrAEiw4YwyGTVqVjdovE6N/view?usp=share_link" TargetMode="External"/><Relationship Id="rId981" Type="http://schemas.openxmlformats.org/officeDocument/2006/relationships/hyperlink" Target="https://app.ideascale.com/t/UM5UZBrMQ" TargetMode="External"/><Relationship Id="rId1574" Type="http://schemas.openxmlformats.org/officeDocument/2006/relationships/hyperlink" Target="https://youtu.be/mA-m4v0LwbM" TargetMode="External"/><Relationship Id="rId4600" Type="http://schemas.openxmlformats.org/officeDocument/2006/relationships/hyperlink" Target="https://youtu.be/gda4wvcT-v8" TargetMode="External"/><Relationship Id="rId980" Type="http://schemas.openxmlformats.org/officeDocument/2006/relationships/hyperlink" Target="https://drive.google.com/file/d/1ZndIOIs74QpMD3nanjmOwrHnR9GFEaHJ/view?usp=sharing" TargetMode="External"/><Relationship Id="rId1575" Type="http://schemas.openxmlformats.org/officeDocument/2006/relationships/hyperlink" Target="https://youtu.be/SsOeWwSuC3k" TargetMode="External"/><Relationship Id="rId1565" Type="http://schemas.openxmlformats.org/officeDocument/2006/relationships/hyperlink" Target="https://youtu.be/wz2QYDsvvuo" TargetMode="External"/><Relationship Id="rId2896" Type="http://schemas.openxmlformats.org/officeDocument/2006/relationships/hyperlink" Target="https://youtu.be/qLk_mf_g_SE" TargetMode="External"/><Relationship Id="rId1566" Type="http://schemas.openxmlformats.org/officeDocument/2006/relationships/hyperlink" Target="https://app.ideascale.com/t/UM5UZBrLs" TargetMode="External"/><Relationship Id="rId2897" Type="http://schemas.openxmlformats.org/officeDocument/2006/relationships/hyperlink" Target="https://cardano.ideascale.com/a/dtd/The-Catalyst-School-Multilanguage/368887-48088" TargetMode="External"/><Relationship Id="rId1567" Type="http://schemas.openxmlformats.org/officeDocument/2006/relationships/hyperlink" Target="https://drive.google.com/file/d/1M75gbWAPStSTiPUTmub50PbAvEMmVLSe/view?usp=share_link" TargetMode="External"/><Relationship Id="rId2898" Type="http://schemas.openxmlformats.org/officeDocument/2006/relationships/hyperlink" Target="https://drive.google.com/file/d/1la9cZuxemAnQTdkctKCKYZ0ut3746CWL/view?usp=drive_link" TargetMode="External"/><Relationship Id="rId1568" Type="http://schemas.openxmlformats.org/officeDocument/2006/relationships/hyperlink" Target="https://app.ideascale.com/t/UM5UZBrWB" TargetMode="External"/><Relationship Id="rId2899" Type="http://schemas.openxmlformats.org/officeDocument/2006/relationships/hyperlink" Target="https://youtu.be/O4OhJoJce4Q" TargetMode="External"/><Relationship Id="rId1569" Type="http://schemas.openxmlformats.org/officeDocument/2006/relationships/hyperlink" Target="https://drive.google.com/file/d/1KlEYdU16at1tVajOIn-hAmv3ldNHSZpY/view?usp=share_link" TargetMode="External"/><Relationship Id="rId976" Type="http://schemas.openxmlformats.org/officeDocument/2006/relationships/hyperlink" Target="https://drive.google.com/file/d/1TiyOdoNI5p8DShvUcak5l6gq5I77ZODd/view?usp=sharing" TargetMode="External"/><Relationship Id="rId975" Type="http://schemas.openxmlformats.org/officeDocument/2006/relationships/hyperlink" Target="https://youtu.be/I0DZElBWhrA" TargetMode="External"/><Relationship Id="rId974" Type="http://schemas.openxmlformats.org/officeDocument/2006/relationships/hyperlink" Target="https://drive.google.com/file/d/16ccJqyG50R4GrrcOudt33ORttUD_4SsT/view?usp=sharing" TargetMode="External"/><Relationship Id="rId973" Type="http://schemas.openxmlformats.org/officeDocument/2006/relationships/hyperlink" Target="http://app.ideascale.com/t/UM5UZBinp" TargetMode="External"/><Relationship Id="rId979" Type="http://schemas.openxmlformats.org/officeDocument/2006/relationships/hyperlink" Target="https://youtu.be/OIdr0ptpYJM" TargetMode="External"/><Relationship Id="rId978" Type="http://schemas.openxmlformats.org/officeDocument/2006/relationships/hyperlink" Target="https://drive.google.com/file/d/1Yc9FLHedQ0s9d7QJ0jqv0ps23MbwwGRK/view?usp=sharing" TargetMode="External"/><Relationship Id="rId977" Type="http://schemas.openxmlformats.org/officeDocument/2006/relationships/hyperlink" Target="https://app.ideascale.com/t/UM5UZBrVO" TargetMode="External"/><Relationship Id="rId2890" Type="http://schemas.openxmlformats.org/officeDocument/2006/relationships/hyperlink" Target="https://www.youtube.com/watch?v=FSk-YTJSg2g" TargetMode="External"/><Relationship Id="rId1560" Type="http://schemas.openxmlformats.org/officeDocument/2006/relationships/hyperlink" Target="https://youtu.be/fXXmdexd59U" TargetMode="External"/><Relationship Id="rId2891" Type="http://schemas.openxmlformats.org/officeDocument/2006/relationships/hyperlink" Target="https://app.ideascale.com/t/UM5UZBqYK" TargetMode="External"/><Relationship Id="rId972" Type="http://schemas.openxmlformats.org/officeDocument/2006/relationships/hyperlink" Target="https://www.loom.com/share/17c05e2f0e654dda9a1b0d1f2ab124bf" TargetMode="External"/><Relationship Id="rId1561" Type="http://schemas.openxmlformats.org/officeDocument/2006/relationships/hyperlink" Target="https://www.youtube.com/watch?v=aG22acr_8HY&amp;feature=youtu.be" TargetMode="External"/><Relationship Id="rId2892" Type="http://schemas.openxmlformats.org/officeDocument/2006/relationships/hyperlink" Target="https://drive.google.com/file/d/1Vy_0RxXRFRPRc4xwnyyzJUFSbtWg_P0H/view?usp=drive_link" TargetMode="External"/><Relationship Id="rId971" Type="http://schemas.openxmlformats.org/officeDocument/2006/relationships/hyperlink" Target="https://drive.google.com/file/d/11zEqHin0RqjLz5sGYCNoxzG_DgokQMiQ/view?usp=sharing" TargetMode="External"/><Relationship Id="rId1562" Type="http://schemas.openxmlformats.org/officeDocument/2006/relationships/hyperlink" Target="https://cardano.ideascale.com/a/dtd/419831-48088" TargetMode="External"/><Relationship Id="rId2893" Type="http://schemas.openxmlformats.org/officeDocument/2006/relationships/hyperlink" Target="https://youtu.be/a1zMkRs3_KI?si=eSYVNAtKnurygFup" TargetMode="External"/><Relationship Id="rId970" Type="http://schemas.openxmlformats.org/officeDocument/2006/relationships/hyperlink" Target="https://app.ideascale.com/t/UM5UZBrKn" TargetMode="External"/><Relationship Id="rId1563" Type="http://schemas.openxmlformats.org/officeDocument/2006/relationships/hyperlink" Target="https://drive.google.com/file/d/1ltrglEGrxUKau5SJ3UaKCrHaxD3Eo1BV/view?usp=share_link" TargetMode="External"/><Relationship Id="rId2894" Type="http://schemas.openxmlformats.org/officeDocument/2006/relationships/hyperlink" Target="http://app.ideascale.com/t/UM5UZBibU" TargetMode="External"/><Relationship Id="rId1564" Type="http://schemas.openxmlformats.org/officeDocument/2006/relationships/hyperlink" Target="https://youtu.be/J15UzIULvDM" TargetMode="External"/><Relationship Id="rId2895" Type="http://schemas.openxmlformats.org/officeDocument/2006/relationships/hyperlink" Target="https://drive.google.com/file/d/1r93W9axQAJyJTpvfiDBCfLwrzDOHOPbc/view?usp=drive_link" TargetMode="External"/><Relationship Id="rId1598" Type="http://schemas.openxmlformats.org/officeDocument/2006/relationships/hyperlink" Target="https://drive.google.com/file/d/1T6ZJur-_ZUnU0Yxr6qS1caoMUqJXe40a/view?usp=share_link" TargetMode="External"/><Relationship Id="rId4624" Type="http://schemas.openxmlformats.org/officeDocument/2006/relationships/hyperlink" Target="https://vimeo.com/1094284378/0a3632730b" TargetMode="External"/><Relationship Id="rId1599" Type="http://schemas.openxmlformats.org/officeDocument/2006/relationships/hyperlink" Target="https://youtu.be/_5TqFW-3Ifg" TargetMode="External"/><Relationship Id="rId4623" Type="http://schemas.openxmlformats.org/officeDocument/2006/relationships/hyperlink" Target="https://drive.google.com/file/d/1xrdI3ohrVdv2IuPzbjjekj-QBM8uMKLq/view?usp=drive_link" TargetMode="External"/><Relationship Id="rId4626" Type="http://schemas.openxmlformats.org/officeDocument/2006/relationships/hyperlink" Target="https://drive.google.com/file/d/14Isg7k3vK1p8szhUitCPBbkO7hbnm3qo/view?usp=drive_link" TargetMode="External"/><Relationship Id="rId4625" Type="http://schemas.openxmlformats.org/officeDocument/2006/relationships/hyperlink" Target="https://projectcatalyst.io/funds/11/cardano-open-ecosystem/cardano-india-developers-community-hub" TargetMode="External"/><Relationship Id="rId4628" Type="http://schemas.openxmlformats.org/officeDocument/2006/relationships/hyperlink" Target="https://projectcatalyst.io/funds/10/f13-cardano-open-developers/breeze-trading-bot-framework" TargetMode="External"/><Relationship Id="rId4627" Type="http://schemas.openxmlformats.org/officeDocument/2006/relationships/hyperlink" Target="https://www.youtube.com/watch?v=OUvD0piVxco" TargetMode="External"/><Relationship Id="rId4629" Type="http://schemas.openxmlformats.org/officeDocument/2006/relationships/hyperlink" Target="https://docs.google.com/document/d/1TmPty68A8xQQj42pO1X0p-bp-OeoX_glj-8m8d1WR_E/edit?tab=t.0" TargetMode="External"/><Relationship Id="rId1590" Type="http://schemas.openxmlformats.org/officeDocument/2006/relationships/hyperlink" Target="https://youtu.be/4i6uONRaNJk" TargetMode="External"/><Relationship Id="rId1591" Type="http://schemas.openxmlformats.org/officeDocument/2006/relationships/hyperlink" Target="https://www.youtube.com/watch?v=hqyU1pTmpZ8" TargetMode="External"/><Relationship Id="rId1592" Type="http://schemas.openxmlformats.org/officeDocument/2006/relationships/hyperlink" Target="https://cardano.ideascale.com/a/dtd/420980-48088" TargetMode="External"/><Relationship Id="rId1593" Type="http://schemas.openxmlformats.org/officeDocument/2006/relationships/hyperlink" Target="http://adapools.org" TargetMode="External"/><Relationship Id="rId1594" Type="http://schemas.openxmlformats.org/officeDocument/2006/relationships/hyperlink" Target="https://drive.google.com/file/d/1jskgbcZhL4JsXQae2ASXqDF6k1AYjVkj/view?usp=share_link" TargetMode="External"/><Relationship Id="rId4620" Type="http://schemas.openxmlformats.org/officeDocument/2006/relationships/hyperlink" Target="https://docs.google.com/document/d/1fxgCMyZLwB4UBwjIV_icoREr9STPogEFO8oNSe2Be4Y/edit?tab=t.0" TargetMode="External"/><Relationship Id="rId1595" Type="http://schemas.openxmlformats.org/officeDocument/2006/relationships/hyperlink" Target="https://youtu.be/g529txTHTHs" TargetMode="External"/><Relationship Id="rId1596" Type="http://schemas.openxmlformats.org/officeDocument/2006/relationships/hyperlink" Target="https://vimeo.com/798631995" TargetMode="External"/><Relationship Id="rId4622" Type="http://schemas.openxmlformats.org/officeDocument/2006/relationships/hyperlink" Target="https://projectcatalyst.io/funds/10/f13-cardano-use-cases-concept/sidan-or-knightsafe-self-custodial-vault-for-defi-trading" TargetMode="External"/><Relationship Id="rId1597" Type="http://schemas.openxmlformats.org/officeDocument/2006/relationships/hyperlink" Target="https://cardano.ideascale.com/a/dtd/416627-48088" TargetMode="External"/><Relationship Id="rId4621" Type="http://schemas.openxmlformats.org/officeDocument/2006/relationships/hyperlink" Target="https://www.youtube.com/watch?v=ogcrSwrsgrg" TargetMode="External"/><Relationship Id="rId1587" Type="http://schemas.openxmlformats.org/officeDocument/2006/relationships/hyperlink" Target="https://vimeo.com/796715750" TargetMode="External"/><Relationship Id="rId4613" Type="http://schemas.openxmlformats.org/officeDocument/2006/relationships/hyperlink" Target="https://projectcatalyst.io/funds/10/f13-cardano-open-ecosystem/digital-assets-legislators-global-forum-dalg-forum" TargetMode="External"/><Relationship Id="rId1588" Type="http://schemas.openxmlformats.org/officeDocument/2006/relationships/hyperlink" Target="https://app.ideascale.com/t/UM5UZBq24" TargetMode="External"/><Relationship Id="rId4612" Type="http://schemas.openxmlformats.org/officeDocument/2006/relationships/hyperlink" Target="https://www.youtube.com/watch?v=arFpC94luGc" TargetMode="External"/><Relationship Id="rId1589" Type="http://schemas.openxmlformats.org/officeDocument/2006/relationships/hyperlink" Target="https://docs.google.com/document/d/1i-ETP9W2JwhEUZ1amNlYh4ipF5pLykzGKJc0i82gVno/edit" TargetMode="External"/><Relationship Id="rId4615" Type="http://schemas.openxmlformats.org/officeDocument/2006/relationships/hyperlink" Target="https://www.youtube.com/watch?v=m4XIY42ndow" TargetMode="External"/><Relationship Id="rId4614" Type="http://schemas.openxmlformats.org/officeDocument/2006/relationships/hyperlink" Target="https://drive.google.com/file/d/1XiwueRQwnelhapvfyAhRnoMztpakhBJN/view?usp=drive_link" TargetMode="External"/><Relationship Id="rId4617" Type="http://schemas.openxmlformats.org/officeDocument/2006/relationships/hyperlink" Target="https://drive.google.com/file/d/1ljAMZ1soBfQuJ8GZFytRdBKtW640o_Co/view?usp=drive_link" TargetMode="External"/><Relationship Id="rId4616" Type="http://schemas.openxmlformats.org/officeDocument/2006/relationships/hyperlink" Target="https://projectcatalyst.io/funds/10/f13-cardano-open-ecosystem/art-beyond-borders-global-youth-art-competition-and-marketplace" TargetMode="External"/><Relationship Id="rId4619" Type="http://schemas.openxmlformats.org/officeDocument/2006/relationships/hyperlink" Target="https://projectcatalyst.io/funds/10/f13-cardano-use-cases-product/mlabs-advancing-plutarch-and-ctl-cip-integration-api-enhancements-and-improved-infrastructure" TargetMode="External"/><Relationship Id="rId4618" Type="http://schemas.openxmlformats.org/officeDocument/2006/relationships/hyperlink" Target="https://www.youtube.com/watch?v=xwo5gtNHDxs" TargetMode="External"/><Relationship Id="rId998" Type="http://schemas.openxmlformats.org/officeDocument/2006/relationships/hyperlink" Target="https://drive.google.com/file/d/1GPDro2TmZnaX47147QM1gnbe25pfr3qP/view?usp=sharing" TargetMode="External"/><Relationship Id="rId997" Type="http://schemas.openxmlformats.org/officeDocument/2006/relationships/hyperlink" Target="https://app.ideascale.com/t/UM5UZBrcR" TargetMode="External"/><Relationship Id="rId996" Type="http://schemas.openxmlformats.org/officeDocument/2006/relationships/hyperlink" Target="https://drive.google.com/file/d/1ez9pxtTn7G5Ppquol82bKoa--hrxnh7F/view?usp=drive_web" TargetMode="External"/><Relationship Id="rId995" Type="http://schemas.openxmlformats.org/officeDocument/2006/relationships/hyperlink" Target="https://youtu.be/GGgS9QT7Ctg" TargetMode="External"/><Relationship Id="rId999" Type="http://schemas.openxmlformats.org/officeDocument/2006/relationships/hyperlink" Target="https://youtu.be/eZUQj0P8KCQ" TargetMode="External"/><Relationship Id="rId990" Type="http://schemas.openxmlformats.org/officeDocument/2006/relationships/hyperlink" Target="https://drive.google.com/file/d/1g7Bi6cR6VSdhjF7OMeZFWv-tgrVoCLD6/view?usp=sharing" TargetMode="External"/><Relationship Id="rId1580" Type="http://schemas.openxmlformats.org/officeDocument/2006/relationships/hyperlink" Target="https://app.ideascale.com/t/UM5UZBraJ" TargetMode="External"/><Relationship Id="rId1581" Type="http://schemas.openxmlformats.org/officeDocument/2006/relationships/hyperlink" Target="https://drive.google.com/file/d/1RAunJldvKRxKqwUMmtRj2D_zp_IsU21P/view?usp=share_link" TargetMode="External"/><Relationship Id="rId1582" Type="http://schemas.openxmlformats.org/officeDocument/2006/relationships/hyperlink" Target="https://youtu.be/vsI9CUgSyMs" TargetMode="External"/><Relationship Id="rId994" Type="http://schemas.openxmlformats.org/officeDocument/2006/relationships/hyperlink" Target="https://drive.google.com/file/d/14Vq0HwVm-SgOjEhHXtoXLaGyIv-4j56K/view?usp=sharing" TargetMode="External"/><Relationship Id="rId1583" Type="http://schemas.openxmlformats.org/officeDocument/2006/relationships/hyperlink" Target="https://youtu.be/xlhNuAYUkOM" TargetMode="External"/><Relationship Id="rId993" Type="http://schemas.openxmlformats.org/officeDocument/2006/relationships/hyperlink" Target="https://cardano.ideascale.com/a/dtd/Bip32Ed25519-pure-JS-implementation/370069-48088" TargetMode="External"/><Relationship Id="rId1584" Type="http://schemas.openxmlformats.org/officeDocument/2006/relationships/hyperlink" Target="https://app.ideascale.com/t/UM5UZBqmO" TargetMode="External"/><Relationship Id="rId992" Type="http://schemas.openxmlformats.org/officeDocument/2006/relationships/hyperlink" Target="https://drive.google.com/file/d/1M9EoogaooZdOZxqq3jpl1UHaw4yFG_pr/view?usp=sharing" TargetMode="External"/><Relationship Id="rId1585" Type="http://schemas.openxmlformats.org/officeDocument/2006/relationships/hyperlink" Target="https://drive.google.com/file/d/1k2WVbB-C9oARRAshARwagNYKiUvt7rlN/view?usp=share_link" TargetMode="External"/><Relationship Id="rId4611" Type="http://schemas.openxmlformats.org/officeDocument/2006/relationships/hyperlink" Target="https://drive.google.com/file/d/1jUOIldowKd0siEPxa1nHxswzAo1uBoFs/view?usp=drive_link" TargetMode="External"/><Relationship Id="rId991" Type="http://schemas.openxmlformats.org/officeDocument/2006/relationships/hyperlink" Target="https://youtu.be/h7RYCoAxPVM" TargetMode="External"/><Relationship Id="rId1586" Type="http://schemas.openxmlformats.org/officeDocument/2006/relationships/hyperlink" Target="https://youtu.be/UUoA6r7aN4k" TargetMode="External"/><Relationship Id="rId4610" Type="http://schemas.openxmlformats.org/officeDocument/2006/relationships/hyperlink" Target="https://projectcatalyst.io/funds/10/f13-cardano-partners-growth-and-acceleration/draper-university-x-cardano-founder-residency-silicon-valley" TargetMode="External"/><Relationship Id="rId1532" Type="http://schemas.openxmlformats.org/officeDocument/2006/relationships/hyperlink" Target="https://youtu.be/NiK9LouCHVM" TargetMode="External"/><Relationship Id="rId2863" Type="http://schemas.openxmlformats.org/officeDocument/2006/relationships/hyperlink" Target="https://youtu.be/xCCOtqjYvVw" TargetMode="External"/><Relationship Id="rId1533" Type="http://schemas.openxmlformats.org/officeDocument/2006/relationships/hyperlink" Target="https://youtu.be/Ly071LYh5II" TargetMode="External"/><Relationship Id="rId2864" Type="http://schemas.openxmlformats.org/officeDocument/2006/relationships/hyperlink" Target="https://projectcatalyst.io/funds/10/f10-development-and-infrastructure/blockfrost-bootstrap" TargetMode="External"/><Relationship Id="rId1534" Type="http://schemas.openxmlformats.org/officeDocument/2006/relationships/hyperlink" Target="https://app.ideascale.com/t/UM5UZBukv" TargetMode="External"/><Relationship Id="rId2865" Type="http://schemas.openxmlformats.org/officeDocument/2006/relationships/hyperlink" Target="https://milestones.projectcatalyst.io/projects/1000016" TargetMode="External"/><Relationship Id="rId1535" Type="http://schemas.openxmlformats.org/officeDocument/2006/relationships/hyperlink" Target="https://docs.google.com/document/d/1NDcguZDh60MCoVAVfhcgvM0myEXaTcC8/edit?usp=drive_web&amp;ouid=116297887899789336301&amp;rtpof=true" TargetMode="External"/><Relationship Id="rId2866" Type="http://schemas.openxmlformats.org/officeDocument/2006/relationships/hyperlink" Target="https://www.youtube.com/watch?v=B_hM4b_zwB0" TargetMode="External"/><Relationship Id="rId1536" Type="http://schemas.openxmlformats.org/officeDocument/2006/relationships/hyperlink" Target="https://youtu.be/u7F707BrVD0" TargetMode="External"/><Relationship Id="rId2867" Type="http://schemas.openxmlformats.org/officeDocument/2006/relationships/hyperlink" Target="https://projectcatalyst.io/funds/10/f10-development-and-infrastructure/blockfrost-sdks-refresh" TargetMode="External"/><Relationship Id="rId1537" Type="http://schemas.openxmlformats.org/officeDocument/2006/relationships/hyperlink" Target="https://www.youtube.com/watch?v=P26Fhckt8Tk" TargetMode="External"/><Relationship Id="rId2868" Type="http://schemas.openxmlformats.org/officeDocument/2006/relationships/hyperlink" Target="https://milestones.projectcatalyst.io/projects/1000017" TargetMode="External"/><Relationship Id="rId1538" Type="http://schemas.openxmlformats.org/officeDocument/2006/relationships/hyperlink" Target="https://app.ideascale.com/t/UM5UZBujq" TargetMode="External"/><Relationship Id="rId2869" Type="http://schemas.openxmlformats.org/officeDocument/2006/relationships/hyperlink" Target="https://www.youtube.com/watch?v=owXbO3ayZmI" TargetMode="External"/><Relationship Id="rId1539" Type="http://schemas.openxmlformats.org/officeDocument/2006/relationships/hyperlink" Target="https://docs.google.com/document/d/1_UqvamiH64N_QtYFgV-ggEMBZNiTJkkr/edit?usp=share_link&amp;ouid=116297887899789336301&amp;rtpof=true&amp;sd=true" TargetMode="External"/><Relationship Id="rId949" Type="http://schemas.openxmlformats.org/officeDocument/2006/relationships/hyperlink" Target="https://drive.google.com/file/d/1TPoZKv7-2s04141jfaCJM9JKz2SZSPNx/view?usp=drive_web" TargetMode="External"/><Relationship Id="rId948" Type="http://schemas.openxmlformats.org/officeDocument/2006/relationships/hyperlink" Target="https://youtu.be/zEd9JvQaVGk" TargetMode="External"/><Relationship Id="rId943" Type="http://schemas.openxmlformats.org/officeDocument/2006/relationships/hyperlink" Target="https://app.ideascale.com/t/UM5UZBw4d" TargetMode="External"/><Relationship Id="rId942" Type="http://schemas.openxmlformats.org/officeDocument/2006/relationships/hyperlink" Target="https://youtu.be/7CucuZVnEq4" TargetMode="External"/><Relationship Id="rId941" Type="http://schemas.openxmlformats.org/officeDocument/2006/relationships/hyperlink" Target="https://youtu.be/QL-ZIvTLa_E" TargetMode="External"/><Relationship Id="rId940" Type="http://schemas.openxmlformats.org/officeDocument/2006/relationships/hyperlink" Target="https://drive.google.com/file/d/1evfpg9rZON2AAPN7vn6Wjx7cRFwixrYP/view?usp=sharing" TargetMode="External"/><Relationship Id="rId947" Type="http://schemas.openxmlformats.org/officeDocument/2006/relationships/hyperlink" Target="https://drive.google.com/file/d/1YjZ1-gpYNvYBRIO7slIJ1ZNenLm2Yl9s/view?usp=sharing" TargetMode="External"/><Relationship Id="rId946" Type="http://schemas.openxmlformats.org/officeDocument/2006/relationships/hyperlink" Target="https://cardano.ideascale.com/a/dtd/Multiverse-dApp-Rollback-Handler/369187-48088" TargetMode="External"/><Relationship Id="rId945" Type="http://schemas.openxmlformats.org/officeDocument/2006/relationships/hyperlink" Target="https://www.loom.com/share/b378ce58292641cf9e064aa46f311510" TargetMode="External"/><Relationship Id="rId944" Type="http://schemas.openxmlformats.org/officeDocument/2006/relationships/hyperlink" Target="https://drive.google.com/file/d/1tmZe3H2rVgYzGaTGUxHGJRD-1eqAXoe9/view?usp=sharing" TargetMode="External"/><Relationship Id="rId2860" Type="http://schemas.openxmlformats.org/officeDocument/2006/relationships/hyperlink" Target="https://www.youtube.com/watch?v=0BKTtU9TO0o" TargetMode="External"/><Relationship Id="rId1530" Type="http://schemas.openxmlformats.org/officeDocument/2006/relationships/hyperlink" Target="https://cardano.ideascale.com/a/dtd/414165-48088" TargetMode="External"/><Relationship Id="rId2861" Type="http://schemas.openxmlformats.org/officeDocument/2006/relationships/hyperlink" Target="https://projectcatalyst.io/funds/10/f10-catalyst-open/fimi-catalysttalk-for-vietnamese" TargetMode="External"/><Relationship Id="rId1531" Type="http://schemas.openxmlformats.org/officeDocument/2006/relationships/hyperlink" Target="https://docs.google.com/document/d/1TD4_JQu4U4qGCTg0gVSZFpYDDMcseFxTbDxSfLp5aH0/edit" TargetMode="External"/><Relationship Id="rId2862" Type="http://schemas.openxmlformats.org/officeDocument/2006/relationships/hyperlink" Target="https://milestones.projectcatalyst.io/projects/1000003" TargetMode="External"/><Relationship Id="rId1521" Type="http://schemas.openxmlformats.org/officeDocument/2006/relationships/hyperlink" Target="https://youtu.be/YMjgiw_NDkA" TargetMode="External"/><Relationship Id="rId2852" Type="http://schemas.openxmlformats.org/officeDocument/2006/relationships/hyperlink" Target="https://app.ideascale.com/t/UM5UZBvrJ" TargetMode="External"/><Relationship Id="rId1522" Type="http://schemas.openxmlformats.org/officeDocument/2006/relationships/hyperlink" Target="https://app.ideascale.com/t/UM5UZBvRY" TargetMode="External"/><Relationship Id="rId2853" Type="http://schemas.openxmlformats.org/officeDocument/2006/relationships/hyperlink" Target="https://drive.google.com/file/d/1hU1CUCSiL2-6-H6p5gZGbwVtuwweAM9i/view?usp=drive_link" TargetMode="External"/><Relationship Id="rId1523" Type="http://schemas.openxmlformats.org/officeDocument/2006/relationships/hyperlink" Target="https://drive.google.com/file/d/1HNHIswInai_WGSnyoKNyfblaf7otpQFa/view?usp=share_link" TargetMode="External"/><Relationship Id="rId2854" Type="http://schemas.openxmlformats.org/officeDocument/2006/relationships/hyperlink" Target="https://www.youtube.com/watch?v=FechBtO8DOc" TargetMode="External"/><Relationship Id="rId1524" Type="http://schemas.openxmlformats.org/officeDocument/2006/relationships/hyperlink" Target="https://youtu.be/P9wV9GeVkHs" TargetMode="External"/><Relationship Id="rId2855" Type="http://schemas.openxmlformats.org/officeDocument/2006/relationships/hyperlink" Target="https://cardano.ideascale.com/a/dtd/CatalystSchool-Eastern-Hemisphere/369845-48088" TargetMode="External"/><Relationship Id="rId1525" Type="http://schemas.openxmlformats.org/officeDocument/2006/relationships/hyperlink" Target="https://www.youtube.com/watch?v=6jZEvmKpChc" TargetMode="External"/><Relationship Id="rId2856" Type="http://schemas.openxmlformats.org/officeDocument/2006/relationships/hyperlink" Target="https://drive.google.com/file/d/1pPubU6go9aH3ONeyKvpyQUs5rOCO_8GX/view?usp=drive_link" TargetMode="External"/><Relationship Id="rId1526" Type="http://schemas.openxmlformats.org/officeDocument/2006/relationships/hyperlink" Target="https://app.ideascale.com/t/UM5UZBvMp" TargetMode="External"/><Relationship Id="rId2857" Type="http://schemas.openxmlformats.org/officeDocument/2006/relationships/hyperlink" Target="https://youtu.be/V6F4Au93xB4?si=S3X5pT3fPJOyU4A2" TargetMode="External"/><Relationship Id="rId1527" Type="http://schemas.openxmlformats.org/officeDocument/2006/relationships/hyperlink" Target="https://docs.google.com/document/d/1m5IF2QwA11itd7UoYJ2s7Hb27pUGN09Qzz5H_5wBx4s/edit" TargetMode="External"/><Relationship Id="rId2858" Type="http://schemas.openxmlformats.org/officeDocument/2006/relationships/hyperlink" Target="https://projectcatalyst.io/funds/10/f10-products-and-integrations/tor-hidden-service-for-blockfrost" TargetMode="External"/><Relationship Id="rId1528" Type="http://schemas.openxmlformats.org/officeDocument/2006/relationships/hyperlink" Target="https://youtu.be/s7EwcYyiFHo" TargetMode="External"/><Relationship Id="rId2859" Type="http://schemas.openxmlformats.org/officeDocument/2006/relationships/hyperlink" Target="https://milestones.projectcatalyst.io/projects/1000184" TargetMode="External"/><Relationship Id="rId1529" Type="http://schemas.openxmlformats.org/officeDocument/2006/relationships/hyperlink" Target="https://youtu.be/qkxLoN_ydZs" TargetMode="External"/><Relationship Id="rId939" Type="http://schemas.openxmlformats.org/officeDocument/2006/relationships/hyperlink" Target="https://cardano.ideascale.com/a/dtd/Phygital-Hub-for-Local-NFTs-DAOOH/370246-48088" TargetMode="External"/><Relationship Id="rId938" Type="http://schemas.openxmlformats.org/officeDocument/2006/relationships/hyperlink" Target="https://www.youtube.com/watch?v=bqhmdQPgJjE" TargetMode="External"/><Relationship Id="rId937" Type="http://schemas.openxmlformats.org/officeDocument/2006/relationships/hyperlink" Target="https://youtu.be/p9ALwob7S_M" TargetMode="External"/><Relationship Id="rId932" Type="http://schemas.openxmlformats.org/officeDocument/2006/relationships/hyperlink" Target="https://drive.google.com/drive/u/0/folders/1YZnlpPdynYn-BG9KmmUzBkABrTh9f6H0" TargetMode="External"/><Relationship Id="rId931" Type="http://schemas.openxmlformats.org/officeDocument/2006/relationships/hyperlink" Target="https://app.ideascale.com/t/UM5UZBw0m" TargetMode="External"/><Relationship Id="rId930" Type="http://schemas.openxmlformats.org/officeDocument/2006/relationships/hyperlink" Target="https://www.youtube.com/watch?v=_a2uUsSDLJo" TargetMode="External"/><Relationship Id="rId936" Type="http://schemas.openxmlformats.org/officeDocument/2006/relationships/hyperlink" Target="https://drive.google.com/file/d/1LkyQ07u3q-0TMw45wttc1Yspwq-rMOc3/view?usp=sharing" TargetMode="External"/><Relationship Id="rId935" Type="http://schemas.openxmlformats.org/officeDocument/2006/relationships/hyperlink" Target="https://app.ideascale.com/t/UM5UZBq7h" TargetMode="External"/><Relationship Id="rId934" Type="http://schemas.openxmlformats.org/officeDocument/2006/relationships/hyperlink" Target="https://www.youtube.com/watch?v=g1bmtiIT7Bg" TargetMode="External"/><Relationship Id="rId933" Type="http://schemas.openxmlformats.org/officeDocument/2006/relationships/hyperlink" Target="https://youtu.be/JxerWsfX8A4" TargetMode="External"/><Relationship Id="rId2850" Type="http://schemas.openxmlformats.org/officeDocument/2006/relationships/hyperlink" Target="https://drive.google.com/file/d/1dJOv2PNw9QOC8BkObzJUfqt7H_pyeUs7/view?usp=drive_link" TargetMode="External"/><Relationship Id="rId1520" Type="http://schemas.openxmlformats.org/officeDocument/2006/relationships/hyperlink" Target="https://youtu.be/54qef46k_ME" TargetMode="External"/><Relationship Id="rId2851" Type="http://schemas.openxmlformats.org/officeDocument/2006/relationships/hyperlink" Target="https://www.youtube.com/watch?v=mpZQi19SWH0" TargetMode="External"/><Relationship Id="rId1554" Type="http://schemas.openxmlformats.org/officeDocument/2006/relationships/hyperlink" Target="https://app.ideascale.com/t/UM5UZBvKL" TargetMode="External"/><Relationship Id="rId2885" Type="http://schemas.openxmlformats.org/officeDocument/2006/relationships/hyperlink" Target="https://projectcatalyst.io/funds/10/f10-catalyst-open/cardano-ghana-community" TargetMode="External"/><Relationship Id="rId1555" Type="http://schemas.openxmlformats.org/officeDocument/2006/relationships/hyperlink" Target="https://drive.google.com/file/d/1gjHMcFvufjiearPEHfWc5Y8kCIM3ciwZ/view?usp=share_link" TargetMode="External"/><Relationship Id="rId2886" Type="http://schemas.openxmlformats.org/officeDocument/2006/relationships/hyperlink" Target="https://milestones.projectcatalyst.io/projects/1000031" TargetMode="External"/><Relationship Id="rId1556" Type="http://schemas.openxmlformats.org/officeDocument/2006/relationships/hyperlink" Target="https://youtu.be/s2vtlzrelh0" TargetMode="External"/><Relationship Id="rId2887" Type="http://schemas.openxmlformats.org/officeDocument/2006/relationships/hyperlink" Target="https://youtu.be/nxfmLlG0j4c?si=0HyRcUUcpNupBKAl" TargetMode="External"/><Relationship Id="rId1557" Type="http://schemas.openxmlformats.org/officeDocument/2006/relationships/hyperlink" Target="https://www.youtube.com/watch?v=i19kb_Cdvjo" TargetMode="External"/><Relationship Id="rId2888" Type="http://schemas.openxmlformats.org/officeDocument/2006/relationships/hyperlink" Target="https://projectcatalyst.io/funds/10/f10-startups-and-onboarding-for-students/cardano-for-stem-brazilian-students-7e1ae" TargetMode="External"/><Relationship Id="rId1558" Type="http://schemas.openxmlformats.org/officeDocument/2006/relationships/hyperlink" Target="http://app.ideascale.com/t/UM5UZBibc" TargetMode="External"/><Relationship Id="rId2889" Type="http://schemas.openxmlformats.org/officeDocument/2006/relationships/hyperlink" Target="https://milestones.projectcatalyst.io/projects/1000029" TargetMode="External"/><Relationship Id="rId1559" Type="http://schemas.openxmlformats.org/officeDocument/2006/relationships/hyperlink" Target="https://drive.google.com/file/d/1F2QTSegXmJc6kyQMkA1eB-U4IHxXCdAo/view?usp=share_link" TargetMode="External"/><Relationship Id="rId965" Type="http://schemas.openxmlformats.org/officeDocument/2006/relationships/hyperlink" Target="https://www.loom.com/share/b2efcf88d4bf450788de38964894423c" TargetMode="External"/><Relationship Id="rId964" Type="http://schemas.openxmlformats.org/officeDocument/2006/relationships/hyperlink" Target="https://drive.google.com/file/d/1kAndKaXeWyx9V8PE-eiAkOk3xUBwvWwg/view?usp=sharing" TargetMode="External"/><Relationship Id="rId963" Type="http://schemas.openxmlformats.org/officeDocument/2006/relationships/hyperlink" Target="https://app.ideascale.com/t/UM5UZBw4n" TargetMode="External"/><Relationship Id="rId962" Type="http://schemas.openxmlformats.org/officeDocument/2006/relationships/hyperlink" Target="https://www.loom.com/share/31936d5264cc49dba9c324f66e76f65d" TargetMode="External"/><Relationship Id="rId969" Type="http://schemas.openxmlformats.org/officeDocument/2006/relationships/hyperlink" Target="https://drive.google.com/file/d/1pIL9mDD47RKxOlUbLxyasSk7qAGKF_IG/view?usp=sharing" TargetMode="External"/><Relationship Id="rId968" Type="http://schemas.openxmlformats.org/officeDocument/2006/relationships/hyperlink" Target="https://youtu.be/OqQVwzEGRS4" TargetMode="External"/><Relationship Id="rId967" Type="http://schemas.openxmlformats.org/officeDocument/2006/relationships/hyperlink" Target="https://drive.google.com/file/d/1Elxe3iq7ic4bBFEOBgXpWTA6ri3QJc0a/view?usp=sharing" TargetMode="External"/><Relationship Id="rId966" Type="http://schemas.openxmlformats.org/officeDocument/2006/relationships/hyperlink" Target="https://app.ideascale.com/t/UM5UZBrOP" TargetMode="External"/><Relationship Id="rId2880" Type="http://schemas.openxmlformats.org/officeDocument/2006/relationships/hyperlink" Target="https://milestones.projectcatalyst.io/projects/1000020" TargetMode="External"/><Relationship Id="rId961" Type="http://schemas.openxmlformats.org/officeDocument/2006/relationships/hyperlink" Target="https://drive.google.com/file/d/11wU8rfB04J6ZcweI0YVVzNFsC4GmTPQC/view?usp=sharing" TargetMode="External"/><Relationship Id="rId1550" Type="http://schemas.openxmlformats.org/officeDocument/2006/relationships/hyperlink" Target="https://cardano.ideascale.com/a/dtd/419380-48088" TargetMode="External"/><Relationship Id="rId2881" Type="http://schemas.openxmlformats.org/officeDocument/2006/relationships/hyperlink" Target="https://www.youtube.com/watch?v=mQFLyuzmzGo" TargetMode="External"/><Relationship Id="rId960" Type="http://schemas.openxmlformats.org/officeDocument/2006/relationships/hyperlink" Target="https://app.ideascale.com/t/UM5UZBw3s" TargetMode="External"/><Relationship Id="rId1551" Type="http://schemas.openxmlformats.org/officeDocument/2006/relationships/hyperlink" Target="https://drive.google.com/file/d/18tTBrkLCKDFtkxo15rw4KMPsRa7ZkUUy/view?usp=share_link" TargetMode="External"/><Relationship Id="rId2882" Type="http://schemas.openxmlformats.org/officeDocument/2006/relationships/hyperlink" Target="https://projectcatalyst.io/funds/10/f10-spo-tools-and-community-projects/stakepooloperator-scripts-spo-scripts-new-features-updates" TargetMode="External"/><Relationship Id="rId1552" Type="http://schemas.openxmlformats.org/officeDocument/2006/relationships/hyperlink" Target="https://youtu.be/3aNOHPjXl0U" TargetMode="External"/><Relationship Id="rId2883" Type="http://schemas.openxmlformats.org/officeDocument/2006/relationships/hyperlink" Target="https://milestones.projectcatalyst.io/projects/1000175" TargetMode="External"/><Relationship Id="rId1553" Type="http://schemas.openxmlformats.org/officeDocument/2006/relationships/hyperlink" Target="https://youtu.be/kcnDlUCAci8" TargetMode="External"/><Relationship Id="rId2884" Type="http://schemas.openxmlformats.org/officeDocument/2006/relationships/hyperlink" Target="https://www.youtube.com/watch?v=dHRBa1bnvC8" TargetMode="External"/><Relationship Id="rId1543" Type="http://schemas.openxmlformats.org/officeDocument/2006/relationships/hyperlink" Target="https://drive.google.com/file/d/1ZsNwgjRDtdQJ2Nc5ekTZ0hzilXe0oRP0/view?usp=share_link" TargetMode="External"/><Relationship Id="rId2874" Type="http://schemas.openxmlformats.org/officeDocument/2006/relationships/hyperlink" Target="https://milestones.projectcatalyst.io/projects/1000047" TargetMode="External"/><Relationship Id="rId1544" Type="http://schemas.openxmlformats.org/officeDocument/2006/relationships/hyperlink" Target="https://youtu.be/s8iRfEH5BgY" TargetMode="External"/><Relationship Id="rId2875" Type="http://schemas.openxmlformats.org/officeDocument/2006/relationships/hyperlink" Target="https://youtu.be/jnBzSVqFdHk?si=BYlEzXckxauZn6Mj" TargetMode="External"/><Relationship Id="rId1545" Type="http://schemas.openxmlformats.org/officeDocument/2006/relationships/hyperlink" Target="https://youtu.be/ChDp4etDF-I" TargetMode="External"/><Relationship Id="rId2876" Type="http://schemas.openxmlformats.org/officeDocument/2006/relationships/hyperlink" Target="https://projectcatalyst.io/funds/10/f10-osde-open-source-dev-ecosystem/crystal-sdk-for-blockfrost-api" TargetMode="External"/><Relationship Id="rId1546" Type="http://schemas.openxmlformats.org/officeDocument/2006/relationships/hyperlink" Target="https://cardano.ideascale.com/a/dtd/422127-48088" TargetMode="External"/><Relationship Id="rId2877" Type="http://schemas.openxmlformats.org/officeDocument/2006/relationships/hyperlink" Target="https://milestones.projectcatalyst.io/projects/1000057" TargetMode="External"/><Relationship Id="rId1547" Type="http://schemas.openxmlformats.org/officeDocument/2006/relationships/hyperlink" Target="https://drive.google.com/file/d/1kctnmQOPe5Irvr94JpEN3-8m62KJKNtj/view?usp=share_link" TargetMode="External"/><Relationship Id="rId2878" Type="http://schemas.openxmlformats.org/officeDocument/2006/relationships/hyperlink" Target="https://www.youtube.com/watch?v=LdZQYKlavnA" TargetMode="External"/><Relationship Id="rId1548" Type="http://schemas.openxmlformats.org/officeDocument/2006/relationships/hyperlink" Target="https://youtu.be/DK1QomoElHU" TargetMode="External"/><Relationship Id="rId2879" Type="http://schemas.openxmlformats.org/officeDocument/2006/relationships/hyperlink" Target="https://projectcatalyst.io/funds/10/f10-products-and-integrations/cardano-app-for-slack" TargetMode="External"/><Relationship Id="rId1549" Type="http://schemas.openxmlformats.org/officeDocument/2006/relationships/hyperlink" Target="https://youtu.be/gEiyTOaX-Pk" TargetMode="External"/><Relationship Id="rId959" Type="http://schemas.openxmlformats.org/officeDocument/2006/relationships/hyperlink" Target="https://www.loom.com/share/46d0fdf541f7477aad7f79a0a80e4e34" TargetMode="External"/><Relationship Id="rId954" Type="http://schemas.openxmlformats.org/officeDocument/2006/relationships/hyperlink" Target="https://app.ideascale.com/t/UM5UZBw4t" TargetMode="External"/><Relationship Id="rId953" Type="http://schemas.openxmlformats.org/officeDocument/2006/relationships/hyperlink" Target="https://www.youtube.com/watch?v=ca064s7pT-c" TargetMode="External"/><Relationship Id="rId952" Type="http://schemas.openxmlformats.org/officeDocument/2006/relationships/hyperlink" Target="https://youtu.be/vcwpbUgKvyQ" TargetMode="External"/><Relationship Id="rId951" Type="http://schemas.openxmlformats.org/officeDocument/2006/relationships/hyperlink" Target="https://drive.google.com/file/d/1cAup0W_xgSmhllOG_zyzpjmjSpJqOza1/view?usp=sharing" TargetMode="External"/><Relationship Id="rId958" Type="http://schemas.openxmlformats.org/officeDocument/2006/relationships/hyperlink" Target="https://drive.google.com/file/d/1hf90T4gJF-Kj3ZkaD4Ezw7PXM2w517vq/view?usp=sharing" TargetMode="External"/><Relationship Id="rId957" Type="http://schemas.openxmlformats.org/officeDocument/2006/relationships/hyperlink" Target="https://app.ideascale.com/t/UM5UZBw4c" TargetMode="External"/><Relationship Id="rId956" Type="http://schemas.openxmlformats.org/officeDocument/2006/relationships/hyperlink" Target="https://www.loom.com/share/75225a849510440f98fe140e1df4e303" TargetMode="External"/><Relationship Id="rId955" Type="http://schemas.openxmlformats.org/officeDocument/2006/relationships/hyperlink" Target="https://drive.google.com/file/d/1WpafJhSrZ19VWsm3Iwa0jE7-uouLMQ1U/view?usp=sharing" TargetMode="External"/><Relationship Id="rId950" Type="http://schemas.openxmlformats.org/officeDocument/2006/relationships/hyperlink" Target="https://app.ideascale.com/t/UM5UZBrd1" TargetMode="External"/><Relationship Id="rId2870" Type="http://schemas.openxmlformats.org/officeDocument/2006/relationships/hyperlink" Target="https://projectcatalyst.io/funds/10/f10-catalyst-open/cardano-business-springboard-empowering-african-businesses-for-success" TargetMode="External"/><Relationship Id="rId1540" Type="http://schemas.openxmlformats.org/officeDocument/2006/relationships/hyperlink" Target="https://youtu.be/NsqFHnCqWDE" TargetMode="External"/><Relationship Id="rId2871" Type="http://schemas.openxmlformats.org/officeDocument/2006/relationships/hyperlink" Target="https://milestones.projectcatalyst.io/projects/1000025" TargetMode="External"/><Relationship Id="rId1541" Type="http://schemas.openxmlformats.org/officeDocument/2006/relationships/hyperlink" Target="https://www.youtube.com/watch?v=nPYa4ptSlEg" TargetMode="External"/><Relationship Id="rId2872" Type="http://schemas.openxmlformats.org/officeDocument/2006/relationships/hyperlink" Target="https://youtu.be/i7W5oHFLsDY" TargetMode="External"/><Relationship Id="rId1542" Type="http://schemas.openxmlformats.org/officeDocument/2006/relationships/hyperlink" Target="https://app.ideascale.com/t/UM5UZBvk8" TargetMode="External"/><Relationship Id="rId2873" Type="http://schemas.openxmlformats.org/officeDocument/2006/relationships/hyperlink" Target="https://projectcatalyst.io/funds/10/f10-catalyst-open/catalyst-outreach-4-the-unreached-in-ghana" TargetMode="External"/><Relationship Id="rId2027" Type="http://schemas.openxmlformats.org/officeDocument/2006/relationships/hyperlink" Target="https://drive.google.com/file/d/10YmQpqnAohGhuSYNapXiQAjRUbPjahoT/view?usp=share_link" TargetMode="External"/><Relationship Id="rId3359" Type="http://schemas.openxmlformats.org/officeDocument/2006/relationships/hyperlink" Target="https://youtu.be/8P7IaIJlkC8?si=Ip5_mSPpzcXELiFV" TargetMode="External"/><Relationship Id="rId2028" Type="http://schemas.openxmlformats.org/officeDocument/2006/relationships/hyperlink" Target="https://youtu.be/aX9akn3CfQ4" TargetMode="External"/><Relationship Id="rId3358" Type="http://schemas.openxmlformats.org/officeDocument/2006/relationships/hyperlink" Target="https://drive.google.com/file/d/1s_bAwuZ_4sfg1IqOSeHt8QrxujJPEYSP/view?usp=drive_link" TargetMode="External"/><Relationship Id="rId4689" Type="http://schemas.openxmlformats.org/officeDocument/2006/relationships/hyperlink" Target="https://cardano.ideascale.com/a/dtd/Educational-Content-in-a-Single-Web/367666-48088" TargetMode="External"/><Relationship Id="rId2029" Type="http://schemas.openxmlformats.org/officeDocument/2006/relationships/hyperlink" Target="https://www.youtube.com/watch?v=UkFX660U0aE&amp;feature=youtu.be" TargetMode="External"/><Relationship Id="rId107" Type="http://schemas.openxmlformats.org/officeDocument/2006/relationships/hyperlink" Target="https://youtu.be/PELxvpPWuYk?t=285" TargetMode="External"/><Relationship Id="rId106" Type="http://schemas.openxmlformats.org/officeDocument/2006/relationships/hyperlink" Target="https://cardano.ideascale.com/c/idea/322195" TargetMode="External"/><Relationship Id="rId105" Type="http://schemas.openxmlformats.org/officeDocument/2006/relationships/hyperlink" Target="https://www.youtube.com/watch?v=H7O4b_PtQ-8&amp;t=41s" TargetMode="External"/><Relationship Id="rId104" Type="http://schemas.openxmlformats.org/officeDocument/2006/relationships/hyperlink" Target="https://youtu.be/NxsSRQgSDE0" TargetMode="External"/><Relationship Id="rId109" Type="http://schemas.openxmlformats.org/officeDocument/2006/relationships/hyperlink" Target="https://youtu.be/8MauHjTKtGY" TargetMode="External"/><Relationship Id="rId4680" Type="http://schemas.openxmlformats.org/officeDocument/2006/relationships/hyperlink" Target="https://drive.google.com/file/d/1RTMbsYr3H1ELbBVPDhdOZ9x-ZoTKExOx/view?usp=drive_link" TargetMode="External"/><Relationship Id="rId108" Type="http://schemas.openxmlformats.org/officeDocument/2006/relationships/hyperlink" Target="https://drive.google.com/file/d/1BWUA29-O_mbhIT-KhXP-9G-wBAMKIQmL/view?usp=sharing" TargetMode="External"/><Relationship Id="rId3351" Type="http://schemas.openxmlformats.org/officeDocument/2006/relationships/hyperlink" Target="https://projectcatalyst.io/funds/10/f10-building-on-nmkr/iot-nmkr-integration-open-source" TargetMode="External"/><Relationship Id="rId4682" Type="http://schemas.openxmlformats.org/officeDocument/2006/relationships/hyperlink" Target="https://projectcatalyst.io/funds/10/f13-cardano-use-cases-product/taptools-cardano-lendingborrowing-analytics-hub" TargetMode="External"/><Relationship Id="rId2020" Type="http://schemas.openxmlformats.org/officeDocument/2006/relationships/hyperlink" Target="https://youtu.be/7BfkjEE-V5M" TargetMode="External"/><Relationship Id="rId3350" Type="http://schemas.openxmlformats.org/officeDocument/2006/relationships/hyperlink" Target="https://youtu.be/-SC4TS_QJlU" TargetMode="External"/><Relationship Id="rId4681" Type="http://schemas.openxmlformats.org/officeDocument/2006/relationships/hyperlink" Target="https://vimeo.com/1099466906/2cee300410?ts=264452&amp;share=copy" TargetMode="External"/><Relationship Id="rId2021" Type="http://schemas.openxmlformats.org/officeDocument/2006/relationships/hyperlink" Target="https://youtu.be/c9SG7WxR3FI" TargetMode="External"/><Relationship Id="rId3353" Type="http://schemas.openxmlformats.org/officeDocument/2006/relationships/hyperlink" Target="https://youtu.be/nloG5oBairo?feature=shared" TargetMode="External"/><Relationship Id="rId4684" Type="http://schemas.openxmlformats.org/officeDocument/2006/relationships/hyperlink" Target="https://vimeo.com/1099742738?share=copy" TargetMode="External"/><Relationship Id="rId2022" Type="http://schemas.openxmlformats.org/officeDocument/2006/relationships/hyperlink" Target="https://app.ideascale.com/t/UM5UZBvsr" TargetMode="External"/><Relationship Id="rId3352" Type="http://schemas.openxmlformats.org/officeDocument/2006/relationships/hyperlink" Target="https://drive.google.com/file/d/16NUdhURYCmYp-SKIkbQVJJ0pxdoMAN9F/view?usp=drive_link" TargetMode="External"/><Relationship Id="rId4683" Type="http://schemas.openxmlformats.org/officeDocument/2006/relationships/hyperlink" Target="https://drive.google.com/file/d/1RTMbsYr3H1ELbBVPDhdOZ9x-ZoTKExOx/view?usp=drive_link" TargetMode="External"/><Relationship Id="rId103" Type="http://schemas.openxmlformats.org/officeDocument/2006/relationships/hyperlink" Target="https://drive.google.com/file/d/133GxLWHBIxVx_1Tj1M7ydJdmMWgcgdzM/view?usp=sharing" TargetMode="External"/><Relationship Id="rId2023" Type="http://schemas.openxmlformats.org/officeDocument/2006/relationships/hyperlink" Target="https://docs.google.com/document/d/1cZFOBy9i6JvXqqSkOoV4su_nG9_wxxLH/edit?usp=drive_link&amp;ouid=116297887899789336301&amp;rtpof=true&amp;sd=true" TargetMode="External"/><Relationship Id="rId3355" Type="http://schemas.openxmlformats.org/officeDocument/2006/relationships/hyperlink" Target="https://drive.google.com/file/d/10mw6x3XKNkDg7m5Qv1BvTmIyzSf8l7tu/view?usp=drive_link" TargetMode="External"/><Relationship Id="rId4686" Type="http://schemas.openxmlformats.org/officeDocument/2006/relationships/hyperlink" Target="https://drive.google.com/file/d/1XJzo8BSdu0Ud0H6M2Rc5Jh49A1idZHT_/view?usp=drive_link" TargetMode="External"/><Relationship Id="rId102" Type="http://schemas.openxmlformats.org/officeDocument/2006/relationships/hyperlink" Target="https://cardano.ideascale.com/a/dtd/Cardano-Wallet-JS-Multisig/367227-48088" TargetMode="External"/><Relationship Id="rId2024" Type="http://schemas.openxmlformats.org/officeDocument/2006/relationships/hyperlink" Target="https://youtu.be/6RDEnd7NoA4" TargetMode="External"/><Relationship Id="rId3354" Type="http://schemas.openxmlformats.org/officeDocument/2006/relationships/hyperlink" Target="https://cardano.ideascale.com/c/idea/322338" TargetMode="External"/><Relationship Id="rId4685" Type="http://schemas.openxmlformats.org/officeDocument/2006/relationships/hyperlink" Target="https://cardano.ideascale.com/a/dtd/Repository-of-SPO-Testing-Resources/369823-48088" TargetMode="External"/><Relationship Id="rId101" Type="http://schemas.openxmlformats.org/officeDocument/2006/relationships/hyperlink" Target="https://youtu.be/5qCnVTKZNuc" TargetMode="External"/><Relationship Id="rId2025" Type="http://schemas.openxmlformats.org/officeDocument/2006/relationships/hyperlink" Target="https://youtu.be/xrYfUlJ3ll4" TargetMode="External"/><Relationship Id="rId3357" Type="http://schemas.openxmlformats.org/officeDocument/2006/relationships/hyperlink" Target="https://cardano.ideascale.com/c/idea/333382" TargetMode="External"/><Relationship Id="rId4688" Type="http://schemas.openxmlformats.org/officeDocument/2006/relationships/hyperlink" Target="https://app.ideascale.com/t/UM5UZBwBW" TargetMode="External"/><Relationship Id="rId100" Type="http://schemas.openxmlformats.org/officeDocument/2006/relationships/hyperlink" Target="https://youtu.be/2E1BbSdxDMk" TargetMode="External"/><Relationship Id="rId2026" Type="http://schemas.openxmlformats.org/officeDocument/2006/relationships/hyperlink" Target="https://app.ideascale.com/t/UM5UZBvkT" TargetMode="External"/><Relationship Id="rId3356" Type="http://schemas.openxmlformats.org/officeDocument/2006/relationships/hyperlink" Target="https://youtu.be/Y12XAZtRFBU?si=2wEBc7-okP0mnd6-" TargetMode="External"/><Relationship Id="rId4687" Type="http://schemas.openxmlformats.org/officeDocument/2006/relationships/hyperlink" Target="https://app.ideascale.com/t/UM5UZBreA" TargetMode="External"/><Relationship Id="rId2016" Type="http://schemas.openxmlformats.org/officeDocument/2006/relationships/hyperlink" Target="https://youtu.be/Zv0Uut8Apxs" TargetMode="External"/><Relationship Id="rId3348" Type="http://schemas.openxmlformats.org/officeDocument/2006/relationships/hyperlink" Target="https://projectcatalyst.io/funds/11/cardano-open-developers/gamechanger-open-sourcing-unimatrix-to-democratize-multisig" TargetMode="External"/><Relationship Id="rId4679" Type="http://schemas.openxmlformats.org/officeDocument/2006/relationships/hyperlink" Target="https://projectcatalyst.io/funds/10/f13-cardano-use-cases-product/charli3-live-api-with-all-cardano-dex-aggregated-data" TargetMode="External"/><Relationship Id="rId2017" Type="http://schemas.openxmlformats.org/officeDocument/2006/relationships/hyperlink" Target="https://youtu.be/6Lds1pO9WG4" TargetMode="External"/><Relationship Id="rId3347" Type="http://schemas.openxmlformats.org/officeDocument/2006/relationships/hyperlink" Target="https://youtu.be/O4njOm8BeAI" TargetMode="External"/><Relationship Id="rId4678" Type="http://schemas.openxmlformats.org/officeDocument/2006/relationships/hyperlink" Target="https://youtu.be/g0BXMO-Jbxg" TargetMode="External"/><Relationship Id="rId2018" Type="http://schemas.openxmlformats.org/officeDocument/2006/relationships/hyperlink" Target="https://app.ideascale.com/t/UM5UZBqoS" TargetMode="External"/><Relationship Id="rId2019" Type="http://schemas.openxmlformats.org/officeDocument/2006/relationships/hyperlink" Target="https://drive.google.com/file/d/1QBkrupNjNGKPhAHAmEMrmNRAnMxjwcA_/view?usp=share_link" TargetMode="External"/><Relationship Id="rId3349" Type="http://schemas.openxmlformats.org/officeDocument/2006/relationships/hyperlink" Target="https://drive.google.com/file/d/1JoFfIQmvdHu45OBtqtJUL9fx3ZR2b5oa/view?usp=drive_link" TargetMode="External"/><Relationship Id="rId3340" Type="http://schemas.openxmlformats.org/officeDocument/2006/relationships/hyperlink" Target="https://docs.google.com/document/d/12QqaOJAaylWC-Wedkj40KRHQ8AjIiVARjLurX4r8dfQ/edit" TargetMode="External"/><Relationship Id="rId4671" Type="http://schemas.openxmlformats.org/officeDocument/2006/relationships/hyperlink" Target="https://drive.google.com/file/d/1z2OqUVIF1blwOoV1WylNyavX1klaSsFo/view?usp=drive_link" TargetMode="External"/><Relationship Id="rId4670" Type="http://schemas.openxmlformats.org/officeDocument/2006/relationships/hyperlink" Target="https://projectcatalyst.io/funds/11/cardano-use-cases-solution/staking-basket-ecosystem-explorer-for-multi-delegation-portfolios" TargetMode="External"/><Relationship Id="rId2010" Type="http://schemas.openxmlformats.org/officeDocument/2006/relationships/hyperlink" Target="https://cardano.ideascale.com/a/dtd/422416-48088" TargetMode="External"/><Relationship Id="rId3342" Type="http://schemas.openxmlformats.org/officeDocument/2006/relationships/hyperlink" Target="https://projectcatalyst.io/funds/11/cardano-use-cases-solution/bacc-banking-app-like-reporting-and-accounting" TargetMode="External"/><Relationship Id="rId4673" Type="http://schemas.openxmlformats.org/officeDocument/2006/relationships/hyperlink" Target="https://projectcatalyst.io/funds/12/f12-cardano-use-cases-concept/mesh-software-as-a-service" TargetMode="External"/><Relationship Id="rId2011" Type="http://schemas.openxmlformats.org/officeDocument/2006/relationships/hyperlink" Target="https://drive.google.com/file/d/1AM9szU0YbELVlK_410dQPgqSMOgHUsm6/view?usp=drive_link" TargetMode="External"/><Relationship Id="rId3341" Type="http://schemas.openxmlformats.org/officeDocument/2006/relationships/hyperlink" Target="https://youtu.be/qx4LAuRlAvk" TargetMode="External"/><Relationship Id="rId4672" Type="http://schemas.openxmlformats.org/officeDocument/2006/relationships/hyperlink" Target="https://youtu.be/-hNYcwO4GX4" TargetMode="External"/><Relationship Id="rId2012" Type="http://schemas.openxmlformats.org/officeDocument/2006/relationships/hyperlink" Target="https://youtu.be/iWGs3vy11iA" TargetMode="External"/><Relationship Id="rId3344" Type="http://schemas.openxmlformats.org/officeDocument/2006/relationships/hyperlink" Target="https://youtu.be/WZHH1tUcN0M" TargetMode="External"/><Relationship Id="rId4675" Type="http://schemas.openxmlformats.org/officeDocument/2006/relationships/hyperlink" Target="https://youtu.be/M-vHqBJUzis" TargetMode="External"/><Relationship Id="rId2013" Type="http://schemas.openxmlformats.org/officeDocument/2006/relationships/hyperlink" Target="https://youtu.be/O6xnGy_aGKE" TargetMode="External"/><Relationship Id="rId3343" Type="http://schemas.openxmlformats.org/officeDocument/2006/relationships/hyperlink" Target="https://drive.google.com/file/d/1HMSa3tfBKOQGMk2fbMAfcBLDBonpnXnM/view?usp=drive_link" TargetMode="External"/><Relationship Id="rId4674" Type="http://schemas.openxmlformats.org/officeDocument/2006/relationships/hyperlink" Target="https://drive.google.com/file/d/1xEU1kWa4H5z5fJUek96hLPU_J7nSSKza/view?usp=drive_link" TargetMode="External"/><Relationship Id="rId2014" Type="http://schemas.openxmlformats.org/officeDocument/2006/relationships/hyperlink" Target="https://cardano.ideascale.com/a/dtd/Oversight-of-Catalyst-Circle/370088-48088" TargetMode="External"/><Relationship Id="rId3346" Type="http://schemas.openxmlformats.org/officeDocument/2006/relationships/hyperlink" Target="https://drive.google.com/file/d/10QJZ6NoYUkyn7G2jbi-aj_tV5ck75Gzu/view?usp=drive_link" TargetMode="External"/><Relationship Id="rId4677" Type="http://schemas.openxmlformats.org/officeDocument/2006/relationships/hyperlink" Target="https://drive.google.com/file/d/1C0iXUSPRaZFoCHz9vJ8_Fk0-3-LEQU9d/view?usp=drive_link" TargetMode="External"/><Relationship Id="rId2015" Type="http://schemas.openxmlformats.org/officeDocument/2006/relationships/hyperlink" Target="https://drive.google.com/file/d/1e36cdksT2rKYH55Gw6uIoH8i9zLJ0RH7/view?usp=drive_link" TargetMode="External"/><Relationship Id="rId3345" Type="http://schemas.openxmlformats.org/officeDocument/2006/relationships/hyperlink" Target="https://projectcatalyst.io/funds/10/f10-osde-open-source-dev-ecosystem/expanding-the-cardano-c-sdk-libcardano" TargetMode="External"/><Relationship Id="rId4676" Type="http://schemas.openxmlformats.org/officeDocument/2006/relationships/hyperlink" Target="https://projectcatalyst.io/funds/10/f13-cardano-use-cases-product/iagon-architecture-and-security-audit-for-enterprise-adoption" TargetMode="External"/><Relationship Id="rId2049" Type="http://schemas.openxmlformats.org/officeDocument/2006/relationships/hyperlink" Target="https://youtu.be/Pk5fh__1oaQ" TargetMode="External"/><Relationship Id="rId129" Type="http://schemas.openxmlformats.org/officeDocument/2006/relationships/hyperlink" Target="https://youtu.be/Lbs8Z4JzyTI" TargetMode="External"/><Relationship Id="rId128" Type="http://schemas.openxmlformats.org/officeDocument/2006/relationships/hyperlink" Target="https://drive.google.com/file/d/1XfKkS5k4_4Q--G5r5YA-VTSDBY7rpyyI/view?usp=sharing" TargetMode="External"/><Relationship Id="rId127" Type="http://schemas.openxmlformats.org/officeDocument/2006/relationships/hyperlink" Target="https://cardano.ideascale.com/a/dtd/IDEA-FEST-for-Fund-6-+-7/366717-48088" TargetMode="External"/><Relationship Id="rId126" Type="http://schemas.openxmlformats.org/officeDocument/2006/relationships/hyperlink" Target="https://youtu.be/2iWbNCLkHMY" TargetMode="External"/><Relationship Id="rId3371" Type="http://schemas.openxmlformats.org/officeDocument/2006/relationships/hyperlink" Target="https://youtu.be/5aXoX_TStsM?si=bVISL-MPXWINK6v6" TargetMode="External"/><Relationship Id="rId2040" Type="http://schemas.openxmlformats.org/officeDocument/2006/relationships/hyperlink" Target="https://youtu.be/N7raud5oTRI" TargetMode="External"/><Relationship Id="rId3370" Type="http://schemas.openxmlformats.org/officeDocument/2006/relationships/hyperlink" Target="https://drive.google.com/file/d/1BgqlDBQHOHYu8AF04jKCFcwWDsTX3g0q/view?usp=drive_link" TargetMode="External"/><Relationship Id="rId121" Type="http://schemas.openxmlformats.org/officeDocument/2006/relationships/hyperlink" Target="https://youtu.be/040pfxj-xXs" TargetMode="External"/><Relationship Id="rId2041" Type="http://schemas.openxmlformats.org/officeDocument/2006/relationships/hyperlink" Target="https://vimeo.com/817368499" TargetMode="External"/><Relationship Id="rId3373" Type="http://schemas.openxmlformats.org/officeDocument/2006/relationships/hyperlink" Target="https://drive.google.com/file/d/1Dmo--HzplibeERNvN-wZZh4OApOnInGU/view?usp=drive_link" TargetMode="External"/><Relationship Id="rId120" Type="http://schemas.openxmlformats.org/officeDocument/2006/relationships/hyperlink" Target="https://drive.google.com/file/d/128BeS_xJaO3Ftv9DGVrJ-5GQIgUYXL55/view?usp=sharing" TargetMode="External"/><Relationship Id="rId2042" Type="http://schemas.openxmlformats.org/officeDocument/2006/relationships/hyperlink" Target="http://app.ideascale.com/t/UM5UZBitW" TargetMode="External"/><Relationship Id="rId3372" Type="http://schemas.openxmlformats.org/officeDocument/2006/relationships/hyperlink" Target="https://cardano.ideascale.com/c/idea/60827" TargetMode="External"/><Relationship Id="rId2043" Type="http://schemas.openxmlformats.org/officeDocument/2006/relationships/hyperlink" Target="https://drive.google.com/file/d/1tNIlE9i8vfG2mpYmU9NzLZ-frJ9ky9cb/view?usp=drive_link" TargetMode="External"/><Relationship Id="rId3375" Type="http://schemas.openxmlformats.org/officeDocument/2006/relationships/hyperlink" Target="https://projectcatalyst.io/funds/10/f10-development-and-infrastructure/sundae-labs-hydra-ledger-only-mode" TargetMode="External"/><Relationship Id="rId2044" Type="http://schemas.openxmlformats.org/officeDocument/2006/relationships/hyperlink" Target="https://youtu.be/ow9dsWsBYRU" TargetMode="External"/><Relationship Id="rId3374" Type="http://schemas.openxmlformats.org/officeDocument/2006/relationships/hyperlink" Target="https://youtu.be/hRcs9NYRqP8" TargetMode="External"/><Relationship Id="rId125" Type="http://schemas.openxmlformats.org/officeDocument/2006/relationships/hyperlink" Target="https://youtu.be/zV_ZNI74Nhc" TargetMode="External"/><Relationship Id="rId2045" Type="http://schemas.openxmlformats.org/officeDocument/2006/relationships/hyperlink" Target="https://youtu.be/6qj75C8_jSk" TargetMode="External"/><Relationship Id="rId3377" Type="http://schemas.openxmlformats.org/officeDocument/2006/relationships/hyperlink" Target="https://youtu.be/komBgtPk23Q?si=iOvGsbq54qPhnC9F" TargetMode="External"/><Relationship Id="rId124" Type="http://schemas.openxmlformats.org/officeDocument/2006/relationships/hyperlink" Target="https://drive.google.com/file/d/1rphX1xB8q9ViUC0rjt0y-FQIn8A-WKb2/view?usp=sharing" TargetMode="External"/><Relationship Id="rId2046" Type="http://schemas.openxmlformats.org/officeDocument/2006/relationships/hyperlink" Target="https://cardano.ideascale.com/a/dtd/414367-48088" TargetMode="External"/><Relationship Id="rId3376" Type="http://schemas.openxmlformats.org/officeDocument/2006/relationships/hyperlink" Target="https://drive.google.com/file/d/1KduiAm9k4cSDxCAMCgphdQC09veviR_O/view?usp=drive_link" TargetMode="External"/><Relationship Id="rId123" Type="http://schemas.openxmlformats.org/officeDocument/2006/relationships/hyperlink" Target="https://cardano.ideascale.com/a/dtd/API-for-Multi-Delegation-Portfolios/367627-48088" TargetMode="External"/><Relationship Id="rId2047" Type="http://schemas.openxmlformats.org/officeDocument/2006/relationships/hyperlink" Target="https://drive.google.com/file/d/1Gf4pbPnrwMD-Jhd0CgHHHg19eRCNkVjZ/view?usp=drive_link" TargetMode="External"/><Relationship Id="rId3379" Type="http://schemas.openxmlformats.org/officeDocument/2006/relationships/hyperlink" Target="https://drive.google.com/file/d/1O48s-AY7ezxPAsw87K9YyXe17lS0REvr/view?usp=drive_link" TargetMode="External"/><Relationship Id="rId122" Type="http://schemas.openxmlformats.org/officeDocument/2006/relationships/hyperlink" Target="https://youtu.be/9DHT5mogILo" TargetMode="External"/><Relationship Id="rId2048" Type="http://schemas.openxmlformats.org/officeDocument/2006/relationships/hyperlink" Target="https://youtu.be/GsHKThwEvr4" TargetMode="External"/><Relationship Id="rId3378" Type="http://schemas.openxmlformats.org/officeDocument/2006/relationships/hyperlink" Target="https://projectcatalyst.io/funds/11/cardano-use-cases-concept/adahold-decentralized-price-can-only-go-up-token-solution-for-true-ada-hodlers-smart-contract" TargetMode="External"/><Relationship Id="rId2038" Type="http://schemas.openxmlformats.org/officeDocument/2006/relationships/hyperlink" Target="https://app.ideascale.com/t/UM5UZBvOk" TargetMode="External"/><Relationship Id="rId2039" Type="http://schemas.openxmlformats.org/officeDocument/2006/relationships/hyperlink" Target="https://docs.google.com/document/d/1H-1GnGtw6_ggyRsUza7pFbWvml0d7_YeaIAITFMJKtM/edit" TargetMode="External"/><Relationship Id="rId3369" Type="http://schemas.openxmlformats.org/officeDocument/2006/relationships/hyperlink" Target="https://projectcatalyst.io/funds/11/cardano-use-cases-concept/dualtarget-for-ada-holders-staking-and-increasing-assets-with-a-decentralized-automated-trading-bot" TargetMode="External"/><Relationship Id="rId118" Type="http://schemas.openxmlformats.org/officeDocument/2006/relationships/hyperlink" Target="https://youtu.be/EZBnaFt9BPk" TargetMode="External"/><Relationship Id="rId117" Type="http://schemas.openxmlformats.org/officeDocument/2006/relationships/hyperlink" Target="https://youtu.be/YQ0sdE2OhOE" TargetMode="External"/><Relationship Id="rId116" Type="http://schemas.openxmlformats.org/officeDocument/2006/relationships/hyperlink" Target="https://drive.google.com/file/d/1296-tef_bbg4LL_kSwHOqPZxN6v6VoVe/view?usp=sharing" TargetMode="External"/><Relationship Id="rId115" Type="http://schemas.openxmlformats.org/officeDocument/2006/relationships/hyperlink" Target="https://cardano.ideascale.com/a/dtd/Mini-Proposals-as-a-Service/369908-48088" TargetMode="External"/><Relationship Id="rId3360" Type="http://schemas.openxmlformats.org/officeDocument/2006/relationships/hyperlink" Target="https://cardano.ideascale.com/c/idea/342249" TargetMode="External"/><Relationship Id="rId4691" Type="http://schemas.openxmlformats.org/officeDocument/2006/relationships/hyperlink" Target="https://www.youtube.com/watch?v=-Xd4omAKok4" TargetMode="External"/><Relationship Id="rId119" Type="http://schemas.openxmlformats.org/officeDocument/2006/relationships/hyperlink" Target="https://cardano.ideascale.com/a/dtd/Crypto-Regulation-Surveillance/370006-48088" TargetMode="External"/><Relationship Id="rId4690" Type="http://schemas.openxmlformats.org/officeDocument/2006/relationships/hyperlink" Target="https://docs.google.com/document/d/17K87pfzvSOGEo7dBYgfKczpCBFXi5uDX10M3gKxV5N0/edit?tab=t.0" TargetMode="External"/><Relationship Id="rId110" Type="http://schemas.openxmlformats.org/officeDocument/2006/relationships/hyperlink" Target="https://drive.google.com/file/d/1mvZ43cGM2y1HtYAAlHNzowerM_qdmf3u/view?usp=sharing" TargetMode="External"/><Relationship Id="rId2030" Type="http://schemas.openxmlformats.org/officeDocument/2006/relationships/hyperlink" Target="https://cardano.ideascale.com/a/dtd/422123-48088" TargetMode="External"/><Relationship Id="rId3362" Type="http://schemas.openxmlformats.org/officeDocument/2006/relationships/hyperlink" Target="https://youtu.be/Y12XAZtRFBU?si=2wEBc7-okP0mnd6-" TargetMode="External"/><Relationship Id="rId4693" Type="http://schemas.openxmlformats.org/officeDocument/2006/relationships/hyperlink" Target="https://drive.google.com/file/d/1en0FO64CsD6iqYlElI_PZmuHnPVuuUu-/view?usp=sharing" TargetMode="External"/><Relationship Id="rId2031" Type="http://schemas.openxmlformats.org/officeDocument/2006/relationships/hyperlink" Target="https://drive.google.com/file/d/1ZzQzC_JUYRPImb_tHlmVDOUWgKfOSf7d/view?usp=share_link" TargetMode="External"/><Relationship Id="rId3361" Type="http://schemas.openxmlformats.org/officeDocument/2006/relationships/hyperlink" Target="https://drive.google.com/file/d/1kLHHACF8vvkdaAFNBW0nvKqX7vZjvTNN/view?usp=drive_link" TargetMode="External"/><Relationship Id="rId4692" Type="http://schemas.openxmlformats.org/officeDocument/2006/relationships/hyperlink" Target="https://cardano.ideascale.com/c/idea/333605" TargetMode="External"/><Relationship Id="rId2032" Type="http://schemas.openxmlformats.org/officeDocument/2006/relationships/hyperlink" Target="https://youtu.be/yiLDNriDq9M" TargetMode="External"/><Relationship Id="rId3364" Type="http://schemas.openxmlformats.org/officeDocument/2006/relationships/hyperlink" Target="https://drive.google.com/file/d/11h8NovWf47-tc0pCGF5zfKfFP7C6HmQB/view?usp=drive_link" TargetMode="External"/><Relationship Id="rId4695" Type="http://schemas.openxmlformats.org/officeDocument/2006/relationships/hyperlink" Target="https://drive.google.com/file/d/1c99GWrM0Vdg7s8HKVYdR6q6KZ5O98Wzb/view?usp=drive_link" TargetMode="External"/><Relationship Id="rId2033" Type="http://schemas.openxmlformats.org/officeDocument/2006/relationships/hyperlink" Target="https://www.youtube.com/watch?v=LjXggApguWg" TargetMode="External"/><Relationship Id="rId3363" Type="http://schemas.openxmlformats.org/officeDocument/2006/relationships/hyperlink" Target="http://app.ideascale.com/t/UM5UZBimI" TargetMode="External"/><Relationship Id="rId4694" Type="http://schemas.openxmlformats.org/officeDocument/2006/relationships/hyperlink" Target="https://cardano.ideascale.com/a/dtd/Defi-Credit-Union-Via-Crowd-staking/367062-48088" TargetMode="External"/><Relationship Id="rId114" Type="http://schemas.openxmlformats.org/officeDocument/2006/relationships/hyperlink" Target="https://youtu.be/QhEbdpPq5Q0" TargetMode="External"/><Relationship Id="rId2034" Type="http://schemas.openxmlformats.org/officeDocument/2006/relationships/hyperlink" Target="https://app.ideascale.com/t/UM5UZBrf9" TargetMode="External"/><Relationship Id="rId3366" Type="http://schemas.openxmlformats.org/officeDocument/2006/relationships/hyperlink" Target="http://app.ideascale.com/t/UM5UZBimz" TargetMode="External"/><Relationship Id="rId4697" Type="http://schemas.openxmlformats.org/officeDocument/2006/relationships/hyperlink" Target="https://projectcatalyst.io/funds/11/cardano-use-cases-solution/fluidtokens-feeless-transactions-and-automatic-smart-contracts" TargetMode="External"/><Relationship Id="rId113" Type="http://schemas.openxmlformats.org/officeDocument/2006/relationships/hyperlink" Target="https://youtu.be/IoBnqIzjetc" TargetMode="External"/><Relationship Id="rId2035" Type="http://schemas.openxmlformats.org/officeDocument/2006/relationships/hyperlink" Target="https://drive.google.com/file/d/1cOIxjuf12d0eGWZKuOU1-PiV7oukyVcB/view?usp=share_link" TargetMode="External"/><Relationship Id="rId3365" Type="http://schemas.openxmlformats.org/officeDocument/2006/relationships/hyperlink" Target="https://youtu.be/AYAh_lD0TTo" TargetMode="External"/><Relationship Id="rId4696" Type="http://schemas.openxmlformats.org/officeDocument/2006/relationships/hyperlink" Target="https://youtu.be/yyjqZgIxFsM" TargetMode="External"/><Relationship Id="rId112" Type="http://schemas.openxmlformats.org/officeDocument/2006/relationships/hyperlink" Target="https://drive.google.com/file/d/1KK2mFMz4HYyTDZpOZEEiUhnNZY90LE72/view?usp=sharing" TargetMode="External"/><Relationship Id="rId2036" Type="http://schemas.openxmlformats.org/officeDocument/2006/relationships/hyperlink" Target="https://youtu.be/B8q85srbV-U" TargetMode="External"/><Relationship Id="rId3368" Type="http://schemas.openxmlformats.org/officeDocument/2006/relationships/hyperlink" Target="https://youtu.be/AYAh_lD0TTo" TargetMode="External"/><Relationship Id="rId4699" Type="http://schemas.openxmlformats.org/officeDocument/2006/relationships/hyperlink" Target="https://youtu.be/D2wBG9fjcKU" TargetMode="External"/><Relationship Id="rId111" Type="http://schemas.openxmlformats.org/officeDocument/2006/relationships/hyperlink" Target="https://cardano.ideascale.com/c/idea/352779" TargetMode="External"/><Relationship Id="rId2037" Type="http://schemas.openxmlformats.org/officeDocument/2006/relationships/hyperlink" Target="https://www.youtube.com/watch?v=knP3T391Wak&amp;feature=youtu.be" TargetMode="External"/><Relationship Id="rId3367" Type="http://schemas.openxmlformats.org/officeDocument/2006/relationships/hyperlink" Target="https://drive.google.com/file/d/1Ln8jHXNYe0PeE6lWESuPksvu0wpCNx6T/view?usp=drive_link" TargetMode="External"/><Relationship Id="rId4698" Type="http://schemas.openxmlformats.org/officeDocument/2006/relationships/hyperlink" Target="https://drive.google.com/file/d/1uhDlxAoR9W3Km7J0nFv5Y6SkKDVl6lMm/view?usp=drive_link" TargetMode="External"/><Relationship Id="rId3315" Type="http://schemas.openxmlformats.org/officeDocument/2006/relationships/hyperlink" Target="https://projectcatalyst.io/funds/11/cardano-use-cases-concept/dlt360-auditshare-a-powerful-audit-sharing-platform" TargetMode="External"/><Relationship Id="rId4646" Type="http://schemas.openxmlformats.org/officeDocument/2006/relationships/hyperlink" Target="https://projectcatalyst.io/funds/10/f10-development-and-infrastructure/cardanoshield-protecting-cardano-wallet-users" TargetMode="External"/><Relationship Id="rId3314" Type="http://schemas.openxmlformats.org/officeDocument/2006/relationships/hyperlink" Target="https://www.youtube.com/watch?v=yA1FpOxEvFE" TargetMode="External"/><Relationship Id="rId4645" Type="http://schemas.openxmlformats.org/officeDocument/2006/relationships/hyperlink" Target="https://www.youtube.com/watch?v=816oP98Viuc" TargetMode="External"/><Relationship Id="rId3317" Type="http://schemas.openxmlformats.org/officeDocument/2006/relationships/hyperlink" Target="https://youtu.be/EFYqiu8lcs8" TargetMode="External"/><Relationship Id="rId4648" Type="http://schemas.openxmlformats.org/officeDocument/2006/relationships/hyperlink" Target="https://www.youtube.com/watch?v=sCLtZzg6fHY" TargetMode="External"/><Relationship Id="rId3316" Type="http://schemas.openxmlformats.org/officeDocument/2006/relationships/hyperlink" Target="https://drive.google.com/file/d/1hzJjDg1fF_vOT-aDdIyXL854IBGyOABr/view?usp=drive_link" TargetMode="External"/><Relationship Id="rId4647" Type="http://schemas.openxmlformats.org/officeDocument/2006/relationships/hyperlink" Target="https://docs.google.com/document/d/1-ZAA7I7V4jt9enY2spSKJqvboyjQsVpzQ8KCr_2M2Sw/edit?tab=t.0" TargetMode="External"/><Relationship Id="rId3319" Type="http://schemas.openxmlformats.org/officeDocument/2006/relationships/hyperlink" Target="https://docs.google.com/document/d/12S_4-lEpJgi_QLo_ETMPdU4U1dYAAjHfYRZcTUWTqjE/edit" TargetMode="External"/><Relationship Id="rId3318" Type="http://schemas.openxmlformats.org/officeDocument/2006/relationships/hyperlink" Target="https://projectcatalyst.io/funds/10/f10-catalyst-open/eastern-town-hall-operation-cardano-and-catalyst-onboarding-platform-for-the-eastern-hemisphere" TargetMode="External"/><Relationship Id="rId4649" Type="http://schemas.openxmlformats.org/officeDocument/2006/relationships/hyperlink" Target="https://projectcatalyst.io/funds/11/cardano-open-developers/multiplatform-plutus-script-cost-and-evaluation-library-jsjvmllvm" TargetMode="External"/><Relationship Id="rId4640" Type="http://schemas.openxmlformats.org/officeDocument/2006/relationships/hyperlink" Target="https://app.ideascale.com/t/UM5UZBuoP" TargetMode="External"/><Relationship Id="rId3311" Type="http://schemas.openxmlformats.org/officeDocument/2006/relationships/hyperlink" Target="https://youtu.be/edYIdqfpqjU?si=e_ZcuZ6HV9gnqrmM" TargetMode="External"/><Relationship Id="rId4642" Type="http://schemas.openxmlformats.org/officeDocument/2006/relationships/hyperlink" Target="https://www.youtube.com/watch?v=sr-c55vjIpg" TargetMode="External"/><Relationship Id="rId3310" Type="http://schemas.openxmlformats.org/officeDocument/2006/relationships/hyperlink" Target="https://drive.google.com/file/d/1Ad_ssZmLiFJDV6265hXE7Ft8fg1LkHxJ/view?usp=drive_link" TargetMode="External"/><Relationship Id="rId4641" Type="http://schemas.openxmlformats.org/officeDocument/2006/relationships/hyperlink" Target="https://drive.google.com/file/d/11_Q1WU0qOVxbeFfVwFmWmJqb5qVTa7cI/view" TargetMode="External"/><Relationship Id="rId3313" Type="http://schemas.openxmlformats.org/officeDocument/2006/relationships/hyperlink" Target="https://drive.google.com/file/d/1GqirHehGbaxhl_EBCLR4LGyQ1c7DocH_/view?usp=drive_link" TargetMode="External"/><Relationship Id="rId4644" Type="http://schemas.openxmlformats.org/officeDocument/2006/relationships/hyperlink" Target="https://drive.google.com/file/d/10LNFESXcH_ymsOJnbSANai4FnCz141QR/view" TargetMode="External"/><Relationship Id="rId3312" Type="http://schemas.openxmlformats.org/officeDocument/2006/relationships/hyperlink" Target="http://app.ideascale.com/t/UM5UZBiPS" TargetMode="External"/><Relationship Id="rId4643" Type="http://schemas.openxmlformats.org/officeDocument/2006/relationships/hyperlink" Target="https://cardano.ideascale.com/a/dtd/423021-48088" TargetMode="External"/><Relationship Id="rId3304" Type="http://schemas.openxmlformats.org/officeDocument/2006/relationships/hyperlink" Target="https://docs.google.com/document/d/1VTGuojB6OwhxEDy0CKBmOfqFNqNhiCH6dAiyVlPBfO0/edit" TargetMode="External"/><Relationship Id="rId4635" Type="http://schemas.openxmlformats.org/officeDocument/2006/relationships/hyperlink" Target="https://drive.google.com/file/d/1JErYRq8mVeefW4WewEjm1CfVfI0DhHYN/view?usp=drive_link" TargetMode="External"/><Relationship Id="rId3303" Type="http://schemas.openxmlformats.org/officeDocument/2006/relationships/hyperlink" Target="https://projectcatalyst.io/funds/11/cardano-open-developers/universal-devtools-for-real-time-tracking-for-45percent-of-global-websites-support" TargetMode="External"/><Relationship Id="rId4634" Type="http://schemas.openxmlformats.org/officeDocument/2006/relationships/hyperlink" Target="https://projectcatalyst.io/funds/12/f12-cardano-open-ecosystem/request-for-ideas-product-discovery-for-cardano" TargetMode="External"/><Relationship Id="rId3306" Type="http://schemas.openxmlformats.org/officeDocument/2006/relationships/hyperlink" Target="https://projectcatalyst.io/funds/11/cardano-use-cases-concept/metera-protocol-or-aiken-test-net-development" TargetMode="External"/><Relationship Id="rId4637" Type="http://schemas.openxmlformats.org/officeDocument/2006/relationships/hyperlink" Target="https://app.ideascale.com/t/UM5UZBqfw" TargetMode="External"/><Relationship Id="rId3305" Type="http://schemas.openxmlformats.org/officeDocument/2006/relationships/hyperlink" Target="https://www.youtube.com/watch?v=XyRasJ4f3U0" TargetMode="External"/><Relationship Id="rId4636" Type="http://schemas.openxmlformats.org/officeDocument/2006/relationships/hyperlink" Target="https://www.youtube.com/watch?v=VnSAUVaP9NY" TargetMode="External"/><Relationship Id="rId3308" Type="http://schemas.openxmlformats.org/officeDocument/2006/relationships/hyperlink" Target="https://www.youtube.com/watch?v=cesy_fv87GM" TargetMode="External"/><Relationship Id="rId4639" Type="http://schemas.openxmlformats.org/officeDocument/2006/relationships/hyperlink" Target="https://www.youtube.com/watch?v=4efWOiqAiW8" TargetMode="External"/><Relationship Id="rId3307" Type="http://schemas.openxmlformats.org/officeDocument/2006/relationships/hyperlink" Target="https://drive.google.com/file/d/1IL4fQ3eoUjavCNqWxBMHm_5f5zZuvOsA/view?usp=drive_link" TargetMode="External"/><Relationship Id="rId4638" Type="http://schemas.openxmlformats.org/officeDocument/2006/relationships/hyperlink" Target="https://docs.google.com/document/d/1QgcK7noFzGLu35_Gx6gckIbCDX-t-YHv-dotv2GJClg/edit?tab=t.0" TargetMode="External"/><Relationship Id="rId3309" Type="http://schemas.openxmlformats.org/officeDocument/2006/relationships/hyperlink" Target="https://projectcatalyst.io/funds/10/f10-osde-open-source-dev-ecosystem/dolos-a-step-closer-to-a-rust-node-phase-1-validations" TargetMode="External"/><Relationship Id="rId3300" Type="http://schemas.openxmlformats.org/officeDocument/2006/relationships/hyperlink" Target="https://projectcatalyst.io/funds/10/f10-startups-and-onboarding-for-students/unified-cardano-student-club-nigeria" TargetMode="External"/><Relationship Id="rId4631" Type="http://schemas.openxmlformats.org/officeDocument/2006/relationships/hyperlink" Target="https://projectcatalyst.io/funds/12/f12-cardano-open-developers/ai-assistant-for-governance-empowering-team-based-dreps" TargetMode="External"/><Relationship Id="rId4630" Type="http://schemas.openxmlformats.org/officeDocument/2006/relationships/hyperlink" Target="https://www.youtube.com/watch?v=GBgsVDTfNVY" TargetMode="External"/><Relationship Id="rId3302" Type="http://schemas.openxmlformats.org/officeDocument/2006/relationships/hyperlink" Target="https://www.youtube.com/watch?v=Tbef7r4fBgY" TargetMode="External"/><Relationship Id="rId4633" Type="http://schemas.openxmlformats.org/officeDocument/2006/relationships/hyperlink" Target="https://www.youtube.com/watch?v=FBQe4Sl-Xg0" TargetMode="External"/><Relationship Id="rId3301" Type="http://schemas.openxmlformats.org/officeDocument/2006/relationships/hyperlink" Target="https://docs.google.com/document/d/1OXGOY7avyeQbYocYlPzWW3GPRXyVC-etAiyTt_Vd_qw/edit" TargetMode="External"/><Relationship Id="rId4632" Type="http://schemas.openxmlformats.org/officeDocument/2006/relationships/hyperlink" Target="https://docs.google.com/document/d/1IjY3pvE1FfME0WK85IoGUU1gyeqClTmfGjXpU-rxdBI/edit?tab=t.0" TargetMode="External"/><Relationship Id="rId2005" Type="http://schemas.openxmlformats.org/officeDocument/2006/relationships/hyperlink" Target="https://www.youtube.com/watch?v=O44R5ckAVHM" TargetMode="External"/><Relationship Id="rId3337" Type="http://schemas.openxmlformats.org/officeDocument/2006/relationships/hyperlink" Target="https://drive.google.com/file/d/1ihQsry1IsO-xJM2z226Q0r9WlVtWLFj0/view?usp=drive_link" TargetMode="External"/><Relationship Id="rId4668" Type="http://schemas.openxmlformats.org/officeDocument/2006/relationships/hyperlink" Target="https://drive.google.com/file/d/10doWL7Apbymc2Fh9Z9b0UcqGtETC5yg1/view?usp=sharing" TargetMode="External"/><Relationship Id="rId2006" Type="http://schemas.openxmlformats.org/officeDocument/2006/relationships/hyperlink" Target="https://app.ideascale.com/t/UM5UZBvDr" TargetMode="External"/><Relationship Id="rId3336" Type="http://schemas.openxmlformats.org/officeDocument/2006/relationships/hyperlink" Target="https://projectcatalyst.io/funds/10/f10-development-and-infrastructure/mlabs-dens-decentralized-name-system-phase-i" TargetMode="External"/><Relationship Id="rId4667" Type="http://schemas.openxmlformats.org/officeDocument/2006/relationships/hyperlink" Target="https://app.ideascale.com/t/UM5UZBwtY" TargetMode="External"/><Relationship Id="rId2007" Type="http://schemas.openxmlformats.org/officeDocument/2006/relationships/hyperlink" Target="https://docs.google.com/document/d/1L5aB_wR-ycw4y6LX51QvQ4ao00i-etKMz1Bgx-nM01A/edit" TargetMode="External"/><Relationship Id="rId3339" Type="http://schemas.openxmlformats.org/officeDocument/2006/relationships/hyperlink" Target="https://projectcatalyst.io/funds/11/cardano-open-developers/smart-contract-based-on-chain-random-number-generation-rng-library" TargetMode="External"/><Relationship Id="rId2008" Type="http://schemas.openxmlformats.org/officeDocument/2006/relationships/hyperlink" Target="https://youtu.be/3b5b_3b79e0" TargetMode="External"/><Relationship Id="rId3338" Type="http://schemas.openxmlformats.org/officeDocument/2006/relationships/hyperlink" Target="https://www.youtube.com/watch?v=_JK_kiDhnTM" TargetMode="External"/><Relationship Id="rId4669" Type="http://schemas.openxmlformats.org/officeDocument/2006/relationships/hyperlink" Target="https://youtu.be/Ka8FW8EeVnc" TargetMode="External"/><Relationship Id="rId2009" Type="http://schemas.openxmlformats.org/officeDocument/2006/relationships/hyperlink" Target="https://www.youtube.com/watch?v=httWZBNtemY" TargetMode="External"/><Relationship Id="rId4660" Type="http://schemas.openxmlformats.org/officeDocument/2006/relationships/hyperlink" Target="https://cardano.ideascale.com/a/dtd/Connect-discord-with-cardano/367132-48088" TargetMode="External"/><Relationship Id="rId3331" Type="http://schemas.openxmlformats.org/officeDocument/2006/relationships/hyperlink" Target="https://docs.google.com/document/d/1qx-FZBfFYkJ8tduBlhs_FB08pU2uAlfPiFe6Og3swKs/edit" TargetMode="External"/><Relationship Id="rId4662" Type="http://schemas.openxmlformats.org/officeDocument/2006/relationships/hyperlink" Target="https://app.ideascale.com/t/UM5UZBqmR" TargetMode="External"/><Relationship Id="rId2000" Type="http://schemas.openxmlformats.org/officeDocument/2006/relationships/hyperlink" Target="https://youtu.be/cOlw2Jtxits" TargetMode="External"/><Relationship Id="rId3330" Type="http://schemas.openxmlformats.org/officeDocument/2006/relationships/hyperlink" Target="https://projectcatalyst.io/funds/10/f10-products-and-integrations/atrium-profile-minting-and-customizing-user-account-nft" TargetMode="External"/><Relationship Id="rId4661" Type="http://schemas.openxmlformats.org/officeDocument/2006/relationships/hyperlink" Target="https://cardano.ideascale.com/a/dtd/NTF-Gaming/367322-48088" TargetMode="External"/><Relationship Id="rId2001" Type="http://schemas.openxmlformats.org/officeDocument/2006/relationships/hyperlink" Target="https://www.youtube.com/watch?v=wICtoaHp-Pc&amp;feature=youtu.be" TargetMode="External"/><Relationship Id="rId3333" Type="http://schemas.openxmlformats.org/officeDocument/2006/relationships/hyperlink" Target="https://projectcatalyst.io/funds/11/cardano-use-cases-concept/bamboo-smart-support-app-for-cardano-ecosystem-users" TargetMode="External"/><Relationship Id="rId4664" Type="http://schemas.openxmlformats.org/officeDocument/2006/relationships/hyperlink" Target="https://cardano.ideascale.com/a/dtd/419575-48088" TargetMode="External"/><Relationship Id="rId2002" Type="http://schemas.openxmlformats.org/officeDocument/2006/relationships/hyperlink" Target="https://app.ideascale.com/t/UM5UZBv9U" TargetMode="External"/><Relationship Id="rId3332" Type="http://schemas.openxmlformats.org/officeDocument/2006/relationships/hyperlink" Target="https://www.youtube.com/watch?v=ZXSzgZNzSLM" TargetMode="External"/><Relationship Id="rId4663" Type="http://schemas.openxmlformats.org/officeDocument/2006/relationships/hyperlink" Target="https://app.ideascale.com/t/UM5UZBu99" TargetMode="External"/><Relationship Id="rId2003" Type="http://schemas.openxmlformats.org/officeDocument/2006/relationships/hyperlink" Target="https://drive.google.com/file/d/1mONHgKHJLygtGPESa1S8-e-r39bWYz4k/view?usp=drive_link" TargetMode="External"/><Relationship Id="rId3335" Type="http://schemas.openxmlformats.org/officeDocument/2006/relationships/hyperlink" Target="https://youtu.be/ggWde_39pSM?si=gCuyqRthrpwdPIpi" TargetMode="External"/><Relationship Id="rId4666" Type="http://schemas.openxmlformats.org/officeDocument/2006/relationships/hyperlink" Target="https://www.youtube.com/watch?v=aFeh_RKYchU" TargetMode="External"/><Relationship Id="rId2004" Type="http://schemas.openxmlformats.org/officeDocument/2006/relationships/hyperlink" Target="https://youtu.be/BuTO7dnMcfA" TargetMode="External"/><Relationship Id="rId3334" Type="http://schemas.openxmlformats.org/officeDocument/2006/relationships/hyperlink" Target="https://drive.google.com/file/d/17DVgryOalhHkC1zQsa_jXCU5IhuIsqVS/view?usp=drive_link" TargetMode="External"/><Relationship Id="rId4665" Type="http://schemas.openxmlformats.org/officeDocument/2006/relationships/hyperlink" Target="https://docs.google.com/document/d/1_sQL2Klj-QhxMxzjmaVebC9PBYE5oLhVmh0qj5miUh8/edit?tab=t.0" TargetMode="External"/><Relationship Id="rId3326" Type="http://schemas.openxmlformats.org/officeDocument/2006/relationships/hyperlink" Target="https://www.youtube.com/watch?v=sqHcBb5kmbQ" TargetMode="External"/><Relationship Id="rId4657" Type="http://schemas.openxmlformats.org/officeDocument/2006/relationships/hyperlink" Target="https://www.youtube.com/watch?v=3-a0HtqvKM0" TargetMode="External"/><Relationship Id="rId3325" Type="http://schemas.openxmlformats.org/officeDocument/2006/relationships/hyperlink" Target="https://drive.google.com/file/d/1yOoFAwcfQ0iYlOKUHSGiBKmhyeUxWmls/view?usp=drive_link" TargetMode="External"/><Relationship Id="rId4656" Type="http://schemas.openxmlformats.org/officeDocument/2006/relationships/hyperlink" Target="https://drive.google.com/file/d/1oVVuzmpbqR1cg-RfU6Jsr52lNPlLdBfT/view" TargetMode="External"/><Relationship Id="rId3328" Type="http://schemas.openxmlformats.org/officeDocument/2006/relationships/hyperlink" Target="https://drive.google.com/file/d/1XemPQemQhngEuciZt_0uNlhrZT0xrM1f/view?usp=drive_link" TargetMode="External"/><Relationship Id="rId4659" Type="http://schemas.openxmlformats.org/officeDocument/2006/relationships/hyperlink" Target="https://cardano.ideascale.com/a/dtd/Almagua-DAO/368595-48088" TargetMode="External"/><Relationship Id="rId3327" Type="http://schemas.openxmlformats.org/officeDocument/2006/relationships/hyperlink" Target="https://projectcatalyst.io/funds/11/cardano-open-ecosystem/dreps-onboarding-empowering-cardano-ghana-community" TargetMode="External"/><Relationship Id="rId4658" Type="http://schemas.openxmlformats.org/officeDocument/2006/relationships/hyperlink" Target="https://cardano.ideascale.com/a/dtd/ADA-buyers-collection/370093-48088" TargetMode="External"/><Relationship Id="rId3329" Type="http://schemas.openxmlformats.org/officeDocument/2006/relationships/hyperlink" Target="https://www.youtube.com/watch?v=Kn5jNLzWMGY" TargetMode="External"/><Relationship Id="rId3320" Type="http://schemas.openxmlformats.org/officeDocument/2006/relationships/hyperlink" Target="https://www.youtube.com/watch?v=lD21SlmdxzA" TargetMode="External"/><Relationship Id="rId4651" Type="http://schemas.openxmlformats.org/officeDocument/2006/relationships/hyperlink" Target="https://www.youtube.com/watch?v=Yho7KoqjlVU" TargetMode="External"/><Relationship Id="rId4650" Type="http://schemas.openxmlformats.org/officeDocument/2006/relationships/hyperlink" Target="https://docs.google.com/document/d/10JrNvK8RTodhmrCVx-WKb8T3HgKUcH66_FurV-9cp0Q/edit?tab=t.0" TargetMode="External"/><Relationship Id="rId3322" Type="http://schemas.openxmlformats.org/officeDocument/2006/relationships/hyperlink" Target="https://drive.google.com/file/d/1OkLoIW7JvSh6MjKxpPo8VVFFp-BXjWWi/view?usp=drive_link" TargetMode="External"/><Relationship Id="rId4653" Type="http://schemas.openxmlformats.org/officeDocument/2006/relationships/hyperlink" Target="https://drive.google.com/file/d/1U-Tb7wGAPb8WMlRuhI-kYcys7ReBZuVT/view?usp=drive_link" TargetMode="External"/><Relationship Id="rId3321" Type="http://schemas.openxmlformats.org/officeDocument/2006/relationships/hyperlink" Target="https://projectcatalyst.io/funds/11/cardano-open-developers/dandelion-postgrest-gui-for-developers-and-students" TargetMode="External"/><Relationship Id="rId4652" Type="http://schemas.openxmlformats.org/officeDocument/2006/relationships/hyperlink" Target="https://projectcatalyst.io/funds/10/f13-cardano-open-ecosystem/cardano-in-action-youth-empowered-with-practical-blockchain-education" TargetMode="External"/><Relationship Id="rId3324" Type="http://schemas.openxmlformats.org/officeDocument/2006/relationships/hyperlink" Target="https://projectcatalyst.io/funds/10/f10-developer-ecosystem-the-evolution/development-of-a-cardano-dapp-and-extensive-documentation-of-each-step-along-the-way" TargetMode="External"/><Relationship Id="rId4655" Type="http://schemas.openxmlformats.org/officeDocument/2006/relationships/hyperlink" Target="https://projectcatalyst.io/funds/11/cardano-use-cases-concept/study-control-system-for-universities-diplomaustraldaustral" TargetMode="External"/><Relationship Id="rId3323" Type="http://schemas.openxmlformats.org/officeDocument/2006/relationships/hyperlink" Target="https://www.youtube.com/watch?v=uxaJAsW7m3U" TargetMode="External"/><Relationship Id="rId4654" Type="http://schemas.openxmlformats.org/officeDocument/2006/relationships/hyperlink" Target="https://www.youtube.com/watch?v=Gf31MQYrtpQ" TargetMode="External"/><Relationship Id="rId5130" Type="http://schemas.openxmlformats.org/officeDocument/2006/relationships/hyperlink" Target="https://www.youtube.com/watch?v=uwuG_PIQGXc&amp;feature=youtu.be" TargetMode="External"/><Relationship Id="rId5131" Type="http://schemas.openxmlformats.org/officeDocument/2006/relationships/hyperlink" Target="https://app.ideascale.com/t/UM5UZBvtH" TargetMode="External"/><Relationship Id="rId5134" Type="http://schemas.openxmlformats.org/officeDocument/2006/relationships/hyperlink" Target="https://cardano.ideascale.com/a/dtd/414953-48088" TargetMode="External"/><Relationship Id="rId5135" Type="http://schemas.openxmlformats.org/officeDocument/2006/relationships/hyperlink" Target="https://projectcatalyst.io/funds/11/cardano-open-developers/cardanoj-build-dapps-in-java" TargetMode="External"/><Relationship Id="rId5132" Type="http://schemas.openxmlformats.org/officeDocument/2006/relationships/hyperlink" Target="https://drive.google.com/file/d/1gtBUGX3MovqmUiLWfzXV6GXhD9_Q_llA/view" TargetMode="External"/><Relationship Id="rId5133" Type="http://schemas.openxmlformats.org/officeDocument/2006/relationships/hyperlink" Target="https://www.youtube.com/watch?v=GNXBAUg1KoU" TargetMode="External"/><Relationship Id="rId5138" Type="http://schemas.openxmlformats.org/officeDocument/2006/relationships/hyperlink" Target="https://projectcatalyst.io/funds/12/f12-cardano-open-developers/opshin-audit" TargetMode="External"/><Relationship Id="rId5139" Type="http://schemas.openxmlformats.org/officeDocument/2006/relationships/hyperlink" Target="https://drive.google.com/file/d/19-OdNFtZxgrUgNJzRAr0jSLliOEykWyf/view" TargetMode="External"/><Relationship Id="rId5136" Type="http://schemas.openxmlformats.org/officeDocument/2006/relationships/hyperlink" Target="https://drive.google.com/file/d/15kx0YRRzQM4RfXfxLS5oWJsf7GE7wqsq/view" TargetMode="External"/><Relationship Id="rId5137" Type="http://schemas.openxmlformats.org/officeDocument/2006/relationships/hyperlink" Target="https://www.youtube.com/watch?v=oDyRgiBZyBY" TargetMode="External"/><Relationship Id="rId5129" Type="http://schemas.openxmlformats.org/officeDocument/2006/relationships/hyperlink" Target="https://drive.google.com/file/d/1zMXLRVzXg1hCQA6Jx-WC58P0O0SOnDZO/view" TargetMode="External"/><Relationship Id="rId2090" Type="http://schemas.openxmlformats.org/officeDocument/2006/relationships/hyperlink" Target="https://cardano.ideascale.com/a/dtd/414465-48088" TargetMode="External"/><Relationship Id="rId2091" Type="http://schemas.openxmlformats.org/officeDocument/2006/relationships/hyperlink" Target="https://docs.google.com/document/d/1uqTnVLIPXlkREzbxGnxJQ2c1mkCj1knqIMTrrLOf4RA/edit" TargetMode="External"/><Relationship Id="rId2092" Type="http://schemas.openxmlformats.org/officeDocument/2006/relationships/hyperlink" Target="https://youtu.be/gDKckYtlUd4" TargetMode="External"/><Relationship Id="rId2093" Type="http://schemas.openxmlformats.org/officeDocument/2006/relationships/hyperlink" Target="https://youtu.be/-w4EfDhxIAU" TargetMode="External"/><Relationship Id="rId5120" Type="http://schemas.openxmlformats.org/officeDocument/2006/relationships/hyperlink" Target="https://drive.google.com/file/d/12cjs6M8g7Fmf_IwI8AKOPPelQGc1886m/view" TargetMode="External"/><Relationship Id="rId2094" Type="http://schemas.openxmlformats.org/officeDocument/2006/relationships/hyperlink" Target="https://app.ideascale.com/t/UM5UZBw4x" TargetMode="External"/><Relationship Id="rId2095" Type="http://schemas.openxmlformats.org/officeDocument/2006/relationships/hyperlink" Target="https://drive.google.com/file/d/1tfqYGTTFN9l_Ntm-13kTWUdcY8u9Gtjy/view?usp=drive_link" TargetMode="External"/><Relationship Id="rId2096" Type="http://schemas.openxmlformats.org/officeDocument/2006/relationships/hyperlink" Target="https://youtu.be/w20wxSWhIZM" TargetMode="External"/><Relationship Id="rId5123" Type="http://schemas.openxmlformats.org/officeDocument/2006/relationships/hyperlink" Target="https://drive.google.com/file/d/1UgxUJ_3KpN4205ABP-YT_heSE5_hSfhu/view" TargetMode="External"/><Relationship Id="rId2097" Type="http://schemas.openxmlformats.org/officeDocument/2006/relationships/hyperlink" Target="https://youtu.be/T6ShNTFMvgg" TargetMode="External"/><Relationship Id="rId5124" Type="http://schemas.openxmlformats.org/officeDocument/2006/relationships/hyperlink" Target="https://www.youtube.com/watch?v=OM2kzRo4hHQ" TargetMode="External"/><Relationship Id="rId2098" Type="http://schemas.openxmlformats.org/officeDocument/2006/relationships/hyperlink" Target="https://app.ideascale.com/t/UM5UZBqwI" TargetMode="External"/><Relationship Id="rId5121" Type="http://schemas.openxmlformats.org/officeDocument/2006/relationships/hyperlink" Target="https://www.youtube.com/watch?v=MHbnw0-VcXU" TargetMode="External"/><Relationship Id="rId2099" Type="http://schemas.openxmlformats.org/officeDocument/2006/relationships/hyperlink" Target="https://docs.google.com/document/d/19NgbP0iTd3G1OPTKefSsDVDFFjuZVOaDWpXmyKjYVKo/edit" TargetMode="External"/><Relationship Id="rId5122" Type="http://schemas.openxmlformats.org/officeDocument/2006/relationships/hyperlink" Target="https://projectcatalyst.io/funds/12/f12-cardano-open-developers/reinventing-voting-with-digital-identity-trust-and-anonymity" TargetMode="External"/><Relationship Id="rId5127" Type="http://schemas.openxmlformats.org/officeDocument/2006/relationships/hyperlink" Target="https://www.youtube.com/watch?v=CP13GdL3ZO8" TargetMode="External"/><Relationship Id="rId5128" Type="http://schemas.openxmlformats.org/officeDocument/2006/relationships/hyperlink" Target="https://projectcatalyst.io/funds/11/cardano-open-ecosystem/accra-resource-center-igniting-african-youth-in-cardano-and-decentralised-web-innovation" TargetMode="External"/><Relationship Id="rId5125" Type="http://schemas.openxmlformats.org/officeDocument/2006/relationships/hyperlink" Target="https://projectcatalyst.io/funds/11/cardano-use-cases-solution/kaizen-crypto-or-cardano-calendar-web-3-integrations-and-feature-development" TargetMode="External"/><Relationship Id="rId5126" Type="http://schemas.openxmlformats.org/officeDocument/2006/relationships/hyperlink" Target="https://drive.google.com/file/d/185YV9SfhMujKApZAc556LV6Q0hn9tj96/view" TargetMode="External"/><Relationship Id="rId5152" Type="http://schemas.openxmlformats.org/officeDocument/2006/relationships/hyperlink" Target="http://youtube.com/watch?v=d6f2KLuWxRQ&amp;feature=youtu.be" TargetMode="External"/><Relationship Id="rId5153" Type="http://schemas.openxmlformats.org/officeDocument/2006/relationships/hyperlink" Target="https://projectcatalyst.io/funds/10/f10-osde-open-source-dev-ecosystem/market-making-and-high-frequency-trading-on-cardano" TargetMode="External"/><Relationship Id="rId5150" Type="http://schemas.openxmlformats.org/officeDocument/2006/relationships/hyperlink" Target="https://projectcatalyst.io/funds/10/f10-startups-and-onboarding-for-students/oxford-university-student-hub-cardanox-events-and-student-onboarding" TargetMode="External"/><Relationship Id="rId5151" Type="http://schemas.openxmlformats.org/officeDocument/2006/relationships/hyperlink" Target="https://drive.google.com/file/d/1jurmyCN7xGRJXCAruWCgeoQJOX_djxcq/view" TargetMode="External"/><Relationship Id="rId5156" Type="http://schemas.openxmlformats.org/officeDocument/2006/relationships/hyperlink" Target="https://projectcatalyst.io/funds/10/f13-cardano-open-ecosystem/cardano-in-spanish-2-9db2d" TargetMode="External"/><Relationship Id="rId5157" Type="http://schemas.openxmlformats.org/officeDocument/2006/relationships/hyperlink" Target="https://drive.google.com/file/d/1EH4pu2FdI2mcLERLwZM22NkKg-aryOWU/view" TargetMode="External"/><Relationship Id="rId5154" Type="http://schemas.openxmlformats.org/officeDocument/2006/relationships/hyperlink" Target="https://drive.google.com/file/d/1jurmyCN7xGRJXCAruWCgeoQJOX_djxcq/view" TargetMode="External"/><Relationship Id="rId5155" Type="http://schemas.openxmlformats.org/officeDocument/2006/relationships/hyperlink" Target="https://www.youtube.com/watch?v=d6f2KLuWxRQ&amp;feature=youtu.be" TargetMode="External"/><Relationship Id="rId5158" Type="http://schemas.openxmlformats.org/officeDocument/2006/relationships/hyperlink" Target="https://www.youtube.com/watch?v=GJkKfHWs-zE" TargetMode="External"/><Relationship Id="rId5159" Type="http://schemas.openxmlformats.org/officeDocument/2006/relationships/hyperlink" Target="https://projectcatalyst.io/funds/10/f13-cardano-open-ecosystem/cardano-use-cases-and-success-stories-pr-campaign" TargetMode="External"/><Relationship Id="rId5141" Type="http://schemas.openxmlformats.org/officeDocument/2006/relationships/hyperlink" Target="https://projectcatalyst.io/funds/12/f12-cardano-open-developers/sidan-or-meshjs-cardano-service-layer-framework-for-dapps" TargetMode="External"/><Relationship Id="rId5142" Type="http://schemas.openxmlformats.org/officeDocument/2006/relationships/hyperlink" Target="https://drive.google.com/file/d/1iAcSL9fPTGFLPb3hwJnFYpCPsbZzrM8X/view" TargetMode="External"/><Relationship Id="rId5140" Type="http://schemas.openxmlformats.org/officeDocument/2006/relationships/hyperlink" Target="https://www.youtube.com/watch?v=dQzK5gSLOxU" TargetMode="External"/><Relationship Id="rId5145" Type="http://schemas.openxmlformats.org/officeDocument/2006/relationships/hyperlink" Target="https://drive.google.com/file/d/166DhEhnivBZZuQqqZoidmcTb5ZNPTbMa/view" TargetMode="External"/><Relationship Id="rId5146" Type="http://schemas.openxmlformats.org/officeDocument/2006/relationships/hyperlink" Target="https://www.youtube.com/watch?v=USEJSeDmVso" TargetMode="External"/><Relationship Id="rId5143" Type="http://schemas.openxmlformats.org/officeDocument/2006/relationships/hyperlink" Target="https://www.youtube.com/watch?v=um4T4_7Mihk" TargetMode="External"/><Relationship Id="rId5144" Type="http://schemas.openxmlformats.org/officeDocument/2006/relationships/hyperlink" Target="https://projectcatalyst.io/funds/12/f12-cardano-open-developers/standardized-smart-contract-libraries-for-cardano" TargetMode="External"/><Relationship Id="rId5149" Type="http://schemas.openxmlformats.org/officeDocument/2006/relationships/hyperlink" Target="https://www.youtube.com/watch?v=oJGddJe5R5s" TargetMode="External"/><Relationship Id="rId5147" Type="http://schemas.openxmlformats.org/officeDocument/2006/relationships/hyperlink" Target="https://projectcatalyst.io/funds/10/f13-cardano-open-developers/full-feature-open-source-nft-web-forge" TargetMode="External"/><Relationship Id="rId5148" Type="http://schemas.openxmlformats.org/officeDocument/2006/relationships/hyperlink" Target="https://drive.google.com/file/d/1ADDRBVP1zjDPAbKDuVHIkpFBXZ-rBDDu/view" TargetMode="External"/><Relationship Id="rId3391" Type="http://schemas.openxmlformats.org/officeDocument/2006/relationships/hyperlink" Target="https://docs.google.com/document/d/1MyAHx5XOCj5mJRLiV0ufYMKlCmlLHl0nCn-RbzHBNTE/edit" TargetMode="External"/><Relationship Id="rId2060" Type="http://schemas.openxmlformats.org/officeDocument/2006/relationships/hyperlink" Target="https://youtu.be/PosRvnsb-CI" TargetMode="External"/><Relationship Id="rId3390" Type="http://schemas.openxmlformats.org/officeDocument/2006/relationships/hyperlink" Target="https://projectcatalyst.io/funds/10/f10-products-and-integrations/onboarding-education-platform" TargetMode="External"/><Relationship Id="rId2061" Type="http://schemas.openxmlformats.org/officeDocument/2006/relationships/hyperlink" Target="https://www.youtube.com/watch?v=cv2iIM2KBlE" TargetMode="External"/><Relationship Id="rId3393" Type="http://schemas.openxmlformats.org/officeDocument/2006/relationships/hyperlink" Target="https://projectcatalyst.io/funds/11/cardano-open-developers/rust-sdk-for-cardanobi-api" TargetMode="External"/><Relationship Id="rId2062" Type="http://schemas.openxmlformats.org/officeDocument/2006/relationships/hyperlink" Target="https://app.ideascale.com/t/UM5UZBvmH" TargetMode="External"/><Relationship Id="rId3392" Type="http://schemas.openxmlformats.org/officeDocument/2006/relationships/hyperlink" Target="https://youtu.be/uIGbSEQ0jdQ" TargetMode="External"/><Relationship Id="rId2063" Type="http://schemas.openxmlformats.org/officeDocument/2006/relationships/hyperlink" Target="https://drive.google.com/file/d/1Jl70cEVrPqTevORaItXp_n3gMUsoWgO3/view?usp=drive_link" TargetMode="External"/><Relationship Id="rId3395" Type="http://schemas.openxmlformats.org/officeDocument/2006/relationships/hyperlink" Target="https://youtu.be/_oi5KfNiFn8" TargetMode="External"/><Relationship Id="rId2064" Type="http://schemas.openxmlformats.org/officeDocument/2006/relationships/hyperlink" Target="https://youtu.be/uWVbw2fgsFM" TargetMode="External"/><Relationship Id="rId3394" Type="http://schemas.openxmlformats.org/officeDocument/2006/relationships/hyperlink" Target="https://docs.google.com/document/d/18QSI4f-4QfyOgopI7n7Y-VsgHCH42jO7iEBfjhgrQzI/edit" TargetMode="External"/><Relationship Id="rId2065" Type="http://schemas.openxmlformats.org/officeDocument/2006/relationships/hyperlink" Target="https://youtu.be/Xyn0VVN-aus" TargetMode="External"/><Relationship Id="rId3397" Type="http://schemas.openxmlformats.org/officeDocument/2006/relationships/hyperlink" Target="https://drive.google.com/file/d/1WrZeBBrKbPlUxp4aXR86yYELn50g5KYb/view?usp=drive_link" TargetMode="External"/><Relationship Id="rId2066" Type="http://schemas.openxmlformats.org/officeDocument/2006/relationships/hyperlink" Target="https://cardano.ideascale.com/a/dtd/414276-48088" TargetMode="External"/><Relationship Id="rId3396" Type="http://schemas.openxmlformats.org/officeDocument/2006/relationships/hyperlink" Target="https://cardano.ideascale.com/a/dtd/NFT-for-customer-feedback-content/368122-48088" TargetMode="External"/><Relationship Id="rId2067" Type="http://schemas.openxmlformats.org/officeDocument/2006/relationships/hyperlink" Target="https://docs.google.com/document/d/1VmuxcvoJIGFwHYhwVKm_MFE0K-QXko7oDVuRRd38Z8s/edit" TargetMode="External"/><Relationship Id="rId3399" Type="http://schemas.openxmlformats.org/officeDocument/2006/relationships/hyperlink" Target="https://projectcatalyst.io/funds/11/cardano-open-ecosystem/cardano-for-the-maustralsses-age-of-voltaire-edition" TargetMode="External"/><Relationship Id="rId2068" Type="http://schemas.openxmlformats.org/officeDocument/2006/relationships/hyperlink" Target="https://youtu.be/2AkiSUFa3uI" TargetMode="External"/><Relationship Id="rId3398" Type="http://schemas.openxmlformats.org/officeDocument/2006/relationships/hyperlink" Target="https://www.youtube.com/watch?v=vPJn5WK7Bes" TargetMode="External"/><Relationship Id="rId2069" Type="http://schemas.openxmlformats.org/officeDocument/2006/relationships/hyperlink" Target="https://www.youtube.com/watch?v=fuyMseqVyRc" TargetMode="External"/><Relationship Id="rId3380" Type="http://schemas.openxmlformats.org/officeDocument/2006/relationships/hyperlink" Target="https://youtu.be/OascXch3Bl8?si=M28iliILkwGO_ggp" TargetMode="External"/><Relationship Id="rId2050" Type="http://schemas.openxmlformats.org/officeDocument/2006/relationships/hyperlink" Target="https://app.ideascale.com/t/UM5UZBuyO" TargetMode="External"/><Relationship Id="rId3382" Type="http://schemas.openxmlformats.org/officeDocument/2006/relationships/hyperlink" Target="https://drive.google.com/file/d/1B1C33J2uLCVEJC4u-KPMfRUHY7dMdz2Q/view?usp=drive_link" TargetMode="External"/><Relationship Id="rId2051" Type="http://schemas.openxmlformats.org/officeDocument/2006/relationships/hyperlink" Target="https://docs.google.com/document/d/1Bbf05SpQImX7e_A21XnLZBB_JcCIFTn9/edit?usp=drive_link&amp;ouid=116297887899789336301&amp;rtpof=true&amp;sd=true" TargetMode="External"/><Relationship Id="rId3381" Type="http://schemas.openxmlformats.org/officeDocument/2006/relationships/hyperlink" Target="https://projectcatalyst.io/funds/10/f10-atala-prism-launch-ecosystem/socious-work-history-as-verifiable-credentials" TargetMode="External"/><Relationship Id="rId2052" Type="http://schemas.openxmlformats.org/officeDocument/2006/relationships/hyperlink" Target="https://youtu.be/7IfO_3o-LDs" TargetMode="External"/><Relationship Id="rId3384" Type="http://schemas.openxmlformats.org/officeDocument/2006/relationships/hyperlink" Target="https://projectcatalyst.io/funds/11/cardano-use-cases-concept/extended-quadratic-funding-for-open-source-projects" TargetMode="External"/><Relationship Id="rId2053" Type="http://schemas.openxmlformats.org/officeDocument/2006/relationships/hyperlink" Target="https://youtu.be/IyXw1jqOt1U" TargetMode="External"/><Relationship Id="rId3383" Type="http://schemas.openxmlformats.org/officeDocument/2006/relationships/hyperlink" Target="https://youtu.be/uw9a1Xb0P1Q" TargetMode="External"/><Relationship Id="rId2054" Type="http://schemas.openxmlformats.org/officeDocument/2006/relationships/hyperlink" Target="https://app.ideascale.com/t/UM5UZButE" TargetMode="External"/><Relationship Id="rId3386" Type="http://schemas.openxmlformats.org/officeDocument/2006/relationships/hyperlink" Target="https://youtu.be/vD9sIWHX7L0" TargetMode="External"/><Relationship Id="rId2055" Type="http://schemas.openxmlformats.org/officeDocument/2006/relationships/hyperlink" Target="https://drive.google.com/file/d/1k44PzmhNVWS9xqJXD8fO7vbNaZxQ8Tae/view?usp=drive_link" TargetMode="External"/><Relationship Id="rId3385" Type="http://schemas.openxmlformats.org/officeDocument/2006/relationships/hyperlink" Target="https://drive.google.com/file/d/1pVp4BcFwBM7Ya7KIoW_mGWGCnih4MAxI/view?usp=drive_link" TargetMode="External"/><Relationship Id="rId2056" Type="http://schemas.openxmlformats.org/officeDocument/2006/relationships/hyperlink" Target="https://youtu.be/b3EE1xI8-8s" TargetMode="External"/><Relationship Id="rId3388" Type="http://schemas.openxmlformats.org/officeDocument/2006/relationships/hyperlink" Target="https://drive.google.com/file/d/1fgOeaft_fR826-MG6-ePsl-fjfh1L856/view?usp=drive_link" TargetMode="External"/><Relationship Id="rId2057" Type="http://schemas.openxmlformats.org/officeDocument/2006/relationships/hyperlink" Target="https://youtu.be/n7EilLchaVQ" TargetMode="External"/><Relationship Id="rId3387" Type="http://schemas.openxmlformats.org/officeDocument/2006/relationships/hyperlink" Target="https://cardano.ideascale.com/a/dtd/Open-source-ISO-Toolkit/369495-48088" TargetMode="External"/><Relationship Id="rId2058" Type="http://schemas.openxmlformats.org/officeDocument/2006/relationships/hyperlink" Target="https://app.ideascale.com/t/UM5UZBvsM" TargetMode="External"/><Relationship Id="rId2059" Type="http://schemas.openxmlformats.org/officeDocument/2006/relationships/hyperlink" Target="https://docs.google.com/document/d/1hbfbE16ZYogxT7SD0LXR2Hu0yw0RX5QOO_rTlI7Ki3E/edit" TargetMode="External"/><Relationship Id="rId3389" Type="http://schemas.openxmlformats.org/officeDocument/2006/relationships/hyperlink" Target="https://input-output.atlassian.net/browse/NPG-11051" TargetMode="External"/><Relationship Id="rId5118" Type="http://schemas.openxmlformats.org/officeDocument/2006/relationships/hyperlink" Target="https://www.youtube.com/watch?v=dbrVLQH2gkc" TargetMode="External"/><Relationship Id="rId5119" Type="http://schemas.openxmlformats.org/officeDocument/2006/relationships/hyperlink" Target="https://projectcatalyst.io/funds/12/f12-cardano-open-developers/staking-basket-bot-open-source" TargetMode="External"/><Relationship Id="rId2080" Type="http://schemas.openxmlformats.org/officeDocument/2006/relationships/hyperlink" Target="https://youtu.be/sJ-Pm9IK1Hw" TargetMode="External"/><Relationship Id="rId2081" Type="http://schemas.openxmlformats.org/officeDocument/2006/relationships/hyperlink" Target="https://youtu.be/ZDTqIu51YVI" TargetMode="External"/><Relationship Id="rId2082" Type="http://schemas.openxmlformats.org/officeDocument/2006/relationships/hyperlink" Target="https://app.ideascale.com/t/UM5UZBukj" TargetMode="External"/><Relationship Id="rId2083" Type="http://schemas.openxmlformats.org/officeDocument/2006/relationships/hyperlink" Target="https://drive.google.com/file/d/1j8SnT96Oe6HsN9JE8hfaSfdUgiFyZZKC/view?usp=share_link" TargetMode="External"/><Relationship Id="rId2084" Type="http://schemas.openxmlformats.org/officeDocument/2006/relationships/hyperlink" Target="https://youtu.be/5WUBPxBA9lY" TargetMode="External"/><Relationship Id="rId2085" Type="http://schemas.openxmlformats.org/officeDocument/2006/relationships/hyperlink" Target="https://vimeo.com/824967306?share=copy" TargetMode="External"/><Relationship Id="rId5112" Type="http://schemas.openxmlformats.org/officeDocument/2006/relationships/hyperlink" Target="https://www.youtube.com/watch?v=5z3OSggGUvU" TargetMode="External"/><Relationship Id="rId2086" Type="http://schemas.openxmlformats.org/officeDocument/2006/relationships/hyperlink" Target="https://cardano.ideascale.com/a/dtd/422229-48088" TargetMode="External"/><Relationship Id="rId5113" Type="http://schemas.openxmlformats.org/officeDocument/2006/relationships/hyperlink" Target="https://projectcatalyst.io/funds/12/f12-cardano-open-developers/nftcdnio-open-source-javascript-nft-media-viewerplayer-music-video-3d-etc" TargetMode="External"/><Relationship Id="rId2087" Type="http://schemas.openxmlformats.org/officeDocument/2006/relationships/hyperlink" Target="https://drive.google.com/file/d/1xAQvasB2F1s07heui0oLMDDMQdKdYBk5/view?usp=drive_link" TargetMode="External"/><Relationship Id="rId5110" Type="http://schemas.openxmlformats.org/officeDocument/2006/relationships/hyperlink" Target="https://projectcatalyst.io/funds/11/cardano-open-developers/asteria-by-txpipe-a-bot-challenge-to-showcase-the-capabilities-of-the-utxo-model" TargetMode="External"/><Relationship Id="rId2088" Type="http://schemas.openxmlformats.org/officeDocument/2006/relationships/hyperlink" Target="https://youtu.be/wUMPrsh8KYM" TargetMode="External"/><Relationship Id="rId5111" Type="http://schemas.openxmlformats.org/officeDocument/2006/relationships/hyperlink" Target="https://drive.google.com/file/d/1R1J8OYKBcJ7zFjsBfJVJUpcfdwX0nF8B/view?usp=drive_link" TargetMode="External"/><Relationship Id="rId2089" Type="http://schemas.openxmlformats.org/officeDocument/2006/relationships/hyperlink" Target="https://vimeo.com/828462781" TargetMode="External"/><Relationship Id="rId5116" Type="http://schemas.openxmlformats.org/officeDocument/2006/relationships/hyperlink" Target="https://projectcatalyst.io/funds/10/f10-products-and-integrations/liquidity-efficient-dex-models-for-cardano" TargetMode="External"/><Relationship Id="rId5117" Type="http://schemas.openxmlformats.org/officeDocument/2006/relationships/hyperlink" Target="https://drive.google.com/file/d/1BshQxafsfvcbYpRERf1c76-hdaAbxITQ/view" TargetMode="External"/><Relationship Id="rId5114" Type="http://schemas.openxmlformats.org/officeDocument/2006/relationships/hyperlink" Target="https://drive.google.com/file/d/1sU5pmAPZEOTF3tQRPxKMgQL_hs_ds9Rf/view" TargetMode="External"/><Relationship Id="rId5115" Type="http://schemas.openxmlformats.org/officeDocument/2006/relationships/hyperlink" Target="https://www.youtube.com/watch?v=q-iKmz3zFjc" TargetMode="External"/><Relationship Id="rId5109" Type="http://schemas.openxmlformats.org/officeDocument/2006/relationships/hyperlink" Target="https://www.youtube.com/watch?v=AViuH1_0LC8" TargetMode="External"/><Relationship Id="rId5107" Type="http://schemas.openxmlformats.org/officeDocument/2006/relationships/hyperlink" Target="https://projectcatalyst.io/funds/11/cardano-open-developers/staking-basket-multi-delegation-contract-open-source" TargetMode="External"/><Relationship Id="rId5108" Type="http://schemas.openxmlformats.org/officeDocument/2006/relationships/hyperlink" Target="https://drive.google.com/file/d/1FfsbnyxI0FDhIpJioS_S-8owhc2X4cOi/view?usp=sharing" TargetMode="External"/><Relationship Id="rId2070" Type="http://schemas.openxmlformats.org/officeDocument/2006/relationships/hyperlink" Target="https://cardano.ideascale.com/a/dtd/417332-48088" TargetMode="External"/><Relationship Id="rId2071" Type="http://schemas.openxmlformats.org/officeDocument/2006/relationships/hyperlink" Target="https://docs.google.com/document/d/1qWp627BLw6yDiT94kVr_ICBnxxrW0C3bXfCgu62M8Z8/edit" TargetMode="External"/><Relationship Id="rId2072" Type="http://schemas.openxmlformats.org/officeDocument/2006/relationships/hyperlink" Target="https://youtu.be/cb_A2JEuN40" TargetMode="External"/><Relationship Id="rId2073" Type="http://schemas.openxmlformats.org/officeDocument/2006/relationships/hyperlink" Target="https://youtu.be/ahlXSUoNQds" TargetMode="External"/><Relationship Id="rId2074" Type="http://schemas.openxmlformats.org/officeDocument/2006/relationships/hyperlink" Target="https://app.ideascale.com/t/UM5UZBvPv" TargetMode="External"/><Relationship Id="rId5101" Type="http://schemas.openxmlformats.org/officeDocument/2006/relationships/hyperlink" Target="https://projectcatalyst.io/funds/12/f12-cardano-use-cases-mvp/anvil-x-nuvola-collateralization-hub" TargetMode="External"/><Relationship Id="rId2075" Type="http://schemas.openxmlformats.org/officeDocument/2006/relationships/hyperlink" Target="https://drive.google.com/file/d/1Qbg4tMKBGWUhX2SHrQu358usG3CtJqo_/view?usp=drive_link" TargetMode="External"/><Relationship Id="rId5102" Type="http://schemas.openxmlformats.org/officeDocument/2006/relationships/hyperlink" Target="https://docs.google.com/document/d/1sRgXTzPkCOcfTiFdCvImcmMnaNiW0fTlBNFnLGboARw/edit?tab=t.0" TargetMode="External"/><Relationship Id="rId2076" Type="http://schemas.openxmlformats.org/officeDocument/2006/relationships/hyperlink" Target="https://youtu.be/g_vlXkB_L5o" TargetMode="External"/><Relationship Id="rId2077" Type="http://schemas.openxmlformats.org/officeDocument/2006/relationships/hyperlink" Target="https://www.youtube.com/watch?v=yCeCP3Zp8D4&amp;authuser=3" TargetMode="External"/><Relationship Id="rId5100" Type="http://schemas.openxmlformats.org/officeDocument/2006/relationships/hyperlink" Target="https://vimeo.com/1117468439" TargetMode="External"/><Relationship Id="rId2078" Type="http://schemas.openxmlformats.org/officeDocument/2006/relationships/hyperlink" Target="https://cardano.ideascale.com/a/dtd/418201-48088" TargetMode="External"/><Relationship Id="rId5105" Type="http://schemas.openxmlformats.org/officeDocument/2006/relationships/hyperlink" Target="https://drive.google.com/file/d/19fC7uGmjJYMp58A44V10OdBrZ2_lqQ83/view?usp=drive_link" TargetMode="External"/><Relationship Id="rId2079" Type="http://schemas.openxmlformats.org/officeDocument/2006/relationships/hyperlink" Target="https://drive.google.com/file/d/1X-khYG6_Bbot8nB_neJ2dEsbD-vD-v1K/view?usp=share_link" TargetMode="External"/><Relationship Id="rId5106" Type="http://schemas.openxmlformats.org/officeDocument/2006/relationships/hyperlink" Target="https://www.youtube.com/watch?v=2AluDbfzjio" TargetMode="External"/><Relationship Id="rId5103" Type="http://schemas.openxmlformats.org/officeDocument/2006/relationships/hyperlink" Target="https://www.youtube.com/watch?v=C1iwCQxEaNA" TargetMode="External"/><Relationship Id="rId5104" Type="http://schemas.openxmlformats.org/officeDocument/2006/relationships/hyperlink" Target="https://projectcatalyst.io/funds/11/cardano-open-ecosystem/cardano-information-center-in-japan-with-a-restaurant" TargetMode="External"/><Relationship Id="rId2940" Type="http://schemas.openxmlformats.org/officeDocument/2006/relationships/hyperlink" Target="https://drive.google.com/file/d/1CB7anmvb_3PLnllQOFSIWqPKFgKJ7GfH/view?usp=drive_link" TargetMode="External"/><Relationship Id="rId1610" Type="http://schemas.openxmlformats.org/officeDocument/2006/relationships/hyperlink" Target="https://drive.google.com/file/d/1cemhitwhTN4wsKgJgYUS1QxFcnXRg9D6/view?usp=share_link" TargetMode="External"/><Relationship Id="rId2941" Type="http://schemas.openxmlformats.org/officeDocument/2006/relationships/hyperlink" Target="https://www.youtube.com/watch?v=_wr2rN8JnoQ&amp;ab_channel=zenGateGlobal" TargetMode="External"/><Relationship Id="rId1611" Type="http://schemas.openxmlformats.org/officeDocument/2006/relationships/hyperlink" Target="https://youtu.be/hBpX6hu-fq4" TargetMode="External"/><Relationship Id="rId2942" Type="http://schemas.openxmlformats.org/officeDocument/2006/relationships/hyperlink" Target="https://projectcatalyst.io/funds/10/f10-catalyst-open/reaching-the-francophone-community-in-ghana" TargetMode="External"/><Relationship Id="rId1612" Type="http://schemas.openxmlformats.org/officeDocument/2006/relationships/hyperlink" Target="https://youtu.be/9JlPN-bZB5Q." TargetMode="External"/><Relationship Id="rId2943" Type="http://schemas.openxmlformats.org/officeDocument/2006/relationships/hyperlink" Target="https://drive.google.com/file/d/1eJiML0-3Bv681KD5H84jGz2txK7vZ0ay/view?usp=sharing" TargetMode="External"/><Relationship Id="rId1613" Type="http://schemas.openxmlformats.org/officeDocument/2006/relationships/hyperlink" Target="https://cardano.ideascale.com/a/dtd/419413-48088" TargetMode="External"/><Relationship Id="rId2944" Type="http://schemas.openxmlformats.org/officeDocument/2006/relationships/hyperlink" Target="https://youtu.be/RHSYIxDZXJ0" TargetMode="External"/><Relationship Id="rId1614" Type="http://schemas.openxmlformats.org/officeDocument/2006/relationships/hyperlink" Target="https://drive.google.com/file/d/1SsjqDULLhQGgU1yOAMzqaJr0gS9aIhcy/view?usp=share_link" TargetMode="External"/><Relationship Id="rId2945" Type="http://schemas.openxmlformats.org/officeDocument/2006/relationships/hyperlink" Target="https://projectcatalyst.io/funds/10/f10-osde-open-source-dev-ecosystem/upgrade-cardano-wallet-js-for-babbage" TargetMode="External"/><Relationship Id="rId1615" Type="http://schemas.openxmlformats.org/officeDocument/2006/relationships/hyperlink" Target="https://youtu.be/ik2I0DB7O5w" TargetMode="External"/><Relationship Id="rId2946" Type="http://schemas.openxmlformats.org/officeDocument/2006/relationships/hyperlink" Target="https://drive.google.com/file/d/1OUbbNz01sBzkL-aAQaPXXPMCFWunuoJN/view?usp=drive_link" TargetMode="External"/><Relationship Id="rId1616" Type="http://schemas.openxmlformats.org/officeDocument/2006/relationships/hyperlink" Target="https://www.youtube.com/watch?v=XWZ5VS2cPms" TargetMode="External"/><Relationship Id="rId2947" Type="http://schemas.openxmlformats.org/officeDocument/2006/relationships/hyperlink" Target="https://youtu.be/6fmFmQBgU7U" TargetMode="External"/><Relationship Id="rId907" Type="http://schemas.openxmlformats.org/officeDocument/2006/relationships/hyperlink" Target="https://app.ideascale.com/t/UM5UZBrNa" TargetMode="External"/><Relationship Id="rId1617" Type="http://schemas.openxmlformats.org/officeDocument/2006/relationships/hyperlink" Target="https://cardano.ideascale.com/a/dtd/420774-48088" TargetMode="External"/><Relationship Id="rId2948" Type="http://schemas.openxmlformats.org/officeDocument/2006/relationships/hyperlink" Target="https://projectcatalyst.io/funds/10/f10-developer-ecosystem-the-evolution/opshin-core-developing-python-smart-contracts" TargetMode="External"/><Relationship Id="rId906" Type="http://schemas.openxmlformats.org/officeDocument/2006/relationships/hyperlink" Target="https://youtu.be/0GSjOaHTIW4" TargetMode="External"/><Relationship Id="rId1618" Type="http://schemas.openxmlformats.org/officeDocument/2006/relationships/hyperlink" Target="https://drive.google.com/file/d/1h9czlLLNm-T1UGsRxRSu50BwB7-1b4uS/view?usp=share_link" TargetMode="External"/><Relationship Id="rId2949" Type="http://schemas.openxmlformats.org/officeDocument/2006/relationships/hyperlink" Target="https://docs.google.com/document/d/10W8Cw2xM079x863B4IP2iyrB3uJ-g-cgTw_eic_k4xQ/edit" TargetMode="External"/><Relationship Id="rId905" Type="http://schemas.openxmlformats.org/officeDocument/2006/relationships/hyperlink" Target="https://youtu.be/MuBovtCIjdU" TargetMode="External"/><Relationship Id="rId1619" Type="http://schemas.openxmlformats.org/officeDocument/2006/relationships/hyperlink" Target="https://youtu.be/PFc0DFE0T_U" TargetMode="External"/><Relationship Id="rId904" Type="http://schemas.openxmlformats.org/officeDocument/2006/relationships/hyperlink" Target="https://drive.google.com/file/d/1SVev16jlknFtofCWys4nGV2kzngIr1bT/view?usp=sharing" TargetMode="External"/><Relationship Id="rId909" Type="http://schemas.openxmlformats.org/officeDocument/2006/relationships/hyperlink" Target="https://youtu.be/rtMZ98EOk4A" TargetMode="External"/><Relationship Id="rId908" Type="http://schemas.openxmlformats.org/officeDocument/2006/relationships/hyperlink" Target="https://drive.google.com/file/d/1eRwIR4kT5a0WTXrC-RXg2XguhfRur7TL/view?usp=sharing" TargetMode="External"/><Relationship Id="rId903" Type="http://schemas.openxmlformats.org/officeDocument/2006/relationships/hyperlink" Target="https://app.ideascale.com/t/UM5UZBrNU" TargetMode="External"/><Relationship Id="rId902" Type="http://schemas.openxmlformats.org/officeDocument/2006/relationships/hyperlink" Target="https://youtu.be/phtsebt_OWg" TargetMode="External"/><Relationship Id="rId901" Type="http://schemas.openxmlformats.org/officeDocument/2006/relationships/hyperlink" Target="https://youtu.be/GnxicK_KLNI" TargetMode="External"/><Relationship Id="rId900" Type="http://schemas.openxmlformats.org/officeDocument/2006/relationships/hyperlink" Target="https://drive.google.com/file/d/12nqob2FP8ck2vFzR7HJWvSmf4emzoXGM/view?usp=sharing" TargetMode="External"/><Relationship Id="rId2930" Type="http://schemas.openxmlformats.org/officeDocument/2006/relationships/hyperlink" Target="https://projectcatalyst.io/funds/10/f10-development-and-infrastructure/cardanoscanio-maintenance" TargetMode="External"/><Relationship Id="rId1600" Type="http://schemas.openxmlformats.org/officeDocument/2006/relationships/hyperlink" Target="https://www.youtube.com/watch?v=EhpYbcvbhdI" TargetMode="External"/><Relationship Id="rId2931" Type="http://schemas.openxmlformats.org/officeDocument/2006/relationships/hyperlink" Target="https://milestones.projectcatalyst.io/projects/1000039/milestones/4" TargetMode="External"/><Relationship Id="rId1601" Type="http://schemas.openxmlformats.org/officeDocument/2006/relationships/hyperlink" Target="https://app.ideascale.com/t/UM5UZBulC" TargetMode="External"/><Relationship Id="rId2932" Type="http://schemas.openxmlformats.org/officeDocument/2006/relationships/hyperlink" Target="https://www.youtube.com/watch?v=v1rMyCa791E" TargetMode="External"/><Relationship Id="rId1602" Type="http://schemas.openxmlformats.org/officeDocument/2006/relationships/hyperlink" Target="https://drive.google.com/file/d/1XJlFJJ40tc5_PppRGqEQkuef2QLnBMgg/view?usp=share_link" TargetMode="External"/><Relationship Id="rId2933" Type="http://schemas.openxmlformats.org/officeDocument/2006/relationships/hyperlink" Target="https://app.ideascale.com/t/UM5UZBrCJ" TargetMode="External"/><Relationship Id="rId1603" Type="http://schemas.openxmlformats.org/officeDocument/2006/relationships/hyperlink" Target="https://youtu.be/kw_SdjovsN0" TargetMode="External"/><Relationship Id="rId2934" Type="http://schemas.openxmlformats.org/officeDocument/2006/relationships/hyperlink" Target="https://drive.google.com/file/d/1h4Nxxl-3FyU_hrZN6vyh8PeXsN4StoN-/view?usp=drive_link" TargetMode="External"/><Relationship Id="rId1604" Type="http://schemas.openxmlformats.org/officeDocument/2006/relationships/hyperlink" Target="https://vimeo.com/798703057" TargetMode="External"/><Relationship Id="rId2935" Type="http://schemas.openxmlformats.org/officeDocument/2006/relationships/hyperlink" Target="https://www.youtube.com/playlist?list=PLdfkt-MPjB1TjNbV3lmpJMMP3mQyn4XLL" TargetMode="External"/><Relationship Id="rId1605" Type="http://schemas.openxmlformats.org/officeDocument/2006/relationships/hyperlink" Target="https://cardano.ideascale.com/a/dtd/421194-48088" TargetMode="External"/><Relationship Id="rId2936" Type="http://schemas.openxmlformats.org/officeDocument/2006/relationships/hyperlink" Target="https://projectcatalyst.io/funds/10/f10-startups-and-onboarding-for-students/cardanocodex23-a-hackathon-aiming-to-increase-exposure-for-cardano-within-a-massive-developer-base" TargetMode="External"/><Relationship Id="rId1606" Type="http://schemas.openxmlformats.org/officeDocument/2006/relationships/hyperlink" Target="https://drive.google.com/file/d/16QWjE9xq625-_uYRzRxkzYHjwREEG9pa/view?usp=share_link" TargetMode="External"/><Relationship Id="rId2937" Type="http://schemas.openxmlformats.org/officeDocument/2006/relationships/hyperlink" Target="https://docs.google.com/document/d/1l2NaYn5iUTXy7MRr5aZcEUn7N3FcJztMfbfiF0ImXU0/edit" TargetMode="External"/><Relationship Id="rId1607" Type="http://schemas.openxmlformats.org/officeDocument/2006/relationships/hyperlink" Target="https://youtu.be/Ox_n8HirQt8" TargetMode="External"/><Relationship Id="rId2938" Type="http://schemas.openxmlformats.org/officeDocument/2006/relationships/hyperlink" Target="https://www.youtube.com/watch?v=UoHU9DzkhSo" TargetMode="External"/><Relationship Id="rId1608" Type="http://schemas.openxmlformats.org/officeDocument/2006/relationships/hyperlink" Target="https://www.youtube.com/watch?v=tw5qtZi4SIw" TargetMode="External"/><Relationship Id="rId2939" Type="http://schemas.openxmlformats.org/officeDocument/2006/relationships/hyperlink" Target="https://projectcatalyst.io/funds/10/f10-spo-tools-and-community-projects/new-spo-revenue-streams-for-securing-bridge-infrastructure" TargetMode="External"/><Relationship Id="rId1609" Type="http://schemas.openxmlformats.org/officeDocument/2006/relationships/hyperlink" Target="https://cardano.ideascale.com/a/dtd/419400-48088" TargetMode="External"/><Relationship Id="rId1631" Type="http://schemas.openxmlformats.org/officeDocument/2006/relationships/hyperlink" Target="https://www.youtube.com/watch?v=2Luak7OWPgo" TargetMode="External"/><Relationship Id="rId2962" Type="http://schemas.openxmlformats.org/officeDocument/2006/relationships/hyperlink" Target="https://youtu.be/cIw9wjPU3f0" TargetMode="External"/><Relationship Id="rId1632" Type="http://schemas.openxmlformats.org/officeDocument/2006/relationships/hyperlink" Target="https://app.ideascale.com/t/UM5UZBwoV" TargetMode="External"/><Relationship Id="rId2963" Type="http://schemas.openxmlformats.org/officeDocument/2006/relationships/hyperlink" Target="https://app.ideascale.com/t/UM5UZBwLi" TargetMode="External"/><Relationship Id="rId1633" Type="http://schemas.openxmlformats.org/officeDocument/2006/relationships/hyperlink" Target="https://docs.google.com/document/d/1Nu2eKCYFS91nH2Ejrzghd8d1vROgBdRB/edit?usp=share_link&amp;ouid=117059928304090739258&amp;rtpof=true&amp;sd=true" TargetMode="External"/><Relationship Id="rId2964" Type="http://schemas.openxmlformats.org/officeDocument/2006/relationships/hyperlink" Target="https://docs.google.com/document/d/15bnQcd7jqHZ1sSMnMGJrKTm9c70LmbKR/edit?usp=drive_link&amp;ouid=117059928304090739258&amp;rtpof=true&amp;sd=true" TargetMode="External"/><Relationship Id="rId1634" Type="http://schemas.openxmlformats.org/officeDocument/2006/relationships/hyperlink" Target="https://youtu.be/nWkk-rLd8PU" TargetMode="External"/><Relationship Id="rId2965" Type="http://schemas.openxmlformats.org/officeDocument/2006/relationships/hyperlink" Target="https://www.youtube.com/watch?v=-7SMQv8b-wY" TargetMode="External"/><Relationship Id="rId1635" Type="http://schemas.openxmlformats.org/officeDocument/2006/relationships/hyperlink" Target="https://youtu.be/tfU9fhEyMr8" TargetMode="External"/><Relationship Id="rId2966" Type="http://schemas.openxmlformats.org/officeDocument/2006/relationships/hyperlink" Target="https://app.ideascale.com/t/UM5UZBrF7" TargetMode="External"/><Relationship Id="rId1636" Type="http://schemas.openxmlformats.org/officeDocument/2006/relationships/hyperlink" Target="https://app.ideascale.com/t/UM5UZBw0z" TargetMode="External"/><Relationship Id="rId2967" Type="http://schemas.openxmlformats.org/officeDocument/2006/relationships/hyperlink" Target="https://drive.google.com/file/d/1QORSUFF8VugTz6f5PmoKQbadDu6U93-Z/view?usp=drive_link" TargetMode="External"/><Relationship Id="rId1637" Type="http://schemas.openxmlformats.org/officeDocument/2006/relationships/hyperlink" Target="https://drive.google.com/file/d/1gq5_owhgS4fUOpkEgTLfemPI4Qxu87rV/view?usp=share_link" TargetMode="External"/><Relationship Id="rId2968" Type="http://schemas.openxmlformats.org/officeDocument/2006/relationships/hyperlink" Target="https://www.youtube.com/playlist?list=PLdfkt-MPjB1TAG4sIItHDi4JCcpltuECn" TargetMode="External"/><Relationship Id="rId1638" Type="http://schemas.openxmlformats.org/officeDocument/2006/relationships/hyperlink" Target="https://youtu.be/sR6hpCfbS0g" TargetMode="External"/><Relationship Id="rId2969" Type="http://schemas.openxmlformats.org/officeDocument/2006/relationships/hyperlink" Target="https://cardano.ideascale.com/a/dtd/420827-48088" TargetMode="External"/><Relationship Id="rId929" Type="http://schemas.openxmlformats.org/officeDocument/2006/relationships/hyperlink" Target="https://youtu.be/PyIEF8BepG0" TargetMode="External"/><Relationship Id="rId1639" Type="http://schemas.openxmlformats.org/officeDocument/2006/relationships/hyperlink" Target="https://youtu.be/dvqrXQo2Eb8" TargetMode="External"/><Relationship Id="rId928" Type="http://schemas.openxmlformats.org/officeDocument/2006/relationships/hyperlink" Target="https://drive.google.com/drive/u/0/folders/1YZnlpPdynYn-BG9KmmUzBkABrTh9f6H0" TargetMode="External"/><Relationship Id="rId927" Type="http://schemas.openxmlformats.org/officeDocument/2006/relationships/hyperlink" Target="https://app.ideascale.com/t/UM5UZBwER" TargetMode="External"/><Relationship Id="rId926" Type="http://schemas.openxmlformats.org/officeDocument/2006/relationships/hyperlink" Target="https://www.youtube.com/watch?v=PmqxJLVT6Zw" TargetMode="External"/><Relationship Id="rId921" Type="http://schemas.openxmlformats.org/officeDocument/2006/relationships/hyperlink" Target="https://youtu.be/gTj8FRF-Isw" TargetMode="External"/><Relationship Id="rId920" Type="http://schemas.openxmlformats.org/officeDocument/2006/relationships/hyperlink" Target="https://drive.google.com/file/d/1GQxAJZ8jnhZ6Rii-GACRhCBEGuo2KCac/view?usp=sharing" TargetMode="External"/><Relationship Id="rId925" Type="http://schemas.openxmlformats.org/officeDocument/2006/relationships/hyperlink" Target="https://youtu.be/LkoEpxDJlr8" TargetMode="External"/><Relationship Id="rId924" Type="http://schemas.openxmlformats.org/officeDocument/2006/relationships/hyperlink" Target="https://drive.google.com/file/d/1fCqANY2VPH8DiQNT6v5tly7NiCFL0rri/view?usp=sharing" TargetMode="External"/><Relationship Id="rId923" Type="http://schemas.openxmlformats.org/officeDocument/2006/relationships/hyperlink" Target="https://app.ideascale.com/t/UM5UZBqoF" TargetMode="External"/><Relationship Id="rId922" Type="http://schemas.openxmlformats.org/officeDocument/2006/relationships/hyperlink" Target="https://youtu.be/-_ANm_kGpM4" TargetMode="External"/><Relationship Id="rId2960" Type="http://schemas.openxmlformats.org/officeDocument/2006/relationships/hyperlink" Target="https://cardano.ideascale.com/a/dtd/416681-48088" TargetMode="External"/><Relationship Id="rId1630" Type="http://schemas.openxmlformats.org/officeDocument/2006/relationships/hyperlink" Target="https://youtu.be/DerBUwtm8-Y" TargetMode="External"/><Relationship Id="rId2961" Type="http://schemas.openxmlformats.org/officeDocument/2006/relationships/hyperlink" Target="https://docs.google.com/document/d/1C4OgzPwVoMC2brFowSEcoBrSMmRxECtk/edit?usp=drive_link&amp;ouid=117059928304090739258&amp;rtpof=true&amp;sd=true" TargetMode="External"/><Relationship Id="rId1620" Type="http://schemas.openxmlformats.org/officeDocument/2006/relationships/hyperlink" Target="https://youtu.be/YfcTuYQ-6mE" TargetMode="External"/><Relationship Id="rId2951" Type="http://schemas.openxmlformats.org/officeDocument/2006/relationships/hyperlink" Target="https://app.ideascale.com/t/UM5UZBw3d" TargetMode="External"/><Relationship Id="rId1621" Type="http://schemas.openxmlformats.org/officeDocument/2006/relationships/hyperlink" Target="https://cardano.ideascale.com/a/dtd/420147-48088" TargetMode="External"/><Relationship Id="rId2952" Type="http://schemas.openxmlformats.org/officeDocument/2006/relationships/hyperlink" Target="https://drive.google.com/file/d/1BRsuvDgCJBFt3CQRxBMVvrui4pAoh8Sz/view?usp=drive_link" TargetMode="External"/><Relationship Id="rId1622" Type="http://schemas.openxmlformats.org/officeDocument/2006/relationships/hyperlink" Target="https://drive.google.com/file/d/1O-7LN0LXLHw2WK0Tl75msyXzUHNQu1ah/view?usp=share_link" TargetMode="External"/><Relationship Id="rId2953" Type="http://schemas.openxmlformats.org/officeDocument/2006/relationships/hyperlink" Target="https://www.youtube.com/watch?v=8cgZ1931X74" TargetMode="External"/><Relationship Id="rId1623" Type="http://schemas.openxmlformats.org/officeDocument/2006/relationships/hyperlink" Target="https://youtu.be/eB6zJmfHV0o" TargetMode="External"/><Relationship Id="rId2954" Type="http://schemas.openxmlformats.org/officeDocument/2006/relationships/hyperlink" Target="https://app.ideascale.com/t/UM5UZBwxT" TargetMode="External"/><Relationship Id="rId1624" Type="http://schemas.openxmlformats.org/officeDocument/2006/relationships/hyperlink" Target="https://youtu.be/VV59yVv2VJc" TargetMode="External"/><Relationship Id="rId2955" Type="http://schemas.openxmlformats.org/officeDocument/2006/relationships/hyperlink" Target="https://drive.google.com/file/d/1CnxJr3Os7TZ2OWuxzbuJIDYIm9aD8wTL/view?usp=drive_link" TargetMode="External"/><Relationship Id="rId1625" Type="http://schemas.openxmlformats.org/officeDocument/2006/relationships/hyperlink" Target="https://cardano.ideascale.com/a/dtd/420235-48088" TargetMode="External"/><Relationship Id="rId2956" Type="http://schemas.openxmlformats.org/officeDocument/2006/relationships/hyperlink" Target="https://www.youtube.com/watch?v=UghgUsg41bc" TargetMode="External"/><Relationship Id="rId1626" Type="http://schemas.openxmlformats.org/officeDocument/2006/relationships/hyperlink" Target="https://docs.google.com/document/d/11IVVag34GWLKLEPF94efQKpM5_tCoWQJrTP1rkusZ64/edit" TargetMode="External"/><Relationship Id="rId2957" Type="http://schemas.openxmlformats.org/officeDocument/2006/relationships/hyperlink" Target="https://cardano.ideascale.com/c/idea/402385" TargetMode="External"/><Relationship Id="rId1627" Type="http://schemas.openxmlformats.org/officeDocument/2006/relationships/hyperlink" Target="https://youtu.be/hcQ61MgR-Dk" TargetMode="External"/><Relationship Id="rId2958" Type="http://schemas.openxmlformats.org/officeDocument/2006/relationships/hyperlink" Target="https://drive.google.com/file/d/11qtixO2xU3ljLvkhaX9Ehh2rfsRLTwnj/view?usp=drive_link" TargetMode="External"/><Relationship Id="rId918" Type="http://schemas.openxmlformats.org/officeDocument/2006/relationships/hyperlink" Target="https://youtu.be/8RQt_CSAK8c" TargetMode="External"/><Relationship Id="rId1628" Type="http://schemas.openxmlformats.org/officeDocument/2006/relationships/hyperlink" Target="https://cardano.ideascale.com/a/dtd/416801-48088" TargetMode="External"/><Relationship Id="rId2959" Type="http://schemas.openxmlformats.org/officeDocument/2006/relationships/hyperlink" Target="https://www.youtube.com/watch?v=rdBieM7CpeU" TargetMode="External"/><Relationship Id="rId917" Type="http://schemas.openxmlformats.org/officeDocument/2006/relationships/hyperlink" Target="https://youtu.be/GVP4yQoFEi8" TargetMode="External"/><Relationship Id="rId1629" Type="http://schemas.openxmlformats.org/officeDocument/2006/relationships/hyperlink" Target="https://drive.google.com/file/d/1U7W5Z4PX3M5LM3368wmMDpDtPAM-RMfL/view?usp=share_link" TargetMode="External"/><Relationship Id="rId916" Type="http://schemas.openxmlformats.org/officeDocument/2006/relationships/hyperlink" Target="https://docs.google.com/document/d/1ZQP0Gi39FkRnjKTkdlAA75JwY2t0njr7Hs02z2hsku0/edit" TargetMode="External"/><Relationship Id="rId915" Type="http://schemas.openxmlformats.org/officeDocument/2006/relationships/hyperlink" Target="https://app.ideascale.com/t/UM5UZBvL6" TargetMode="External"/><Relationship Id="rId919" Type="http://schemas.openxmlformats.org/officeDocument/2006/relationships/hyperlink" Target="https://app.ideascale.com/t/UM5UZBvQY" TargetMode="External"/><Relationship Id="rId910" Type="http://schemas.openxmlformats.org/officeDocument/2006/relationships/hyperlink" Target="https://youtu.be/0GSjOaHTIW4" TargetMode="External"/><Relationship Id="rId914" Type="http://schemas.openxmlformats.org/officeDocument/2006/relationships/hyperlink" Target="https://youtu.be/oifjGvIEz5c" TargetMode="External"/><Relationship Id="rId913" Type="http://schemas.openxmlformats.org/officeDocument/2006/relationships/hyperlink" Target="https://youtu.be/WV2dHZiWNnU" TargetMode="External"/><Relationship Id="rId912" Type="http://schemas.openxmlformats.org/officeDocument/2006/relationships/hyperlink" Target="https://drive.google.com/file/d/1NQB0S8wugBZksGAsNZQMWkE4lWDU3rWj/view?usp=sharing" TargetMode="External"/><Relationship Id="rId911" Type="http://schemas.openxmlformats.org/officeDocument/2006/relationships/hyperlink" Target="https://app.ideascale.com/t/UM5UZBvL2" TargetMode="External"/><Relationship Id="rId2950" Type="http://schemas.openxmlformats.org/officeDocument/2006/relationships/hyperlink" Target="https://www.youtube.com/watch?v=Shpx_CJMHjA" TargetMode="External"/><Relationship Id="rId2900" Type="http://schemas.openxmlformats.org/officeDocument/2006/relationships/hyperlink" Target="https://app.ideascale.com/t/UM5UZBviz" TargetMode="External"/><Relationship Id="rId2901" Type="http://schemas.openxmlformats.org/officeDocument/2006/relationships/hyperlink" Target="https://docs.google.com/document/d/15JAu3R3mtJ6Lw5J6IDB173be1tHORv17/edit?usp=drive_link&amp;ouid=116297887899789336301&amp;rtpof=true&amp;sd=true" TargetMode="External"/><Relationship Id="rId2902" Type="http://schemas.openxmlformats.org/officeDocument/2006/relationships/hyperlink" Target="https://youtu.be/3h_VsexwQI4" TargetMode="External"/><Relationship Id="rId2903" Type="http://schemas.openxmlformats.org/officeDocument/2006/relationships/hyperlink" Target="https://app.ideascale.com/t/UM5UZBrTR" TargetMode="External"/><Relationship Id="rId2904" Type="http://schemas.openxmlformats.org/officeDocument/2006/relationships/hyperlink" Target="https://drive.google.com/file/d/1XI1cTYhBgrslJARJuCxv_wDywiHrdJVB/view?usp=drive_link" TargetMode="External"/><Relationship Id="rId2905" Type="http://schemas.openxmlformats.org/officeDocument/2006/relationships/hyperlink" Target="https://youtu.be/FZJ1W5TXhQE?feature=shared" TargetMode="External"/><Relationship Id="rId2906" Type="http://schemas.openxmlformats.org/officeDocument/2006/relationships/hyperlink" Target="https://app.ideascale.com/t/UM5UZBrWx" TargetMode="External"/><Relationship Id="rId2907" Type="http://schemas.openxmlformats.org/officeDocument/2006/relationships/hyperlink" Target="https://drive.google.com/file/d/1kww3x7_f_HL2ObJE-rjxPYRVfMM8WkqJ/view?usp=drive_link" TargetMode="External"/><Relationship Id="rId2908" Type="http://schemas.openxmlformats.org/officeDocument/2006/relationships/hyperlink" Target="https://www.youtube.com/watch?v=vzR1PSJ7NZU" TargetMode="External"/><Relationship Id="rId2909" Type="http://schemas.openxmlformats.org/officeDocument/2006/relationships/hyperlink" Target="https://cardano.ideascale.com/a/dtd/417139-48088" TargetMode="External"/><Relationship Id="rId5170" Type="http://schemas.openxmlformats.org/officeDocument/2006/relationships/hyperlink" Target="https://www.youtube.com/watch?v=5BKntkg8Z8M" TargetMode="External"/><Relationship Id="rId5171" Type="http://schemas.openxmlformats.org/officeDocument/2006/relationships/hyperlink" Target="https://projectcatalyst.io/funds/10/f13-cardano-use-cases-concept/pkl-cardano-governance-explorer-visualized-with-graphs" TargetMode="External"/><Relationship Id="rId5174" Type="http://schemas.openxmlformats.org/officeDocument/2006/relationships/hyperlink" Target="https://cardano.ideascale.com/a/dtd/419153-48088" TargetMode="External"/><Relationship Id="rId5175" Type="http://schemas.openxmlformats.org/officeDocument/2006/relationships/hyperlink" Target="https://drive.google.com/file/d/1sURsxkHOSh1DS4FbhxnaskTsqhYYQgbt/view" TargetMode="External"/><Relationship Id="rId5172" Type="http://schemas.openxmlformats.org/officeDocument/2006/relationships/hyperlink" Target="https://drive.google.com/file/d/1VelCAs12wQgGXl3WxUCPBFYkHlcDfHGk/view" TargetMode="External"/><Relationship Id="rId5173" Type="http://schemas.openxmlformats.org/officeDocument/2006/relationships/hyperlink" Target="http://youtube.com/watch?v=g711I0KcqUU&amp;feature=youtu.be" TargetMode="External"/><Relationship Id="rId5178" Type="http://schemas.openxmlformats.org/officeDocument/2006/relationships/hyperlink" Target="https://drive.google.com/file/d/1yOaNMGqZprGiXsW93xmPSnO0v3sOQkxu/view" TargetMode="External"/><Relationship Id="rId5179" Type="http://schemas.openxmlformats.org/officeDocument/2006/relationships/hyperlink" Target="https://www.youtube.com/watch?v=BN5Y8uVuKxQ" TargetMode="External"/><Relationship Id="rId5176" Type="http://schemas.openxmlformats.org/officeDocument/2006/relationships/hyperlink" Target="https://vimeo.com/1125748020" TargetMode="External"/><Relationship Id="rId5177" Type="http://schemas.openxmlformats.org/officeDocument/2006/relationships/hyperlink" Target="https://projectcatalyst.io/funds/12/f12-cardano-open-developers/cardano-swift-sdk-for-apple-development-cardano-serialization-library-x-rust" TargetMode="External"/><Relationship Id="rId5160" Type="http://schemas.openxmlformats.org/officeDocument/2006/relationships/hyperlink" Target="https://drive.google.com/file/d/19p_XTH2BRi7iT7OyVwgOK181i3dr_Vyb/view?usp=drive_link" TargetMode="External"/><Relationship Id="rId5163" Type="http://schemas.openxmlformats.org/officeDocument/2006/relationships/hyperlink" Target="https://drive.google.com/file/d/1V9nVpUoy0eC6nRvw-srsp0GZsNbHFUb3/view?usp=drive_link" TargetMode="External"/><Relationship Id="rId5164" Type="http://schemas.openxmlformats.org/officeDocument/2006/relationships/hyperlink" Target="http://youtube.com/watch?v=Kit1Mx4W6YY&amp;feature=youtu.be" TargetMode="External"/><Relationship Id="rId5161" Type="http://schemas.openxmlformats.org/officeDocument/2006/relationships/hyperlink" Target="http://youtube.com/watch?v=bXXasUJLpvI&amp;feature=youtu.be" TargetMode="External"/><Relationship Id="rId5162" Type="http://schemas.openxmlformats.org/officeDocument/2006/relationships/hyperlink" Target="https://projectcatalyst.io/funds/10/f13-cardano-open-ecosystem/empowering-desci-with-marlowe-a-free-course-on-real-world-blockchain-applications" TargetMode="External"/><Relationship Id="rId5167" Type="http://schemas.openxmlformats.org/officeDocument/2006/relationships/hyperlink" Target="http://youtube.com/watch?v=pgG7gOctw98&amp;feature=youtu.be" TargetMode="External"/><Relationship Id="rId5168" Type="http://schemas.openxmlformats.org/officeDocument/2006/relationships/hyperlink" Target="https://projectcatalyst.io/funds/11/cardano-use-cases-concept/decentralized-machine-learning-model-hosting-on-cardano-interface" TargetMode="External"/><Relationship Id="rId5165" Type="http://schemas.openxmlformats.org/officeDocument/2006/relationships/hyperlink" Target="https://projectcatalyst.io/funds/10/f13-cardano-use-cases-concept/minting-nfts-from-historical-agricultural-field-boundary-crop-performance" TargetMode="External"/><Relationship Id="rId5166" Type="http://schemas.openxmlformats.org/officeDocument/2006/relationships/hyperlink" Target="https://docs.google.com/presentation/u/0/d/1mFYY7nL3nUp0WFD3n40zmAC-gMlyFXvD-0SaDm87eJM/edit?fromCopy=true&amp;ct=2&amp;cct=2" TargetMode="External"/><Relationship Id="rId5169" Type="http://schemas.openxmlformats.org/officeDocument/2006/relationships/hyperlink" Target="https://drive.google.com/file/d/14C2CI-_hAhjTz3xdZLGpP26YZvPAqTMK/view" TargetMode="External"/><Relationship Id="rId2920" Type="http://schemas.openxmlformats.org/officeDocument/2006/relationships/hyperlink" Target="https://www.youtube.com/watch?v=uT8xpD4RbK0" TargetMode="External"/><Relationship Id="rId2921" Type="http://schemas.openxmlformats.org/officeDocument/2006/relationships/hyperlink" Target="https://app.ideascale.com/t/UM5UZBvsB" TargetMode="External"/><Relationship Id="rId2922" Type="http://schemas.openxmlformats.org/officeDocument/2006/relationships/hyperlink" Target="https://drive.google.com/file/d/18vGvp6a0zj81v_NT7sAoFpR825gXIhsr/view?usp=drive_link" TargetMode="External"/><Relationship Id="rId2923" Type="http://schemas.openxmlformats.org/officeDocument/2006/relationships/hyperlink" Target="https://vimeo.com/892480472?share=copy" TargetMode="External"/><Relationship Id="rId2924" Type="http://schemas.openxmlformats.org/officeDocument/2006/relationships/hyperlink" Target="https://cardano.ideascale.com/a/dtd/422741-48088" TargetMode="External"/><Relationship Id="rId2925" Type="http://schemas.openxmlformats.org/officeDocument/2006/relationships/hyperlink" Target="https://drive.google.com/file/d/1-WlVBUpfvVU9IEfXX-a5OKIQNL4DuAmq/view?usp=sharing" TargetMode="External"/><Relationship Id="rId2926" Type="http://schemas.openxmlformats.org/officeDocument/2006/relationships/hyperlink" Target="https://youtu.be/7m0IzbgDq2o" TargetMode="External"/><Relationship Id="rId2927" Type="http://schemas.openxmlformats.org/officeDocument/2006/relationships/hyperlink" Target="https://app.ideascale.com/t/UM5UZBwRJ" TargetMode="External"/><Relationship Id="rId2928" Type="http://schemas.openxmlformats.org/officeDocument/2006/relationships/hyperlink" Target="https://drive.google.com/file/d/1O8Cy5Q6VBo_8Pism6ppEgqrh7tD7J5Y7/view?usp=drive_link" TargetMode="External"/><Relationship Id="rId2929" Type="http://schemas.openxmlformats.org/officeDocument/2006/relationships/hyperlink" Target="https://www.youtube.com/watch?v=oVIah_cXkiw" TargetMode="External"/><Relationship Id="rId5192" Type="http://schemas.openxmlformats.org/officeDocument/2006/relationships/hyperlink" Target="https://app.ideascale.com/t/UM5UZBvUq" TargetMode="External"/><Relationship Id="rId5193" Type="http://schemas.openxmlformats.org/officeDocument/2006/relationships/hyperlink" Target="https://projectcatalyst.io/funds/12/f12-cardano-use-cases-concept/charli3-oracles-verified-discountcoupon-codes-for-adobe-commerce-and-magento-2-open-source-ecommerce-platforms" TargetMode="External"/><Relationship Id="rId5190" Type="http://schemas.openxmlformats.org/officeDocument/2006/relationships/hyperlink" Target="https://drive.google.com/file/d/1X7BtAdaGZXtx9mz11SawkCuaOJLIlhVP/view?usp=drive_link" TargetMode="External"/><Relationship Id="rId5191" Type="http://schemas.openxmlformats.org/officeDocument/2006/relationships/hyperlink" Target="https://www.youtube.com/watch?v=3AxwQEgxct0" TargetMode="External"/><Relationship Id="rId5196" Type="http://schemas.openxmlformats.org/officeDocument/2006/relationships/hyperlink" Target="https://projectcatalyst.io/funds/11/cardano-open-developers/cardano-native-token-extension-programmable-tokens" TargetMode="External"/><Relationship Id="rId5197" Type="http://schemas.openxmlformats.org/officeDocument/2006/relationships/hyperlink" Target="https://drive.google.com/file/d/11gy_zrGsIqcKh5POrm5-ShH5bhgTicTw/view" TargetMode="External"/><Relationship Id="rId5194" Type="http://schemas.openxmlformats.org/officeDocument/2006/relationships/hyperlink" Target="https://docs.google.com/document/d/1xyEi9PJgH0W95ItdWe9VMJbVYnxYUdpvVI6kHjygYBc/edit?tab=t.0" TargetMode="External"/><Relationship Id="rId5195" Type="http://schemas.openxmlformats.org/officeDocument/2006/relationships/hyperlink" Target="https://vimeo.com/1129034707/c84470d51d" TargetMode="External"/><Relationship Id="rId5198" Type="http://schemas.openxmlformats.org/officeDocument/2006/relationships/hyperlink" Target="https://www.youtube.com/watch?v=yQqF2p-jZXA&amp;feature=youtu.be" TargetMode="External"/><Relationship Id="rId5199" Type="http://schemas.openxmlformats.org/officeDocument/2006/relationships/hyperlink" Target="https://projectcatalyst.io/funds/12/f12-cardano-use-cases-mvp/lending-and-borrowing-aggregator" TargetMode="External"/><Relationship Id="rId2910" Type="http://schemas.openxmlformats.org/officeDocument/2006/relationships/hyperlink" Target="https://drive.google.com/file/d/15Oadq9ANSJYhpdCqAyXrbCY9xPjS8TFi/view?usp=drive_link" TargetMode="External"/><Relationship Id="rId2911" Type="http://schemas.openxmlformats.org/officeDocument/2006/relationships/hyperlink" Target="https://www.youtube.com/watch?v=R0H4JAV-yZo" TargetMode="External"/><Relationship Id="rId2912" Type="http://schemas.openxmlformats.org/officeDocument/2006/relationships/hyperlink" Target="https://cardano.ideascale.com/a/dtd/417569-48088" TargetMode="External"/><Relationship Id="rId2913" Type="http://schemas.openxmlformats.org/officeDocument/2006/relationships/hyperlink" Target="https://drive.google.com/file/d/1FEaTZvfxMX-JCWcwqeYzVtYO1jv8AKDX/view?usp=drive_link" TargetMode="External"/><Relationship Id="rId2914" Type="http://schemas.openxmlformats.org/officeDocument/2006/relationships/hyperlink" Target="https://youtu.be/Uv2PoalzWw0" TargetMode="External"/><Relationship Id="rId2915" Type="http://schemas.openxmlformats.org/officeDocument/2006/relationships/hyperlink" Target="https://cardano.ideascale.com/a/dtd/422135-48088" TargetMode="External"/><Relationship Id="rId2916" Type="http://schemas.openxmlformats.org/officeDocument/2006/relationships/hyperlink" Target="https://docs.google.com/document/d/1jGyAvjtwshvQIBrdVUK-5ZJszlLuys9dFqb58mQcCbc/edit" TargetMode="External"/><Relationship Id="rId2917" Type="http://schemas.openxmlformats.org/officeDocument/2006/relationships/hyperlink" Target="https://youtu.be/n6JhOQV_YgY" TargetMode="External"/><Relationship Id="rId2918" Type="http://schemas.openxmlformats.org/officeDocument/2006/relationships/hyperlink" Target="https://cardano.ideascale.com/a/dtd/421376-48088" TargetMode="External"/><Relationship Id="rId2919" Type="http://schemas.openxmlformats.org/officeDocument/2006/relationships/hyperlink" Target="https://docs.google.com/document/d/1oDUpPNZskDV7pYbk_cW1DxCA1HnOBFBm/edit?usp=drive_link&amp;ouid=116297887899789336301&amp;rtpof=true&amp;sd=true" TargetMode="External"/><Relationship Id="rId5181" Type="http://schemas.openxmlformats.org/officeDocument/2006/relationships/hyperlink" Target="https://drive.google.com/file/d/11kK_vHpRT9jmyc_-Z3GNK_ZeZh87TN5y/view" TargetMode="External"/><Relationship Id="rId5182" Type="http://schemas.openxmlformats.org/officeDocument/2006/relationships/hyperlink" Target="http://youtube.com/watch?v=smll90J6PJE&amp;feature=youtu.be" TargetMode="External"/><Relationship Id="rId5180" Type="http://schemas.openxmlformats.org/officeDocument/2006/relationships/hyperlink" Target="https://projectcatalyst.io/funds/10/f13-cardano-open-developers/designing-an-api-for-zk-snark-proof-verification-in-aiken-eryx" TargetMode="External"/><Relationship Id="rId5185" Type="http://schemas.openxmlformats.org/officeDocument/2006/relationships/hyperlink" Target="https://www.youtube.com/watch?v=9t1AaHwqZPI&amp;feature=youtu.be" TargetMode="External"/><Relationship Id="rId5186" Type="http://schemas.openxmlformats.org/officeDocument/2006/relationships/hyperlink" Target="https://projectcatalyst.io/funds/12/f12-cardano-use-cases-mvp/kwarxs-mlabs-fracturizing-revolutionize-evolve" TargetMode="External"/><Relationship Id="rId5183" Type="http://schemas.openxmlformats.org/officeDocument/2006/relationships/hyperlink" Target="https://projectcatalyst.io/funds/10/f13-cardano-open-developers/mesh-hydra-tools-for-administrating-and-interacting-with-hydra-heads" TargetMode="External"/><Relationship Id="rId5184" Type="http://schemas.openxmlformats.org/officeDocument/2006/relationships/hyperlink" Target="https://drive.google.com/file/d/1EdUHozQaVU-c9NklEA8P5qLBgnEhx-oU/view" TargetMode="External"/><Relationship Id="rId5189" Type="http://schemas.openxmlformats.org/officeDocument/2006/relationships/hyperlink" Target="https://projectcatalyst.io/funds/10/f13-cardano-use-cases-product/mlabs-pisa-fees-enabling-decentralized-fee-trading-on-cardano" TargetMode="External"/><Relationship Id="rId5187" Type="http://schemas.openxmlformats.org/officeDocument/2006/relationships/hyperlink" Target="https://drive.google.com/file/d/1cEYdaHl6Ya7wgHmm-a5I6SkQ65wwmjGr/view" TargetMode="External"/><Relationship Id="rId5188" Type="http://schemas.openxmlformats.org/officeDocument/2006/relationships/hyperlink" Target="https://www.youtube.com/watch?v=toBBfEQ6BKM" TargetMode="External"/><Relationship Id="rId1697" Type="http://schemas.openxmlformats.org/officeDocument/2006/relationships/hyperlink" Target="https://drive.google.com/file/d/1Ww-YjkDL138elszjFCGHp29iTmMewJsW/view?usp=share_link" TargetMode="External"/><Relationship Id="rId4723" Type="http://schemas.openxmlformats.org/officeDocument/2006/relationships/hyperlink" Target="https://projectcatalyst.io/funds/12/f12-cardano-open-developers/build-a-customised-llm-for-aiken-smart-contract-code-analysis-and-release-on-hugging-face" TargetMode="External"/><Relationship Id="rId1698" Type="http://schemas.openxmlformats.org/officeDocument/2006/relationships/hyperlink" Target="https://youtu.be/jcAyXIPhg4E" TargetMode="External"/><Relationship Id="rId4722" Type="http://schemas.openxmlformats.org/officeDocument/2006/relationships/hyperlink" Target="https://youtu.be/ppYMsC20Dh4" TargetMode="External"/><Relationship Id="rId1699" Type="http://schemas.openxmlformats.org/officeDocument/2006/relationships/hyperlink" Target="https://youtu.be/xtBbPNRJPA0" TargetMode="External"/><Relationship Id="rId4725" Type="http://schemas.openxmlformats.org/officeDocument/2006/relationships/hyperlink" Target="https://www.youtube.com/watch?v=vRzmwMZEgSk" TargetMode="External"/><Relationship Id="rId4724" Type="http://schemas.openxmlformats.org/officeDocument/2006/relationships/hyperlink" Target="https://drive.google.com/file/d/1kZ9rPTtjlQidndRN-z3ZrQo0GobODKdm/view?usp=drive_link" TargetMode="External"/><Relationship Id="rId4727" Type="http://schemas.openxmlformats.org/officeDocument/2006/relationships/hyperlink" Target="https://drive.google.com/file/d/1VYw1nHAfZZRH65o51-I8vFxB4AC58KOQ/view?usp=sharing" TargetMode="External"/><Relationship Id="rId4726" Type="http://schemas.openxmlformats.org/officeDocument/2006/relationships/hyperlink" Target="https://projectcatalyst.io/funds/12/f12-cardano-open-developers/griffin-a-substrate-node-that-supports-plutus-by-txpipe" TargetMode="External"/><Relationship Id="rId4729" Type="http://schemas.openxmlformats.org/officeDocument/2006/relationships/hyperlink" Target="https://projectcatalyst.io/funds/12/f12-cardano-use-cases-product/zkfold-smart-contract-wallet-backend" TargetMode="External"/><Relationship Id="rId4728" Type="http://schemas.openxmlformats.org/officeDocument/2006/relationships/hyperlink" Target="https://youtu.be/4oSjXauObZU" TargetMode="External"/><Relationship Id="rId866" Type="http://schemas.openxmlformats.org/officeDocument/2006/relationships/hyperlink" Target="https://drive.google.com/file/d/1jzEa-G9HVkofkHkhbS5ejOEzvYpwYJb_/view?usp=sharing" TargetMode="External"/><Relationship Id="rId865" Type="http://schemas.openxmlformats.org/officeDocument/2006/relationships/hyperlink" Target="https://youtu.be/BUgk97Fd_Io" TargetMode="External"/><Relationship Id="rId864" Type="http://schemas.openxmlformats.org/officeDocument/2006/relationships/hyperlink" Target="https://drive.google.com/file/d/1WWoiCa__KsHJjJn2oyaBBvRsor7JALVn/view?usp=sharing" TargetMode="External"/><Relationship Id="rId863" Type="http://schemas.openxmlformats.org/officeDocument/2006/relationships/hyperlink" Target="https://app.ideascale.com/t/UM5UZBvd0" TargetMode="External"/><Relationship Id="rId869" Type="http://schemas.openxmlformats.org/officeDocument/2006/relationships/hyperlink" Target="https://youtu.be/cQPRppcbCn0" TargetMode="External"/><Relationship Id="rId868" Type="http://schemas.openxmlformats.org/officeDocument/2006/relationships/hyperlink" Target="https://drive.google.com/file/d/16K_xi6AvEYPeRJNhWJcojnSmx1ppGBx4/view?usp=sharing" TargetMode="External"/><Relationship Id="rId867" Type="http://schemas.openxmlformats.org/officeDocument/2006/relationships/hyperlink" Target="https://app.ideascale.com/t/UM5UZBrPH" TargetMode="External"/><Relationship Id="rId1690" Type="http://schemas.openxmlformats.org/officeDocument/2006/relationships/hyperlink" Target="https://youtu.be/ydKyKj8A6b0" TargetMode="External"/><Relationship Id="rId1691" Type="http://schemas.openxmlformats.org/officeDocument/2006/relationships/hyperlink" Target="https://www.youtube.com/watch?v=CTRRt8aD4J8" TargetMode="External"/><Relationship Id="rId1692" Type="http://schemas.openxmlformats.org/officeDocument/2006/relationships/hyperlink" Target="https://app.ideascale.com/t/UM5UZBvqD" TargetMode="External"/><Relationship Id="rId862" Type="http://schemas.openxmlformats.org/officeDocument/2006/relationships/hyperlink" Target="https://www.youtube.com/watch?v=dYmd-fhyR70&amp;" TargetMode="External"/><Relationship Id="rId1693" Type="http://schemas.openxmlformats.org/officeDocument/2006/relationships/hyperlink" Target="https://drive.google.com/file/d/16SZUk83yVQghWaOdllawj1Mllltdj2sO/view?usp=drive_link" TargetMode="External"/><Relationship Id="rId861" Type="http://schemas.openxmlformats.org/officeDocument/2006/relationships/hyperlink" Target="https://youtu.be/QbMW4WKnt7E" TargetMode="External"/><Relationship Id="rId1694" Type="http://schemas.openxmlformats.org/officeDocument/2006/relationships/hyperlink" Target="https://youtu.be/QTJsbrMX7GE" TargetMode="External"/><Relationship Id="rId860" Type="http://schemas.openxmlformats.org/officeDocument/2006/relationships/hyperlink" Target="https://drive.google.com/file/d/1Isynycik3sGyLHGhYyr9bfh1Hk6mIW0v/view?usp=sharing" TargetMode="External"/><Relationship Id="rId1695" Type="http://schemas.openxmlformats.org/officeDocument/2006/relationships/hyperlink" Target="https://www.youtube.com/watch?v=Qb3WswuvPwI" TargetMode="External"/><Relationship Id="rId4721" Type="http://schemas.openxmlformats.org/officeDocument/2006/relationships/hyperlink" Target="https://drive.google.com/file/d/1rZk0TSNRhsGOliASaIXwNwNwiVBFuhxi/view" TargetMode="External"/><Relationship Id="rId1696" Type="http://schemas.openxmlformats.org/officeDocument/2006/relationships/hyperlink" Target="https://app.ideascale.com/t/UM5UZBuxT" TargetMode="External"/><Relationship Id="rId4720" Type="http://schemas.openxmlformats.org/officeDocument/2006/relationships/hyperlink" Target="https://app.ideascale.com/t/UM5UZBrJz" TargetMode="External"/><Relationship Id="rId1686" Type="http://schemas.openxmlformats.org/officeDocument/2006/relationships/hyperlink" Target="https://youtu.be/kR5j-HcCZ_8" TargetMode="External"/><Relationship Id="rId4712" Type="http://schemas.openxmlformats.org/officeDocument/2006/relationships/hyperlink" Target="https://projectcatalyst.io/funds/10/f13-cardano-use-cases-product/cexplorerio-advanced-drep-and-spo-analytics" TargetMode="External"/><Relationship Id="rId1687" Type="http://schemas.openxmlformats.org/officeDocument/2006/relationships/hyperlink" Target="https://www.youtube.com/watch?v=XMkxEEm18Vs" TargetMode="External"/><Relationship Id="rId4711" Type="http://schemas.openxmlformats.org/officeDocument/2006/relationships/hyperlink" Target="https://youtu.be/DjEjpcq-KPY" TargetMode="External"/><Relationship Id="rId1688" Type="http://schemas.openxmlformats.org/officeDocument/2006/relationships/hyperlink" Target="https://app.ideascale.com/t/UM5UZBvYu" TargetMode="External"/><Relationship Id="rId4714" Type="http://schemas.openxmlformats.org/officeDocument/2006/relationships/hyperlink" Target="https://projectcatalyst.io/funds/10/f13-cardano-open-developers/maintain-mesh-and-build-developer-community" TargetMode="External"/><Relationship Id="rId1689" Type="http://schemas.openxmlformats.org/officeDocument/2006/relationships/hyperlink" Target="https://drive.google.com/file/d/11pW2uHCQB1eyNR4814MvFAQJuC5i5XUu/view?usp=drive_link" TargetMode="External"/><Relationship Id="rId4713" Type="http://schemas.openxmlformats.org/officeDocument/2006/relationships/hyperlink" Target="https://vimeo.com/1102213273" TargetMode="External"/><Relationship Id="rId4716" Type="http://schemas.openxmlformats.org/officeDocument/2006/relationships/hyperlink" Target="https://youtu.be/ErNmljGFqGI" TargetMode="External"/><Relationship Id="rId4715" Type="http://schemas.openxmlformats.org/officeDocument/2006/relationships/hyperlink" Target="https://drive.google.com/file/d/1g2ZxU7czMyJ7vylGnfCeFNrsibVBdeTn/view?usp=drive_link" TargetMode="External"/><Relationship Id="rId4718" Type="http://schemas.openxmlformats.org/officeDocument/2006/relationships/hyperlink" Target="https://drive.google.com/file/d/1wf-Jz1Bvlq6Sh1HjOcTQQVCSW6j0HuYe/view?usp=drive_link" TargetMode="External"/><Relationship Id="rId4717" Type="http://schemas.openxmlformats.org/officeDocument/2006/relationships/hyperlink" Target="https://projectcatalyst.io/funds/10/f13-cardano-use-cases-product/taptools-all-in-one-cardano-news-aggregator" TargetMode="External"/><Relationship Id="rId4719" Type="http://schemas.openxmlformats.org/officeDocument/2006/relationships/hyperlink" Target="https://vimeo.com/1099753307?share=copy" TargetMode="External"/><Relationship Id="rId855" Type="http://schemas.openxmlformats.org/officeDocument/2006/relationships/hyperlink" Target="https://app.ideascale.com/t/UM5UZBvCf" TargetMode="External"/><Relationship Id="rId854" Type="http://schemas.openxmlformats.org/officeDocument/2006/relationships/hyperlink" Target="https://youtu.be/Fgg9aKS1Mm0" TargetMode="External"/><Relationship Id="rId853" Type="http://schemas.openxmlformats.org/officeDocument/2006/relationships/hyperlink" Target="https://youtu.be/V3acSeoICiU" TargetMode="External"/><Relationship Id="rId852" Type="http://schemas.openxmlformats.org/officeDocument/2006/relationships/hyperlink" Target="https://drive.google.com/file/d/1_aE2mbGCpkYqTtW711-iSzXNLg0GRAr3/view?usp=sharing" TargetMode="External"/><Relationship Id="rId859" Type="http://schemas.openxmlformats.org/officeDocument/2006/relationships/hyperlink" Target="https://app.ideascale.com/t/UM5UZBqvK" TargetMode="External"/><Relationship Id="rId858" Type="http://schemas.openxmlformats.org/officeDocument/2006/relationships/hyperlink" Target="https://youtu.be/Uw6breAtxto" TargetMode="External"/><Relationship Id="rId857" Type="http://schemas.openxmlformats.org/officeDocument/2006/relationships/hyperlink" Target="https://youtu.be/X9C5WBkns3c" TargetMode="External"/><Relationship Id="rId856" Type="http://schemas.openxmlformats.org/officeDocument/2006/relationships/hyperlink" Target="https://drive.google.com/file/d/1ppQt1ip6RgJ2VbbTw17qgcm5DIShRf1U/view?usp=sharing" TargetMode="External"/><Relationship Id="rId1680" Type="http://schemas.openxmlformats.org/officeDocument/2006/relationships/hyperlink" Target="https://cardano.ideascale.com/a/dtd/421675-48088" TargetMode="External"/><Relationship Id="rId1681" Type="http://schemas.openxmlformats.org/officeDocument/2006/relationships/hyperlink" Target="https://docs.google.com/document/d/1RpBp97oLmomyS08ol4COARI_rANLQfSL/edit?usp=share_link&amp;ouid=116297887899789336301&amp;rtpof=true&amp;sd=true" TargetMode="External"/><Relationship Id="rId851" Type="http://schemas.openxmlformats.org/officeDocument/2006/relationships/hyperlink" Target="https://cardano.ideascale.com/a/dtd/ADAPlus-io-Mass-payments-system/366809-48088" TargetMode="External"/><Relationship Id="rId1682" Type="http://schemas.openxmlformats.org/officeDocument/2006/relationships/hyperlink" Target="https://youtu.be/MiZzBTnKXxM" TargetMode="External"/><Relationship Id="rId850" Type="http://schemas.openxmlformats.org/officeDocument/2006/relationships/hyperlink" Target="https://drive.google.com/file/d/1_NmhjxwDYZ4NKHPQKV5zcgAMgLnk3tET/view?usp=sharing" TargetMode="External"/><Relationship Id="rId1683" Type="http://schemas.openxmlformats.org/officeDocument/2006/relationships/hyperlink" Target="https://www.youtube.com/watch?v=FdEUarg9dr8" TargetMode="External"/><Relationship Id="rId1684" Type="http://schemas.openxmlformats.org/officeDocument/2006/relationships/hyperlink" Target="https://app.ideascale.com/t/UM5UZBvYC" TargetMode="External"/><Relationship Id="rId4710" Type="http://schemas.openxmlformats.org/officeDocument/2006/relationships/hyperlink" Target="https://drive.google.com/file/d/1JmC4VzCe70HzzisVSieVwbUsbX5PJbKE/view?usp=drive_link" TargetMode="External"/><Relationship Id="rId1685" Type="http://schemas.openxmlformats.org/officeDocument/2006/relationships/hyperlink" Target="https://drive.google.com/file/d/1A3-ELBvWlNqn0WlptZQghDgjMP0GRrxX/view?usp=share_link" TargetMode="External"/><Relationship Id="rId3414" Type="http://schemas.openxmlformats.org/officeDocument/2006/relationships/hyperlink" Target="https://projectcatalyst.io/funds/10/f10-developer-ecosystem-the-evolution/plug-and-play-smart-contract-api-a-game-changing-platform-to-deploy-open-source-contracts-instantly" TargetMode="External"/><Relationship Id="rId4745" Type="http://schemas.openxmlformats.org/officeDocument/2006/relationships/hyperlink" Target="https://drive.google.com/file/d/1M3tkmA9guBRBxYUb9dpvUNBrtMPCXqUJ/view?usp=drive_link" TargetMode="External"/><Relationship Id="rId3413" Type="http://schemas.openxmlformats.org/officeDocument/2006/relationships/hyperlink" Target="https://youtu.be/v3vmfqM6VGI" TargetMode="External"/><Relationship Id="rId4744" Type="http://schemas.openxmlformats.org/officeDocument/2006/relationships/hyperlink" Target="https://projectcatalyst.io/funds/12/f12-cardano-open-developers/cardano-ecommerce-application" TargetMode="External"/><Relationship Id="rId3416" Type="http://schemas.openxmlformats.org/officeDocument/2006/relationships/hyperlink" Target="https://youtu.be/eXtPjU3aSQc" TargetMode="External"/><Relationship Id="rId4747" Type="http://schemas.openxmlformats.org/officeDocument/2006/relationships/hyperlink" Target="https://cardano.ideascale.com/a/dtd/Green-Lion-GL-lending-in-Ghana/368875-48088" TargetMode="External"/><Relationship Id="rId3415" Type="http://schemas.openxmlformats.org/officeDocument/2006/relationships/hyperlink" Target="https://drive.google.com/file/d/1Wb0Ub5UVRdASjcgUBWpwMCBW2n0ZrglH/view?usp=drive_link" TargetMode="External"/><Relationship Id="rId4746" Type="http://schemas.openxmlformats.org/officeDocument/2006/relationships/hyperlink" Target="https://youtu.be/GyD01C27RR8" TargetMode="External"/><Relationship Id="rId3418" Type="http://schemas.openxmlformats.org/officeDocument/2006/relationships/hyperlink" Target="https://docs.google.com/document/d/1qvkP3A7tJMpxeNeYqsWjSGX1HODyW1MzqRjfIXF0fcs/edit" TargetMode="External"/><Relationship Id="rId4749" Type="http://schemas.openxmlformats.org/officeDocument/2006/relationships/hyperlink" Target="https://www.youtube.com/watch?v=RbQ9720zedI&amp;feature=youtu.be" TargetMode="External"/><Relationship Id="rId3417" Type="http://schemas.openxmlformats.org/officeDocument/2006/relationships/hyperlink" Target="https://cardano.ideascale.com/a/dtd/421050-48088" TargetMode="External"/><Relationship Id="rId4748" Type="http://schemas.openxmlformats.org/officeDocument/2006/relationships/hyperlink" Target="https://docs.google.com/document/d/1sflqzcaEIXDy_4lI5kroyJ8p5wLKLZwF/edit" TargetMode="External"/><Relationship Id="rId3419" Type="http://schemas.openxmlformats.org/officeDocument/2006/relationships/hyperlink" Target="https://youtu.be/O59FR98mK6k" TargetMode="External"/><Relationship Id="rId888" Type="http://schemas.openxmlformats.org/officeDocument/2006/relationships/hyperlink" Target="https://drive.google.com/file/d/14UQgctM3iChUOWUYvHN_KrDfZYSZ45qa/view?usp=sharing" TargetMode="External"/><Relationship Id="rId887" Type="http://schemas.openxmlformats.org/officeDocument/2006/relationships/hyperlink" Target="https://app.ideascale.com/t/UM5UZBuyC" TargetMode="External"/><Relationship Id="rId886" Type="http://schemas.openxmlformats.org/officeDocument/2006/relationships/hyperlink" Target="https://www.youtube.com/watch?v=nM6Wkgpc6Pc" TargetMode="External"/><Relationship Id="rId885" Type="http://schemas.openxmlformats.org/officeDocument/2006/relationships/hyperlink" Target="https://youtu.be/k54-kZinthM" TargetMode="External"/><Relationship Id="rId889" Type="http://schemas.openxmlformats.org/officeDocument/2006/relationships/hyperlink" Target="https://youtu.be/vLmmvr689N4" TargetMode="External"/><Relationship Id="rId880" Type="http://schemas.openxmlformats.org/officeDocument/2006/relationships/hyperlink" Target="https://drive.google.com/file/d/1VahpLYK-K1DKI83FguMz6gur218TfwXj/view?usp=sharing" TargetMode="External"/><Relationship Id="rId884" Type="http://schemas.openxmlformats.org/officeDocument/2006/relationships/hyperlink" Target="https://drive.google.com/file/d/1wDZ6SGLpda38bLHUFhwzeSV8vWGHNuTT/view?usp=sharing" TargetMode="External"/><Relationship Id="rId3410" Type="http://schemas.openxmlformats.org/officeDocument/2006/relationships/hyperlink" Target="https://vimeo.com/940522379" TargetMode="External"/><Relationship Id="rId4741" Type="http://schemas.openxmlformats.org/officeDocument/2006/relationships/hyperlink" Target="https://projectcatalyst.io/funds/11/cardano-open-ecosystem/lovelace-academy-free-video-course-plutus-experience-transcription-and-subtitling-to-portuguese" TargetMode="External"/><Relationship Id="rId883" Type="http://schemas.openxmlformats.org/officeDocument/2006/relationships/hyperlink" Target="https://app.ideascale.com/t/UM5UZBqaw" TargetMode="External"/><Relationship Id="rId4740" Type="http://schemas.openxmlformats.org/officeDocument/2006/relationships/hyperlink" Target="https://www.youtube.com/shorts/CseI2dXyuQE" TargetMode="External"/><Relationship Id="rId882" Type="http://schemas.openxmlformats.org/officeDocument/2006/relationships/hyperlink" Target="https://drive.google.com/file/d/116onfvISsPKMXKr2PDie8StYYb55P8dh/view?usp=drive_web" TargetMode="External"/><Relationship Id="rId3412" Type="http://schemas.openxmlformats.org/officeDocument/2006/relationships/hyperlink" Target="https://drive.google.com/file/d/1LwMwNuA_Q2zY7W7kSe50IwaCXOAVvfmZ/view?usp=drive_link" TargetMode="External"/><Relationship Id="rId4743" Type="http://schemas.openxmlformats.org/officeDocument/2006/relationships/hyperlink" Target="https://www.youtube.com/watch?v=SqBGkXxm1Cc" TargetMode="External"/><Relationship Id="rId881" Type="http://schemas.openxmlformats.org/officeDocument/2006/relationships/hyperlink" Target="https://youtu.be/dwgxP2wE504" TargetMode="External"/><Relationship Id="rId3411" Type="http://schemas.openxmlformats.org/officeDocument/2006/relationships/hyperlink" Target="https://app.ideascale.com/t/UM5UZBv7h" TargetMode="External"/><Relationship Id="rId4742" Type="http://schemas.openxmlformats.org/officeDocument/2006/relationships/hyperlink" Target="https://docs.google.com/document/d/1njNOWDb1k6cFlA6scDiQsr7l3qix-roZ4VTtrnAlPwA/edit?tab=t.0" TargetMode="External"/><Relationship Id="rId3403" Type="http://schemas.openxmlformats.org/officeDocument/2006/relationships/hyperlink" Target="https://docs.google.com/document/d/1IzroYp3-J8qlw-3IFa13SSD8pO8jiw-87l8UI2Q8JR0/edit" TargetMode="External"/><Relationship Id="rId4734" Type="http://schemas.openxmlformats.org/officeDocument/2006/relationships/hyperlink" Target="https://youtu.be/ldE2ZivTS4g" TargetMode="External"/><Relationship Id="rId3402" Type="http://schemas.openxmlformats.org/officeDocument/2006/relationships/hyperlink" Target="https://projectcatalyst.io/funds/11/cardano-open-ecosystem/live-coding-haskell-cardanos-smart-contract-programming-language-bring-thousand-of-developers-to-cardano-ecosystem-with-30-live-coding-sessions-07ec2" TargetMode="External"/><Relationship Id="rId4733" Type="http://schemas.openxmlformats.org/officeDocument/2006/relationships/hyperlink" Target="https://drive.google.com/file/d/1SX7f9eAzUNyYaMb0z3Wh5i0yUkQlBbfE/view?usp=drive_link" TargetMode="External"/><Relationship Id="rId3405" Type="http://schemas.openxmlformats.org/officeDocument/2006/relationships/hyperlink" Target="https://projectcatalyst.io/funds/10/f10-catalyst-open/european-cardano-community-town-hall-operation" TargetMode="External"/><Relationship Id="rId4736" Type="http://schemas.openxmlformats.org/officeDocument/2006/relationships/hyperlink" Target="https://docs.google.com/document/d/1WgeZ0ctlh1f8toJOwb5gyDAV7cVuvUNDvrOnaTECIBk/edit?tab=t.0" TargetMode="External"/><Relationship Id="rId3404" Type="http://schemas.openxmlformats.org/officeDocument/2006/relationships/hyperlink" Target="https://www.youtube.com/watch?v=MpVwsQNugCY" TargetMode="External"/><Relationship Id="rId4735" Type="http://schemas.openxmlformats.org/officeDocument/2006/relationships/hyperlink" Target="https://projectcatalyst.io/funds/10/f13-cardano-open-ecosystem/cardano-hackathon-in-berlin-second-edition-organized-by-nmkr" TargetMode="External"/><Relationship Id="rId3407" Type="http://schemas.openxmlformats.org/officeDocument/2006/relationships/hyperlink" Target="https://www.youtube.com/watch?v=49Nxs0JZl-I" TargetMode="External"/><Relationship Id="rId4738" Type="http://schemas.openxmlformats.org/officeDocument/2006/relationships/hyperlink" Target="https://projectcatalyst.io/funds/12/f12-cardano-open-ecosystem/governance-mentorship-and-educational-outreach-in-5-south-america-countries" TargetMode="External"/><Relationship Id="rId3406" Type="http://schemas.openxmlformats.org/officeDocument/2006/relationships/hyperlink" Target="https://drive.google.com/file/d/1UWv7yYAwd3GUCjDR1j1EdMfp2khUpCHX/view?usp=drive_link" TargetMode="External"/><Relationship Id="rId4737" Type="http://schemas.openxmlformats.org/officeDocument/2006/relationships/hyperlink" Target="https://www.youtube.com/watch?v=aTYjwb-nDg4" TargetMode="External"/><Relationship Id="rId3409" Type="http://schemas.openxmlformats.org/officeDocument/2006/relationships/hyperlink" Target="https://drive.google.com/file/d/1KX4G6qHt_8ApzwDB8YvMKeOT0xrLD8kS/view?usp=drive_link" TargetMode="External"/><Relationship Id="rId3408" Type="http://schemas.openxmlformats.org/officeDocument/2006/relationships/hyperlink" Target="https://projectcatalyst.io/funds/10/f10-development-and-infrastructure/allow-cardano-users-to-call-sidechain-smart-contracts-directly-from-their-cardano-mainnet-wallet" TargetMode="External"/><Relationship Id="rId4739" Type="http://schemas.openxmlformats.org/officeDocument/2006/relationships/hyperlink" Target="https://drive.google.com/file/d/1iJsG4QdYPzztaEHd6sf-Wqj7-gVRrdyt/view?usp=drive_link" TargetMode="External"/><Relationship Id="rId877" Type="http://schemas.openxmlformats.org/officeDocument/2006/relationships/hyperlink" Target="https://youtu.be/rN3VHW8DE3c" TargetMode="External"/><Relationship Id="rId876" Type="http://schemas.openxmlformats.org/officeDocument/2006/relationships/hyperlink" Target="https://drive.google.com/file/d/1KZTn0yETFlqDziZq0LDf-gEx2c6EJqlH/view?usp=sharing" TargetMode="External"/><Relationship Id="rId875" Type="http://schemas.openxmlformats.org/officeDocument/2006/relationships/hyperlink" Target="https://cardano.ideascale.com/c/idea/341147" TargetMode="External"/><Relationship Id="rId874" Type="http://schemas.openxmlformats.org/officeDocument/2006/relationships/hyperlink" Target="https://drive.google.com/file/d/1IS9KiPQlZaQKZpFiGU1ka_5KpOYfwxOj/view?usp=sharing" TargetMode="External"/><Relationship Id="rId879" Type="http://schemas.openxmlformats.org/officeDocument/2006/relationships/hyperlink" Target="https://app.ideascale.com/t/UM5UZBrDl" TargetMode="External"/><Relationship Id="rId878" Type="http://schemas.openxmlformats.org/officeDocument/2006/relationships/hyperlink" Target="https://www.youtube.com/watch?v=1IHPDbJPqR4&amp;list=PLEyrCCWdFonRiIIN962LBMwaXyaaGH82r" TargetMode="External"/><Relationship Id="rId873" Type="http://schemas.openxmlformats.org/officeDocument/2006/relationships/hyperlink" Target="https://youtu.be/ArOyxvHmwaw" TargetMode="External"/><Relationship Id="rId4730" Type="http://schemas.openxmlformats.org/officeDocument/2006/relationships/hyperlink" Target="https://drive.google.com/file/d/1vIWnNgVQw5riAfKRP2pWOMVvoYHhN1nL/view?usp=drive_link" TargetMode="External"/><Relationship Id="rId872" Type="http://schemas.openxmlformats.org/officeDocument/2006/relationships/hyperlink" Target="https://drive.google.com/file/d/11upMl8c0yYwTzPMo4jilhRov-tHVKugn/view?usp=sharing" TargetMode="External"/><Relationship Id="rId871" Type="http://schemas.openxmlformats.org/officeDocument/2006/relationships/hyperlink" Target="https://cardano.ideascale.com/c/idea/340129" TargetMode="External"/><Relationship Id="rId3401" Type="http://schemas.openxmlformats.org/officeDocument/2006/relationships/hyperlink" Target="https://www.youtube.com/watch?v=YMQKByyTLqI" TargetMode="External"/><Relationship Id="rId4732" Type="http://schemas.openxmlformats.org/officeDocument/2006/relationships/hyperlink" Target="https://projectcatalyst.io/funds/10/f13-cardano-open-ecosystem/c2vn-promoting-education-through-the-development-of-blockchain-lecturer-teams-at-universities-in-vietnam-phase-2-advanced-course-on-on-chain-and-off-chain-programming-on-the-cardano-blockchain" TargetMode="External"/><Relationship Id="rId870" Type="http://schemas.openxmlformats.org/officeDocument/2006/relationships/hyperlink" Target="https://youtu.be/b8RcXYl8OIE" TargetMode="External"/><Relationship Id="rId3400" Type="http://schemas.openxmlformats.org/officeDocument/2006/relationships/hyperlink" Target="https://drive.google.com/file/d/1Xsv9Dmf_8rfvAvQV9gTfj3pBPMnyhHqy/view?usp=drive_link" TargetMode="External"/><Relationship Id="rId4731" Type="http://schemas.openxmlformats.org/officeDocument/2006/relationships/hyperlink" Target="https://youtu.be/xZxmiRPWdIE" TargetMode="External"/><Relationship Id="rId1653" Type="http://schemas.openxmlformats.org/officeDocument/2006/relationships/hyperlink" Target="https://docs.google.com/document/d/1aUgLcnFCFCcNnvfaERbupwm0bayVRa-B6z2JkLCYu4A/edit" TargetMode="External"/><Relationship Id="rId2984" Type="http://schemas.openxmlformats.org/officeDocument/2006/relationships/hyperlink" Target="https://app.ideascale.com/t/UM5UZBuuB" TargetMode="External"/><Relationship Id="rId1654" Type="http://schemas.openxmlformats.org/officeDocument/2006/relationships/hyperlink" Target="https://youtu.be/yWHNxLElqAo" TargetMode="External"/><Relationship Id="rId2985" Type="http://schemas.openxmlformats.org/officeDocument/2006/relationships/hyperlink" Target="https://drive.google.com/file/d/1AMBmqyLJXUAuffLvy2bBKQooME-gIwxv/view?usp=drive_link" TargetMode="External"/><Relationship Id="rId1655" Type="http://schemas.openxmlformats.org/officeDocument/2006/relationships/hyperlink" Target="https://youtu.be/87HTdGSD-To" TargetMode="External"/><Relationship Id="rId2986" Type="http://schemas.openxmlformats.org/officeDocument/2006/relationships/hyperlink" Target="https://vimeo.com/912348487?share=copy" TargetMode="External"/><Relationship Id="rId1656" Type="http://schemas.openxmlformats.org/officeDocument/2006/relationships/hyperlink" Target="https://app.ideascale.com/t/UM5UZBvde" TargetMode="External"/><Relationship Id="rId2987" Type="http://schemas.openxmlformats.org/officeDocument/2006/relationships/hyperlink" Target="https://projectcatalyst.io/funds/10/f10-drep-improvement-and-onboarding/drep-recruitment-training-and-ethical-code-development-workshops" TargetMode="External"/><Relationship Id="rId1657" Type="http://schemas.openxmlformats.org/officeDocument/2006/relationships/hyperlink" Target="https://drive.google.com/file/d/1EOhUvwMuRqZRXwnvlzoMl_d5_Kd8GMIl/view?usp=share_link" TargetMode="External"/><Relationship Id="rId2988" Type="http://schemas.openxmlformats.org/officeDocument/2006/relationships/hyperlink" Target="https://drive.google.com/file/d/1O8VxmOhyiraI05ChA7hFIAIho_2cGWUU/view?usp=drive_link" TargetMode="External"/><Relationship Id="rId1658" Type="http://schemas.openxmlformats.org/officeDocument/2006/relationships/hyperlink" Target="https://youtu.be/1llF7YyUUaU" TargetMode="External"/><Relationship Id="rId2989" Type="http://schemas.openxmlformats.org/officeDocument/2006/relationships/hyperlink" Target="https://youtu.be/ZYr06BC1hmk" TargetMode="External"/><Relationship Id="rId1659" Type="http://schemas.openxmlformats.org/officeDocument/2006/relationships/hyperlink" Target="https://youtu.be/Fz3vlTcI6N8" TargetMode="External"/><Relationship Id="rId829" Type="http://schemas.openxmlformats.org/officeDocument/2006/relationships/hyperlink" Target="https://youtu.be/z-IXjVHcieI" TargetMode="External"/><Relationship Id="rId828" Type="http://schemas.openxmlformats.org/officeDocument/2006/relationships/hyperlink" Target="https://drive.google.com/file/d/1PvTLE2bLSwywgSq1FxytKUUVlMwYV5oX/view?usp=sharing" TargetMode="External"/><Relationship Id="rId827" Type="http://schemas.openxmlformats.org/officeDocument/2006/relationships/hyperlink" Target="https://app.ideascale.com/t/UM5UZBwu4" TargetMode="External"/><Relationship Id="rId822" Type="http://schemas.openxmlformats.org/officeDocument/2006/relationships/hyperlink" Target="https://drive.google.com/file/d/1QTRk3tc6arqRevHJkeOKRA3uExjyTBCK/view?usp=sharing" TargetMode="External"/><Relationship Id="rId821" Type="http://schemas.openxmlformats.org/officeDocument/2006/relationships/hyperlink" Target="https://youtu.be/yWnf73s85gE" TargetMode="External"/><Relationship Id="rId820" Type="http://schemas.openxmlformats.org/officeDocument/2006/relationships/hyperlink" Target="https://drive.google.com/file/d/1u8hjagkz_ohnm_c8QeRTURAzErkoUWmO/view?usp=sharing" TargetMode="External"/><Relationship Id="rId826" Type="http://schemas.openxmlformats.org/officeDocument/2006/relationships/hyperlink" Target="https://youtu.be/ZU0BVmPpyvQ" TargetMode="External"/><Relationship Id="rId825" Type="http://schemas.openxmlformats.org/officeDocument/2006/relationships/hyperlink" Target="https://youtu.be/AJsEuoLHh3c" TargetMode="External"/><Relationship Id="rId824" Type="http://schemas.openxmlformats.org/officeDocument/2006/relationships/hyperlink" Target="https://drive.google.com/file/d/1Xrxnxq7I6CScxOsUxXGVulkXEO3pVXyf/view?usp=sharing" TargetMode="External"/><Relationship Id="rId823" Type="http://schemas.openxmlformats.org/officeDocument/2006/relationships/hyperlink" Target="https://cardano.ideascale.com/c/idea/383355" TargetMode="External"/><Relationship Id="rId2980" Type="http://schemas.openxmlformats.org/officeDocument/2006/relationships/hyperlink" Target="https://youtu.be/r4FUN6pqUEg" TargetMode="External"/><Relationship Id="rId1650" Type="http://schemas.openxmlformats.org/officeDocument/2006/relationships/hyperlink" Target="https://youtu.be/IWuEGbmlaso" TargetMode="External"/><Relationship Id="rId2981" Type="http://schemas.openxmlformats.org/officeDocument/2006/relationships/hyperlink" Target="https://cardano.ideascale.com/a/dtd/419964-48088" TargetMode="External"/><Relationship Id="rId1651" Type="http://schemas.openxmlformats.org/officeDocument/2006/relationships/hyperlink" Target="https://youtu.be/0UE3ySJOImg" TargetMode="External"/><Relationship Id="rId2982" Type="http://schemas.openxmlformats.org/officeDocument/2006/relationships/hyperlink" Target="https://drive.google.com/file/d/1-lSKWItV54mGfAIuYwhb0lFXs2xAeJUy/view?usp=drive_link" TargetMode="External"/><Relationship Id="rId1652" Type="http://schemas.openxmlformats.org/officeDocument/2006/relationships/hyperlink" Target="https://cardano.ideascale.com/a/dtd/422005-48088" TargetMode="External"/><Relationship Id="rId2983" Type="http://schemas.openxmlformats.org/officeDocument/2006/relationships/hyperlink" Target="https://youtu.be/BWQ0eDiIE3c?si=SRjSUZbqNS_0fZ0D" TargetMode="External"/><Relationship Id="rId1642" Type="http://schemas.openxmlformats.org/officeDocument/2006/relationships/hyperlink" Target="https://youtu.be/BcyJFPhAlKw" TargetMode="External"/><Relationship Id="rId2973" Type="http://schemas.openxmlformats.org/officeDocument/2006/relationships/hyperlink" Target="https://docs.google.com/document/d/1J1NRYO0WgQBPP92MTHxMb5wYCn010z1BwFFur6CGnXE/edit" TargetMode="External"/><Relationship Id="rId1643" Type="http://schemas.openxmlformats.org/officeDocument/2006/relationships/hyperlink" Target="https://www.youtube.com/watch?v=2r2CiE0YqWQ&amp;ab_channel=PyCardano" TargetMode="External"/><Relationship Id="rId2974" Type="http://schemas.openxmlformats.org/officeDocument/2006/relationships/hyperlink" Target="https://www.youtube.com/watch?v=sQPr30pKiUE" TargetMode="External"/><Relationship Id="rId1644" Type="http://schemas.openxmlformats.org/officeDocument/2006/relationships/hyperlink" Target="https://cardano.ideascale.com/a/dtd/421820-48088" TargetMode="External"/><Relationship Id="rId2975" Type="http://schemas.openxmlformats.org/officeDocument/2006/relationships/hyperlink" Target="https://cardano.ideascale.com/a/dtd/422500-48088" TargetMode="External"/><Relationship Id="rId1645" Type="http://schemas.openxmlformats.org/officeDocument/2006/relationships/hyperlink" Target="https://drive.google.com/file/d/1CgW8JpOZdZU-S7lFro_RXN2fmsFQo2Gh/view?usp=share_link" TargetMode="External"/><Relationship Id="rId2976" Type="http://schemas.openxmlformats.org/officeDocument/2006/relationships/hyperlink" Target="https://drive.google.com/file/d/1zPk2eZ22H4gPis1E1y9Ph1xRofZyzOnk/view?usp=drive_link" TargetMode="External"/><Relationship Id="rId1646" Type="http://schemas.openxmlformats.org/officeDocument/2006/relationships/hyperlink" Target="https://youtu.be/BRnw4XhgsrY" TargetMode="External"/><Relationship Id="rId2977" Type="http://schemas.openxmlformats.org/officeDocument/2006/relationships/hyperlink" Target="https://www.youtube.com/watch?v=Ex-E2Nw7ia0&amp;ab_channel=dcSpark" TargetMode="External"/><Relationship Id="rId1647" Type="http://schemas.openxmlformats.org/officeDocument/2006/relationships/hyperlink" Target="https://www.youtube.com/watch?v=MWyh48XcHy0" TargetMode="External"/><Relationship Id="rId2978" Type="http://schemas.openxmlformats.org/officeDocument/2006/relationships/hyperlink" Target="https://app.ideascale.com/t/UM5UZBwgz" TargetMode="External"/><Relationship Id="rId1648" Type="http://schemas.openxmlformats.org/officeDocument/2006/relationships/hyperlink" Target="https://cardano.ideascale.com/a/dtd/419756-48088" TargetMode="External"/><Relationship Id="rId2979" Type="http://schemas.openxmlformats.org/officeDocument/2006/relationships/hyperlink" Target="https://drive.google.com/file/d/1oIlg6W5XYi0aYyZ_UpKp0Brh7L4B2s-I/view?usp=drive_link" TargetMode="External"/><Relationship Id="rId1649" Type="http://schemas.openxmlformats.org/officeDocument/2006/relationships/hyperlink" Target="https://drive.google.com/file/d/147g3TmRVyb8A58szXav3j4NJd7LjUqT1/view?usp=share_link" TargetMode="External"/><Relationship Id="rId819" Type="http://schemas.openxmlformats.org/officeDocument/2006/relationships/hyperlink" Target="https://app.ideascale.com/t/UM5UZBrei" TargetMode="External"/><Relationship Id="rId818" Type="http://schemas.openxmlformats.org/officeDocument/2006/relationships/hyperlink" Target="https://drive.google.com/file/d/192A4CkQVQVbz7tZHKR1YqmopUW-1A1L2/view?usp=sharing" TargetMode="External"/><Relationship Id="rId817" Type="http://schemas.openxmlformats.org/officeDocument/2006/relationships/hyperlink" Target="https://youtu.be/gCfsNQt8sGQ" TargetMode="External"/><Relationship Id="rId816" Type="http://schemas.openxmlformats.org/officeDocument/2006/relationships/hyperlink" Target="https://drive.google.com/file/d/1LUyUQfS3_SftnX-jbm0goc2YMtdVrdOk/view?usp=sharing" TargetMode="External"/><Relationship Id="rId811" Type="http://schemas.openxmlformats.org/officeDocument/2006/relationships/hyperlink" Target="https://cardano.ideascale.com/a/dtd/Scale-up-WADA-s-Outreach-Program/366982-48088" TargetMode="External"/><Relationship Id="rId810" Type="http://schemas.openxmlformats.org/officeDocument/2006/relationships/hyperlink" Target="https://youtu.be/rLYlY28dzXA" TargetMode="External"/><Relationship Id="rId815" Type="http://schemas.openxmlformats.org/officeDocument/2006/relationships/hyperlink" Target="https://app.ideascale.com/t/UM5UZBrBI" TargetMode="External"/><Relationship Id="rId814" Type="http://schemas.openxmlformats.org/officeDocument/2006/relationships/hyperlink" Target="https://drive.google.com/file/d/1nWKdTBRGEnDQ4pXvZG1KkpFxruykFNn-/view?usp=sharing" TargetMode="External"/><Relationship Id="rId813" Type="http://schemas.openxmlformats.org/officeDocument/2006/relationships/hyperlink" Target="https://youtu.be/xhr4WaYIj8w" TargetMode="External"/><Relationship Id="rId812" Type="http://schemas.openxmlformats.org/officeDocument/2006/relationships/hyperlink" Target="https://drive.google.com/file/d/1Kr92rSIzq6crUj09iD_K01Ejkr6bHyJN/view?usp=sharing" TargetMode="External"/><Relationship Id="rId2970" Type="http://schemas.openxmlformats.org/officeDocument/2006/relationships/hyperlink" Target="https://drive.google.com/file/d/1uRvPsKth8Rx4tmqC-9-_4w0w00D-nyQw/view?usp=drive_link" TargetMode="External"/><Relationship Id="rId1640" Type="http://schemas.openxmlformats.org/officeDocument/2006/relationships/hyperlink" Target="https://app.ideascale.com/t/UM5UZBvA8" TargetMode="External"/><Relationship Id="rId2971" Type="http://schemas.openxmlformats.org/officeDocument/2006/relationships/hyperlink" Target="https://youtu.be/Y4MibKLIn-Y" TargetMode="External"/><Relationship Id="rId1641" Type="http://schemas.openxmlformats.org/officeDocument/2006/relationships/hyperlink" Target="https://drive.google.com/file/d/1Ebhq9ndlCBx4VlcmcRm98yz5qLaEgpii/view?usp=share_link" TargetMode="External"/><Relationship Id="rId2972" Type="http://schemas.openxmlformats.org/officeDocument/2006/relationships/hyperlink" Target="https://cardano.ideascale.com/a/dtd/414282-48088" TargetMode="External"/><Relationship Id="rId1675" Type="http://schemas.openxmlformats.org/officeDocument/2006/relationships/hyperlink" Target="https://www.youtube.com/watch?v=1GEbWHPyyno" TargetMode="External"/><Relationship Id="rId4701" Type="http://schemas.openxmlformats.org/officeDocument/2006/relationships/hyperlink" Target="https://drive.google.com/file/d/1uCOefp1QCq0kZENdxbw_JWXS-glQ_dwB/view?usp=drive_link" TargetMode="External"/><Relationship Id="rId1676" Type="http://schemas.openxmlformats.org/officeDocument/2006/relationships/hyperlink" Target="https://cardano.ideascale.com/a/dtd/421612-48088" TargetMode="External"/><Relationship Id="rId4700" Type="http://schemas.openxmlformats.org/officeDocument/2006/relationships/hyperlink" Target="https://projectcatalyst.io/funds/11/cardano-open-developers/mlabs-cardano-transaction-library-footprint-reduction" TargetMode="External"/><Relationship Id="rId1677" Type="http://schemas.openxmlformats.org/officeDocument/2006/relationships/hyperlink" Target="https://drive.google.com/file/d/1VzTbvvNgS4W-93DZIGyu4opVFdVaLyno/view?usp=share_link" TargetMode="External"/><Relationship Id="rId4703" Type="http://schemas.openxmlformats.org/officeDocument/2006/relationships/hyperlink" Target="https://projectcatalyst.io/funds/12/f12-cardano-use-cases-concept/ai-trading-insights" TargetMode="External"/><Relationship Id="rId1678" Type="http://schemas.openxmlformats.org/officeDocument/2006/relationships/hyperlink" Target="https://youtu.be/UJBLzwhIa1k" TargetMode="External"/><Relationship Id="rId4702" Type="http://schemas.openxmlformats.org/officeDocument/2006/relationships/hyperlink" Target="https://www.youtube.com/watch?v=iuNgN_QtLu8" TargetMode="External"/><Relationship Id="rId1679" Type="http://schemas.openxmlformats.org/officeDocument/2006/relationships/hyperlink" Target="https://www.youtube.com/watch?v=rlPzbhKcHC4" TargetMode="External"/><Relationship Id="rId4705" Type="http://schemas.openxmlformats.org/officeDocument/2006/relationships/hyperlink" Target="https://www.youtube.com/watch?v=jZCvEnBEZo8" TargetMode="External"/><Relationship Id="rId4704" Type="http://schemas.openxmlformats.org/officeDocument/2006/relationships/hyperlink" Target="https://drive.google.com/file/d/1e5UShKyCvtVEwAv05l0t279l0vfwSZ2p/view" TargetMode="External"/><Relationship Id="rId4707" Type="http://schemas.openxmlformats.org/officeDocument/2006/relationships/hyperlink" Target="https://docs.google.com/document/d/10xo9Fis1Fy7H6X7j7382NHQkshzSza2irMPKYSxkLpI/edit?tab=t.0" TargetMode="External"/><Relationship Id="rId4706" Type="http://schemas.openxmlformats.org/officeDocument/2006/relationships/hyperlink" Target="https://projectcatalyst.io/funds/12/f12-cardano-use-cases-concept/plutus-learning-platform-coding-environment-and-ai-enhanced" TargetMode="External"/><Relationship Id="rId4709" Type="http://schemas.openxmlformats.org/officeDocument/2006/relationships/hyperlink" Target="https://projectcatalyst.io/funds/10/f13-cardano-open-ecosystem/butc-fueling-growth-cardano-hackathons-to-inspire-startup-success" TargetMode="External"/><Relationship Id="rId4708" Type="http://schemas.openxmlformats.org/officeDocument/2006/relationships/hyperlink" Target="https://www.youtube.com/watch?v=1LvcywUohps" TargetMode="External"/><Relationship Id="rId849" Type="http://schemas.openxmlformats.org/officeDocument/2006/relationships/hyperlink" Target="https://youtu.be/wcQHdb-IWQI" TargetMode="External"/><Relationship Id="rId844" Type="http://schemas.openxmlformats.org/officeDocument/2006/relationships/hyperlink" Target="https://drive.google.com/file/d/1TfsO9_61jYjXKgcg0Ku8_a9ZX5oVOBrX/view?usp=sharing" TargetMode="External"/><Relationship Id="rId843" Type="http://schemas.openxmlformats.org/officeDocument/2006/relationships/hyperlink" Target="https://app.ideascale.com/t/UM5UZBvxf" TargetMode="External"/><Relationship Id="rId842" Type="http://schemas.openxmlformats.org/officeDocument/2006/relationships/hyperlink" Target="https://youtu.be/ExHEUpl9lKo" TargetMode="External"/><Relationship Id="rId841" Type="http://schemas.openxmlformats.org/officeDocument/2006/relationships/hyperlink" Target="https://youtu.be/p7KsZZ5xdwk" TargetMode="External"/><Relationship Id="rId848" Type="http://schemas.openxmlformats.org/officeDocument/2006/relationships/hyperlink" Target="https://drive.google.com/file/d/1xlzpa7mdua-HifVi2FM1mfo1amx29iiL/view?usp=sharing" TargetMode="External"/><Relationship Id="rId847" Type="http://schemas.openxmlformats.org/officeDocument/2006/relationships/hyperlink" Target="https://app.ideascale.com/t/UM5UZBwzA" TargetMode="External"/><Relationship Id="rId846" Type="http://schemas.openxmlformats.org/officeDocument/2006/relationships/hyperlink" Target="https://youtu.be/Oh8o-tK_N8Qhttps://youtu.be/Oh8o-tK_N8Q" TargetMode="External"/><Relationship Id="rId845" Type="http://schemas.openxmlformats.org/officeDocument/2006/relationships/hyperlink" Target="https://youtu.be/-tMX9qhlS9o" TargetMode="External"/><Relationship Id="rId1670" Type="http://schemas.openxmlformats.org/officeDocument/2006/relationships/hyperlink" Target="https://youtu.be/TUF0YZ7Qtvc" TargetMode="External"/><Relationship Id="rId840" Type="http://schemas.openxmlformats.org/officeDocument/2006/relationships/hyperlink" Target="https://drive.google.com/file/d/1oHFTLXXw__pKDPPbCQxFMFmSlfjBxc50/view?usp=sharing" TargetMode="External"/><Relationship Id="rId1671" Type="http://schemas.openxmlformats.org/officeDocument/2006/relationships/hyperlink" Target="https://www.youtube.com/watch?v=kTsC6G33CCI&amp;feature=youtu.be" TargetMode="External"/><Relationship Id="rId1672" Type="http://schemas.openxmlformats.org/officeDocument/2006/relationships/hyperlink" Target="https://cardano.ideascale.com/a/dtd/419644-48088" TargetMode="External"/><Relationship Id="rId1673" Type="http://schemas.openxmlformats.org/officeDocument/2006/relationships/hyperlink" Target="https://docs.google.com/document/d/1aLCctaitXKuGxQMjFuRbF3E2mngBcl5IfcNIm15xMv8/edit" TargetMode="External"/><Relationship Id="rId1674" Type="http://schemas.openxmlformats.org/officeDocument/2006/relationships/hyperlink" Target="https://youtu.be/OQWnN2RKtRg" TargetMode="External"/><Relationship Id="rId1664" Type="http://schemas.openxmlformats.org/officeDocument/2006/relationships/hyperlink" Target="https://cardano.ideascale.com/a/dtd/418696-48088" TargetMode="External"/><Relationship Id="rId2995" Type="http://schemas.openxmlformats.org/officeDocument/2006/relationships/hyperlink" Target="https://vimeo.com/912351116?share=copy" TargetMode="External"/><Relationship Id="rId1665" Type="http://schemas.openxmlformats.org/officeDocument/2006/relationships/hyperlink" Target="https://docs.google.com/document/d/17YlpLQBUmjvKy-HnuUJP8Fl6Tc12zxuSgA04Gqe332Y/edit?usp=sharing" TargetMode="External"/><Relationship Id="rId2996" Type="http://schemas.openxmlformats.org/officeDocument/2006/relationships/hyperlink" Target="https://cardano.ideascale.com/a/dtd/421263-48088" TargetMode="External"/><Relationship Id="rId1666" Type="http://schemas.openxmlformats.org/officeDocument/2006/relationships/hyperlink" Target="https://youtu.be/UaqEjW8yQkw" TargetMode="External"/><Relationship Id="rId2997" Type="http://schemas.openxmlformats.org/officeDocument/2006/relationships/hyperlink" Target="https://drive.google.com/file/d/1CDJQYtiNGDE8T80XBbALWQV4NCZ-atuT/view?usp=drive_link" TargetMode="External"/><Relationship Id="rId1667" Type="http://schemas.openxmlformats.org/officeDocument/2006/relationships/hyperlink" Target="https://youtu.be/AHGTQsv_fpk" TargetMode="External"/><Relationship Id="rId2998" Type="http://schemas.openxmlformats.org/officeDocument/2006/relationships/hyperlink" Target="https://youtu.be/P03tNmvlX7c" TargetMode="External"/><Relationship Id="rId1668" Type="http://schemas.openxmlformats.org/officeDocument/2006/relationships/hyperlink" Target="https://cardano.ideascale.com/a/dtd/421708-48088" TargetMode="External"/><Relationship Id="rId2999" Type="http://schemas.openxmlformats.org/officeDocument/2006/relationships/hyperlink" Target="https://projectcatalyst.io/funds/10/f10-spo-tools-and-community-projects/cardano-explorer-improvements-cexplorerio" TargetMode="External"/><Relationship Id="rId1669" Type="http://schemas.openxmlformats.org/officeDocument/2006/relationships/hyperlink" Target="https://drive.google.com/file/d/1QvI8tqevp6mN1ExSLJFFauMyTJlRP7Sn/view?usp=share_link" TargetMode="External"/><Relationship Id="rId839" Type="http://schemas.openxmlformats.org/officeDocument/2006/relationships/hyperlink" Target="https://app.ideascale.com/t/UM5UZBvaa" TargetMode="External"/><Relationship Id="rId838" Type="http://schemas.openxmlformats.org/officeDocument/2006/relationships/hyperlink" Target="https://drive.google.com/file/d/1eHj3GaopeXP3WZ6j-2X7CDu53N75_HS2/view?usp=sharing" TargetMode="External"/><Relationship Id="rId833" Type="http://schemas.openxmlformats.org/officeDocument/2006/relationships/hyperlink" Target="https://youtu.be/fx6-iCj_bk4" TargetMode="External"/><Relationship Id="rId832" Type="http://schemas.openxmlformats.org/officeDocument/2006/relationships/hyperlink" Target="https://www.youtube.com/watch?v=VIhu6RtpdDQ" TargetMode="External"/><Relationship Id="rId831" Type="http://schemas.openxmlformats.org/officeDocument/2006/relationships/hyperlink" Target="https://app.ideascale.com/t/UM5UZBrC5" TargetMode="External"/><Relationship Id="rId830" Type="http://schemas.openxmlformats.org/officeDocument/2006/relationships/hyperlink" Target="https://www.youtube.com/watch?v=DSrohwJk9xQ" TargetMode="External"/><Relationship Id="rId837" Type="http://schemas.openxmlformats.org/officeDocument/2006/relationships/hyperlink" Target="https://youtu.be/KFgXy8DKdbA" TargetMode="External"/><Relationship Id="rId836" Type="http://schemas.openxmlformats.org/officeDocument/2006/relationships/hyperlink" Target="https://drive.google.com/file/d/1cFypEojidzpz35HP1XGSXEsuLH_YB81z/view?usp=sharing" TargetMode="External"/><Relationship Id="rId835" Type="http://schemas.openxmlformats.org/officeDocument/2006/relationships/hyperlink" Target="https://app.ideascale.com/t/UM5UZBw2X" TargetMode="External"/><Relationship Id="rId834" Type="http://schemas.openxmlformats.org/officeDocument/2006/relationships/hyperlink" Target="https://www.youtube.com/watch?v=VIhu6RtpdDQ" TargetMode="External"/><Relationship Id="rId2990" Type="http://schemas.openxmlformats.org/officeDocument/2006/relationships/hyperlink" Target="https://app.ideascale.com/t/UM5UZBvHk" TargetMode="External"/><Relationship Id="rId1660" Type="http://schemas.openxmlformats.org/officeDocument/2006/relationships/hyperlink" Target="https://app.ideascale.com/t/UM5UZBvfy" TargetMode="External"/><Relationship Id="rId2991" Type="http://schemas.openxmlformats.org/officeDocument/2006/relationships/hyperlink" Target="https://drive.google.com/file/d/1l5su-bPXYhj09RtVn0tAfMGyCmerHwW2/view?usp=drive_link" TargetMode="External"/><Relationship Id="rId1661" Type="http://schemas.openxmlformats.org/officeDocument/2006/relationships/hyperlink" Target="https://drive.google.com/file/d/13n7YxRBN21t71p1S9-1hZDc8Nz0jbxCc/view?usp=share_link" TargetMode="External"/><Relationship Id="rId2992" Type="http://schemas.openxmlformats.org/officeDocument/2006/relationships/hyperlink" Target="https://vimeo.com/912345163?share=copy" TargetMode="External"/><Relationship Id="rId1662" Type="http://schemas.openxmlformats.org/officeDocument/2006/relationships/hyperlink" Target="https://youtu.be/YO4enC73ZY8" TargetMode="External"/><Relationship Id="rId2993" Type="http://schemas.openxmlformats.org/officeDocument/2006/relationships/hyperlink" Target="https://app.ideascale.com/t/UM5UZBuyV" TargetMode="External"/><Relationship Id="rId1663" Type="http://schemas.openxmlformats.org/officeDocument/2006/relationships/hyperlink" Target="https://youtu.be/Fz3vlTcI6N8" TargetMode="External"/><Relationship Id="rId2994" Type="http://schemas.openxmlformats.org/officeDocument/2006/relationships/hyperlink" Target="https://drive.google.com/file/d/12NYBgTmQ-ak1Si95ITcSueC6KvxawoBu/view?usp=drive_link" TargetMode="External"/><Relationship Id="rId2148" Type="http://schemas.openxmlformats.org/officeDocument/2006/relationships/hyperlink" Target="https://app.ideascale.com/t/UM5UZBvMa" TargetMode="External"/><Relationship Id="rId2149" Type="http://schemas.openxmlformats.org/officeDocument/2006/relationships/hyperlink" Target="https://drive.google.com/file/d/1S2-jvdgNrO2CUcl_4D1FPQusZqBEQRvK/view?usp=drive_link" TargetMode="External"/><Relationship Id="rId3479" Type="http://schemas.openxmlformats.org/officeDocument/2006/relationships/hyperlink" Target="https://youtu.be/JhcOROpJZGc" TargetMode="External"/><Relationship Id="rId3470" Type="http://schemas.openxmlformats.org/officeDocument/2006/relationships/hyperlink" Target="https://www.youtube.com/watch?v=hYCKb_UcOL8&amp;list=PLN7D_gHP_0qUT-mv94_FQt3pbF5eiby1P&amp;index=33" TargetMode="External"/><Relationship Id="rId2140" Type="http://schemas.openxmlformats.org/officeDocument/2006/relationships/hyperlink" Target="http://app.ideascale.com/t/UM5UZBiSh" TargetMode="External"/><Relationship Id="rId3472" Type="http://schemas.openxmlformats.org/officeDocument/2006/relationships/hyperlink" Target="https://drive.google.com/file/d/1XZVZsq1B3dd6X9Un1CXeAx2ucwuE8Cb_/view?usp=drive_link" TargetMode="External"/><Relationship Id="rId2141" Type="http://schemas.openxmlformats.org/officeDocument/2006/relationships/hyperlink" Target="https://drive.google.com/file/d/1UKLScUmSLJ-hlDCSeW9Vxa5xRi8OP9sX/view?usp=drive_link" TargetMode="External"/><Relationship Id="rId3471" Type="http://schemas.openxmlformats.org/officeDocument/2006/relationships/hyperlink" Target="https://projectcatalyst.io/funds/10/f10-development-and-infrastructure/anastasia-labs-streamlining-development-a-user-friendly-smart-contract-library-for-plutarch-and-aiken-design-patterns-and-efficiency" TargetMode="External"/><Relationship Id="rId2142" Type="http://schemas.openxmlformats.org/officeDocument/2006/relationships/hyperlink" Target="https://youtu.be/o3xlvTrvTGs" TargetMode="External"/><Relationship Id="rId3474" Type="http://schemas.openxmlformats.org/officeDocument/2006/relationships/hyperlink" Target="https://app.ideascale.com/t/UM5UZBvQy" TargetMode="External"/><Relationship Id="rId2143" Type="http://schemas.openxmlformats.org/officeDocument/2006/relationships/hyperlink" Target="https://vimeo.com/742221621" TargetMode="External"/><Relationship Id="rId3473" Type="http://schemas.openxmlformats.org/officeDocument/2006/relationships/hyperlink" Target="https://www.youtube.com/watch?v=k6ovQpRyUOM" TargetMode="External"/><Relationship Id="rId2144" Type="http://schemas.openxmlformats.org/officeDocument/2006/relationships/hyperlink" Target="https://app.ideascale.com/t/UM5UZBvqU" TargetMode="External"/><Relationship Id="rId3476" Type="http://schemas.openxmlformats.org/officeDocument/2006/relationships/hyperlink" Target="https://www.youtube.com/watch?v=33MImyyjNus" TargetMode="External"/><Relationship Id="rId2145" Type="http://schemas.openxmlformats.org/officeDocument/2006/relationships/hyperlink" Target="https://drive.google.com/file/d/1ZNAfxqWHw38bWcrSALP-cibzI2q_nHFG/view?usp=drive_link" TargetMode="External"/><Relationship Id="rId3475" Type="http://schemas.openxmlformats.org/officeDocument/2006/relationships/hyperlink" Target="https://docs.google.com/document/d/1NY7eWEWyFp9dXKCIrPhRyWQD9vzUPTP5/edit?usp=drive_link&amp;ouid=116297887899789336301&amp;rtpof=true&amp;sd=true" TargetMode="External"/><Relationship Id="rId2146" Type="http://schemas.openxmlformats.org/officeDocument/2006/relationships/hyperlink" Target="https://youtu.be/TDvdou4xF68" TargetMode="External"/><Relationship Id="rId3478" Type="http://schemas.openxmlformats.org/officeDocument/2006/relationships/hyperlink" Target="https://docs.google.com/document/d/1P2UtH7uw5YqGwAbbMxBL4KNT_h6puteREI9mZ2OlnP4/edit" TargetMode="External"/><Relationship Id="rId2147" Type="http://schemas.openxmlformats.org/officeDocument/2006/relationships/hyperlink" Target="https://youtu.be/5Zpdgj2aelI" TargetMode="External"/><Relationship Id="rId3477" Type="http://schemas.openxmlformats.org/officeDocument/2006/relationships/hyperlink" Target="https://projectcatalyst.io/funds/11/cardano-open-developers/gleif-network-super-watcher-on-cardano-by-rootsid-725aa" TargetMode="External"/><Relationship Id="rId2137" Type="http://schemas.openxmlformats.org/officeDocument/2006/relationships/hyperlink" Target="https://drive.google.com/file/d/1aBFlPjkLMHM--wLyrl0ja_ZTkle81nW7/view?usp=drive_link" TargetMode="External"/><Relationship Id="rId3469" Type="http://schemas.openxmlformats.org/officeDocument/2006/relationships/hyperlink" Target="https://docs.google.com/document/u/0/d/17XuN45OJZlNlLlMvQzlTo8R8QSP4SMHi/edit?fromCopy=true&amp;ct=2" TargetMode="External"/><Relationship Id="rId2138" Type="http://schemas.openxmlformats.org/officeDocument/2006/relationships/hyperlink" Target="https://youtu.be/3esYRfNE3_U" TargetMode="External"/><Relationship Id="rId3468" Type="http://schemas.openxmlformats.org/officeDocument/2006/relationships/hyperlink" Target="https://projectcatalyst.io/funds/11/cardano-open-ecosystem/the-complete-aiken-course-cardano-from-zero-to-expert" TargetMode="External"/><Relationship Id="rId4799" Type="http://schemas.openxmlformats.org/officeDocument/2006/relationships/hyperlink" Target="https://cardano.ideascale.com/c/idea/341190" TargetMode="External"/><Relationship Id="rId2139" Type="http://schemas.openxmlformats.org/officeDocument/2006/relationships/hyperlink" Target="https://youtu.be/8nZIGvcoqpg" TargetMode="External"/><Relationship Id="rId4790" Type="http://schemas.openxmlformats.org/officeDocument/2006/relationships/hyperlink" Target="https://cardano.ideascale.com/c/idea/334507" TargetMode="External"/><Relationship Id="rId3461" Type="http://schemas.openxmlformats.org/officeDocument/2006/relationships/hyperlink" Target="https://youtu.be/r6bpg2n-hC8" TargetMode="External"/><Relationship Id="rId4792" Type="http://schemas.openxmlformats.org/officeDocument/2006/relationships/hyperlink" Target="https://cardano.ideascale.com/c/idea/340644" TargetMode="External"/><Relationship Id="rId2130" Type="http://schemas.openxmlformats.org/officeDocument/2006/relationships/hyperlink" Target="https://youtu.be/YRkaYNyUfH4" TargetMode="External"/><Relationship Id="rId3460" Type="http://schemas.openxmlformats.org/officeDocument/2006/relationships/hyperlink" Target="https://docs.google.com/document/d/18qqkBeqrpEsqzwWMkxIr5Pw8N7s-h5-kiNmyePKP9uQ/edit" TargetMode="External"/><Relationship Id="rId4791" Type="http://schemas.openxmlformats.org/officeDocument/2006/relationships/hyperlink" Target="https://cardano.ideascale.com/c/idea/333770" TargetMode="External"/><Relationship Id="rId2131" Type="http://schemas.openxmlformats.org/officeDocument/2006/relationships/hyperlink" Target="https://www.youtube.com/watch?v=1F0JyNdqbzY" TargetMode="External"/><Relationship Id="rId3463" Type="http://schemas.openxmlformats.org/officeDocument/2006/relationships/hyperlink" Target="https://docs.google.com/document/d/1Jk9o60R6yoWAFZWZ_TBOvcjwbhbqpQdCFFfDPxtjcsE/edit" TargetMode="External"/><Relationship Id="rId4794" Type="http://schemas.openxmlformats.org/officeDocument/2006/relationships/hyperlink" Target="https://cardano.ideascale.com/c/idea/341679" TargetMode="External"/><Relationship Id="rId2132" Type="http://schemas.openxmlformats.org/officeDocument/2006/relationships/hyperlink" Target="https://app.ideascale.com/t/UM5UZBvn5" TargetMode="External"/><Relationship Id="rId3462" Type="http://schemas.openxmlformats.org/officeDocument/2006/relationships/hyperlink" Target="https://projectcatalyst.io/funds/11/cardano-open-developers/opshin-bug-bountys-squashing-bugs-in-python-smart-contracts-233e9" TargetMode="External"/><Relationship Id="rId4793" Type="http://schemas.openxmlformats.org/officeDocument/2006/relationships/hyperlink" Target="https://cardano.ideascale.com/c/idea/341889" TargetMode="External"/><Relationship Id="rId2133" Type="http://schemas.openxmlformats.org/officeDocument/2006/relationships/hyperlink" Target="https://docs.google.com/document/d/1u-MCAkwvuKXoXMbO8Pd4VeVMmaTzuPty/edit?usp=drive_link&amp;ouid=116297887899789336301&amp;rtpof=true&amp;sd=true" TargetMode="External"/><Relationship Id="rId3465" Type="http://schemas.openxmlformats.org/officeDocument/2006/relationships/hyperlink" Target="https://projectcatalyst.io/funds/11/cardano-open-developers/python-sdk-for-cardanobi-api" TargetMode="External"/><Relationship Id="rId4796" Type="http://schemas.openxmlformats.org/officeDocument/2006/relationships/hyperlink" Target="https://cardano.ideascale.com/c/idea/341861" TargetMode="External"/><Relationship Id="rId2134" Type="http://schemas.openxmlformats.org/officeDocument/2006/relationships/hyperlink" Target="https://youtu.be/rGbnWppHdl0" TargetMode="External"/><Relationship Id="rId3464" Type="http://schemas.openxmlformats.org/officeDocument/2006/relationships/hyperlink" Target="https://youtu.be/UkBtzJeUKvA" TargetMode="External"/><Relationship Id="rId4795" Type="http://schemas.openxmlformats.org/officeDocument/2006/relationships/hyperlink" Target="https://cardano.ideascale.com/c/idea/340940" TargetMode="External"/><Relationship Id="rId2135" Type="http://schemas.openxmlformats.org/officeDocument/2006/relationships/hyperlink" Target="https://youtu.be/XfTafYyEIw0" TargetMode="External"/><Relationship Id="rId3467" Type="http://schemas.openxmlformats.org/officeDocument/2006/relationships/hyperlink" Target="https://youtu.be/viwjwqe4WYs?si=gjQT3Ny_ky0vtt4E" TargetMode="External"/><Relationship Id="rId4798" Type="http://schemas.openxmlformats.org/officeDocument/2006/relationships/hyperlink" Target="https://cardano.ideascale.com/c/idea/341191" TargetMode="External"/><Relationship Id="rId2136" Type="http://schemas.openxmlformats.org/officeDocument/2006/relationships/hyperlink" Target="https://app.ideascale.com/t/UM5UZBuj5" TargetMode="External"/><Relationship Id="rId3466" Type="http://schemas.openxmlformats.org/officeDocument/2006/relationships/hyperlink" Target="https://docs.google.com/document/d/1vmDJYmGxqcY11lOgaO1kQYWulQZSXHdGuL0ABxQWZwo/edit" TargetMode="External"/><Relationship Id="rId4797" Type="http://schemas.openxmlformats.org/officeDocument/2006/relationships/hyperlink" Target="https://cardano.ideascale.com/c/idea/340284" TargetMode="External"/><Relationship Id="rId3490" Type="http://schemas.openxmlformats.org/officeDocument/2006/relationships/hyperlink" Target="https://drive.google.com/file/d/1izJ5pXuXiOFDA30lMZpY5wh8-e_kKZWf/view?usp=drive_link" TargetMode="External"/><Relationship Id="rId2160" Type="http://schemas.openxmlformats.org/officeDocument/2006/relationships/hyperlink" Target="https://cardano.ideascale.com/a/dtd/419161-48088" TargetMode="External"/><Relationship Id="rId3492" Type="http://schemas.openxmlformats.org/officeDocument/2006/relationships/hyperlink" Target="https://drive.google.com/file/d/1LHgAlS8cqRDWMcB8_ahvJraRzb-fNora/view?usp=drive_link" TargetMode="External"/><Relationship Id="rId2161" Type="http://schemas.openxmlformats.org/officeDocument/2006/relationships/hyperlink" Target="https://drive.google.com/file/d/1ZewMYnZcgQwGEqGrWh8IGs6eseTMMfBx/view?usp=drive_link" TargetMode="External"/><Relationship Id="rId3491" Type="http://schemas.openxmlformats.org/officeDocument/2006/relationships/hyperlink" Target="https://cardano.ideascale.com/c/idea/334108" TargetMode="External"/><Relationship Id="rId2162" Type="http://schemas.openxmlformats.org/officeDocument/2006/relationships/hyperlink" Target="https://youtu.be/Yzcde-ac48Y" TargetMode="External"/><Relationship Id="rId3494" Type="http://schemas.openxmlformats.org/officeDocument/2006/relationships/hyperlink" Target="https://drive.google.com/file/d/1IKQwcJHkjcdiw0Y0loHc3gpL9DFbDD1N/view?usp=drive_link" TargetMode="External"/><Relationship Id="rId2163" Type="http://schemas.openxmlformats.org/officeDocument/2006/relationships/hyperlink" Target="https://www.youtube.com/watch?v=WFh5aUar8JA" TargetMode="External"/><Relationship Id="rId3493" Type="http://schemas.openxmlformats.org/officeDocument/2006/relationships/hyperlink" Target="https://cardano.ideascale.com/c/idea/334228" TargetMode="External"/><Relationship Id="rId2164" Type="http://schemas.openxmlformats.org/officeDocument/2006/relationships/hyperlink" Target="https://cardano.ideascale.com/a/dtd/416112-48088" TargetMode="External"/><Relationship Id="rId3496" Type="http://schemas.openxmlformats.org/officeDocument/2006/relationships/hyperlink" Target="https://drive.google.com/file/d/1OCL4AQNGf8UEpMjepa9UfItnc1LUcncP/view?usp=drive_link" TargetMode="External"/><Relationship Id="rId2165" Type="http://schemas.openxmlformats.org/officeDocument/2006/relationships/hyperlink" Target="https://drive.google.com/file/d/1Xi5mCfTkH0x-NwMgCU9Bu5ZIwy_Mg2zI/view?usp=drive_link" TargetMode="External"/><Relationship Id="rId3495" Type="http://schemas.openxmlformats.org/officeDocument/2006/relationships/hyperlink" Target="https://cardano.ideascale.com/c/idea/334106" TargetMode="External"/><Relationship Id="rId2166" Type="http://schemas.openxmlformats.org/officeDocument/2006/relationships/hyperlink" Target="https://youtu.be/APA6pEng5Mg" TargetMode="External"/><Relationship Id="rId3498" Type="http://schemas.openxmlformats.org/officeDocument/2006/relationships/hyperlink" Target="https://cardano.ideascale.com/c/idea/341465" TargetMode="External"/><Relationship Id="rId2167" Type="http://schemas.openxmlformats.org/officeDocument/2006/relationships/hyperlink" Target="https://youtu.be/xhVeocaNPFk" TargetMode="External"/><Relationship Id="rId3497" Type="http://schemas.openxmlformats.org/officeDocument/2006/relationships/hyperlink" Target="https://cardano.ideascale.com/c/idea/342147" TargetMode="External"/><Relationship Id="rId2168" Type="http://schemas.openxmlformats.org/officeDocument/2006/relationships/hyperlink" Target="https://app.ideascale.com/t/UM5UZBviu" TargetMode="External"/><Relationship Id="rId2169" Type="http://schemas.openxmlformats.org/officeDocument/2006/relationships/hyperlink" Target="https://drive.google.com/file/d/1EXp7tiHlLdYaQkYHL0i_wcnA533-0986/view?usp=drive_link" TargetMode="External"/><Relationship Id="rId3499" Type="http://schemas.openxmlformats.org/officeDocument/2006/relationships/hyperlink" Target="https://drive.google.com/file/d/1eCCGU9ElpMhyeTEI4j6ufWzwAoa9Tfxd/view?usp=drive_link" TargetMode="External"/><Relationship Id="rId2159" Type="http://schemas.openxmlformats.org/officeDocument/2006/relationships/hyperlink" Target="https://www.youtube.com/watch?v=9l9v4RgaMUs" TargetMode="External"/><Relationship Id="rId3481" Type="http://schemas.openxmlformats.org/officeDocument/2006/relationships/hyperlink" Target="https://drive.google.com/file/d/1fsZlPemp92wD-RfXHQMxpY-PrGN5fcFx/view?usp=drive_link" TargetMode="External"/><Relationship Id="rId2150" Type="http://schemas.openxmlformats.org/officeDocument/2006/relationships/hyperlink" Target="https://youtu.be/Ta1xByouxy0" TargetMode="External"/><Relationship Id="rId3480" Type="http://schemas.openxmlformats.org/officeDocument/2006/relationships/hyperlink" Target="https://projectcatalyst.io/funds/11/cardano-open-developers/unbox-enabling-rust-based-cardano-dapps" TargetMode="External"/><Relationship Id="rId2151" Type="http://schemas.openxmlformats.org/officeDocument/2006/relationships/hyperlink" Target="https://youtu.be/zajTyjSYwgE" TargetMode="External"/><Relationship Id="rId3483" Type="http://schemas.openxmlformats.org/officeDocument/2006/relationships/hyperlink" Target="https://projectcatalyst.io/funds/11/cardano-open-ecosystem/no-time-for-bootcamp-training-for-busy-entrepreneurs" TargetMode="External"/><Relationship Id="rId2152" Type="http://schemas.openxmlformats.org/officeDocument/2006/relationships/hyperlink" Target="https://cardano.ideascale.com/a/dtd/420373-48088" TargetMode="External"/><Relationship Id="rId3482" Type="http://schemas.openxmlformats.org/officeDocument/2006/relationships/hyperlink" Target="https://vimeo.com/1000044975" TargetMode="External"/><Relationship Id="rId2153" Type="http://schemas.openxmlformats.org/officeDocument/2006/relationships/hyperlink" Target="https://drive.google.com/file/d/1xImSImnIclNwvmdwCd4LYVN2tWsr3h9o/view?usp=drive_link" TargetMode="External"/><Relationship Id="rId3485" Type="http://schemas.openxmlformats.org/officeDocument/2006/relationships/hyperlink" Target="https://www.youtube.com/watch?v=nFhfIUVcDdg" TargetMode="External"/><Relationship Id="rId2154" Type="http://schemas.openxmlformats.org/officeDocument/2006/relationships/hyperlink" Target="https://youtu.be/vW8bvhFfpqY" TargetMode="External"/><Relationship Id="rId3484" Type="http://schemas.openxmlformats.org/officeDocument/2006/relationships/hyperlink" Target="https://drive.google.com/file/d/1Tib__YhBwvxd1x0wroBDY5ylAZPSGHfM/view?usp=drive_link" TargetMode="External"/><Relationship Id="rId2155" Type="http://schemas.openxmlformats.org/officeDocument/2006/relationships/hyperlink" Target="https://youtu.be/FJq8yzhc874" TargetMode="External"/><Relationship Id="rId3487" Type="http://schemas.openxmlformats.org/officeDocument/2006/relationships/hyperlink" Target="https://drive.google.com/file/d/1wX69QsmL88vPdrzJY47C3AgD2Kg_8-Ey/view?usp=drive_link" TargetMode="External"/><Relationship Id="rId2156" Type="http://schemas.openxmlformats.org/officeDocument/2006/relationships/hyperlink" Target="https://cardano.ideascale.com/a/dtd/416507-48088" TargetMode="External"/><Relationship Id="rId3486" Type="http://schemas.openxmlformats.org/officeDocument/2006/relationships/hyperlink" Target="https://projectcatalyst.io/funds/10/f10-products-and-integrations/ledger-live-integration-maintenance" TargetMode="External"/><Relationship Id="rId2157" Type="http://schemas.openxmlformats.org/officeDocument/2006/relationships/hyperlink" Target="https://drive.google.com/file/d/17VVmfzEUcPr354mgx_mfwV7_DAzqiY2H/view?usp=drive_link" TargetMode="External"/><Relationship Id="rId3489" Type="http://schemas.openxmlformats.org/officeDocument/2006/relationships/hyperlink" Target="https://cardano.ideascale.com/c/idea/334110" TargetMode="External"/><Relationship Id="rId2158" Type="http://schemas.openxmlformats.org/officeDocument/2006/relationships/hyperlink" Target="https://youtu.be/tjEVnz8qiEo" TargetMode="External"/><Relationship Id="rId3488" Type="http://schemas.openxmlformats.org/officeDocument/2006/relationships/hyperlink" Target="https://youtu.be/XW139W8-VyQ" TargetMode="External"/><Relationship Id="rId2104" Type="http://schemas.openxmlformats.org/officeDocument/2006/relationships/hyperlink" Target="https://youtu.be/WrnsvdkMmVM" TargetMode="External"/><Relationship Id="rId3436" Type="http://schemas.openxmlformats.org/officeDocument/2006/relationships/hyperlink" Target="https://docs.google.com/document/d/1flgX-PxQK9Iauf86_RLoznQ_xhNSmkWnoK5hxfq37n0/edit" TargetMode="External"/><Relationship Id="rId4767" Type="http://schemas.openxmlformats.org/officeDocument/2006/relationships/hyperlink" Target="https://projectcatalyst.io/funds/10/f13-cardano-open-developers/bbo-virtual-assistant-governcardanobot-ai-telegram-a-tool-to-help-you-better-understand-cardano-governance" TargetMode="External"/><Relationship Id="rId2105" Type="http://schemas.openxmlformats.org/officeDocument/2006/relationships/hyperlink" Target="https://youtu.be/a4JuJkiGT0A" TargetMode="External"/><Relationship Id="rId3435" Type="http://schemas.openxmlformats.org/officeDocument/2006/relationships/hyperlink" Target="https://projectcatalyst.io/funds/10/f10-startups-and-onboarding-for-students/cardano-education-for-ethiopian-universities" TargetMode="External"/><Relationship Id="rId4766" Type="http://schemas.openxmlformats.org/officeDocument/2006/relationships/hyperlink" Target="https://youtu.be/CRM0vBQeT8Q" TargetMode="External"/><Relationship Id="rId2106" Type="http://schemas.openxmlformats.org/officeDocument/2006/relationships/hyperlink" Target="https://app.ideascale.com/t/UM5UZBw65" TargetMode="External"/><Relationship Id="rId3438" Type="http://schemas.openxmlformats.org/officeDocument/2006/relationships/hyperlink" Target="https://projectcatalyst.io/funds/10/f10-drep-improvement-and-onboarding/dreps-latam-brasil-exploration-and-community-sensing" TargetMode="External"/><Relationship Id="rId4769" Type="http://schemas.openxmlformats.org/officeDocument/2006/relationships/hyperlink" Target="https://www.youtube.com/watch?v=7sqWE9HXOlA&amp;t=1" TargetMode="External"/><Relationship Id="rId2107" Type="http://schemas.openxmlformats.org/officeDocument/2006/relationships/hyperlink" Target="https://drive.google.com/file/d/1c1fJlIrLDOaDwMY77c2Qlwz2x3FO99Li/view?usp=drive_link" TargetMode="External"/><Relationship Id="rId3437" Type="http://schemas.openxmlformats.org/officeDocument/2006/relationships/hyperlink" Target="https://vimeo.com/1008971075?&amp;login=true" TargetMode="External"/><Relationship Id="rId4768" Type="http://schemas.openxmlformats.org/officeDocument/2006/relationships/hyperlink" Target="https://docs.google.com/document/d/1noObSDcnm9yLCUJFeqEfZXfOKgXcUL1PFzTM4IZnzeY/edit?tab=t.0" TargetMode="External"/><Relationship Id="rId2108" Type="http://schemas.openxmlformats.org/officeDocument/2006/relationships/hyperlink" Target="https://youtu.be/ZjFSWx26dsE" TargetMode="External"/><Relationship Id="rId2109" Type="http://schemas.openxmlformats.org/officeDocument/2006/relationships/hyperlink" Target="https://www.youtube.com/watch?v=V0e4X8tjL4g" TargetMode="External"/><Relationship Id="rId3439" Type="http://schemas.openxmlformats.org/officeDocument/2006/relationships/hyperlink" Target="https://docs.google.com/document/d/1gZPQlubME9APHmnvYOBFhwfgeScuhrA_-7rnKVVFxrM/edit" TargetMode="External"/><Relationship Id="rId3430" Type="http://schemas.openxmlformats.org/officeDocument/2006/relationships/hyperlink" Target="https://drive.google.com/file/d/1rgj8Wsu5yz_VeN34pCz0SOUPjM4VMPvf/view?usp=drive_link" TargetMode="External"/><Relationship Id="rId4761" Type="http://schemas.openxmlformats.org/officeDocument/2006/relationships/hyperlink" Target="https://cardano.ideascale.com/a/dtd/414008-48088" TargetMode="External"/><Relationship Id="rId4760" Type="http://schemas.openxmlformats.org/officeDocument/2006/relationships/hyperlink" Target="https://cardano.ideascale.com/a/dtd/413992-48088" TargetMode="External"/><Relationship Id="rId2100" Type="http://schemas.openxmlformats.org/officeDocument/2006/relationships/hyperlink" Target="https://youtu.be/FEhYQHUyNGU" TargetMode="External"/><Relationship Id="rId3432" Type="http://schemas.openxmlformats.org/officeDocument/2006/relationships/hyperlink" Target="https://projectcatalyst.io/funds/11/cardano-open-developers/tangocrypto-open-source-cardano-api-and-webhooks" TargetMode="External"/><Relationship Id="rId4763" Type="http://schemas.openxmlformats.org/officeDocument/2006/relationships/hyperlink" Target="https://cardano.ideascale.com/a/dtd/413998-48088" TargetMode="External"/><Relationship Id="rId2101" Type="http://schemas.openxmlformats.org/officeDocument/2006/relationships/hyperlink" Target="https://www.youtube.com/watch?v=9KPN3RfLSiY" TargetMode="External"/><Relationship Id="rId3431" Type="http://schemas.openxmlformats.org/officeDocument/2006/relationships/hyperlink" Target="https://www.youtube.com/watch?v=6xmr8osNWfo" TargetMode="External"/><Relationship Id="rId4762" Type="http://schemas.openxmlformats.org/officeDocument/2006/relationships/hyperlink" Target="https://cardano.ideascale.com/a/dtd/414001-48088" TargetMode="External"/><Relationship Id="rId2102" Type="http://schemas.openxmlformats.org/officeDocument/2006/relationships/hyperlink" Target="https://app.ideascale.com/t/UM5UZBvkA" TargetMode="External"/><Relationship Id="rId3434" Type="http://schemas.openxmlformats.org/officeDocument/2006/relationships/hyperlink" Target="https://www.youtube.com/watch?v=crlqfP0Xbbk" TargetMode="External"/><Relationship Id="rId4765" Type="http://schemas.openxmlformats.org/officeDocument/2006/relationships/hyperlink" Target="https://drive.google.com/file/d/1MsNWMBzTvVRIYShNLAYPduHg94nOzRwA/view?usp=drive_link" TargetMode="External"/><Relationship Id="rId2103" Type="http://schemas.openxmlformats.org/officeDocument/2006/relationships/hyperlink" Target="https://drive.google.com/file/d/1Fq2FZofzAiFMFPqTklyyaIDGJXmNIdq9/view?usp=drive_link" TargetMode="External"/><Relationship Id="rId3433" Type="http://schemas.openxmlformats.org/officeDocument/2006/relationships/hyperlink" Target="https://docs.google.com/document/d/174SwLS16Bba-EyP9_y6QC1PzN9RGcceuUTDKyHGjc7I/edit" TargetMode="External"/><Relationship Id="rId4764" Type="http://schemas.openxmlformats.org/officeDocument/2006/relationships/hyperlink" Target="https://app.ideascale.com/t/UM5UZBrad" TargetMode="External"/><Relationship Id="rId3425" Type="http://schemas.openxmlformats.org/officeDocument/2006/relationships/hyperlink" Target="https://www.youtube.com/watch?v=U5NcAUuFHiE" TargetMode="External"/><Relationship Id="rId4756" Type="http://schemas.openxmlformats.org/officeDocument/2006/relationships/hyperlink" Target="https://app.ideascale.com/t/UM5UZBrKP" TargetMode="External"/><Relationship Id="rId3424" Type="http://schemas.openxmlformats.org/officeDocument/2006/relationships/hyperlink" Target="https://drive.google.com/file/d/14_wZXI49sYR7pJ6GdofNC0CELyMnoGqV/view?usp=drive_link" TargetMode="External"/><Relationship Id="rId4755" Type="http://schemas.openxmlformats.org/officeDocument/2006/relationships/hyperlink" Target="https://cardano.ideascale.com/a/dtd/Maladex-Cardano-Index-Funds/368779-48088" TargetMode="External"/><Relationship Id="rId3427" Type="http://schemas.openxmlformats.org/officeDocument/2006/relationships/hyperlink" Target="https://drive.google.com/file/d/14_wZXI49sYR7pJ6GdofNC0CELyMnoGqV/view?usp=drive_link" TargetMode="External"/><Relationship Id="rId4758" Type="http://schemas.openxmlformats.org/officeDocument/2006/relationships/hyperlink" Target="https://app.ideascale.com/t/UM5UZBvLU" TargetMode="External"/><Relationship Id="rId3426" Type="http://schemas.openxmlformats.org/officeDocument/2006/relationships/hyperlink" Target="https://projectcatalyst.io/funds/11/cardano-use-cases-product/better-cardano-blockchain-insights-f8efc" TargetMode="External"/><Relationship Id="rId4757" Type="http://schemas.openxmlformats.org/officeDocument/2006/relationships/hyperlink" Target="https://app.ideascale.com/t/UM5UZBvLc" TargetMode="External"/><Relationship Id="rId3429" Type="http://schemas.openxmlformats.org/officeDocument/2006/relationships/hyperlink" Target="https://projectcatalyst.io/funds/11/cardano-open-ecosystem/plutus-smart-contracts-online-course-for-non-native-english-developers" TargetMode="External"/><Relationship Id="rId3428" Type="http://schemas.openxmlformats.org/officeDocument/2006/relationships/hyperlink" Target="https://www.youtube.com/watch?v=mkhDEVTcBF4" TargetMode="External"/><Relationship Id="rId4759" Type="http://schemas.openxmlformats.org/officeDocument/2006/relationships/hyperlink" Target="https://app.ideascale.com/t/UM5UZBwrp" TargetMode="External"/><Relationship Id="rId899" Type="http://schemas.openxmlformats.org/officeDocument/2006/relationships/hyperlink" Target="https://app.ideascale.com/t/UM5UZBvIH" TargetMode="External"/><Relationship Id="rId898" Type="http://schemas.openxmlformats.org/officeDocument/2006/relationships/hyperlink" Target="https://youtu.be/zWA40ornwYA" TargetMode="External"/><Relationship Id="rId897" Type="http://schemas.openxmlformats.org/officeDocument/2006/relationships/hyperlink" Target="https://youtu.be/5laBGxrPtyQ" TargetMode="External"/><Relationship Id="rId896" Type="http://schemas.openxmlformats.org/officeDocument/2006/relationships/hyperlink" Target="https://drive.google.com/file/d/1Jq-p7XMr5rxoGLTiboRZOnYAUljIKmfX/view?usp=sharing" TargetMode="External"/><Relationship Id="rId891" Type="http://schemas.openxmlformats.org/officeDocument/2006/relationships/hyperlink" Target="https://app.ideascale.com/t/UM5UZBvuN" TargetMode="External"/><Relationship Id="rId890" Type="http://schemas.openxmlformats.org/officeDocument/2006/relationships/hyperlink" Target="https://youtu.be/0U2Un_9PMv4" TargetMode="External"/><Relationship Id="rId4750" Type="http://schemas.openxmlformats.org/officeDocument/2006/relationships/hyperlink" Target="https://app.ideascale.com/t/UM5UZBrgw" TargetMode="External"/><Relationship Id="rId895" Type="http://schemas.openxmlformats.org/officeDocument/2006/relationships/hyperlink" Target="https://app.ideascale.com/t/UM5UZBqbJ" TargetMode="External"/><Relationship Id="rId3421" Type="http://schemas.openxmlformats.org/officeDocument/2006/relationships/hyperlink" Target="https://docs.google.com/document/d/1kgz7IjWJ_d59ZSXhbuKjuZRkDws2_lJ3l23Lw8t4ubI/edit" TargetMode="External"/><Relationship Id="rId4752" Type="http://schemas.openxmlformats.org/officeDocument/2006/relationships/hyperlink" Target="https://cardano.ideascale.com/c/idea/342252" TargetMode="External"/><Relationship Id="rId894" Type="http://schemas.openxmlformats.org/officeDocument/2006/relationships/hyperlink" Target="https://www.youtube.com/watch?v=thm5OmzNiqM" TargetMode="External"/><Relationship Id="rId3420" Type="http://schemas.openxmlformats.org/officeDocument/2006/relationships/hyperlink" Target="https://projectcatalyst.io/funds/10/f10-daos-less3-cardano/reach-your-people-social-media-and-messaging-integrations-for-daos-and-nft-projects" TargetMode="External"/><Relationship Id="rId4751" Type="http://schemas.openxmlformats.org/officeDocument/2006/relationships/hyperlink" Target="https://cardano.ideascale.com/c/idea/340411" TargetMode="External"/><Relationship Id="rId893" Type="http://schemas.openxmlformats.org/officeDocument/2006/relationships/hyperlink" Target="https://youtu.be/5osipBj1sD0" TargetMode="External"/><Relationship Id="rId3423" Type="http://schemas.openxmlformats.org/officeDocument/2006/relationships/hyperlink" Target="https://projectcatalyst.io/funds/11/cardano-open-ecosystem/fimi-free-marlowe-course-for-vietnamese" TargetMode="External"/><Relationship Id="rId4754" Type="http://schemas.openxmlformats.org/officeDocument/2006/relationships/hyperlink" Target="https://cardano.ideascale.com/a/dtd/Maladex-Algorithmic-Swaps-Protocol/368774-48088" TargetMode="External"/><Relationship Id="rId892" Type="http://schemas.openxmlformats.org/officeDocument/2006/relationships/hyperlink" Target="https://drive.google.com/file/d/1NgpEvZWmvmTC6Dzg0v_kWj-AAX4coEqU/view?usp=sharing" TargetMode="External"/><Relationship Id="rId3422" Type="http://schemas.openxmlformats.org/officeDocument/2006/relationships/hyperlink" Target="https://youtu.be/EB9G7mplbQs" TargetMode="External"/><Relationship Id="rId4753" Type="http://schemas.openxmlformats.org/officeDocument/2006/relationships/hyperlink" Target="https://cardano.ideascale.com/a/dtd/Cardax-DEX-on-Cardano-phase-2-3-4/367335-48088" TargetMode="External"/><Relationship Id="rId2126" Type="http://schemas.openxmlformats.org/officeDocument/2006/relationships/hyperlink" Target="https://youtu.be/FiCcz27U3Ts" TargetMode="External"/><Relationship Id="rId3458" Type="http://schemas.openxmlformats.org/officeDocument/2006/relationships/hyperlink" Target="https://youtu.be/X9kgIiuwCT0" TargetMode="External"/><Relationship Id="rId4789" Type="http://schemas.openxmlformats.org/officeDocument/2006/relationships/hyperlink" Target="https://cardano.ideascale.com/c/idea/333096" TargetMode="External"/><Relationship Id="rId2127" Type="http://schemas.openxmlformats.org/officeDocument/2006/relationships/hyperlink" Target="https://www.youtube.com/watch?v=iKzmvqHVsT0" TargetMode="External"/><Relationship Id="rId3457" Type="http://schemas.openxmlformats.org/officeDocument/2006/relationships/hyperlink" Target="https://drive.google.com/file/d/1JI03fqXRrlUMBCVkEQGdvHN8RH-o637w/view?usp=drive_link" TargetMode="External"/><Relationship Id="rId4788" Type="http://schemas.openxmlformats.org/officeDocument/2006/relationships/hyperlink" Target="https://cardano.ideascale.com/c/idea/333905" TargetMode="External"/><Relationship Id="rId2128" Type="http://schemas.openxmlformats.org/officeDocument/2006/relationships/hyperlink" Target="https://app.ideascale.com/t/UM5UZBu9u" TargetMode="External"/><Relationship Id="rId2129" Type="http://schemas.openxmlformats.org/officeDocument/2006/relationships/hyperlink" Target="https://docs.google.com/document/d/19K-1VydtMubB5atGrCFf0_xCCnnWFXiGXh3syh6ms5A/edit" TargetMode="External"/><Relationship Id="rId3459" Type="http://schemas.openxmlformats.org/officeDocument/2006/relationships/hyperlink" Target="https://projectcatalyst.io/funds/11/cardano-open-ecosystem/continue-scatdao-work-in-education-scam-monitoring-and-dyor-reports" TargetMode="External"/><Relationship Id="rId3450" Type="http://schemas.openxmlformats.org/officeDocument/2006/relationships/hyperlink" Target="https://projectcatalyst.io/funds/11/cardano-open-ecosystem/together-learning-haskellplutus-in-native-language-club" TargetMode="External"/><Relationship Id="rId4781" Type="http://schemas.openxmlformats.org/officeDocument/2006/relationships/hyperlink" Target="https://drive.google.com/file/d/1EUDYG2OE1ECKHqN5Xqc7D56q4EwSmUnV/view?usp=drive_link" TargetMode="External"/><Relationship Id="rId4780" Type="http://schemas.openxmlformats.org/officeDocument/2006/relationships/hyperlink" Target="https://projectcatalyst.io/funds/12/f12-cardano-use-cases-mvp/profile-nfts-customizable-nft-webpage-w-user-data-on-chain-in-datums" TargetMode="External"/><Relationship Id="rId2120" Type="http://schemas.openxmlformats.org/officeDocument/2006/relationships/hyperlink" Target="https://youtu.be/ku4M5hSNQPM" TargetMode="External"/><Relationship Id="rId3452" Type="http://schemas.openxmlformats.org/officeDocument/2006/relationships/hyperlink" Target="https://www.youtube.com/watch?v=M4AfbuWmrFc" TargetMode="External"/><Relationship Id="rId4783" Type="http://schemas.openxmlformats.org/officeDocument/2006/relationships/hyperlink" Target="https://projectcatalyst.io/funds/11/cardano-use-cases-solution/charli3-off-chain-and-cnt-price-feeds-community-feed-expansion" TargetMode="External"/><Relationship Id="rId2121" Type="http://schemas.openxmlformats.org/officeDocument/2006/relationships/hyperlink" Target="https://www.youtube.com/watch?v=-vO3khVSu_Q" TargetMode="External"/><Relationship Id="rId3451" Type="http://schemas.openxmlformats.org/officeDocument/2006/relationships/hyperlink" Target="https://docs.google.com/document/d/1UsijZd3ntSPEZRlr57gWX4d7m2fPh4N4saVxnDNX2VI/edit" TargetMode="External"/><Relationship Id="rId4782" Type="http://schemas.openxmlformats.org/officeDocument/2006/relationships/hyperlink" Target="https://www.youtube.com/watch?v=y2B-nCWBX8I" TargetMode="External"/><Relationship Id="rId2122" Type="http://schemas.openxmlformats.org/officeDocument/2006/relationships/hyperlink" Target="https://cardano.ideascale.com/a/dtd/421540-48088" TargetMode="External"/><Relationship Id="rId3454" Type="http://schemas.openxmlformats.org/officeDocument/2006/relationships/hyperlink" Target="https://docs.google.com/document/d/1vjkQZQE-8B3CIcu9KTC6D2upHJtDoGGd4dRKYIQ__Ug/edit" TargetMode="External"/><Relationship Id="rId4785" Type="http://schemas.openxmlformats.org/officeDocument/2006/relationships/hyperlink" Target="https://vimeo.com/1107246321/aaf98e19a5?ts=484992&amp;share=copy" TargetMode="External"/><Relationship Id="rId2123" Type="http://schemas.openxmlformats.org/officeDocument/2006/relationships/hyperlink" Target="https://drive.google.com/file/d/1vlZcdw0WzdfVnDMFsua54zUU8dgFTJmA/view?usp=drive_link" TargetMode="External"/><Relationship Id="rId3453" Type="http://schemas.openxmlformats.org/officeDocument/2006/relationships/hyperlink" Target="https://projectcatalyst.io/funds/11/cardano-open-developers/anvil-open-source-universal-wallet-connector" TargetMode="External"/><Relationship Id="rId4784" Type="http://schemas.openxmlformats.org/officeDocument/2006/relationships/hyperlink" Target="https://docs.google.com/document/d/1FLLrJPcCfDu5i6Cr_wlrKktSnLTRmqKK/edit?usp=drive_link&amp;ouid=116297887899789336301&amp;rtpof=true&amp;sd=true" TargetMode="External"/><Relationship Id="rId2124" Type="http://schemas.openxmlformats.org/officeDocument/2006/relationships/hyperlink" Target="https://app.ideascale.com/t/UM5UZBvc2" TargetMode="External"/><Relationship Id="rId3456" Type="http://schemas.openxmlformats.org/officeDocument/2006/relationships/hyperlink" Target="https://projectcatalyst.io/funds/11/cardano-use-cases-concept/cardanos-impact-on-the-immutability-of-biomedical-data-in-the-healthcare-world" TargetMode="External"/><Relationship Id="rId4787" Type="http://schemas.openxmlformats.org/officeDocument/2006/relationships/hyperlink" Target="https://cardano.ideascale.com/c/idea/323939" TargetMode="External"/><Relationship Id="rId2125" Type="http://schemas.openxmlformats.org/officeDocument/2006/relationships/hyperlink" Target="https://drive.google.com/file/d/1ndyxwuvgjHcK4Z4zwVGdnFF7l7fsrioz/view?usp=drive_link" TargetMode="External"/><Relationship Id="rId3455" Type="http://schemas.openxmlformats.org/officeDocument/2006/relationships/hyperlink" Target="https://www.youtube.com/watch?v=xiMTKhKTyUk" TargetMode="External"/><Relationship Id="rId4786" Type="http://schemas.openxmlformats.org/officeDocument/2006/relationships/hyperlink" Target="https://cardano.ideascale.com/c/idea/323970" TargetMode="External"/><Relationship Id="rId2115" Type="http://schemas.openxmlformats.org/officeDocument/2006/relationships/hyperlink" Target="https://drive.google.com/file/d/1qeBEJko-1OtrAKk06lLPSYfpt4tb6ver/view?usp=drive_link" TargetMode="External"/><Relationship Id="rId3447" Type="http://schemas.openxmlformats.org/officeDocument/2006/relationships/hyperlink" Target="https://projectcatalyst.io/funds/10/f10-developer-ecosystem-the-evolution/scrolls-develop-and-deploy-custom-graphql-chain-indexes" TargetMode="External"/><Relationship Id="rId4778" Type="http://schemas.openxmlformats.org/officeDocument/2006/relationships/hyperlink" Target="https://docs.google.com/document/d/1AGgsH7K7xzY4vCgCR051itft35j2miPy1jVNeGHXKw4/edit?tab=t.0" TargetMode="External"/><Relationship Id="rId2116" Type="http://schemas.openxmlformats.org/officeDocument/2006/relationships/hyperlink" Target="https://youtu.be/kYIl4JpDgaM" TargetMode="External"/><Relationship Id="rId3446" Type="http://schemas.openxmlformats.org/officeDocument/2006/relationships/hyperlink" Target="https://www.youtube.com/watch?v=YuFD4gi2Qnc" TargetMode="External"/><Relationship Id="rId4777" Type="http://schemas.openxmlformats.org/officeDocument/2006/relationships/hyperlink" Target="https://projectcatalyst.io/funds/10/f13-cardano-open-developers/pycardano-evolution-embracing-the-chang-hardfork" TargetMode="External"/><Relationship Id="rId2117" Type="http://schemas.openxmlformats.org/officeDocument/2006/relationships/hyperlink" Target="https://youtu.be/oHSc3CC_wBc" TargetMode="External"/><Relationship Id="rId3449" Type="http://schemas.openxmlformats.org/officeDocument/2006/relationships/hyperlink" Target="https://youtu.be/Pn6cyA2i39k" TargetMode="External"/><Relationship Id="rId2118" Type="http://schemas.openxmlformats.org/officeDocument/2006/relationships/hyperlink" Target="https://app.ideascale.com/t/UM5UZBvkX" TargetMode="External"/><Relationship Id="rId3448" Type="http://schemas.openxmlformats.org/officeDocument/2006/relationships/hyperlink" Target="https://docs.google.com/document/d/1uIA0YbZo_IS7PmweIM-9Y-EOQXkhXWV2SVnJGmH-76k/edit" TargetMode="External"/><Relationship Id="rId4779" Type="http://schemas.openxmlformats.org/officeDocument/2006/relationships/hyperlink" Target="https://www.youtube.com/watch?v=hlyuUBtdyps" TargetMode="External"/><Relationship Id="rId2119" Type="http://schemas.openxmlformats.org/officeDocument/2006/relationships/hyperlink" Target="https://drive.google.com/file/d/16wWg8gt9JyNskZ2LAk3AhHwoAUdZEXMw/view?usp=drive_link" TargetMode="External"/><Relationship Id="rId4770" Type="http://schemas.openxmlformats.org/officeDocument/2006/relationships/hyperlink" Target="https://projectcatalyst.io/funds/11/cardano-use-cases-concept/pairfy-a-p2p-e-commerce-protocol-based-on-trust-rating-and-blind-mediators" TargetMode="External"/><Relationship Id="rId3441" Type="http://schemas.openxmlformats.org/officeDocument/2006/relationships/hyperlink" Target="https://projectcatalyst.io/funds/10/f10-developer-ecosystem-the-evolution/mlabs-browser-based-wallet-for-developers-and-testers" TargetMode="External"/><Relationship Id="rId4772" Type="http://schemas.openxmlformats.org/officeDocument/2006/relationships/hyperlink" Target="https://www.youtube.com/watch?v=f1lCRxHEJlY" TargetMode="External"/><Relationship Id="rId2110" Type="http://schemas.openxmlformats.org/officeDocument/2006/relationships/hyperlink" Target="https://app.ideascale.com/t/UM5UZBqq5" TargetMode="External"/><Relationship Id="rId3440" Type="http://schemas.openxmlformats.org/officeDocument/2006/relationships/hyperlink" Target="https://youtu.be/nXiLxEEoy-Q?si=wKihpGSfN7VTm0cR" TargetMode="External"/><Relationship Id="rId4771" Type="http://schemas.openxmlformats.org/officeDocument/2006/relationships/hyperlink" Target="https://docs.google.com/document/d/1Da0OtcMrvKZ5IMuJ5eJ4XHt5MWUgTwbr/edit" TargetMode="External"/><Relationship Id="rId2111" Type="http://schemas.openxmlformats.org/officeDocument/2006/relationships/hyperlink" Target="https://drive.google.com/file/d/1bgv2djL8vhsBpFK5i2BaDXtjZ6bb9XNF/view?usp=sharing" TargetMode="External"/><Relationship Id="rId3443" Type="http://schemas.openxmlformats.org/officeDocument/2006/relationships/hyperlink" Target="https://youtu.be/JJvMrgagkCY" TargetMode="External"/><Relationship Id="rId4774" Type="http://schemas.openxmlformats.org/officeDocument/2006/relationships/hyperlink" Target="https://projectcatalyst.io/funds/12/f12-cardano-use-cases-mvp/satellite-agriculture-dapps-with-digifarm-and-nmkr" TargetMode="External"/><Relationship Id="rId2112" Type="http://schemas.openxmlformats.org/officeDocument/2006/relationships/hyperlink" Target="https://youtu.be/lt2OM5A5_Dc" TargetMode="External"/><Relationship Id="rId3442" Type="http://schemas.openxmlformats.org/officeDocument/2006/relationships/hyperlink" Target="https://docs.google.com/document/d/1NOkYwHIx459IxU9xYt2yB4OpAMJ334RE/edit" TargetMode="External"/><Relationship Id="rId4773" Type="http://schemas.openxmlformats.org/officeDocument/2006/relationships/hyperlink" Target="https://app.ideascaleapp.eu/t/UCNZPNN" TargetMode="External"/><Relationship Id="rId2113" Type="http://schemas.openxmlformats.org/officeDocument/2006/relationships/hyperlink" Target="https://youtu.be/STIPAsVvlJk" TargetMode="External"/><Relationship Id="rId3445" Type="http://schemas.openxmlformats.org/officeDocument/2006/relationships/hyperlink" Target="https://docs.google.com/document/d/1TPLtYzlJiDV-gEEnFdHW0WxPI58PRSzZ/edit" TargetMode="External"/><Relationship Id="rId4776" Type="http://schemas.openxmlformats.org/officeDocument/2006/relationships/hyperlink" Target="https://www.youtube.com/watch?v=SRUBY_MMM6g" TargetMode="External"/><Relationship Id="rId2114" Type="http://schemas.openxmlformats.org/officeDocument/2006/relationships/hyperlink" Target="https://cardano.ideascale.com/a/dtd/417018-48088" TargetMode="External"/><Relationship Id="rId3444" Type="http://schemas.openxmlformats.org/officeDocument/2006/relationships/hyperlink" Target="https://projectcatalyst.io/funds/10/f10-developer-ecosystem-the-evolution/mlabs-cardano-game-engine-wallet-godot-integration" TargetMode="External"/><Relationship Id="rId4775" Type="http://schemas.openxmlformats.org/officeDocument/2006/relationships/hyperlink" Target="https://drive.google.com/file/d/1I5MryL-932hi8QXLBkrll9Conu7kiMnf/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t.me/c/1522687916/564" TargetMode="External"/><Relationship Id="rId42" Type="http://schemas.openxmlformats.org/officeDocument/2006/relationships/hyperlink" Target="https://t.me/c/1522687916/571" TargetMode="External"/><Relationship Id="rId41" Type="http://schemas.openxmlformats.org/officeDocument/2006/relationships/hyperlink" Target="https://t.me/c/1522687916/568" TargetMode="External"/><Relationship Id="rId44" Type="http://schemas.openxmlformats.org/officeDocument/2006/relationships/hyperlink" Target="https://t.me/c/1522687916/579" TargetMode="External"/><Relationship Id="rId43" Type="http://schemas.openxmlformats.org/officeDocument/2006/relationships/hyperlink" Target="https://t.me/c/1522687916/574" TargetMode="External"/><Relationship Id="rId46" Type="http://schemas.openxmlformats.org/officeDocument/2006/relationships/hyperlink" Target="https://t.me/c/1522687916/589" TargetMode="External"/><Relationship Id="rId45" Type="http://schemas.openxmlformats.org/officeDocument/2006/relationships/hyperlink" Target="https://t.me/c/1522687916/583" TargetMode="External"/><Relationship Id="rId48" Type="http://schemas.openxmlformats.org/officeDocument/2006/relationships/hyperlink" Target="https://t.me/c/1522687916/602" TargetMode="External"/><Relationship Id="rId47" Type="http://schemas.openxmlformats.org/officeDocument/2006/relationships/hyperlink" Target="https://t.me/c/1522687916/597" TargetMode="External"/><Relationship Id="rId49" Type="http://schemas.openxmlformats.org/officeDocument/2006/relationships/hyperlink" Target="https://t.me/c/1522687916/605" TargetMode="External"/><Relationship Id="rId31" Type="http://schemas.openxmlformats.org/officeDocument/2006/relationships/hyperlink" Target="https://t.me/c/1522687916/531" TargetMode="External"/><Relationship Id="rId30" Type="http://schemas.openxmlformats.org/officeDocument/2006/relationships/hyperlink" Target="https://t.me/c/1522687916/527" TargetMode="External"/><Relationship Id="rId33" Type="http://schemas.openxmlformats.org/officeDocument/2006/relationships/hyperlink" Target="https://t.me/c/1522687916/535" TargetMode="External"/><Relationship Id="rId32" Type="http://schemas.openxmlformats.org/officeDocument/2006/relationships/hyperlink" Target="https://t.me/c/1522687916/533" TargetMode="External"/><Relationship Id="rId35" Type="http://schemas.openxmlformats.org/officeDocument/2006/relationships/hyperlink" Target="https://t.me/c/1522687916/547" TargetMode="External"/><Relationship Id="rId34" Type="http://schemas.openxmlformats.org/officeDocument/2006/relationships/hyperlink" Target="https://t.me/c/1522687916/541" TargetMode="External"/><Relationship Id="rId37" Type="http://schemas.openxmlformats.org/officeDocument/2006/relationships/hyperlink" Target="https://t.me/c/1522687916/555" TargetMode="External"/><Relationship Id="rId36" Type="http://schemas.openxmlformats.org/officeDocument/2006/relationships/hyperlink" Target="https://t.me/c/1522687916/553" TargetMode="External"/><Relationship Id="rId39" Type="http://schemas.openxmlformats.org/officeDocument/2006/relationships/hyperlink" Target="https://t.me/c/1522687916/562" TargetMode="External"/><Relationship Id="rId38" Type="http://schemas.openxmlformats.org/officeDocument/2006/relationships/hyperlink" Target="https://t.me/c/1522687916/559" TargetMode="External"/><Relationship Id="rId20" Type="http://schemas.openxmlformats.org/officeDocument/2006/relationships/hyperlink" Target="https://t.me/c/1522687916/474" TargetMode="External"/><Relationship Id="rId22" Type="http://schemas.openxmlformats.org/officeDocument/2006/relationships/hyperlink" Target="https://t.me/c/1522687916/486" TargetMode="External"/><Relationship Id="rId21" Type="http://schemas.openxmlformats.org/officeDocument/2006/relationships/hyperlink" Target="https://t.me/c/1522687916/482" TargetMode="External"/><Relationship Id="rId24" Type="http://schemas.openxmlformats.org/officeDocument/2006/relationships/hyperlink" Target="https://t.me/c/1522687916/497" TargetMode="External"/><Relationship Id="rId23" Type="http://schemas.openxmlformats.org/officeDocument/2006/relationships/hyperlink" Target="https://t.me/c/1522687916/494" TargetMode="External"/><Relationship Id="rId26" Type="http://schemas.openxmlformats.org/officeDocument/2006/relationships/hyperlink" Target="https://t.me/c/1522687916/507" TargetMode="External"/><Relationship Id="rId25" Type="http://schemas.openxmlformats.org/officeDocument/2006/relationships/hyperlink" Target="https://t.me/c/1522687916/500" TargetMode="External"/><Relationship Id="rId28" Type="http://schemas.openxmlformats.org/officeDocument/2006/relationships/hyperlink" Target="https://t.me/c/1522687916/514" TargetMode="External"/><Relationship Id="rId27" Type="http://schemas.openxmlformats.org/officeDocument/2006/relationships/hyperlink" Target="https://t.me/c/1522687916/509" TargetMode="External"/><Relationship Id="rId29" Type="http://schemas.openxmlformats.org/officeDocument/2006/relationships/hyperlink" Target="https://t.me/c/1522687916/520" TargetMode="External"/><Relationship Id="rId11" Type="http://schemas.openxmlformats.org/officeDocument/2006/relationships/hyperlink" Target="https://t.me/c/1522687916/401" TargetMode="External"/><Relationship Id="rId10" Type="http://schemas.openxmlformats.org/officeDocument/2006/relationships/hyperlink" Target="https://t.me/c/1522687916/391" TargetMode="External"/><Relationship Id="rId13" Type="http://schemas.openxmlformats.org/officeDocument/2006/relationships/hyperlink" Target="https://t.me/c/1522687916/418" TargetMode="External"/><Relationship Id="rId12" Type="http://schemas.openxmlformats.org/officeDocument/2006/relationships/hyperlink" Target="https://t.me/c/1522687916/413" TargetMode="External"/><Relationship Id="rId15" Type="http://schemas.openxmlformats.org/officeDocument/2006/relationships/hyperlink" Target="https://t.me/c/1522687916/426" TargetMode="External"/><Relationship Id="rId14" Type="http://schemas.openxmlformats.org/officeDocument/2006/relationships/hyperlink" Target="https://t.me/c/1522687916/424" TargetMode="External"/><Relationship Id="rId17" Type="http://schemas.openxmlformats.org/officeDocument/2006/relationships/hyperlink" Target="https://t.me/c/1522687916/450" TargetMode="External"/><Relationship Id="rId16" Type="http://schemas.openxmlformats.org/officeDocument/2006/relationships/hyperlink" Target="https://t.me/c/1522687916/437" TargetMode="External"/><Relationship Id="rId19" Type="http://schemas.openxmlformats.org/officeDocument/2006/relationships/hyperlink" Target="https://t.me/c/1522687916/468" TargetMode="External"/><Relationship Id="rId18" Type="http://schemas.openxmlformats.org/officeDocument/2006/relationships/hyperlink" Target="https://t.me/c/1522687916/461" TargetMode="External"/><Relationship Id="rId51" Type="http://schemas.openxmlformats.org/officeDocument/2006/relationships/hyperlink" Target="https://t.me/c/1522687916/618" TargetMode="External"/><Relationship Id="rId50" Type="http://schemas.openxmlformats.org/officeDocument/2006/relationships/hyperlink" Target="https://t.me/c/1522687916/614" TargetMode="External"/><Relationship Id="rId53" Type="http://schemas.openxmlformats.org/officeDocument/2006/relationships/hyperlink" Target="https://t.me/c/1522687916/627" TargetMode="External"/><Relationship Id="rId52" Type="http://schemas.openxmlformats.org/officeDocument/2006/relationships/hyperlink" Target="https://t.me/c/1522687916/623" TargetMode="External"/><Relationship Id="rId55" Type="http://schemas.openxmlformats.org/officeDocument/2006/relationships/drawing" Target="../drawings/drawing3.xml"/><Relationship Id="rId54" Type="http://schemas.openxmlformats.org/officeDocument/2006/relationships/hyperlink" Target="https://t.me/c/1522687916/631" TargetMode="External"/><Relationship Id="rId1" Type="http://schemas.openxmlformats.org/officeDocument/2006/relationships/hyperlink" Target="https://t.me/c/1522687916/340" TargetMode="External"/><Relationship Id="rId2" Type="http://schemas.openxmlformats.org/officeDocument/2006/relationships/hyperlink" Target="https://t.me/c/1522687916/344" TargetMode="External"/><Relationship Id="rId3" Type="http://schemas.openxmlformats.org/officeDocument/2006/relationships/hyperlink" Target="https://t.me/c/1522687916/347" TargetMode="External"/><Relationship Id="rId4" Type="http://schemas.openxmlformats.org/officeDocument/2006/relationships/hyperlink" Target="https://t.me/c/1522687916/349" TargetMode="External"/><Relationship Id="rId9" Type="http://schemas.openxmlformats.org/officeDocument/2006/relationships/hyperlink" Target="https://t.me/c/1522687916/379" TargetMode="External"/><Relationship Id="rId5" Type="http://schemas.openxmlformats.org/officeDocument/2006/relationships/hyperlink" Target="https://t.me/c/1522687916/356" TargetMode="External"/><Relationship Id="rId6" Type="http://schemas.openxmlformats.org/officeDocument/2006/relationships/hyperlink" Target="https://t.me/c/1522687916/361" TargetMode="External"/><Relationship Id="rId7" Type="http://schemas.openxmlformats.org/officeDocument/2006/relationships/hyperlink" Target="https://t.me/c/1522687916/369" TargetMode="External"/><Relationship Id="rId8" Type="http://schemas.openxmlformats.org/officeDocument/2006/relationships/hyperlink" Target="https://t.me/c/1522687916/37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rojectcatalyst.io/funds/14/cardano-open-developers/cexplorer-mini-cardano-explorer-for-not-only-local-usage" TargetMode="External"/><Relationship Id="rId42" Type="http://schemas.openxmlformats.org/officeDocument/2006/relationships/hyperlink" Target="https://projectcatalyst.io/funds/14/cardano-open-developers/charli3-dendrite-v2-dex-lending-p2p-defi-data-upgrades" TargetMode="External"/><Relationship Id="rId41" Type="http://schemas.openxmlformats.org/officeDocument/2006/relationships/hyperlink" Target="https://projectcatalyst.io/funds/14/cardano-open-developers/charli3-open-source-oracle-sdk" TargetMode="External"/><Relationship Id="rId44" Type="http://schemas.openxmlformats.org/officeDocument/2006/relationships/hyperlink" Target="https://projectcatalyst.io/funds/14/cardano-use-cases-partners-and-products/charli3-open-source-oracle-marketplace-and-launchpad" TargetMode="External"/><Relationship Id="rId43" Type="http://schemas.openxmlformats.org/officeDocument/2006/relationships/hyperlink" Target="https://projectcatalyst.io/funds/14/cardano-use-cases-concepts/charli3-discordtelegram-token-data-and-multi-dex-swap-bot" TargetMode="External"/><Relationship Id="rId46" Type="http://schemas.openxmlformats.org/officeDocument/2006/relationships/hyperlink" Target="https://projectcatalyst.io/funds/14/cardano-open-ecosystem/community-cip-editor-robert-phair-6-month-budget" TargetMode="External"/><Relationship Id="rId45" Type="http://schemas.openxmlformats.org/officeDocument/2006/relationships/hyperlink" Target="https://projectcatalyst.io/funds/14/cardano-open-ecosystem/charli3-oracles-hackathon" TargetMode="External"/><Relationship Id="rId48" Type="http://schemas.openxmlformats.org/officeDocument/2006/relationships/hyperlink" Target="https://projectcatalyst.io/funds/14/cardano-open-ecosystem/discover-cardano-with-ctrl-wallet-short-video-series" TargetMode="External"/><Relationship Id="rId47" Type="http://schemas.openxmlformats.org/officeDocument/2006/relationships/hyperlink" Target="https://projectcatalyst.io/funds/14/cardano-use-cases-concepts/decentralized-on-chain-data-encryption" TargetMode="External"/><Relationship Id="rId49" Type="http://schemas.openxmlformats.org/officeDocument/2006/relationships/hyperlink" Target="https://projectcatalyst.io/funds/14/cardano-use-cases-concepts/drep-dao-platform" TargetMode="External"/><Relationship Id="rId31" Type="http://schemas.openxmlformats.org/officeDocument/2006/relationships/hyperlink" Target="https://projectcatalyst.io/funds/14/cardano-use-cases-concepts/cardano-nft-ticketing-and-conference-goer-platform-by-rare-evo" TargetMode="External"/><Relationship Id="rId30" Type="http://schemas.openxmlformats.org/officeDocument/2006/relationships/hyperlink" Target="https://projectcatalyst.io/funds/14/cardano-use-cases-concepts/cardano-music-royalties-instant-transparent-payouts" TargetMode="External"/><Relationship Id="rId33" Type="http://schemas.openxmlformats.org/officeDocument/2006/relationships/hyperlink" Target="https://projectcatalyst.io/funds/14/cardano-use-cases-concepts/cardano-treasury-explorer-open-data-source-adaspendingcom" TargetMode="External"/><Relationship Id="rId32" Type="http://schemas.openxmlformats.org/officeDocument/2006/relationships/hyperlink" Target="https://projectcatalyst.io/funds/14/cardano-use-cases-concepts/cardano-seedsigner-diy-air-gapped-hardware-wallet" TargetMode="External"/><Relationship Id="rId35" Type="http://schemas.openxmlformats.org/officeDocument/2006/relationships/hyperlink" Target="https://projectcatalyst.io/funds/14/cardano-open-ecosystem/cardano-vietnam-national-blockchain-outreach-2026" TargetMode="External"/><Relationship Id="rId34" Type="http://schemas.openxmlformats.org/officeDocument/2006/relationships/hyperlink" Target="https://projectcatalyst.io/funds/14/cardano-open-ecosystem/cardano-university-tour-argentina" TargetMode="External"/><Relationship Id="rId37" Type="http://schemas.openxmlformats.org/officeDocument/2006/relationships/hyperlink" Target="https://projectcatalyst.io/funds/14/cardano-use-cases-partners-and-products/cardanos-first-end-to-end-metal-and-minerals-rwa-ecosystem" TargetMode="External"/><Relationship Id="rId36" Type="http://schemas.openxmlformats.org/officeDocument/2006/relationships/hyperlink" Target="https://projectcatalyst.io/funds/14/cardano-open-ecosystem/cardano-vietnam-monthly-meetups-2026" TargetMode="External"/><Relationship Id="rId39" Type="http://schemas.openxmlformats.org/officeDocument/2006/relationships/hyperlink" Target="https://projectcatalyst.io/funds/14/cardano-open-ecosystem/catalyst-funded-cardano-startup-booths-at-rare-evo-2026" TargetMode="External"/><Relationship Id="rId38" Type="http://schemas.openxmlformats.org/officeDocument/2006/relationships/hyperlink" Target="https://projectcatalyst.io/funds/14/cardano-open-developers/cardanoscan-api-sdk-python" TargetMode="External"/><Relationship Id="rId20" Type="http://schemas.openxmlformats.org/officeDocument/2006/relationships/hyperlink" Target="https://projectcatalyst.io/funds/14/cardano-open-developers/by-txpipe-early-aiken-vulnerability-detection-using-ai" TargetMode="External"/><Relationship Id="rId22" Type="http://schemas.openxmlformats.org/officeDocument/2006/relationships/hyperlink" Target="https://projectcatalyst.io/funds/14/cardano-open-developers/by-txpipe-shipping-oracle-to-unlock-cardano-e-commerce" TargetMode="External"/><Relationship Id="rId21" Type="http://schemas.openxmlformats.org/officeDocument/2006/relationships/hyperlink" Target="https://projectcatalyst.io/funds/14/cardano-open-developers/by-txpipe-monitoring-dashboards-tailored-for-your-dapp" TargetMode="External"/><Relationship Id="rId24" Type="http://schemas.openxmlformats.org/officeDocument/2006/relationships/hyperlink" Target="https://projectcatalyst.io/funds/14/cardano-open-ecosystem/cardano-at-sushitech-tokyo-japans-premier-tech-summit" TargetMode="External"/><Relationship Id="rId23" Type="http://schemas.openxmlformats.org/officeDocument/2006/relationships/hyperlink" Target="https://projectcatalyst.io/funds/14/cardano-open-developers/by-txpipe-white-label-e-commerce-platform-on-cardano" TargetMode="External"/><Relationship Id="rId26" Type="http://schemas.openxmlformats.org/officeDocument/2006/relationships/hyperlink" Target="https://projectcatalyst.io/funds/14/cardano-use-cases-partners-and-products/cardano-corporate-poc-lab-japan-powered-by-antler-ibex" TargetMode="External"/><Relationship Id="rId25" Type="http://schemas.openxmlformats.org/officeDocument/2006/relationships/hyperlink" Target="https://projectcatalyst.io/funds/14/cardano-use-cases-concepts/cardano-bond-exchange-trading-zero-coupon-bond-rwa" TargetMode="External"/><Relationship Id="rId28" Type="http://schemas.openxmlformats.org/officeDocument/2006/relationships/hyperlink" Target="https://projectcatalyst.io/funds/14/cardano-open-ecosystem/cardano-hub-nbo-grassroot-community-building-by-lidonation" TargetMode="External"/><Relationship Id="rId27" Type="http://schemas.openxmlformats.org/officeDocument/2006/relationships/hyperlink" Target="https://projectcatalyst.io/funds/14/cardano-open-developers/cardano-defi-sdk-dexter-and-iris-v2" TargetMode="External"/><Relationship Id="rId29" Type="http://schemas.openxmlformats.org/officeDocument/2006/relationships/hyperlink" Target="https://projectcatalyst.io/funds/14/cardano-open-ecosystem/cardano-japan-hub-restart" TargetMode="External"/><Relationship Id="rId11" Type="http://schemas.openxmlformats.org/officeDocument/2006/relationships/hyperlink" Target="https://projectcatalyst.io/funds/14/cardano-use-cases-concepts/anti-front-running-zkperps-on-cardano-wmidnightzk" TargetMode="External"/><Relationship Id="rId10" Type="http://schemas.openxmlformats.org/officeDocument/2006/relationships/hyperlink" Target="https://projectcatalyst.io/funds/14/cardano-open-developers/anastasia-labs-smart-contract-design-patterns-conway" TargetMode="External"/><Relationship Id="rId13" Type="http://schemas.openxmlformats.org/officeDocument/2006/relationships/hyperlink" Target="https://projectcatalyst.io/funds/14/cardano-use-cases-partners-and-products/bifrost-bitcoin-cardano-bridge-secured-by-cardano-spos" TargetMode="External"/><Relationship Id="rId12" Type="http://schemas.openxmlformats.org/officeDocument/2006/relationships/hyperlink" Target="https://projectcatalyst.io/funds/14/cardano-use-cases-concepts/anvil-semi-custodial-wallet-enterprise-ready-wallet-sdk" TargetMode="External"/><Relationship Id="rId15" Type="http://schemas.openxmlformats.org/officeDocument/2006/relationships/hyperlink" Target="https://projectcatalyst.io/funds/14/cardano-open-developers/bitcoin-lightning-payments-on-cardano-using-cardinal" TargetMode="External"/><Relationship Id="rId14" Type="http://schemas.openxmlformats.org/officeDocument/2006/relationships/hyperlink" Target="https://projectcatalyst.io/funds/14/cardano-use-cases-concepts/bitcoin-lessgreater-cardano-atomic-swaps" TargetMode="External"/><Relationship Id="rId17" Type="http://schemas.openxmlformats.org/officeDocument/2006/relationships/hyperlink" Target="https://projectcatalyst.io/funds/14/cardano-use-cases-partners-and-products/bringing-multi-chain-users-from-ctrl-wallet-into-cardano" TargetMode="External"/><Relationship Id="rId16" Type="http://schemas.openxmlformats.org/officeDocument/2006/relationships/hyperlink" Target="https://projectcatalyst.io/funds/14/cardano-open-ecosystem/bright-future-ethio-japan-high-school-or" TargetMode="External"/><Relationship Id="rId19" Type="http://schemas.openxmlformats.org/officeDocument/2006/relationships/hyperlink" Target="https://projectcatalyst.io/funds/14/cardano-open-ecosystem/by-txpipe-cardano-buidler-fest-buenos-aires-2026" TargetMode="External"/><Relationship Id="rId18" Type="http://schemas.openxmlformats.org/officeDocument/2006/relationships/hyperlink" Target="https://projectcatalyst.io/funds/14/cardano-open-developers/by-txpipe-api-layer-for-cardano-protocols-using-tx3" TargetMode="External"/><Relationship Id="rId84" Type="http://schemas.openxmlformats.org/officeDocument/2006/relationships/hyperlink" Target="https://projectcatalyst.io/funds/14/cardano-use-cases-concepts/mirai-memories-bank-project-echoes-of-the-heart" TargetMode="External"/><Relationship Id="rId83" Type="http://schemas.openxmlformats.org/officeDocument/2006/relationships/hyperlink" Target="https://projectcatalyst.io/funds/14/cardano-open-developers/midnightzk-off-ramp-sdk-adaweb2-payments-cash-app-wise" TargetMode="External"/><Relationship Id="rId86" Type="http://schemas.openxmlformats.org/officeDocument/2006/relationships/hyperlink" Target="https://projectcatalyst.io/funds/14/cardano-open-developers/no-witness-hydra-manager" TargetMode="External"/><Relationship Id="rId85" Type="http://schemas.openxmlformats.org/officeDocument/2006/relationships/hyperlink" Target="https://projectcatalyst.io/funds/14/cardano-use-cases-concepts/mlabs-cardano-racers-team-up-for-hydra-powered-gaming" TargetMode="External"/><Relationship Id="rId88" Type="http://schemas.openxmlformats.org/officeDocument/2006/relationships/hyperlink" Target="https://projectcatalyst.io/funds/14/cardano-open-ecosystem/nucast-music-video-festival-2026" TargetMode="External"/><Relationship Id="rId87" Type="http://schemas.openxmlformats.org/officeDocument/2006/relationships/hyperlink" Target="https://projectcatalyst.io/funds/14/cardano-use-cases-concepts/nodo-cardanos-ai-liquidity-layer-for-usda-usdm-and-rwas" TargetMode="External"/><Relationship Id="rId89" Type="http://schemas.openxmlformats.org/officeDocument/2006/relationships/hyperlink" Target="https://projectcatalyst.io/funds/14/cardano-open-developers/nunet-cardano-supported-ssidid-for-depin-orchestration" TargetMode="External"/><Relationship Id="rId80" Type="http://schemas.openxmlformats.org/officeDocument/2006/relationships/hyperlink" Target="https://projectcatalyst.io/funds/14/cardano-use-cases-partners-and-products/masumi-ai-agent-network-20-by-serviceplan-group" TargetMode="External"/><Relationship Id="rId82" Type="http://schemas.openxmlformats.org/officeDocument/2006/relationships/hyperlink" Target="https://projectcatalyst.io/funds/14/cardano-use-cases-concepts/midnightzk-data-marketplace-for-authentic-human-data-nuauth" TargetMode="External"/><Relationship Id="rId81" Type="http://schemas.openxmlformats.org/officeDocument/2006/relationships/hyperlink" Target="https://projectcatalyst.io/funds/14/cardano-open-developers/mesh-cross-chain-production-ready-wallet-sdk" TargetMode="External"/><Relationship Id="rId73" Type="http://schemas.openxmlformats.org/officeDocument/2006/relationships/hyperlink" Target="https://projectcatalyst.io/funds/14/cardano-use-cases-partners-and-products/indigo-v3-cnt-backed-collateral-for-indigo-cdps" TargetMode="External"/><Relationship Id="rId72" Type="http://schemas.openxmlformats.org/officeDocument/2006/relationships/hyperlink" Target="https://projectcatalyst.io/funds/14/cardano-use-cases-partners-and-products/indianchain-indian-governments-10m-settlements-on-cardano" TargetMode="External"/><Relationship Id="rId75" Type="http://schemas.openxmlformats.org/officeDocument/2006/relationships/hyperlink" Target="https://projectcatalyst.io/funds/14/cardano-use-cases-partners-and-products/ledger-live-drep-delegation-support" TargetMode="External"/><Relationship Id="rId74" Type="http://schemas.openxmlformats.org/officeDocument/2006/relationships/hyperlink" Target="https://projectcatalyst.io/funds/14/cardano-use-cases-concepts/integration-of-dia-price-oracles-on-cardano" TargetMode="External"/><Relationship Id="rId77" Type="http://schemas.openxmlformats.org/officeDocument/2006/relationships/hyperlink" Target="https://projectcatalyst.io/funds/14/cardano-use-cases-concepts/kima-interoperability-layer-for-cardano-ecosystem" TargetMode="External"/><Relationship Id="rId76" Type="http://schemas.openxmlformats.org/officeDocument/2006/relationships/hyperlink" Target="https://projectcatalyst.io/funds/14/cardano-use-cases-concepts/kamino-cardano-earn-yield-with-your-cardano-assets" TargetMode="External"/><Relationship Id="rId79" Type="http://schemas.openxmlformats.org/officeDocument/2006/relationships/hyperlink" Target="https://projectcatalyst.io/funds/14/cardano-use-cases-partners-and-products/leverage-trading-with-marketlimit-orders-on-minswap" TargetMode="External"/><Relationship Id="rId78" Type="http://schemas.openxmlformats.org/officeDocument/2006/relationships/hyperlink" Target="https://projectcatalyst.io/funds/14/cardano-use-cases-partners-and-products/snekbot-sundaelabs-non-custodial-trading-using-strategies" TargetMode="External"/><Relationship Id="rId71" Type="http://schemas.openxmlformats.org/officeDocument/2006/relationships/hyperlink" Target="https://projectcatalyst.io/funds/14/cardano-open-ecosystem/indiacodex-26-indias-largest-cardano-hackathon" TargetMode="External"/><Relationship Id="rId70" Type="http://schemas.openxmlformats.org/officeDocument/2006/relationships/hyperlink" Target="https://projectcatalyst.io/funds/14/cardano-open-developers/hydrozoa-l2-pilot-ready-reliability-and-performance" TargetMode="External"/><Relationship Id="rId62" Type="http://schemas.openxmlformats.org/officeDocument/2006/relationships/hyperlink" Target="https://projectcatalyst.io/funds/14/cardano-use-cases-concepts/hydra-minecraft" TargetMode="External"/><Relationship Id="rId61" Type="http://schemas.openxmlformats.org/officeDocument/2006/relationships/hyperlink" Target="https://projectcatalyst.io/funds/14/cardano-use-cases-concepts/hydra-hub-saas-node-distribution-system-phase-1" TargetMode="External"/><Relationship Id="rId64" Type="http://schemas.openxmlformats.org/officeDocument/2006/relationships/hyperlink" Target="https://projectcatalyst.io/funds/14/cardano-open-developers/hydra-sdk-fast-modular-wasm-cardano-toolkit" TargetMode="External"/><Relationship Id="rId63" Type="http://schemas.openxmlformats.org/officeDocument/2006/relationships/hyperlink" Target="https://projectcatalyst.io/funds/14/cardano-open-developers/hydra-mobile-sdk-for-android-and-ios" TargetMode="External"/><Relationship Id="rId66" Type="http://schemas.openxmlformats.org/officeDocument/2006/relationships/hyperlink" Target="https://projectcatalyst.io/funds/14/cardano-open-developers/hydra-point-of-sale-accept-ada-cnts-in-retail-and-invoicing" TargetMode="External"/><Relationship Id="rId65" Type="http://schemas.openxmlformats.org/officeDocument/2006/relationships/hyperlink" Target="https://projectcatalyst.io/funds/14/cardano-open-developers/hydra-wall-street-library-integrate-with-real-world-finance" TargetMode="External"/><Relationship Id="rId68" Type="http://schemas.openxmlformats.org/officeDocument/2006/relationships/hyperlink" Target="https://projectcatalyst.io/funds/14/cardano-open-developers/hydrozoa-l2-new-randd-and-cool-features" TargetMode="External"/><Relationship Id="rId67" Type="http://schemas.openxmlformats.org/officeDocument/2006/relationships/hyperlink" Target="https://projectcatalyst.io/funds/14/cardano-open-developers/hydra-powered-micro-paas" TargetMode="External"/><Relationship Id="rId60" Type="http://schemas.openxmlformats.org/officeDocument/2006/relationships/hyperlink" Target="https://projectcatalyst.io/funds/14/cardano-open-developers/hydra-hexcore-tool-for-deployment-multi-hydra-party" TargetMode="External"/><Relationship Id="rId69" Type="http://schemas.openxmlformats.org/officeDocument/2006/relationships/hyperlink" Target="https://projectcatalyst.io/funds/14/cardano-open-developers/hydrozoa-l2-pilot-ready-modern-interfaces" TargetMode="External"/><Relationship Id="rId51" Type="http://schemas.openxmlformats.org/officeDocument/2006/relationships/hyperlink" Target="https://projectcatalyst.io/funds/14/cardano-use-cases-concepts/ekklesia-high-frequency-voting-on-cardano-with-hydra" TargetMode="External"/><Relationship Id="rId50" Type="http://schemas.openxmlformats.org/officeDocument/2006/relationships/hyperlink" Target="https://projectcatalyst.io/funds/14/cardano-open-developers/eip-712-typed-structured-data-signing-for-cardano" TargetMode="External"/><Relationship Id="rId53" Type="http://schemas.openxmlformats.org/officeDocument/2006/relationships/hyperlink" Target="https://projectcatalyst.io/funds/14/cardano-use-cases-concepts/eudi4cardano-interoperability-of-eudi-wallets-with-cardano" TargetMode="External"/><Relationship Id="rId52" Type="http://schemas.openxmlformats.org/officeDocument/2006/relationships/hyperlink" Target="https://projectcatalyst.io/funds/14/cardano-open-ecosystem/empowering-real-world-ada-adoption-with-ashiya-pool" TargetMode="External"/><Relationship Id="rId55" Type="http://schemas.openxmlformats.org/officeDocument/2006/relationships/hyperlink" Target="https://projectcatalyst.io/funds/14/cardano-open-developers/extend-pallas-adding-to-cardanos-core-components-in-rust" TargetMode="External"/><Relationship Id="rId54" Type="http://schemas.openxmlformats.org/officeDocument/2006/relationships/hyperlink" Target="https://projectcatalyst.io/funds/14/cardano-open-ecosystem/eutxo-fundamentals-plutarch-and-more-ebook-by-elraulito" TargetMode="External"/><Relationship Id="rId57" Type="http://schemas.openxmlformats.org/officeDocument/2006/relationships/hyperlink" Target="https://projectcatalyst.io/funds/14/cardano-open-ecosystem/gimbalabs-vespr-cardano-onboarding-workshop-guideline" TargetMode="External"/><Relationship Id="rId56" Type="http://schemas.openxmlformats.org/officeDocument/2006/relationships/hyperlink" Target="https://projectcatalyst.io/funds/14/cardano-use-cases-concepts/funding-assessment-and-impact-framework" TargetMode="External"/><Relationship Id="rId59" Type="http://schemas.openxmlformats.org/officeDocument/2006/relationships/hyperlink" Target="https://projectcatalyst.io/funds/14/cardano-use-cases-concepts/hashirwa-bridging-japans-agri-rwa-with-ai" TargetMode="External"/><Relationship Id="rId58" Type="http://schemas.openxmlformats.org/officeDocument/2006/relationships/hyperlink" Target="https://projectcatalyst.io/funds/14/cardano-use-cases-concepts/gy-options-trading" TargetMode="External"/><Relationship Id="rId95" Type="http://schemas.openxmlformats.org/officeDocument/2006/relationships/hyperlink" Target="https://projectcatalyst.io/funds/14/cardano-open-developers/one-launchpad-for-all-dexes-deploy-tokens-on-cardano" TargetMode="External"/><Relationship Id="rId94" Type="http://schemas.openxmlformats.org/officeDocument/2006/relationships/hyperlink" Target="https://projectcatalyst.io/funds/14/cardano-use-cases-partners-and-products/stable-cardano-fast-and-feeless-usdt-interopability" TargetMode="External"/><Relationship Id="rId97" Type="http://schemas.openxmlformats.org/officeDocument/2006/relationships/hyperlink" Target="https://projectcatalyst.io/funds/14/cardano-open-developers/openmm-cardanos-universal-market-making-toolkit" TargetMode="External"/><Relationship Id="rId96" Type="http://schemas.openxmlformats.org/officeDocument/2006/relationships/hyperlink" Target="https://projectcatalyst.io/funds/14/cardano-open-developers/open-djed-maintenance-development-and-infrastructure" TargetMode="External"/><Relationship Id="rId99" Type="http://schemas.openxmlformats.org/officeDocument/2006/relationships/hyperlink" Target="https://projectcatalyst.io/funds/14/cardano-open-developers/plutus-debugger-vscode-plugin" TargetMode="External"/><Relationship Id="rId98" Type="http://schemas.openxmlformats.org/officeDocument/2006/relationships/hyperlink" Target="https://projectcatalyst.io/funds/14/cardano-open-developers/plutus-cheatsheet-generator" TargetMode="External"/><Relationship Id="rId91" Type="http://schemas.openxmlformats.org/officeDocument/2006/relationships/hyperlink" Target="https://projectcatalyst.io/funds/14/cardano-open-developers/ogmiosdotnet-blockchain-queries-and-transaction-submission" TargetMode="External"/><Relationship Id="rId90" Type="http://schemas.openxmlformats.org/officeDocument/2006/relationships/hyperlink" Target="https://projectcatalyst.io/funds/14/cardano-use-cases-concepts/nunet-secure-framework-for-edge-ai-with-on-chain-payments" TargetMode="External"/><Relationship Id="rId93" Type="http://schemas.openxmlformats.org/officeDocument/2006/relationships/hyperlink" Target="https://projectcatalyst.io/funds/14/cardano-use-cases-partners-and-products/junctionfi-ctrl-wallet-cardano-expand-to-22-blockchains" TargetMode="External"/><Relationship Id="rId92" Type="http://schemas.openxmlformats.org/officeDocument/2006/relationships/hyperlink" Target="https://projectcatalyst.io/funds/14/cardano-open-developers/ogmiosdotnet-cardano-blockchain-events-and-visualisation"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projectcatalyst.io/funds/14/cardano-open-ecosystem/aladin-building-a-freelancer-community-for-cardano" TargetMode="External"/><Relationship Id="rId3" Type="http://schemas.openxmlformats.org/officeDocument/2006/relationships/hyperlink" Target="https://projectcatalyst.io/funds/14/cardano-open-ecosystem/c2vn-hydra-on-cardano-complete-step-by-step-dapp-guide" TargetMode="External"/><Relationship Id="rId4" Type="http://schemas.openxmlformats.org/officeDocument/2006/relationships/hyperlink" Target="https://projectcatalyst.io/funds/14/cardano-use-cases-concepts/a-token-incentivized-mental-health-ecosystem-using-did" TargetMode="External"/><Relationship Id="rId9" Type="http://schemas.openxmlformats.org/officeDocument/2006/relationships/hyperlink" Target="https://projectcatalyst.io/funds/14/cardano-open-ecosystem/an-all-in-one-platform-for-the-korean-cardano-community" TargetMode="External"/><Relationship Id="rId5" Type="http://schemas.openxmlformats.org/officeDocument/2006/relationships/hyperlink" Target="https://projectcatalyst.io/funds/14/cardano-use-cases-concepts/activating-ipdc-blockchain-through-real-broadcasting-waves" TargetMode="External"/><Relationship Id="rId6" Type="http://schemas.openxmlformats.org/officeDocument/2006/relationships/hyperlink" Target="https://projectcatalyst.io/funds/14/cardano-use-cases-partners-and-products/aira-hydra-loyalty-and-crypto-for-regional-revitalization" TargetMode="External"/><Relationship Id="rId7" Type="http://schemas.openxmlformats.org/officeDocument/2006/relationships/hyperlink" Target="https://projectcatalyst.io/funds/14/cardano-open-ecosystem/amplify-cardano-community-led-events-by-rare-network" TargetMode="External"/><Relationship Id="rId8" Type="http://schemas.openxmlformats.org/officeDocument/2006/relationships/hyperlink" Target="https://projectcatalyst.io/funds/14/cardano-open-ecosystem/amplify-cardano-community-led-marketing-by-rare-network" TargetMode="External"/><Relationship Id="rId132" Type="http://schemas.openxmlformats.org/officeDocument/2006/relationships/hyperlink" Target="https://projectcatalyst.io/funds/14/cardano-open-developers/zk-stables-usdcusdt-non-custodial-bridge" TargetMode="External"/><Relationship Id="rId131" Type="http://schemas.openxmlformats.org/officeDocument/2006/relationships/hyperlink" Target="https://projectcatalyst.io/funds/14/cardano-use-cases-concepts/zk-login-in-cardano-eryx" TargetMode="External"/><Relationship Id="rId130" Type="http://schemas.openxmlformats.org/officeDocument/2006/relationships/hyperlink" Target="https://projectcatalyst.io/funds/14/cardano-open-ecosystem/zk-from-zero-on-cardano-ebook-by-elraulito" TargetMode="External"/><Relationship Id="rId133" Type="http://schemas.openxmlformats.org/officeDocument/2006/relationships/drawing" Target="../drawings/drawing4.xml"/><Relationship Id="rId107" Type="http://schemas.openxmlformats.org/officeDocument/2006/relationships/hyperlink" Target="https://projectcatalyst.io/funds/14/cardano-use-cases-concepts/real-world-real-estate-pre-sale-with-proof-and-release" TargetMode="External"/><Relationship Id="rId106" Type="http://schemas.openxmlformats.org/officeDocument/2006/relationships/hyperlink" Target="https://projectcatalyst.io/funds/14/cardano-use-cases-partners-and-products/real-world-adoption-cardano-payments-in-vending-machines" TargetMode="External"/><Relationship Id="rId105" Type="http://schemas.openxmlformats.org/officeDocument/2006/relationships/hyperlink" Target="https://projectcatalyst.io/funds/14/cardano-open-developers/rapid-dex-mainnet-ready-batcher-free-and-advanced-features" TargetMode="External"/><Relationship Id="rId104" Type="http://schemas.openxmlformats.org/officeDocument/2006/relationships/hyperlink" Target="https://projectcatalyst.io/funds/14/cardano-use-cases-concepts/quex-oracles" TargetMode="External"/><Relationship Id="rId109" Type="http://schemas.openxmlformats.org/officeDocument/2006/relationships/hyperlink" Target="https://projectcatalyst.io/funds/14/cardano-open-developers/saib-chrysalisplutuscore-parser-and-cek-engine-for-net" TargetMode="External"/><Relationship Id="rId108" Type="http://schemas.openxmlformats.org/officeDocument/2006/relationships/hyperlink" Target="https://projectcatalyst.io/funds/14/cardano-use-cases-concepts/rolling-loans-continuous-borrowing-on-danogo" TargetMode="External"/><Relationship Id="rId103" Type="http://schemas.openxmlformats.org/officeDocument/2006/relationships/hyperlink" Target="https://projectcatalyst.io/funds/14/cardano-open-ecosystem/pycardano-the-ultimate-course-for-python-and-ai-developers" TargetMode="External"/><Relationship Id="rId102" Type="http://schemas.openxmlformats.org/officeDocument/2006/relationships/hyperlink" Target="https://projectcatalyst.io/funds/14/cardano-use-cases-concepts/prisma-dids-decentralized-ids-for-verifiable-contributions" TargetMode="External"/><Relationship Id="rId101" Type="http://schemas.openxmlformats.org/officeDocument/2006/relationships/hyperlink" Target="https://projectcatalyst.io/funds/14/cardano-open-ecosystem/prisma-argentina-action-learning-journey" TargetMode="External"/><Relationship Id="rId100" Type="http://schemas.openxmlformats.org/officeDocument/2006/relationships/hyperlink" Target="https://projectcatalyst.io/funds/14/cardano-use-cases-concepts/pre-ipo-perpetuals-trade-private-companies-on-cardano" TargetMode="External"/><Relationship Id="rId129" Type="http://schemas.openxmlformats.org/officeDocument/2006/relationships/hyperlink" Target="https://projectcatalyst.io/funds/14/cardano-open-developers/yubikey-cardano-wallet" TargetMode="External"/><Relationship Id="rId128" Type="http://schemas.openxmlformats.org/officeDocument/2006/relationships/hyperlink" Target="https://projectcatalyst.io/funds/14/cardano-open-ecosystem/vietnamese-aiken-onboarding-resource-for-developers" TargetMode="External"/><Relationship Id="rId127" Type="http://schemas.openxmlformats.org/officeDocument/2006/relationships/hyperlink" Target="https://projectcatalyst.io/funds/14/cardano-open-ecosystem/vietnam-university-cardano-workshop-and-onboarding-series" TargetMode="External"/><Relationship Id="rId126" Type="http://schemas.openxmlformats.org/officeDocument/2006/relationships/hyperlink" Target="https://projectcatalyst.io/funds/14/cardano-open-ecosystem/vietnam-unitour-cardano-growth-in-uni-and-student-onboarding" TargetMode="External"/><Relationship Id="rId121" Type="http://schemas.openxmlformats.org/officeDocument/2006/relationships/hyperlink" Target="https://projectcatalyst.io/funds/14/cardano-use-cases-concepts/trace-it-driving-mass-adoption-via-universal-traceability" TargetMode="External"/><Relationship Id="rId120" Type="http://schemas.openxmlformats.org/officeDocument/2006/relationships/hyperlink" Target="https://projectcatalyst.io/funds/14/cardano-open-ecosystem/sustain-and-maintain-gimbalabs" TargetMode="External"/><Relationship Id="rId125" Type="http://schemas.openxmlformats.org/officeDocument/2006/relationships/hyperlink" Target="https://projectcatalyst.io/funds/14/cardano-open-developers/vespr-walletconnect-cardano-flutter-sdk-and-vespr-integration" TargetMode="External"/><Relationship Id="rId124" Type="http://schemas.openxmlformats.org/officeDocument/2006/relationships/hyperlink" Target="https://projectcatalyst.io/funds/14/cardano-use-cases-concepts/vespr-ai-bridge-to-cardano-or-for-claude-gpt-and-ai-agents" TargetMode="External"/><Relationship Id="rId123" Type="http://schemas.openxmlformats.org/officeDocument/2006/relationships/hyperlink" Target="https://projectcatalyst.io/funds/14/cardano-use-cases-concepts/veriscript-on-chain-source-code-verification" TargetMode="External"/><Relationship Id="rId122" Type="http://schemas.openxmlformats.org/officeDocument/2006/relationships/hyperlink" Target="https://projectcatalyst.io/funds/14/cardano-open-ecosystem/university-forum-in-argentina-powered-by-cardano" TargetMode="External"/><Relationship Id="rId118" Type="http://schemas.openxmlformats.org/officeDocument/2006/relationships/hyperlink" Target="https://projectcatalyst.io/funds/14/cardano-use-cases-partners-and-products/onboard-50000-nigerian-farmers-for-compliant-traceability" TargetMode="External"/><Relationship Id="rId117" Type="http://schemas.openxmlformats.org/officeDocument/2006/relationships/hyperlink" Target="https://projectcatalyst.io/funds/14/cardano-open-ecosystem/smart-content-grassroots-growth-for-a-stronger-cardano" TargetMode="External"/><Relationship Id="rId116" Type="http://schemas.openxmlformats.org/officeDocument/2006/relationships/hyperlink" Target="https://projectcatalyst.io/funds/14/cardano-open-ecosystem/sidan-or-waffle-hong-kong-cardano-community" TargetMode="External"/><Relationship Id="rId115" Type="http://schemas.openxmlformats.org/officeDocument/2006/relationships/hyperlink" Target="https://projectcatalyst.io/funds/14/cardano-open-developers/sidan-whisky-v2-cardano-rust-sdk-with-pallas" TargetMode="External"/><Relationship Id="rId119" Type="http://schemas.openxmlformats.org/officeDocument/2006/relationships/hyperlink" Target="https://projectcatalyst.io/funds/14/cardano-use-cases-partners-and-products/vespr-keyless-self-custody-without-seed-phrases" TargetMode="External"/><Relationship Id="rId110" Type="http://schemas.openxmlformats.org/officeDocument/2006/relationships/hyperlink" Target="https://projectcatalyst.io/funds/14/cardano-open-developers/sap-cardano-odata-v4-api-with-cap-and-sap-cardano-sdk" TargetMode="External"/><Relationship Id="rId114" Type="http://schemas.openxmlformats.org/officeDocument/2006/relationships/hyperlink" Target="https://projectcatalyst.io/funds/14/cardano-use-cases-concepts/sidan-delegator-feedback-system-for-drep-voting" TargetMode="External"/><Relationship Id="rId113" Type="http://schemas.openxmlformats.org/officeDocument/2006/relationships/hyperlink" Target="https://projectcatalyst.io/funds/14/cardano-open-ecosystem/sickcity-artist-onboarding-drive" TargetMode="External"/><Relationship Id="rId112" Type="http://schemas.openxmlformats.org/officeDocument/2006/relationships/hyperlink" Target="https://projectcatalyst.io/funds/14/cardano-use-cases-concepts/seerbot-the-next-generation-trading-platform-on-cardano" TargetMode="External"/><Relationship Id="rId111" Type="http://schemas.openxmlformats.org/officeDocument/2006/relationships/hyperlink" Target="https://projectcatalyst.io/funds/14/cardano-open-ecosystem/sea-hackathon-shaping-southest-asias-next-cardano-builder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projectcatalyst.io/funds/10/f13-cardano-open-ecosystem/cardano-defi-workshop-2025-learning-levvy-or-fluid-and-other-defi-platform-in-collaboration-with-mcu" TargetMode="External"/><Relationship Id="rId42" Type="http://schemas.openxmlformats.org/officeDocument/2006/relationships/hyperlink" Target="https://projectcatalyst.io/funds/10/f13-cardano-open-ecosystem/cardano-ecosystem-adoption-campaign-through-content-creators-amplification" TargetMode="External"/><Relationship Id="rId41" Type="http://schemas.openxmlformats.org/officeDocument/2006/relationships/hyperlink" Target="https://projectcatalyst.io/funds/10/f13-cardano-open-developers/cardano-easydev-vs-tool" TargetMode="External"/><Relationship Id="rId44" Type="http://schemas.openxmlformats.org/officeDocument/2006/relationships/hyperlink" Target="https://projectcatalyst.io/funds/10/f13-cardano-open-ecosystem/cardano-ghana-onboarding-tech-hubs-and-developers" TargetMode="External"/><Relationship Id="rId43" Type="http://schemas.openxmlformats.org/officeDocument/2006/relationships/hyperlink" Target="https://projectcatalyst.io/funds/10/f13-cardano-open-ecosystem/cardano-for-business-and-web2-devs-multilingual-video-tutorials-by-edda-labs" TargetMode="External"/><Relationship Id="rId46" Type="http://schemas.openxmlformats.org/officeDocument/2006/relationships/hyperlink" Target="https://projectcatalyst.io/funds/10/f13-cardano-use-cases-concept/cardano-hub-indonesia-marketing-initiatives" TargetMode="External"/><Relationship Id="rId45" Type="http://schemas.openxmlformats.org/officeDocument/2006/relationships/hyperlink" Target="https://projectcatalyst.io/funds/10/f13-cardano-open-ecosystem/cardano-hackathon-in-berlin-second-edition-organized-by-nmkr" TargetMode="External"/><Relationship Id="rId48" Type="http://schemas.openxmlformats.org/officeDocument/2006/relationships/hyperlink" Target="https://projectcatalyst.io/funds/10/f13-cardano-open-ecosystem/cardano-in-spanish-2-9db2d" TargetMode="External"/><Relationship Id="rId47" Type="http://schemas.openxmlformats.org/officeDocument/2006/relationships/hyperlink" Target="https://projectcatalyst.io/funds/10/f13-cardano-open-ecosystem/cardano-in-action-youth-empowered-with-practical-blockchain-education" TargetMode="External"/><Relationship Id="rId49" Type="http://schemas.openxmlformats.org/officeDocument/2006/relationships/hyperlink" Target="https://projectcatalyst.io/funds/10/f13-cardano-open-ecosystem/cardano-india-developers-community-hub-f67e6" TargetMode="External"/><Relationship Id="rId31" Type="http://schemas.openxmlformats.org/officeDocument/2006/relationships/hyperlink" Target="https://projectcatalyst.io/funds/10/f13-cardano-open-ecosystem/cardano-academy-youtube-blockchain-education-in-amharic" TargetMode="External"/><Relationship Id="rId30" Type="http://schemas.openxmlformats.org/officeDocument/2006/relationships/hyperlink" Target="https://projectcatalyst.io/funds/10/f13-cardano-open-ecosystem/building-with-aiken-project-based-learning-course-for-non-native-english-devs" TargetMode="External"/><Relationship Id="rId33" Type="http://schemas.openxmlformats.org/officeDocument/2006/relationships/hyperlink" Target="https://projectcatalyst.io/funds/10/f13-cardano-open-developers/cardano-ambassador-tools" TargetMode="External"/><Relationship Id="rId32" Type="http://schemas.openxmlformats.org/officeDocument/2006/relationships/hyperlink" Target="https://projectcatalyst.io/funds/10/f13-cardano-partners-growth-and-acceleration/cardano-accelerator-by-cv-labs" TargetMode="External"/><Relationship Id="rId35" Type="http://schemas.openxmlformats.org/officeDocument/2006/relationships/hyperlink" Target="https://projectcatalyst.io/funds/10/f13-cardano-use-cases-concept/cardano-analytics-platform-powered-by-llm" TargetMode="External"/><Relationship Id="rId34" Type="http://schemas.openxmlformats.org/officeDocument/2006/relationships/hyperlink" Target="https://projectcatalyst.io/funds/10/f13-cardano-open-ecosystem/cardano-ambassador-workshop-europe" TargetMode="External"/><Relationship Id="rId37" Type="http://schemas.openxmlformats.org/officeDocument/2006/relationships/hyperlink" Target="https://projectcatalyst.io/funds/10/f13-cardano-open-ecosystem/cardano-builder-fest-asia-by-mesh-socious-sidan-vietnam-cardano" TargetMode="External"/><Relationship Id="rId36" Type="http://schemas.openxmlformats.org/officeDocument/2006/relationships/hyperlink" Target="https://projectcatalyst.io/funds/10/f13-cardano-open-ecosystem/cardano-builder-asia-building-a-connected-cardano-builder-network-in-asia" TargetMode="External"/><Relationship Id="rId39" Type="http://schemas.openxmlformats.org/officeDocument/2006/relationships/hyperlink" Target="https://projectcatalyst.io/funds/10/f13-cardano-open-ecosystem/cardano-defi-adoption-dex-staking-and-lending-pr-campaign" TargetMode="External"/><Relationship Id="rId38" Type="http://schemas.openxmlformats.org/officeDocument/2006/relationships/hyperlink" Target="https://projectcatalyst.io/funds/10/f13-cardano-open-ecosystem/cardano-contract-suite-essential-templates-for-innovators" TargetMode="External"/><Relationship Id="rId20" Type="http://schemas.openxmlformats.org/officeDocument/2006/relationships/hyperlink" Target="https://projectcatalyst.io/funds/10/f13-cardano-use-cases-concept/amplifi" TargetMode="External"/><Relationship Id="rId22" Type="http://schemas.openxmlformats.org/officeDocument/2006/relationships/hyperlink" Target="https://projectcatalyst.io/funds/10/f13-cardano-use-cases-product/anti-counterfeiting-system-integrating-with-cardano-blockchain" TargetMode="External"/><Relationship Id="rId21" Type="http://schemas.openxmlformats.org/officeDocument/2006/relationships/hyperlink" Target="https://projectcatalyst.io/funds/10/f13-cardano-open-developers/andamio-sdk-and-utxo-rpc-client" TargetMode="External"/><Relationship Id="rId24" Type="http://schemas.openxmlformats.org/officeDocument/2006/relationships/hyperlink" Target="https://projectcatalyst.io/funds/10/f13-cardano-open-ecosystem/art-beyond-borders-global-youth-art-competition-and-marketplace" TargetMode="External"/><Relationship Id="rId23" Type="http://schemas.openxmlformats.org/officeDocument/2006/relationships/hyperlink" Target="https://projectcatalyst.io/funds/10/f13-cardano-use-cases-product/anvil-x-nuvola-c-hub-bringing-collateralization-to-the-global-stage" TargetMode="External"/><Relationship Id="rId26" Type="http://schemas.openxmlformats.org/officeDocument/2006/relationships/hyperlink" Target="https://projectcatalyst.io/funds/10/f13-cardano-use-cases-concept/bangk-merging-traditional-finance-with-defi-solutions" TargetMode="External"/><Relationship Id="rId25" Type="http://schemas.openxmlformats.org/officeDocument/2006/relationships/hyperlink" Target="https://projectcatalyst.io/funds/10/f13-cardano-open-ecosystem/b4good-20-summit-where-cardano-meets-int-development-dollardollar" TargetMode="External"/><Relationship Id="rId28" Type="http://schemas.openxmlformats.org/officeDocument/2006/relationships/hyperlink" Target="https://projectcatalyst.io/funds/10/f13-cardano-open-developers/breeze-trading-bot-framework" TargetMode="External"/><Relationship Id="rId27" Type="http://schemas.openxmlformats.org/officeDocument/2006/relationships/hyperlink" Target="https://projectcatalyst.io/funds/10/f13-cardano-partners-enterprise-randd/bookio-bringing-top-book-publisher-to-cardano" TargetMode="External"/><Relationship Id="rId29" Type="http://schemas.openxmlformats.org/officeDocument/2006/relationships/hyperlink" Target="https://projectcatalyst.io/funds/10/f13-cardano-partners-enterprise-randd/bridging-web2-to-web3-with-swisscom-onboarding-smes-to-cardano-with-digital-signing" TargetMode="External"/><Relationship Id="rId11" Type="http://schemas.openxmlformats.org/officeDocument/2006/relationships/hyperlink" Target="https://projectcatalyst.io/funds/10/f13-cardano-use-cases-concept/pkl-cardano-governance-explorer-visualized-with-graphs" TargetMode="External"/><Relationship Id="rId10" Type="http://schemas.openxmlformats.org/officeDocument/2006/relationships/hyperlink" Target="https://projectcatalyst.io/funds/10/f13-cardano-open-developers/lantr-scalus-multiplatform-tx-builder-same-code-for-frontandbackend" TargetMode="External"/><Relationship Id="rId13" Type="http://schemas.openxmlformats.org/officeDocument/2006/relationships/hyperlink" Target="https://projectcatalyst.io/funds/10/f13-cardano-open-ecosystem/cardano-app-development-course-a-step-by-step-guide-for-beginners-from-basic-web-development-to-use-cardano-libraries-and-interacting-with-smart-contracts" TargetMode="External"/><Relationship Id="rId12" Type="http://schemas.openxmlformats.org/officeDocument/2006/relationships/hyperlink" Target="https://projectcatalyst.io/funds/10/f13-cardano-use-cases-concept/tempo-multi-party-alliance" TargetMode="External"/><Relationship Id="rId15" Type="http://schemas.openxmlformats.org/officeDocument/2006/relationships/hyperlink" Target="https://projectcatalyst.io/funds/10/f13-cardano-open-ecosystem/45b-cardano-design-center-to-supporting-projects" TargetMode="External"/><Relationship Id="rId14" Type="http://schemas.openxmlformats.org/officeDocument/2006/relationships/hyperlink" Target="https://projectcatalyst.io/funds/10/f13-cardano-use-cases-concept/0xauth-project-david" TargetMode="External"/><Relationship Id="rId17" Type="http://schemas.openxmlformats.org/officeDocument/2006/relationships/hyperlink" Target="https://projectcatalyst.io/funds/10/f13-cardano-use-cases-concept/ada-wallet-for-salesforce" TargetMode="External"/><Relationship Id="rId16" Type="http://schemas.openxmlformats.org/officeDocument/2006/relationships/hyperlink" Target="https://projectcatalyst.io/funds/10/f13-cardano-open-ecosystem/activate-non-english-speakers-to-build-on-cardano" TargetMode="External"/><Relationship Id="rId19" Type="http://schemas.openxmlformats.org/officeDocument/2006/relationships/hyperlink" Target="https://projectcatalyst.io/funds/10/f13-cardano-use-cases-concept/amnesty-international-dao-and-human-rights-token-proof-of-concept-10-million-global-membership-community" TargetMode="External"/><Relationship Id="rId18" Type="http://schemas.openxmlformats.org/officeDocument/2006/relationships/hyperlink" Target="https://projectcatalyst.io/funds/10/f13-cardano-open-ecosystem/africa-townhall-empowering-blockchain-education-and-growth-across-africa" TargetMode="External"/><Relationship Id="rId84" Type="http://schemas.openxmlformats.org/officeDocument/2006/relationships/hyperlink" Target="https://projectcatalyst.io/funds/10/f13-cardano-open-ecosystem/decoding-legal-webinar-legal-essentials-for-cardano-founders" TargetMode="External"/><Relationship Id="rId83" Type="http://schemas.openxmlformats.org/officeDocument/2006/relationships/hyperlink" Target="https://projectcatalyst.io/funds/10/f13-cardano-open-developers/decentralized-domain-name-system-dns-marketplace-powered-by-cardano-and-handshake-blockchains" TargetMode="External"/><Relationship Id="rId86" Type="http://schemas.openxmlformats.org/officeDocument/2006/relationships/hyperlink" Target="https://projectcatalyst.io/funds/10/f13-cardano-open-ecosystem/digital-assets-legislators-global-forum-dalg-forum" TargetMode="External"/><Relationship Id="rId85" Type="http://schemas.openxmlformats.org/officeDocument/2006/relationships/hyperlink" Target="https://projectcatalyst.io/funds/10/f13-cardano-open-developers/designing-an-api-for-zk-snark-proof-verification-in-aiken-eryx" TargetMode="External"/><Relationship Id="rId88" Type="http://schemas.openxmlformats.org/officeDocument/2006/relationships/hyperlink" Target="https://projectcatalyst.io/funds/10/f13-cardano-open-ecosystem/driving-effective-governance-in-voltaire-cardano-parameters-explorer-by-lido-nation" TargetMode="External"/><Relationship Id="rId87" Type="http://schemas.openxmlformats.org/officeDocument/2006/relationships/hyperlink" Target="https://projectcatalyst.io/funds/10/f13-cardano-partners-growth-and-acceleration/draper-university-x-cardano-founder-residency-silicon-valley" TargetMode="External"/><Relationship Id="rId89" Type="http://schemas.openxmlformats.org/officeDocument/2006/relationships/hyperlink" Target="https://projectcatalyst.io/funds/10/f13-cardano-open-ecosystem/educating-young-university-student-entrepreneurs-creating-awareness-of-the-cardano-platform-and-project-catalyst-to-boost-entrepreneurship-skills-and-industrialization" TargetMode="External"/><Relationship Id="rId80" Type="http://schemas.openxmlformats.org/officeDocument/2006/relationships/hyperlink" Target="https://projectcatalyst.io/funds/10/f13-cardano-open-ecosystem/dao-codex-open-governance-for-cardano-innovators" TargetMode="External"/><Relationship Id="rId82" Type="http://schemas.openxmlformats.org/officeDocument/2006/relationships/hyperlink" Target="https://projectcatalyst.io/funds/10/f13-cardano-use-cases-concept/decentralized-belt-system-for-brazilian-jiu-jitsu-bjj-a438b" TargetMode="External"/><Relationship Id="rId81" Type="http://schemas.openxmlformats.org/officeDocument/2006/relationships/hyperlink" Target="https://projectcatalyst.io/funds/10/f13-cardano-use-cases-concept/datawell" TargetMode="External"/><Relationship Id="rId73" Type="http://schemas.openxmlformats.org/officeDocument/2006/relationships/hyperlink" Target="https://projectcatalyst.io/funds/10/f13-cardano-use-cases-concept/cpoker-hydra-case-study-implement-interactive-dapp" TargetMode="External"/><Relationship Id="rId72" Type="http://schemas.openxmlformats.org/officeDocument/2006/relationships/hyperlink" Target="https://projectcatalyst.io/funds/10/f13-cardano-open-developers/cpoker-dred-development" TargetMode="External"/><Relationship Id="rId75" Type="http://schemas.openxmlformats.org/officeDocument/2006/relationships/hyperlink" Target="https://projectcatalyst.io/funds/10/f13-cardano-open-developers/cshell-by-txpipe-a-cardano-wallet-in-your-terminal" TargetMode="External"/><Relationship Id="rId74" Type="http://schemas.openxmlformats.org/officeDocument/2006/relationships/hyperlink" Target="https://projectcatalyst.io/funds/10/f13-cardano-open-ecosystem/cryptofluency-increasing-liquidity-with-cardano-defi-courses" TargetMode="External"/><Relationship Id="rId77" Type="http://schemas.openxmlformats.org/officeDocument/2006/relationships/hyperlink" Target="https://projectcatalyst.io/funds/10/f13-cardano-use-cases-concept/d-fct-decentralized-fact-checking-toolkit-a-cardano-based-ecosystem-for-transparent-community-driven-fact-verification" TargetMode="External"/><Relationship Id="rId76" Type="http://schemas.openxmlformats.org/officeDocument/2006/relationships/hyperlink" Target="https://projectcatalyst.io/funds/10/f13-cardano-use-cases-product/cswap-real-world-asset-expansion-real-value-for-cardano" TargetMode="External"/><Relationship Id="rId79" Type="http://schemas.openxmlformats.org/officeDocument/2006/relationships/hyperlink" Target="https://projectcatalyst.io/funds/10/f13-cardano-open-developers/dandelion-lite-decentralized-nodes-for-dummies-for-gamechanger-gimbalabs-roundtable-and-devs" TargetMode="External"/><Relationship Id="rId78" Type="http://schemas.openxmlformats.org/officeDocument/2006/relationships/hyperlink" Target="https://projectcatalyst.io/funds/10/f13-cardano-use-cases-concept/dallas-mavericks-nba-innovating-beyond-the-court-a-cardano-driven-tech-transformation" TargetMode="External"/><Relationship Id="rId71" Type="http://schemas.openxmlformats.org/officeDocument/2006/relationships/hyperlink" Target="https://projectcatalyst.io/funds/10/f13-cardano-open-developers/cosponsor-by-sundae-labs-a-community-crowdfunding-tool-for-proposal-submission" TargetMode="External"/><Relationship Id="rId70" Type="http://schemas.openxmlformats.org/officeDocument/2006/relationships/hyperlink" Target="https://projectcatalyst.io/funds/10/f13-cardano-open-ecosystem/community-cip-editor-robert-phair-8-month-budget" TargetMode="External"/><Relationship Id="rId62" Type="http://schemas.openxmlformats.org/officeDocument/2006/relationships/hyperlink" Target="https://projectcatalyst.io/funds/10/f13-cardano-use-cases-concept/casia-x-cardano4good-a-dapp-fundraising-platform-for-social-good-projects-tokenization-pilot-phase-2" TargetMode="External"/><Relationship Id="rId61" Type="http://schemas.openxmlformats.org/officeDocument/2006/relationships/hyperlink" Target="https://projectcatalyst.io/funds/10/f13-cardano-use-cases-concept/cardanoticker-diy-assembly-instructions-and-3dprinted-case" TargetMode="External"/><Relationship Id="rId64" Type="http://schemas.openxmlformats.org/officeDocument/2006/relationships/hyperlink" Target="https://projectcatalyst.io/funds/10/f13-cardano-use-cases-product/cexplorer-20-newer-faster-more-powerful" TargetMode="External"/><Relationship Id="rId63" Type="http://schemas.openxmlformats.org/officeDocument/2006/relationships/hyperlink" Target="https://projectcatalyst.io/funds/10/f13-cardano-use-cases-product/catalystexplorer-20-ai-powered-exploration-proposal-tinder-and-funding-transparency-at-your-fingertips-by-lido-nation" TargetMode="External"/><Relationship Id="rId66" Type="http://schemas.openxmlformats.org/officeDocument/2006/relationships/hyperlink" Target="https://projectcatalyst.io/funds/10/f13-cardano-use-cases-concept/chaincrib-or-tokenizing-rwa-real-estate-properties-on-cardano" TargetMode="External"/><Relationship Id="rId65" Type="http://schemas.openxmlformats.org/officeDocument/2006/relationships/hyperlink" Target="https://projectcatalyst.io/funds/10/f13-cardano-use-cases-product/cexplorerio-advanced-drep-and-spo-analytics" TargetMode="External"/><Relationship Id="rId68" Type="http://schemas.openxmlformats.org/officeDocument/2006/relationships/hyperlink" Target="https://projectcatalyst.io/funds/10/f13-cardano-use-cases-concept/chicago-cubs-and-cardano-transforming-team-operations-with-innovative-technology-to-enhance-performance-and-fan-engagement-in-sports" TargetMode="External"/><Relationship Id="rId67" Type="http://schemas.openxmlformats.org/officeDocument/2006/relationships/hyperlink" Target="https://projectcatalyst.io/funds/10/f13-cardano-use-cases-product/charli3-live-api-with-all-cardano-dex-aggregated-data" TargetMode="External"/><Relationship Id="rId60" Type="http://schemas.openxmlformats.org/officeDocument/2006/relationships/hyperlink" Target="https://projectcatalyst.io/funds/10/f13-cardano-use-cases-concept/cardanoflow-transparent-supply-chain-and-environmental-impact-management" TargetMode="External"/><Relationship Id="rId69" Type="http://schemas.openxmlformats.org/officeDocument/2006/relationships/hyperlink" Target="https://projectcatalyst.io/funds/10/f13-cardano-open-developers/cloud-native-blockchain-archive-node-by-blink-labs" TargetMode="External"/><Relationship Id="rId51" Type="http://schemas.openxmlformats.org/officeDocument/2006/relationships/hyperlink" Target="https://projectcatalyst.io/funds/10/f13-cardano-use-cases-product/cardano-multisig-platform-by-mesh-clarity-dao-and-fluid-tokens" TargetMode="External"/><Relationship Id="rId50" Type="http://schemas.openxmlformats.org/officeDocument/2006/relationships/hyperlink" Target="https://projectcatalyst.io/funds/10/f13-cardano-use-cases-concept/cardano-mercury-for-medusajs" TargetMode="External"/><Relationship Id="rId53" Type="http://schemas.openxmlformats.org/officeDocument/2006/relationships/hyperlink" Target="https://projectcatalyst.io/funds/10/f13-cardano-open-developers/cardano-partnerchain-supernode-by-txpipe" TargetMode="External"/><Relationship Id="rId52" Type="http://schemas.openxmlformats.org/officeDocument/2006/relationships/hyperlink" Target="https://projectcatalyst.io/funds/10/f13-cardano-open-developers/cardano-partnerchain-reference-implementation-by-txpipe" TargetMode="External"/><Relationship Id="rId55" Type="http://schemas.openxmlformats.org/officeDocument/2006/relationships/hyperlink" Target="https://projectcatalyst.io/funds/10/f13-cardano-open-ecosystem/cardano-tech-week-argentina" TargetMode="External"/><Relationship Id="rId54" Type="http://schemas.openxmlformats.org/officeDocument/2006/relationships/hyperlink" Target="https://projectcatalyst.io/funds/10/f13-cardano-open-ecosystem/cardano-summit-on-bolivias-bicentennial" TargetMode="External"/><Relationship Id="rId57" Type="http://schemas.openxmlformats.org/officeDocument/2006/relationships/hyperlink" Target="https://projectcatalyst.io/funds/10/f13-cardano-open-ecosystem/cardano-vietnam-meetup-connecting-passion-driving-collaboration" TargetMode="External"/><Relationship Id="rId56" Type="http://schemas.openxmlformats.org/officeDocument/2006/relationships/hyperlink" Target="https://projectcatalyst.io/funds/10/f13-cardano-open-ecosystem/cardano-use-cases-and-success-stories-pr-campaign" TargetMode="External"/><Relationship Id="rId59" Type="http://schemas.openxmlformats.org/officeDocument/2006/relationships/hyperlink" Target="https://projectcatalyst.io/funds/10/f13-cardano-use-cases-concept/cardanos-nfc-solution-to-counterfeit-proof-commerce-using-asymmetric-encryption" TargetMode="External"/><Relationship Id="rId58" Type="http://schemas.openxmlformats.org/officeDocument/2006/relationships/hyperlink" Target="https://projectcatalyst.io/funds/10/f13-cardano-open-ecosystem/cardano-x-african-blockchain-championship" TargetMode="External"/><Relationship Id="rId95" Type="http://schemas.openxmlformats.org/officeDocument/2006/relationships/hyperlink" Target="https://projectcatalyst.io/funds/10/f13-cardano-open-ecosystem/empowering-desci-with-marlowe-a-free-course-on-real-world-blockchain-applications" TargetMode="External"/><Relationship Id="rId94" Type="http://schemas.openxmlformats.org/officeDocument/2006/relationships/hyperlink" Target="https://projectcatalyst.io/funds/10/f13-cardano-open-ecosystem/empowering-community-hub-cardano-in-brazil" TargetMode="External"/><Relationship Id="rId97" Type="http://schemas.openxmlformats.org/officeDocument/2006/relationships/hyperlink" Target="https://projectcatalyst.io/funds/10/f13-cardano-partners-growth-and-acceleration/emurgo-lm-x-undp-accelerator-piloting-undps-project-pipeline-through-the-cardano-blockchain" TargetMode="External"/><Relationship Id="rId96" Type="http://schemas.openxmlformats.org/officeDocument/2006/relationships/hyperlink" Target="https://projectcatalyst.io/funds/10/f13-cardano-open-ecosystem/empowering-ghanaian-youths-through-cardano-blockchain-aiesec-collaboration-for-awareness-and-adoption" TargetMode="External"/><Relationship Id="rId99" Type="http://schemas.openxmlformats.org/officeDocument/2006/relationships/hyperlink" Target="https://projectcatalyst.io/funds/10/f13-cardano-open-developers/eutxo-l2-interoperability-connect-hydra-and-other-l2s" TargetMode="External"/><Relationship Id="rId98" Type="http://schemas.openxmlformats.org/officeDocument/2006/relationships/hyperlink" Target="https://projectcatalyst.io/funds/10/f13-cardano-open-developers/ephemeral-cardano-devnets-by-txpipe" TargetMode="External"/><Relationship Id="rId91" Type="http://schemas.openxmlformats.org/officeDocument/2006/relationships/hyperlink" Target="https://projectcatalyst.io/funds/10/f13-cardano-use-cases-concept/electionguard-cardano-provably-fair-traditional-elections" TargetMode="External"/><Relationship Id="rId90" Type="http://schemas.openxmlformats.org/officeDocument/2006/relationships/hyperlink" Target="https://projectcatalyst.io/funds/10/f13-cardano-use-cases-concept/eintracht-frankfurt-bundesliga-leading-the-sports-tech-revolution-by-showcasing-the-impact-of-cardano-integration" TargetMode="External"/><Relationship Id="rId93" Type="http://schemas.openxmlformats.org/officeDocument/2006/relationships/hyperlink" Target="https://projectcatalyst.io/funds/10/f13-cardano-open-ecosystem/embrace-mica-webinar-navigating-europes-new-crypto-regulation-and-future-proofing-cardano-projects" TargetMode="External"/><Relationship Id="rId92" Type="http://schemas.openxmlformats.org/officeDocument/2006/relationships/hyperlink" Target="https://projectcatalyst.io/funds/10/f13-cardano-open-developers/elixir-implementation-of-ouroboros-networking-3b1c8" TargetMode="External"/><Relationship Id="rId201" Type="http://schemas.openxmlformats.org/officeDocument/2006/relationships/drawing" Target="../drawings/drawing5.xml"/><Relationship Id="rId200" Type="http://schemas.openxmlformats.org/officeDocument/2006/relationships/hyperlink" Target="https://projectcatalyst.io/funds/10/f13-cardano-use-cases-product/zkfold-x-asterizm-interoperability-solution"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projectcatalyst.io/funds/10/f13-cardano-open-ecosystem/cardano-unleashed-hybrid-events-to-inspire-innovation" TargetMode="External"/><Relationship Id="rId3" Type="http://schemas.openxmlformats.org/officeDocument/2006/relationships/hyperlink" Target="https://projectcatalyst.io/funds/10/f13-cardano-open-ecosystem/together-learning-haskellplutus-in-native-language-club-phase-2" TargetMode="External"/><Relationship Id="rId4" Type="http://schemas.openxmlformats.org/officeDocument/2006/relationships/hyperlink" Target="https://projectcatalyst.io/funds/10/f13-cardano-open-developers/bbo-virtual-assistant-governcardanobot-ai-telegram-a-tool-to-help-you-better-understand-cardano-governance" TargetMode="External"/><Relationship Id="rId9" Type="http://schemas.openxmlformats.org/officeDocument/2006/relationships/hyperlink" Target="https://projectcatalyst.io/funds/10/f13-cardano-open-developers/htlabs-5-project-templates-combining-blockchain-and-internet-of-things" TargetMode="External"/><Relationship Id="rId5" Type="http://schemas.openxmlformats.org/officeDocument/2006/relationships/hyperlink" Target="https://projectcatalyst.io/funds/10/f13-cardano-open-ecosystem/butc-fueling-growth-cardano-hackathons-to-inspire-startup-success" TargetMode="External"/><Relationship Id="rId6" Type="http://schemas.openxmlformats.org/officeDocument/2006/relationships/hyperlink" Target="https://projectcatalyst.io/funds/10/f13-cardano-open-ecosystem/c2vn-promoting-education-through-the-development-of-blockchain-lecturer-teams-at-universities-in-vietnam-phase-2-advanced-course-on-on-chain-and-off-chain-programming-on-the-cardano-blockchain" TargetMode="External"/><Relationship Id="rId7" Type="http://schemas.openxmlformats.org/officeDocument/2006/relationships/hyperlink" Target="https://projectcatalyst.io/funds/10/f13-cardano-open-ecosystem/dlc-cardano-ecosystem-growth-marketing-defi-products" TargetMode="External"/><Relationship Id="rId8" Type="http://schemas.openxmlformats.org/officeDocument/2006/relationships/hyperlink" Target="https://projectcatalyst.io/funds/10/f13-cardano-open-ecosystem/dlc-cardano-ecosystem-growth-short-form-video-marketing" TargetMode="External"/><Relationship Id="rId190" Type="http://schemas.openxmlformats.org/officeDocument/2006/relationships/hyperlink" Target="https://projectcatalyst.io/funds/10/f13-cardano-open-developers/verifiable-data-registry-for-identus-in-cardano" TargetMode="External"/><Relationship Id="rId194" Type="http://schemas.openxmlformats.org/officeDocument/2006/relationships/hyperlink" Target="https://projectcatalyst.io/funds/10/f13-cardano-use-cases-product/work-courses-accelerating-ecosystem-growth-with-cardano-mastersclass-and-proof-of-knowledge" TargetMode="External"/><Relationship Id="rId193" Type="http://schemas.openxmlformats.org/officeDocument/2006/relationships/hyperlink" Target="https://projectcatalyst.io/funds/10/f13-cardano-open-ecosystem/west-africa-undergraduate-and-early-developer-hackathon-cultivating-the-next-generation-of-cardano-innovators" TargetMode="External"/><Relationship Id="rId192" Type="http://schemas.openxmlformats.org/officeDocument/2006/relationships/hyperlink" Target="https://projectcatalyst.io/funds/10/f13-cardano-open-ecosystem/waffle-capital-monthly-state-of-cardano-reports" TargetMode="External"/><Relationship Id="rId191" Type="http://schemas.openxmlformats.org/officeDocument/2006/relationships/hyperlink" Target="https://projectcatalyst.io/funds/10/f13-cardano-open-ecosystem/wada-hub-hackathon-a-local-community-catalyst" TargetMode="External"/><Relationship Id="rId187" Type="http://schemas.openxmlformats.org/officeDocument/2006/relationships/hyperlink" Target="https://projectcatalyst.io/funds/10/f13-cardano-open-ecosystem/unified-cardano-student-club-nigeria-sandbox-where-startups-and-devs-collaborate-to-make-an-explosion" TargetMode="External"/><Relationship Id="rId186" Type="http://schemas.openxmlformats.org/officeDocument/2006/relationships/hyperlink" Target="https://projectcatalyst.io/funds/10/f13-cardano-use-cases-concept/track-cardano-asset-stats-price-movements-wallet-alerts-and-more-via-telegram" TargetMode="External"/><Relationship Id="rId185" Type="http://schemas.openxmlformats.org/officeDocument/2006/relationships/hyperlink" Target="https://projectcatalyst.io/funds/10/f13-cardano-use-cases-product/tokeo-x-mastercard-powered-by-mercuryo-cardanos-gateway-to-the-dollar550-billion-credit-card-industry" TargetMode="External"/><Relationship Id="rId184" Type="http://schemas.openxmlformats.org/officeDocument/2006/relationships/hyperlink" Target="https://projectcatalyst.io/funds/10/f13-cardano-use-cases-concept/the-first-plastic-credit-refi-protocol-with-usdm" TargetMode="External"/><Relationship Id="rId189" Type="http://schemas.openxmlformats.org/officeDocument/2006/relationships/hyperlink" Target="https://projectcatalyst.io/funds/10/f13-cardano-use-cases-concept/usdm-and-btc-payments-support-in-hydra-contactless-micropayments-app" TargetMode="External"/><Relationship Id="rId188" Type="http://schemas.openxmlformats.org/officeDocument/2006/relationships/hyperlink" Target="https://projectcatalyst.io/funds/10/f13-cardano-open-developers/unlock-apollos-potential-join-and-build-cardanos-golang-library" TargetMode="External"/><Relationship Id="rId183" Type="http://schemas.openxmlformats.org/officeDocument/2006/relationships/hyperlink" Target="https://projectcatalyst.io/funds/10/f13-cardano-partners-growth-and-acceleration/techstars-will-help-cardano-builders-grow-their-businesses-to-drive-cardanos-adoption" TargetMode="External"/><Relationship Id="rId182" Type="http://schemas.openxmlformats.org/officeDocument/2006/relationships/hyperlink" Target="https://projectcatalyst.io/funds/10/f13-cardano-open-ecosystem/tech-for-impact-summit-2025-asias-premier-cardano-event" TargetMode="External"/><Relationship Id="rId181" Type="http://schemas.openxmlformats.org/officeDocument/2006/relationships/hyperlink" Target="https://projectcatalyst.io/funds/10/f13-cardano-use-cases-product/taptools-cardano-lendingborrowing-analytics-hub" TargetMode="External"/><Relationship Id="rId180" Type="http://schemas.openxmlformats.org/officeDocument/2006/relationships/hyperlink" Target="https://projectcatalyst.io/funds/10/f13-cardano-use-cases-product/taptools-all-in-one-cardano-news-aggregator" TargetMode="External"/><Relationship Id="rId176" Type="http://schemas.openxmlformats.org/officeDocument/2006/relationships/hyperlink" Target="https://projectcatalyst.io/funds/10/f13-cardano-open-developers/sundae-labs-amaru-node-development-support-rust-developer-contract" TargetMode="External"/><Relationship Id="rId175" Type="http://schemas.openxmlformats.org/officeDocument/2006/relationships/hyperlink" Target="https://projectcatalyst.io/funds/10/f13-cardano-use-cases-concept/subbitxyz-cardanos-featherweight-l2-or-with-real-world-application-or-kompactio-x-orcfax-collab" TargetMode="External"/><Relationship Id="rId174" Type="http://schemas.openxmlformats.org/officeDocument/2006/relationships/hyperlink" Target="https://projectcatalyst.io/funds/10/f13-cardano-open-ecosystem/spo-japan-guild-continued-of-the-japan-spo-community" TargetMode="External"/><Relationship Id="rId173" Type="http://schemas.openxmlformats.org/officeDocument/2006/relationships/hyperlink" Target="https://projectcatalyst.io/funds/10/f13-cardano-use-cases-concept/solving-the-problem-of-traditional-academic-publishing-a-decentralized-cardano-based-alternative" TargetMode="External"/><Relationship Id="rId179" Type="http://schemas.openxmlformats.org/officeDocument/2006/relationships/hyperlink" Target="https://projectcatalyst.io/funds/10/f13-cardano-partners-enterprise-randd/syngenta-agricultural-insight-and-earth-observation-data-uplifts-subsistence-farmers-into-profitability" TargetMode="External"/><Relationship Id="rId178" Type="http://schemas.openxmlformats.org/officeDocument/2006/relationships/hyperlink" Target="https://projectcatalyst.io/funds/10/f13-cardano-partners-enterprise-randd/switzerland-for-unhcr-united-nations-refugee-agency-optim-finance-innovative-donation-platform-for-digital-assets" TargetMode="External"/><Relationship Id="rId177" Type="http://schemas.openxmlformats.org/officeDocument/2006/relationships/hyperlink" Target="https://projectcatalyst.io/funds/10/f13-cardano-open-ecosystem/sustain-and-maintain-gimbalabs-dddd3" TargetMode="External"/><Relationship Id="rId198" Type="http://schemas.openxmlformats.org/officeDocument/2006/relationships/hyperlink" Target="https://projectcatalyst.io/funds/10/f13-cardano-use-cases-concept/zero-knowledge-proof-of-innocence-on-cardano-encoins-modulo-p-eryx" TargetMode="External"/><Relationship Id="rId197" Type="http://schemas.openxmlformats.org/officeDocument/2006/relationships/hyperlink" Target="https://projectcatalyst.io/funds/10/f13-cardano-open-developers/zero-knowledge-privacy-protocol-for-defi-lending-and-borrowing-on-cardano-open-source" TargetMode="External"/><Relationship Id="rId196" Type="http://schemas.openxmlformats.org/officeDocument/2006/relationships/hyperlink" Target="https://projectcatalyst.io/funds/10/f13-cardano-use-cases-concept/wp-nmkr-connect-wordpress-plugin-to-display-and-manage-cardanosolana-nfts" TargetMode="External"/><Relationship Id="rId195" Type="http://schemas.openxmlformats.org/officeDocument/2006/relationships/hyperlink" Target="https://projectcatalyst.io/funds/10/f13-cardano-open-ecosystem/workshop-events-lets-talk-future-of-cardano" TargetMode="External"/><Relationship Id="rId199" Type="http://schemas.openxmlformats.org/officeDocument/2006/relationships/hyperlink" Target="https://projectcatalyst.io/funds/10/f13-cardano-open-developers/zkfetch-integrating-zktls-powered-oracle-solution-for-cardano" TargetMode="External"/><Relationship Id="rId150" Type="http://schemas.openxmlformats.org/officeDocument/2006/relationships/hyperlink" Target="https://projectcatalyst.io/funds/10/f13-cardano-open-ecosystem/onboarding-toolkit-for-new-dreps" TargetMode="External"/><Relationship Id="rId149" Type="http://schemas.openxmlformats.org/officeDocument/2006/relationships/hyperlink" Target="https://projectcatalyst.io/funds/10/f13-cardano-open-ecosystem/onboard-tertiary-it-students-targeting-16-universities-globally" TargetMode="External"/><Relationship Id="rId148" Type="http://schemas.openxmlformats.org/officeDocument/2006/relationships/hyperlink" Target="https://projectcatalyst.io/funds/10/f13-cardano-open-ecosystem/offchain-impact-analysis-of-project-catalyst-fund-distribution-and-performance-from-fund-9-to-fund-12" TargetMode="External"/><Relationship Id="rId143" Type="http://schemas.openxmlformats.org/officeDocument/2006/relationships/hyperlink" Target="https://projectcatalyst.io/funds/10/f13-cardano-use-cases-product/mlabs-pisa-fees-enabling-decentralized-fee-trading-on-cardano" TargetMode="External"/><Relationship Id="rId142" Type="http://schemas.openxmlformats.org/officeDocument/2006/relationships/hyperlink" Target="https://projectcatalyst.io/funds/10/f13-cardano-use-cases-product/mlabs-advancing-plutarch-and-ctl-cip-integration-api-enhancements-and-improved-infrastructure" TargetMode="External"/><Relationship Id="rId141" Type="http://schemas.openxmlformats.org/officeDocument/2006/relationships/hyperlink" Target="https://projectcatalyst.io/funds/10/f13-cardano-use-cases-product/mlabs-clear-contracts-agora-drep-effect-validator" TargetMode="External"/><Relationship Id="rId140" Type="http://schemas.openxmlformats.org/officeDocument/2006/relationships/hyperlink" Target="https://projectcatalyst.io/funds/10/f13-cardano-use-cases-concept/minting-nfts-from-historical-agricultural-field-boundary-crop-performance" TargetMode="External"/><Relationship Id="rId147" Type="http://schemas.openxmlformats.org/officeDocument/2006/relationships/hyperlink" Target="https://projectcatalyst.io/funds/10/f13-cardano-open-developers/next-gen-daos-on-chain-delegation-hierarchies-and-reputation" TargetMode="External"/><Relationship Id="rId146" Type="http://schemas.openxmlformats.org/officeDocument/2006/relationships/hyperlink" Target="https://projectcatalyst.io/funds/10/f13-cardano-open-ecosystem/newm-music-video-festival" TargetMode="External"/><Relationship Id="rId145" Type="http://schemas.openxmlformats.org/officeDocument/2006/relationships/hyperlink" Target="https://projectcatalyst.io/funds/10/f13-cardano-open-developers/mlabs-tooling-upgrade-for-conway-compatibility" TargetMode="External"/><Relationship Id="rId144" Type="http://schemas.openxmlformats.org/officeDocument/2006/relationships/hyperlink" Target="https://projectcatalyst.io/funds/10/f13-cardano-open-developers/mlabs-static-analysis-with-covenant" TargetMode="External"/><Relationship Id="rId139" Type="http://schemas.openxmlformats.org/officeDocument/2006/relationships/hyperlink" Target="https://projectcatalyst.io/funds/10/f13-cardano-use-cases-product/minswap-lending-market-longshort" TargetMode="External"/><Relationship Id="rId138" Type="http://schemas.openxmlformats.org/officeDocument/2006/relationships/hyperlink" Target="https://projectcatalyst.io/funds/10/f13-cardano-open-ecosystem/minswap-cardano-defi-onboarding-educational-content-on-how-to-defi-on-cardano" TargetMode="External"/><Relationship Id="rId137" Type="http://schemas.openxmlformats.org/officeDocument/2006/relationships/hyperlink" Target="https://projectcatalyst.io/funds/10/f13-cardano-use-cases-concept/minefreeukraine-cardano-based-defi-platform-for-large-scale-humanitarian-demining-and-socio-economic-recovery-of-ukraine-99d4b" TargetMode="External"/><Relationship Id="rId132" Type="http://schemas.openxmlformats.org/officeDocument/2006/relationships/hyperlink" Target="https://projectcatalyst.io/funds/10/f13-cardano-use-cases-concept/marlowe-2025-oracle-protocol-design-and-implementation" TargetMode="External"/><Relationship Id="rId131" Type="http://schemas.openxmlformats.org/officeDocument/2006/relationships/hyperlink" Target="https://projectcatalyst.io/funds/10/f13-cardano-open-developers/maintain-mesh-and-build-developer-community" TargetMode="External"/><Relationship Id="rId130" Type="http://schemas.openxmlformats.org/officeDocument/2006/relationships/hyperlink" Target="https://projectcatalyst.io/funds/10/f13-cardano-use-cases-concept/luxechain-decentralized-luxury-watches-and-accessories-authentication" TargetMode="External"/><Relationship Id="rId136" Type="http://schemas.openxmlformats.org/officeDocument/2006/relationships/hyperlink" Target="https://projectcatalyst.io/funds/10/f13-cardano-open-developers/mesh-hydra-tools-for-administrating-and-interacting-with-hydra-heads" TargetMode="External"/><Relationship Id="rId135" Type="http://schemas.openxmlformats.org/officeDocument/2006/relationships/hyperlink" Target="https://projectcatalyst.io/funds/10/f13-cardano-open-developers/mesh-cquisitor-transaction-investigation-tool" TargetMode="External"/><Relationship Id="rId134" Type="http://schemas.openxmlformats.org/officeDocument/2006/relationships/hyperlink" Target="https://projectcatalyst.io/funds/10/f13-cardano-use-cases-concept/mercury-tokenomics-statements" TargetMode="External"/><Relationship Id="rId133" Type="http://schemas.openxmlformats.org/officeDocument/2006/relationships/hyperlink" Target="https://projectcatalyst.io/funds/10/f13-cardano-partners-enterprise-randd/masumi-secure-compliant-ai-agents-for-companies-like-bmw-generali-and-more-by-serviceplan-group-and-nmkr" TargetMode="External"/><Relationship Id="rId172" Type="http://schemas.openxmlformats.org/officeDocument/2006/relationships/hyperlink" Target="https://projectcatalyst.io/funds/10/f13-cardano-use-cases-concept/sidan-or-knightsafe-self-custodial-vault-for-defi-trading" TargetMode="External"/><Relationship Id="rId171" Type="http://schemas.openxmlformats.org/officeDocument/2006/relationships/hyperlink" Target="https://projectcatalyst.io/funds/10/f13-cardano-open-developers/saib-burizamobile-a-secure-on-the-go-mobile-cardano-wallet" TargetMode="External"/><Relationship Id="rId170" Type="http://schemas.openxmlformats.org/officeDocument/2006/relationships/hyperlink" Target="https://projectcatalyst.io/funds/10/f13-cardano-open-developers/saib-burizadesktop-a-secure-dedicated-desktop-app-for-buriza-wallet" TargetMode="External"/><Relationship Id="rId165" Type="http://schemas.openxmlformats.org/officeDocument/2006/relationships/hyperlink" Target="https://projectcatalyst.io/funds/10/f13-cardano-use-cases-product/protocol-risk-simulation-engine-built-by-xerberus" TargetMode="External"/><Relationship Id="rId164" Type="http://schemas.openxmlformats.org/officeDocument/2006/relationships/hyperlink" Target="https://projectcatalyst.io/funds/10/f13-cardano-use-cases-concept/proportionality-in-stake-based-voting" TargetMode="External"/><Relationship Id="rId163" Type="http://schemas.openxmlformats.org/officeDocument/2006/relationships/hyperlink" Target="https://projectcatalyst.io/funds/10/f13-cardano-use-cases-product/proof-of-onboarding-with-onboardninja" TargetMode="External"/><Relationship Id="rId162" Type="http://schemas.openxmlformats.org/officeDocument/2006/relationships/hyperlink" Target="https://projectcatalyst.io/funds/10/f13-cardano-open-ecosystem/production-grade-code-education-aiken-plutarch-and-plutustx-363da" TargetMode="External"/><Relationship Id="rId169" Type="http://schemas.openxmlformats.org/officeDocument/2006/relationships/hyperlink" Target="https://projectcatalyst.io/funds/10/f13-cardano-open-developers/saib-burizabrowser-a-dedicated-built-in-browser-for-the-buriza-wallet" TargetMode="External"/><Relationship Id="rId168" Type="http://schemas.openxmlformats.org/officeDocument/2006/relationships/hyperlink" Target="https://projectcatalyst.io/funds/10/f13-cardano-open-ecosystem/rural-blockchain-revolution-5000-students-learning-on-the-cardano-network" TargetMode="External"/><Relationship Id="rId167" Type="http://schemas.openxmlformats.org/officeDocument/2006/relationships/hyperlink" Target="https://projectcatalyst.io/funds/10/f13-cardano-use-cases-concept/ridechain-decentralized-carpooling-for-a-sustainable-future-on-cardano" TargetMode="External"/><Relationship Id="rId166" Type="http://schemas.openxmlformats.org/officeDocument/2006/relationships/hyperlink" Target="https://projectcatalyst.io/funds/10/f13-cardano-open-developers/pycardano-evolution-embracing-the-chang-hardfork" TargetMode="External"/><Relationship Id="rId161" Type="http://schemas.openxmlformats.org/officeDocument/2006/relationships/hyperlink" Target="https://projectcatalyst.io/funds/10/f13-cardano-open-developers/powers-of-tau-cardano-zero-knowledge-setup-ceremony-event-or-encoins-lessgreater-modulo-p" TargetMode="External"/><Relationship Id="rId160" Type="http://schemas.openxmlformats.org/officeDocument/2006/relationships/hyperlink" Target="https://projectcatalyst.io/funds/10/f13-cardano-open-developers/pooltool-sustaining" TargetMode="External"/><Relationship Id="rId159" Type="http://schemas.openxmlformats.org/officeDocument/2006/relationships/hyperlink" Target="https://projectcatalyst.io/funds/10/f13-cardano-open-developers/plutus-v3-for-opshin" TargetMode="External"/><Relationship Id="rId154" Type="http://schemas.openxmlformats.org/officeDocument/2006/relationships/hyperlink" Target="https://projectcatalyst.io/funds/10/f13-cardano-open-developers/open-source-rapid-dex-batcher-less-instant-with-transaction-chaining" TargetMode="External"/><Relationship Id="rId153" Type="http://schemas.openxmlformats.org/officeDocument/2006/relationships/hyperlink" Target="https://projectcatalyst.io/funds/10/f13-cardano-open-developers/open-source-plutus-v3-dao-smart-contract" TargetMode="External"/><Relationship Id="rId152" Type="http://schemas.openxmlformats.org/officeDocument/2006/relationships/hyperlink" Target="https://projectcatalyst.io/funds/10/f13-cardano-open-developers/open-source-datum-explorer-decode-understand-build" TargetMode="External"/><Relationship Id="rId151" Type="http://schemas.openxmlformats.org/officeDocument/2006/relationships/hyperlink" Target="https://projectcatalyst.io/funds/10/f13-cardano-open-ecosystem/onchain-impact-analysis-of-project-catalyst-fund-distribution-and-performance-from-fund-9-to-fund-12" TargetMode="External"/><Relationship Id="rId158" Type="http://schemas.openxmlformats.org/officeDocument/2006/relationships/hyperlink" Target="https://projectcatalyst.io/funds/10/f13-cardano-partners-enterprise-randd/plastiks-and-csa-powering-plastic-waste-recovery-for-danone-and-other-leading-brands-with-cardano-built-plastic-credit-marketplace" TargetMode="External"/><Relationship Id="rId157" Type="http://schemas.openxmlformats.org/officeDocument/2006/relationships/hyperlink" Target="https://projectcatalyst.io/funds/10/f13-cardano-open-developers/oura-by-txpipe-going-multi-chain" TargetMode="External"/><Relationship Id="rId156" Type="http://schemas.openxmlformats.org/officeDocument/2006/relationships/hyperlink" Target="https://projectcatalyst.io/funds/10/f13-cardano-open-developers/optim-oada-open-local-open-source-oada-frontend-for-developers" TargetMode="External"/><Relationship Id="rId155" Type="http://schemas.openxmlformats.org/officeDocument/2006/relationships/hyperlink" Target="https://projectcatalyst.io/funds/10/f13-cardano-open-developers/open-source-smart-contract-library-for-midnight-catalyzing-midnights-developer-ecosystem-with-ready-to-use-smart-contracts" TargetMode="External"/><Relationship Id="rId107" Type="http://schemas.openxmlformats.org/officeDocument/2006/relationships/hyperlink" Target="https://projectcatalyst.io/funds/10/f13-cardano-use-cases-concept/gerowallet-bank-api-and-wallet-integration" TargetMode="External"/><Relationship Id="rId106" Type="http://schemas.openxmlformats.org/officeDocument/2006/relationships/hyperlink" Target="https://projectcatalyst.io/funds/10/f13-cardano-open-developers/full-feature-open-source-nft-web-forge" TargetMode="External"/><Relationship Id="rId105" Type="http://schemas.openxmlformats.org/officeDocument/2006/relationships/hyperlink" Target="https://projectcatalyst.io/funds/10/f13-cardano-partners-enterprise-randd/freyr-proof-of-concept-pilot-with-iagon-private-distributed-cloud-service-and-a-fortune-500-company" TargetMode="External"/><Relationship Id="rId104" Type="http://schemas.openxmlformats.org/officeDocument/2006/relationships/hyperlink" Target="https://projectcatalyst.io/funds/10/f13-cardano-use-cases-concept/foreon-network-or-people-powered-prediction-market-on-cardano" TargetMode="External"/><Relationship Id="rId109" Type="http://schemas.openxmlformats.org/officeDocument/2006/relationships/hyperlink" Target="https://projectcatalyst.io/funds/10/f13-cardano-open-developers/handshake-decentralized-dns-blockchain-integration-with-cdnsd-by-blink-labs" TargetMode="External"/><Relationship Id="rId108" Type="http://schemas.openxmlformats.org/officeDocument/2006/relationships/hyperlink" Target="https://projectcatalyst.io/funds/10/f13-cardano-open-developers/gerowallet-open-sourcing-gerowallet" TargetMode="External"/><Relationship Id="rId103" Type="http://schemas.openxmlformats.org/officeDocument/2006/relationships/hyperlink" Target="https://projectcatalyst.io/funds/10/f13-cardano-use-cases-concept/fluid-swaps-trade-cnts-against-btc-eth-or-matic" TargetMode="External"/><Relationship Id="rId102" Type="http://schemas.openxmlformats.org/officeDocument/2006/relationships/hyperlink" Target="https://projectcatalyst.io/funds/10/f13-cardano-partners-enterprise-randd/fc-barcelona-fan-engagement-infrastructure-cardano" TargetMode="External"/><Relationship Id="rId101" Type="http://schemas.openxmlformats.org/officeDocument/2006/relationships/hyperlink" Target="https://projectcatalyst.io/funds/10/f13-cardano-use-cases-product/extended-quadratic-funding-fair-decentralized-and-inclusive-funding-for-underrepresented-open-source-projects" TargetMode="External"/><Relationship Id="rId100" Type="http://schemas.openxmlformats.org/officeDocument/2006/relationships/hyperlink" Target="https://projectcatalyst.io/funds/10/f13-cardano-open-developers/extend-open-source-yoroi-wallet-to-support-seamless-mobile-cardano-dapp-integration" TargetMode="External"/><Relationship Id="rId129" Type="http://schemas.openxmlformats.org/officeDocument/2006/relationships/hyperlink" Target="https://projectcatalyst.io/funds/10/f13-cardano-open-developers/lucid-evolution-20-private-testnet-sdk-and-l2-provider-integration" TargetMode="External"/><Relationship Id="rId128" Type="http://schemas.openxmlformats.org/officeDocument/2006/relationships/hyperlink" Target="https://projectcatalyst.io/funds/10/f13-cardano-open-developers/lucid-evolution-20-maintenance-and-development-strategy" TargetMode="External"/><Relationship Id="rId127" Type="http://schemas.openxmlformats.org/officeDocument/2006/relationships/hyperlink" Target="https://projectcatalyst.io/funds/10/f13-cardano-open-developers/lucid-evolution-20-blueprint-and-enhanced-plutus-schema" TargetMode="External"/><Relationship Id="rId126" Type="http://schemas.openxmlformats.org/officeDocument/2006/relationships/hyperlink" Target="https://projectcatalyst.io/funds/10/f13-cardano-use-cases-product/lockn-cardano-l1-and-hydra-l2-support-for-bypp-iot-smart-hardware-products-eg-gachagacha" TargetMode="External"/><Relationship Id="rId121" Type="http://schemas.openxmlformats.org/officeDocument/2006/relationships/hyperlink" Target="https://projectcatalyst.io/funds/10/f13-cardano-use-cases-concept/janus-wallet-simplified-cardano-onboarding-with-zk-proof" TargetMode="External"/><Relationship Id="rId120" Type="http://schemas.openxmlformats.org/officeDocument/2006/relationships/hyperlink" Target="https://projectcatalyst.io/funds/10/f13-cardano-open-developers/integrating-hydra-scaling-into-cardano-kuber-library" TargetMode="External"/><Relationship Id="rId125" Type="http://schemas.openxmlformats.org/officeDocument/2006/relationships/hyperlink" Target="https://projectcatalyst.io/funds/10/f13-cardano-open-developers/ledger-live-cardano-integration-maintenance" TargetMode="External"/><Relationship Id="rId124" Type="http://schemas.openxmlformats.org/officeDocument/2006/relationships/hyperlink" Target="https://projectcatalyst.io/funds/10/f13-cardano-open-ecosystem/latam-cardano-community-operations-5e236" TargetMode="External"/><Relationship Id="rId123" Type="http://schemas.openxmlformats.org/officeDocument/2006/relationships/hyperlink" Target="https://projectcatalyst.io/funds/10/f13-cardano-open-developers/koios-rust-client-library-3b3c5" TargetMode="External"/><Relationship Id="rId122" Type="http://schemas.openxmlformats.org/officeDocument/2006/relationships/hyperlink" Target="https://projectcatalyst.io/funds/10/f13-cardano-use-cases-concept/juventus-fc-serie-a-transforming-fan-engagement-with-cardano-solutions" TargetMode="External"/><Relationship Id="rId118" Type="http://schemas.openxmlformats.org/officeDocument/2006/relationships/hyperlink" Target="https://projectcatalyst.io/funds/10/f13-cardano-use-cases-concept/indonesia-car-dano-an-immutable-history-record-system-for-pre-owned-automotive-transactions-in-indonesia-phase-1-development" TargetMode="External"/><Relationship Id="rId117" Type="http://schemas.openxmlformats.org/officeDocument/2006/relationships/hyperlink" Target="https://projectcatalyst.io/funds/10/f13-cardano-use-cases-product/indigo-x-minswap-peg-stabilizing-liquidity-pools" TargetMode="External"/><Relationship Id="rId116" Type="http://schemas.openxmlformats.org/officeDocument/2006/relationships/hyperlink" Target="https://projectcatalyst.io/funds/10/f13-cardano-open-developers/indigo-protocol-typescript-off-chain-sdk" TargetMode="External"/><Relationship Id="rId115" Type="http://schemas.openxmlformats.org/officeDocument/2006/relationships/hyperlink" Target="https://projectcatalyst.io/funds/10/f13-cardano-open-ecosystem/indiacodex-nationwide-developers-hackathon-event-with-a-footfall-of-3000-students-developers-and-tech-professionals" TargetMode="External"/><Relationship Id="rId119" Type="http://schemas.openxmlformats.org/officeDocument/2006/relationships/hyperlink" Target="https://projectcatalyst.io/funds/10/f13-cardano-partners-enterprise-randd/institutional-grade-layer-2-for-bitcoin-defi-on-cardano-in-collaboration-with-bitcoinos-tesseract-and-more" TargetMode="External"/><Relationship Id="rId110" Type="http://schemas.openxmlformats.org/officeDocument/2006/relationships/hyperlink" Target="https://projectcatalyst.io/funds/10/f13-cardano-open-developers/hlabs-unembed-plu-ts-the-next-aiken" TargetMode="External"/><Relationship Id="rId114" Type="http://schemas.openxmlformats.org/officeDocument/2006/relationships/hyperlink" Target="https://projectcatalyst.io/funds/10/f13-cardano-open-ecosystem/id-latam-empowering-decentralized-digital-identity" TargetMode="External"/><Relationship Id="rId113" Type="http://schemas.openxmlformats.org/officeDocument/2006/relationships/hyperlink" Target="https://projectcatalyst.io/funds/10/f13-cardano-use-cases-product/iagon-architecture-and-security-audit-for-enterprise-adoption" TargetMode="External"/><Relationship Id="rId112" Type="http://schemas.openxmlformats.org/officeDocument/2006/relationships/hyperlink" Target="https://projectcatalyst.io/funds/10/f13-cardano-partners-enterprise-randd/iagon-and-wurth-platform-for-secure-3d-printing-and-intellectual-property-management" TargetMode="External"/><Relationship Id="rId111" Type="http://schemas.openxmlformats.org/officeDocument/2006/relationships/hyperlink" Target="https://projectcatalyst.io/funds/10/f13-cardano-open-developers/hydra-enabled-on-chain-subscriptions-and-pay-as-you-go-micropayments-open-source-library-for-cardano"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projectcatalyst.io/funds/12/f12-cardano-open-ecosystem/assistance-to-non-funded-projects" TargetMode="External"/><Relationship Id="rId42" Type="http://schemas.openxmlformats.org/officeDocument/2006/relationships/hyperlink" Target="https://projectcatalyst.io/funds/12/f12-cardano-use-cases-product/begin-wallet-version-2-by-francis-fluid-and-iamx-for-voting-biometric-seedphrase-payment-module-shopify-wallet-can-handle-bitcoin" TargetMode="External"/><Relationship Id="rId41" Type="http://schemas.openxmlformats.org/officeDocument/2006/relationships/hyperlink" Target="https://projectcatalyst.io/funds/12/f12-cardano-open-developers/automation-testing-framework-for-smart-contract-with-courses-and-hackathons" TargetMode="External"/><Relationship Id="rId44" Type="http://schemas.openxmlformats.org/officeDocument/2006/relationships/hyperlink" Target="https://projectcatalyst.io/funds/12/f12-cardano-open-developers/blaze-fully-featured-ledger-emulator-transaction-builder-for-the-chang-hard-fork-and-plutusv3" TargetMode="External"/><Relationship Id="rId43" Type="http://schemas.openxmlformats.org/officeDocument/2006/relationships/hyperlink" Target="https://projectcatalyst.io/funds/12/f12-cardano-use-cases-product/bitcoin-runes-on-cardano-via-rosen-bridge" TargetMode="External"/><Relationship Id="rId46" Type="http://schemas.openxmlformats.org/officeDocument/2006/relationships/hyperlink" Target="https://projectcatalyst.io/funds/12/f12-cardano-open-developers/blaze-tools-for-handling-and-managing-script-deployments" TargetMode="External"/><Relationship Id="rId45" Type="http://schemas.openxmlformats.org/officeDocument/2006/relationships/hyperlink" Target="https://projectcatalyst.io/funds/12/f12-cardano-open-developers/blaze-maintenance-security-improvements-testing-and-assurances-for-the-blaze-sdk" TargetMode="External"/><Relationship Id="rId48" Type="http://schemas.openxmlformats.org/officeDocument/2006/relationships/hyperlink" Target="https://projectcatalyst.io/funds/12/f12-cardano-use-cases-concept/bring-ebay-to-cardano-decentralized-real-product-auction-platform" TargetMode="External"/><Relationship Id="rId47" Type="http://schemas.openxmlformats.org/officeDocument/2006/relationships/hyperlink" Target="https://projectcatalyst.io/funds/12/f12-cardano-open-developers/boros-tx-submission-for-intense-workloads-by-txpipe" TargetMode="External"/><Relationship Id="rId49" Type="http://schemas.openxmlformats.org/officeDocument/2006/relationships/hyperlink" Target="https://projectcatalyst.io/funds/12/f12-cardano-use-cases-concept/bringing-partisia-confidential-compute-to-cardano-through-aiken-data-subscription-smart-contracts" TargetMode="External"/><Relationship Id="rId31" Type="http://schemas.openxmlformats.org/officeDocument/2006/relationships/hyperlink" Target="https://projectcatalyst.io/funds/12/f12-cardano-use-cases-product/anastasia-labs-midgard-cardano-layer-2" TargetMode="External"/><Relationship Id="rId30" Type="http://schemas.openxmlformats.org/officeDocument/2006/relationships/hyperlink" Target="https://projectcatalyst.io/funds/12/f12-cardano-use-cases-mvp/an-all-in-one-crypto-accounting-system-compatible-with-tax-regulations-including-those-of-japan-and-also-supporting-staking-and-defi-transactions" TargetMode="External"/><Relationship Id="rId33" Type="http://schemas.openxmlformats.org/officeDocument/2006/relationships/hyperlink" Target="https://projectcatalyst.io/funds/12/f12-cardano-open-developers/anastasia-labs-zk-accelerate-a-user-friendly-smart-contract-library-for-zk-contracts" TargetMode="External"/><Relationship Id="rId32" Type="http://schemas.openxmlformats.org/officeDocument/2006/relationships/hyperlink" Target="https://projectcatalyst.io/funds/12/f12-cardano-open-developers/anastasia-labs-smart-contract-formal-verification-framework" TargetMode="External"/><Relationship Id="rId35" Type="http://schemas.openxmlformats.org/officeDocument/2006/relationships/hyperlink" Target="https://projectcatalyst.io/funds/12/f12-cardano-use-cases-concept/andamio-purpose-sidechain-layer-2-concept" TargetMode="External"/><Relationship Id="rId34" Type="http://schemas.openxmlformats.org/officeDocument/2006/relationships/hyperlink" Target="https://projectcatalyst.io/funds/12/f12-cardano-use-cases-mvp/anastasia-labs-x-moneykit-transaction-manifests-and-fintech-platform-integration-for-cardano-f1bec" TargetMode="External"/><Relationship Id="rId37" Type="http://schemas.openxmlformats.org/officeDocument/2006/relationships/hyperlink" Target="https://projectcatalyst.io/funds/12/f12-cardano-open-developers/anvil-open-source-universal-wallet-connector-crosschain" TargetMode="External"/><Relationship Id="rId36" Type="http://schemas.openxmlformats.org/officeDocument/2006/relationships/hyperlink" Target="https://projectcatalyst.io/funds/12/f12-cardano-open-developers/anetabtc-decentralized-and-scalable-wrapping-protocol" TargetMode="External"/><Relationship Id="rId39" Type="http://schemas.openxmlformats.org/officeDocument/2006/relationships/hyperlink" Target="https://projectcatalyst.io/funds/12/f12-cardano-use-cases-concept/art-beyond-borders-nft-global-youth-art-competition-and-marketplace-leveraging-nmkr-7f2b0" TargetMode="External"/><Relationship Id="rId38" Type="http://schemas.openxmlformats.org/officeDocument/2006/relationships/hyperlink" Target="https://projectcatalyst.io/funds/12/f12-cardano-use-cases-mvp/anvil-x-nuvola-collateralization-hub" TargetMode="External"/><Relationship Id="rId20" Type="http://schemas.openxmlformats.org/officeDocument/2006/relationships/hyperlink" Target="http://adalink.io" TargetMode="External"/><Relationship Id="rId22" Type="http://schemas.openxmlformats.org/officeDocument/2006/relationships/hyperlink" Target="https://projectcatalyst.io/funds/12/f12-cardano-open-developers/add-more-and-easier-levels-to-cardano-capture-the-flag-ctf" TargetMode="External"/><Relationship Id="rId21" Type="http://schemas.openxmlformats.org/officeDocument/2006/relationships/hyperlink" Target="https://projectcatalyst.io/funds/12/f12-cardano-use-cases-concept/add-a-cardano-native-tokens-basket-on-the-leading-platform-for-crypto-index-trading" TargetMode="External"/><Relationship Id="rId24" Type="http://schemas.openxmlformats.org/officeDocument/2006/relationships/hyperlink" Target="https://projectcatalyst.io/funds/12/f12-cardano-use-cases-concept/agrotradenet-empowering-global-agriculture-through-cardanos-decentralized-infrastructure" TargetMode="External"/><Relationship Id="rId23" Type="http://schemas.openxmlformats.org/officeDocument/2006/relationships/hyperlink" Target="https://projectcatalyst.io/funds/12/f12-cardano-use-cases-product/adding-leverage-to-dexhunter" TargetMode="External"/><Relationship Id="rId26" Type="http://schemas.openxmlformats.org/officeDocument/2006/relationships/hyperlink" Target="https://projectcatalyst.io/funds/12/f12-cardano-use-cases-concept/ai-trading-insights" TargetMode="External"/><Relationship Id="rId25" Type="http://schemas.openxmlformats.org/officeDocument/2006/relationships/hyperlink" Target="https://projectcatalyst.io/funds/12/f12-cardano-open-developers/ai-assistant-for-governance-empowering-team-based-dreps" TargetMode="External"/><Relationship Id="rId28" Type="http://schemas.openxmlformats.org/officeDocument/2006/relationships/hyperlink" Target="https://projectcatalyst.io/funds/12/f12-cardano-open-developers/aiken-zkp-standards-library-for-cardano" TargetMode="External"/><Relationship Id="rId27" Type="http://schemas.openxmlformats.org/officeDocument/2006/relationships/hyperlink" Target="https://projectcatalyst.io/funds/12/f12-cardano-open-developers/aiken-online-ide-to-develop-build-run-test-deploy-smart-contracts" TargetMode="External"/><Relationship Id="rId29" Type="http://schemas.openxmlformats.org/officeDocument/2006/relationships/hyperlink" Target="https://projectcatalyst.io/funds/12/f12-cardano-open-developers/amaru-p2p-networking-component-by-txpipe" TargetMode="External"/><Relationship Id="rId11" Type="http://schemas.openxmlformats.org/officeDocument/2006/relationships/hyperlink" Target="https://projectcatalyst.io/funds/12/f12-cardano-open-ecosystem/academic-research-at-uba-one-of-the-most-prestigious-universities-in-latam-with-focus-on-decentralized-governance-research" TargetMode="External"/><Relationship Id="rId10" Type="http://schemas.openxmlformats.org/officeDocument/2006/relationships/hyperlink" Target="https://projectcatalyst.io/funds/12/f12-cardano-open-developers/nftcdnio-open-source-javascript-nft-media-viewerplayer-music-video-3d-etc" TargetMode="External"/><Relationship Id="rId13" Type="http://schemas.openxmlformats.org/officeDocument/2006/relationships/hyperlink" Target="https://projectcatalyst.io/funds/12/f12-cardano-use-cases-concept/ada-cashback-from-top-retailers-for-cardano-wallets" TargetMode="External"/><Relationship Id="rId12" Type="http://schemas.openxmlformats.org/officeDocument/2006/relationships/hyperlink" Target="https://projectcatalyst.io/funds/12/f12-cardano-use-cases-product/accelerate-mass-adoption-open-source-atala-wallet-sdk-with-no-seed-phrase-vulnerability-and-a-no-code-self-sovereign-identity-platform" TargetMode="External"/><Relationship Id="rId15" Type="http://schemas.openxmlformats.org/officeDocument/2006/relationships/hyperlink" Target="https://projectcatalyst.io/funds/12/f12-cardano-use-cases-concept/adalink-affiliate-network-for-cardano-businesses" TargetMode="External"/><Relationship Id="rId14" Type="http://schemas.openxmlformats.org/officeDocument/2006/relationships/hyperlink" Target="https://projectcatalyst.io/funds/12/f12-cardano-use-cases-concept/ada-payments-in-the-credit-card-machine-integrated-in-merchants-and-withdraw-dollarada-lessgreater-fiat-brl-on-bank-atms" TargetMode="External"/><Relationship Id="rId17" Type="http://schemas.openxmlformats.org/officeDocument/2006/relationships/hyperlink" Target="https://projectcatalyst.io/funds/12/f12-cardano-open-ecosystem/adalink-cardano-ads" TargetMode="External"/><Relationship Id="rId16" Type="http://schemas.openxmlformats.org/officeDocument/2006/relationships/hyperlink" Target="http://adalink.io" TargetMode="External"/><Relationship Id="rId19" Type="http://schemas.openxmlformats.org/officeDocument/2006/relationships/hyperlink" Target="https://projectcatalyst.io/funds/12/f12-cardano-open-ecosystem/adalink-frenchies-marketing-bounty-challenges" TargetMode="External"/><Relationship Id="rId18" Type="http://schemas.openxmlformats.org/officeDocument/2006/relationships/hyperlink" Target="http://adalink.io" TargetMode="External"/><Relationship Id="rId84" Type="http://schemas.openxmlformats.org/officeDocument/2006/relationships/hyperlink" Target="https://projectcatalyst.io/funds/12/f12-cardano-use-cases-mvp/charli3-partner-chain-oracle-use-case-implementation" TargetMode="External"/><Relationship Id="rId83" Type="http://schemas.openxmlformats.org/officeDocument/2006/relationships/hyperlink" Target="https://projectcatalyst.io/funds/12/f12-cardano-use-cases-concept/charli3-oracles-verified-discountcoupon-codes-for-adobe-commerce-and-magento-2-open-source-ecommerce-platforms" TargetMode="External"/><Relationship Id="rId86" Type="http://schemas.openxmlformats.org/officeDocument/2006/relationships/hyperlink" Target="https://projectcatalyst.io/funds/12/f12-cardano-use-cases-concept/component-14-web3-legal-ease-streamlining-legal-barriers-for-business-growth" TargetMode="External"/><Relationship Id="rId85" Type="http://schemas.openxmlformats.org/officeDocument/2006/relationships/hyperlink" Target="https://projectcatalyst.io/funds/12/f12-cardano-open-ecosystem/cip-1694-and-cardano-governance-workshop-bengaluru-india" TargetMode="External"/><Relationship Id="rId88" Type="http://schemas.openxmlformats.org/officeDocument/2006/relationships/hyperlink" Target="https://projectcatalyst.io/funds/12/f12-cardano-open-ecosystem/comprehensive-entry-level-cardano-developer-workshop-2024-2025-learning-web3-development-using-meshjs-and-aiken-in-collaboration-with-mcu" TargetMode="External"/><Relationship Id="rId87" Type="http://schemas.openxmlformats.org/officeDocument/2006/relationships/hyperlink" Target="https://projectcatalyst.io/funds/12/f12-cardano-open-ecosystem/component-44-cardano-for-a-responsible-revolution-bridging-blockchain-with-global-sustainability" TargetMode="External"/><Relationship Id="rId89" Type="http://schemas.openxmlformats.org/officeDocument/2006/relationships/hyperlink" Target="https://projectcatalyst.io/funds/12/f12-cardano-use-cases-concept/conditional-transfer-of-digital-assets-via-digital-identity-and-verified-credentials" TargetMode="External"/><Relationship Id="rId80" Type="http://schemas.openxmlformats.org/officeDocument/2006/relationships/hyperlink" Target="https://projectcatalyst.io/funds/12/f12-cardano-open-ecosystem/cattle-daddy-medias-marketing-and-content-creation-launch" TargetMode="External"/><Relationship Id="rId82" Type="http://schemas.openxmlformats.org/officeDocument/2006/relationships/hyperlink" Target="https://projectcatalyst.io/funds/12/f12-cardano-open-developers/cdpt-1-an-open-source-cardano-development-ai-assistant" TargetMode="External"/><Relationship Id="rId81" Type="http://schemas.openxmlformats.org/officeDocument/2006/relationships/hyperlink" Target="https://projectcatalyst.io/funds/12/f12-cardano-open-ecosystem/cattle-daddy-round-ups-create-educate-and-amplify-cardano-at-crypto-events" TargetMode="External"/><Relationship Id="rId73" Type="http://schemas.openxmlformats.org/officeDocument/2006/relationships/hyperlink" Target="https://projectcatalyst.io/funds/12/f12-cardano-open-ecosystem/cardano-east-africa-hackathon-improving-education-through-blockchain" TargetMode="External"/><Relationship Id="rId72" Type="http://schemas.openxmlformats.org/officeDocument/2006/relationships/hyperlink" Target="https://projectcatalyst.io/funds/12/f12-cardano-open-ecosystem/cardano-vietnam-developer-boot-camp-and-hackathon" TargetMode="External"/><Relationship Id="rId75" Type="http://schemas.openxmlformats.org/officeDocument/2006/relationships/hyperlink" Target="https://projectcatalyst.io/funds/12/f12-cardano-use-cases-concept/cardano-powered-rwa-tokenization-for-real-world-diamonds" TargetMode="External"/><Relationship Id="rId74" Type="http://schemas.openxmlformats.org/officeDocument/2006/relationships/hyperlink" Target="https://projectcatalyst.io/funds/12/f12-cardano-open-developers/cardano-midnight-zkbridge-port-assets-between-midnight-and-cardano" TargetMode="External"/><Relationship Id="rId77" Type="http://schemas.openxmlformats.org/officeDocument/2006/relationships/hyperlink" Target="https://projectcatalyst.io/funds/12/f12-cardano-use-cases-concept/cardanochain-poultry-trace-dapp-transparent-supply-for-safe-quality-products" TargetMode="External"/><Relationship Id="rId76" Type="http://schemas.openxmlformats.org/officeDocument/2006/relationships/hyperlink" Target="https://projectcatalyst.io/funds/12/f12-cardano-open-developers/cardanosync-or-a-netc-indexing-framework-for-cardano" TargetMode="External"/><Relationship Id="rId79" Type="http://schemas.openxmlformats.org/officeDocument/2006/relationships/hyperlink" Target="https://projectcatalyst.io/funds/12/f12-cardano-use-cases-product/catalystexplorercom-for-project-catalyst-research-acceleration-and-analytics-platform" TargetMode="External"/><Relationship Id="rId78" Type="http://schemas.openxmlformats.org/officeDocument/2006/relationships/hyperlink" Target="https://projectcatalyst.io/funds/12/f12-cardano-open-ecosystem/catalyst-onboarding-pipeline-management-platform" TargetMode="External"/><Relationship Id="rId71" Type="http://schemas.openxmlformats.org/officeDocument/2006/relationships/hyperlink" Target="https://projectcatalyst.io/funds/12/f12-cardano-use-cases-concept/cardano-use-case-study-bridging-defi-and-tradfi" TargetMode="External"/><Relationship Id="rId70" Type="http://schemas.openxmlformats.org/officeDocument/2006/relationships/hyperlink" Target="https://projectcatalyst.io/funds/12/f12-cardano-open-developers/cardano-swift-sdk-for-apple-development-cardano-serialization-library-x-rust" TargetMode="External"/><Relationship Id="rId62" Type="http://schemas.openxmlformats.org/officeDocument/2006/relationships/hyperlink" Target="https://projectcatalyst.io/funds/12/f12-cardano-open-developers/cardano-laboratory-a-development-and-testing-environment-for-cardano" TargetMode="External"/><Relationship Id="rId61" Type="http://schemas.openxmlformats.org/officeDocument/2006/relationships/hyperlink" Target="https://projectcatalyst.io/funds/12/f12-cardano-open-developers/cardano-gpt-plutustutor-a-personalised-ai-assistant-for-learning-plutus" TargetMode="External"/><Relationship Id="rId64" Type="http://schemas.openxmlformats.org/officeDocument/2006/relationships/hyperlink" Target="https://projectcatalyst.io/funds/12/f12-cardano-use-cases-concept/cardano-lightning-network-phase-1-payment-gateways" TargetMode="External"/><Relationship Id="rId63" Type="http://schemas.openxmlformats.org/officeDocument/2006/relationships/hyperlink" Target="https://projectcatalyst.io/funds/12/f12-cardano-use-cases-mvp/cardano-layer-2-hydrozoa-protocol-for-lightweight-and-flexible-hydra-heads-for-cardano" TargetMode="External"/><Relationship Id="rId66" Type="http://schemas.openxmlformats.org/officeDocument/2006/relationships/hyperlink" Target="https://projectcatalyst.io/funds/12/f12-cardano-open-ecosystem/cardano-side-event-at-token-2049-singapore-18-19-sept-2024" TargetMode="External"/><Relationship Id="rId65" Type="http://schemas.openxmlformats.org/officeDocument/2006/relationships/hyperlink" Target="https://projectcatalyst.io/funds/12/f12-cardano-open-developers/cardano-native-token-dex-price-indexer-in-kotlin" TargetMode="External"/><Relationship Id="rId68" Type="http://schemas.openxmlformats.org/officeDocument/2006/relationships/hyperlink" Target="https://projectcatalyst.io/funds/12/f12-cardano-open-ecosystem/cardano-summit-24-dubai-rare-social-event-with-media-and-marketing-powered-by-rare-network-rare-evo" TargetMode="External"/><Relationship Id="rId67" Type="http://schemas.openxmlformats.org/officeDocument/2006/relationships/hyperlink" Target="https://projectcatalyst.io/funds/12/f12-cardano-open-ecosystem/cardano-spt-special-promo-taskforce" TargetMode="External"/><Relationship Id="rId60" Type="http://schemas.openxmlformats.org/officeDocument/2006/relationships/hyperlink" Target="https://projectcatalyst.io/funds/12/f12-cardano-open-ecosystem/cardano-ghana-cip-1694-governance-working-group" TargetMode="External"/><Relationship Id="rId69" Type="http://schemas.openxmlformats.org/officeDocument/2006/relationships/hyperlink" Target="https://projectcatalyst.io/funds/12/f12-cardano-open-ecosystem/cardano-summit-vietnam-2024" TargetMode="External"/><Relationship Id="rId51" Type="http://schemas.openxmlformats.org/officeDocument/2006/relationships/hyperlink" Target="https://projectcatalyst.io/funds/12/f12-cardano-open-developers/build-a-customised-llm-for-aiken-smart-contract-code-analysis-and-release-on-hugging-face" TargetMode="External"/><Relationship Id="rId50" Type="http://schemas.openxmlformats.org/officeDocument/2006/relationships/hyperlink" Target="https://projectcatalyst.io/funds/12/f12-cardano-use-cases-mvp/btceth-smart-accounts-on-cardano" TargetMode="External"/><Relationship Id="rId53" Type="http://schemas.openxmlformats.org/officeDocument/2006/relationships/hyperlink" Target="https://projectcatalyst.io/funds/12/f12-cardano-open-ecosystem/cardano-blockchain-vietnam-meetup-strengthening-cooperation-and-connecting-cardano-with-the-community" TargetMode="External"/><Relationship Id="rId52" Type="http://schemas.openxmlformats.org/officeDocument/2006/relationships/hyperlink" Target="https://projectcatalyst.io/funds/12/f12-cardano-use-cases-concept/business-lead-generation-on-cardano" TargetMode="External"/><Relationship Id="rId55" Type="http://schemas.openxmlformats.org/officeDocument/2006/relationships/hyperlink" Target="https://projectcatalyst.io/funds/12/f12-cardano-open-developers/cardano-dao-governance-dashboard-voting-and-treasury" TargetMode="External"/><Relationship Id="rId54" Type="http://schemas.openxmlformats.org/officeDocument/2006/relationships/hyperlink" Target="https://projectcatalyst.io/funds/12/f12-cardano-open-developers/cardano-codec-add-support-for-chang-hf" TargetMode="External"/><Relationship Id="rId57" Type="http://schemas.openxmlformats.org/officeDocument/2006/relationships/hyperlink" Target="https://projectcatalyst.io/funds/12/f12-cardano-open-ecosystem/cardano-education-platform-expansion" TargetMode="External"/><Relationship Id="rId56" Type="http://schemas.openxmlformats.org/officeDocument/2006/relationships/hyperlink" Target="https://projectcatalyst.io/funds/12/f12-cardano-open-developers/cardano-ecommerce-application" TargetMode="External"/><Relationship Id="rId59" Type="http://schemas.openxmlformats.org/officeDocument/2006/relationships/hyperlink" Target="https://projectcatalyst.io/funds/12/f12-cardano-open-developers/cardano-game-development-sdk-for-unity" TargetMode="External"/><Relationship Id="rId58" Type="http://schemas.openxmlformats.org/officeDocument/2006/relationships/hyperlink" Target="https://projectcatalyst.io/funds/12/f12-cardano-open-developers/cardano-explorer-upgrade-advanced-analytics-and-visualization" TargetMode="External"/><Relationship Id="rId95" Type="http://schemas.openxmlformats.org/officeDocument/2006/relationships/hyperlink" Target="https://projectcatalyst.io/funds/12/f12-cardano-open-developers/de-uplc-visual-studio-code-extension-for-debugging-and-visualizing-plutus-bytecode" TargetMode="External"/><Relationship Id="rId94" Type="http://schemas.openxmlformats.org/officeDocument/2006/relationships/hyperlink" Target="https://projectcatalyst.io/funds/12/cardano-partners-and-real-world-integrations/cutting-edge-web3-threat-detection-for-the-cardano-network-by-check-point-software-security" TargetMode="External"/><Relationship Id="rId97" Type="http://schemas.openxmlformats.org/officeDocument/2006/relationships/hyperlink" Target="https://projectcatalyst.io/funds/12/f12-cardano-open-developers/decentralized-farming-contracts" TargetMode="External"/><Relationship Id="rId96" Type="http://schemas.openxmlformats.org/officeDocument/2006/relationships/hyperlink" Target="https://projectcatalyst.io/funds/12/f12-cardano-open-developers/decentralised-batcher-framework-with-dao-governance" TargetMode="External"/><Relationship Id="rId99" Type="http://schemas.openxmlformats.org/officeDocument/2006/relationships/hyperlink" Target="https://projectcatalyst.io/funds/12/f12-cardano-open-ecosystem/defi-best-practices-research-and-guide-for-user-friendly-dapps" TargetMode="External"/><Relationship Id="rId98" Type="http://schemas.openxmlformats.org/officeDocument/2006/relationships/hyperlink" Target="https://projectcatalyst.io/funds/12/f12-cardano-open-ecosystem/defi-and-tradfi-building-bridges" TargetMode="External"/><Relationship Id="rId91" Type="http://schemas.openxmlformats.org/officeDocument/2006/relationships/hyperlink" Target="https://projectcatalyst.io/funds/12/f12-cardano-open-ecosystem/crafting-blockchain-policy-framework-for-india" TargetMode="External"/><Relationship Id="rId90" Type="http://schemas.openxmlformats.org/officeDocument/2006/relationships/hyperlink" Target="https://projectcatalyst.io/funds/12/f12-cardano-open-ecosystem/consensus-hong-kong-rare-social-cardano-event-with-media-and-marketing-powered-by-rare-network-rare-evo" TargetMode="External"/><Relationship Id="rId93" Type="http://schemas.openxmlformats.org/officeDocument/2006/relationships/hyperlink" Target="https://projectcatalyst.io/funds/12/f12-cardano-use-cases-concept/crypto-inheritance-for-non-tech-savvy-beneficiaries-gen-wealth" TargetMode="External"/><Relationship Id="rId92" Type="http://schemas.openxmlformats.org/officeDocument/2006/relationships/hyperlink" Target="https://projectcatalyst.io/funds/12/cardano-partners-and-real-world-integrations/creating-social-implementation-use-cases-of-cardano-in-the-shikoku-region-japan" TargetMode="External"/><Relationship Id="rId263" Type="http://schemas.openxmlformats.org/officeDocument/2006/relationships/drawing" Target="../drawings/drawing6.xml"/><Relationship Id="rId262" Type="http://schemas.openxmlformats.org/officeDocument/2006/relationships/hyperlink" Target="https://projectcatalyst.io/funds/12/f12-cardano-use-cases-mvp/graph-instant-untraceable-payments-in-cardano" TargetMode="External"/><Relationship Id="rId261" Type="http://schemas.openxmlformats.org/officeDocument/2006/relationships/hyperlink" Target="https://projectcatalyst.io/funds/12/f12-cardano-open-developers/zkfold-uplc-converter" TargetMode="External"/><Relationship Id="rId260" Type="http://schemas.openxmlformats.org/officeDocument/2006/relationships/hyperlink" Target="https://projectcatalyst.io/funds/12/f12-cardano-use-cases-product/zkfold-smart-contract-wallet-backend" TargetMode="External"/><Relationship Id="rId259" Type="http://schemas.openxmlformats.org/officeDocument/2006/relationships/hyperlink" Target="https://projectcatalyst.io/funds/12/f12-cardano-use-cases-mvp/zkfold-x-zkpass-bring-zkpass-to-cardano" TargetMode="External"/><Relationship Id="rId258" Type="http://schemas.openxmlformats.org/officeDocument/2006/relationships/hyperlink" Target="https://projectcatalyst.io/funds/12/f12-cardano-use-cases-mvp/zkfold-x-defy-cross-border-payment-infra-using-zk-tech" TargetMode="External"/><Relationship Id="rId253" Type="http://schemas.openxmlformats.org/officeDocument/2006/relationships/hyperlink" Target="https://projectcatalyst.io/funds/12/f12-cardano-open-developers/xsy-high-performance-on-chain-standard-library-for-plutarch-and-aiken" TargetMode="External"/><Relationship Id="rId252" Type="http://schemas.openxmlformats.org/officeDocument/2006/relationships/hyperlink" Target="https://projectcatalyst.io/funds/12/f12-cardano-use-cases-product/xerberus-platform-front-end-upgrade" TargetMode="External"/><Relationship Id="rId251" Type="http://schemas.openxmlformats.org/officeDocument/2006/relationships/hyperlink" Target="https://projectcatalyst.io/funds/12/f12-cardano-use-cases-product/work-courses-onboarding-the-dollar142b-edtech-industry-and-the-70m-students-using-digital-learning-to-cardano" TargetMode="External"/><Relationship Id="rId250" Type="http://schemas.openxmlformats.org/officeDocument/2006/relationships/hyperlink" Target="https://projectcatalyst.io/funds/12/f12-cardano-use-cases-mvp/wine-supply-chain-tracking-and-reporting-system" TargetMode="External"/><Relationship Id="rId257" Type="http://schemas.openxmlformats.org/officeDocument/2006/relationships/hyperlink" Target="https://projectcatalyst.io/funds/12/f12-cardano-use-cases-product/zkfold-x-anastasia-labs-zk-bridge-using-mithril" TargetMode="External"/><Relationship Id="rId256" Type="http://schemas.openxmlformats.org/officeDocument/2006/relationships/hyperlink" Target="https://projectcatalyst.io/funds/12/f12-cardano-open-developers/zero-knowledge-zksnark-voting-protocol-on-cardano-for-dao-governance-open-source" TargetMode="External"/><Relationship Id="rId255" Type="http://schemas.openxmlformats.org/officeDocument/2006/relationships/hyperlink" Target="https://projectcatalyst.io/funds/12/f12-cardano-open-ecosystem/yaad-labs-adalinkfrenchies-club-cardano-curation-cardano-the-animated-movie" TargetMode="External"/><Relationship Id="rId254" Type="http://schemas.openxmlformats.org/officeDocument/2006/relationships/hyperlink" Target="https://projectcatalyst.io/funds/12/f12-cardano-use-cases-mvp/xsy-on-chain-dapp-certifications" TargetMode="External"/><Relationship Id="rId228" Type="http://schemas.openxmlformats.org/officeDocument/2006/relationships/hyperlink" Target="https://projectcatalyst.io/funds/12/f12-cardano-open-ecosystem/taptools-cardano-ecosystem-articles" TargetMode="External"/><Relationship Id="rId227" Type="http://schemas.openxmlformats.org/officeDocument/2006/relationships/hyperlink" Target="https://projectcatalyst.io/funds/12/f12-cardano-open-ecosystem/taptools-api-hackathon" TargetMode="External"/><Relationship Id="rId226" Type="http://schemas.openxmlformats.org/officeDocument/2006/relationships/hyperlink" Target="https://projectcatalyst.io/funds/12/f12-cardano-use-cases-concept/tackling-slipagge-on-cardano-mayz-trustless-otc-smart-contract" TargetMode="External"/><Relationship Id="rId225" Type="http://schemas.openxmlformats.org/officeDocument/2006/relationships/hyperlink" Target="https://projectcatalyst.io/funds/12/f12-cardano-open-ecosystem/sustainable-ada-x-cattle-daddy-x-clay-nation-triple-smash" TargetMode="External"/><Relationship Id="rId229" Type="http://schemas.openxmlformats.org/officeDocument/2006/relationships/hyperlink" Target="https://projectcatalyst.io/funds/12/f12-cardano-open-ecosystem/taptools-cardano-onboarding-platform" TargetMode="External"/><Relationship Id="rId220" Type="http://schemas.openxmlformats.org/officeDocument/2006/relationships/hyperlink" Target="https://projectcatalyst.io/funds/12/f12-cardano-open-developers/standardized-smart-contract-libraries-for-cardano" TargetMode="External"/><Relationship Id="rId224" Type="http://schemas.openxmlformats.org/officeDocument/2006/relationships/hyperlink" Target="https://projectcatalyst.io/funds/12/f12-cardano-open-developers/sustain-and-maintain-mesh-sdk" TargetMode="External"/><Relationship Id="rId223" Type="http://schemas.openxmlformats.org/officeDocument/2006/relationships/hyperlink" Target="https://projectcatalyst.io/funds/12/f12-cardano-open-ecosystem/sustain-and-maintain-gimbalabs" TargetMode="External"/><Relationship Id="rId222" Type="http://schemas.openxmlformats.org/officeDocument/2006/relationships/hyperlink" Target="https://projectcatalyst.io/funds/12/f12-cardano-open-ecosystem/support-drep-to-connect-delegators-cip-1694" TargetMode="External"/><Relationship Id="rId221" Type="http://schemas.openxmlformats.org/officeDocument/2006/relationships/hyperlink" Target="https://projectcatalyst.io/funds/12/f12-cardano-open-developers/streamlining-cardano-dapp-development-with-open-source-batcher" TargetMode="External"/><Relationship Id="rId217" Type="http://schemas.openxmlformats.org/officeDocument/2006/relationships/hyperlink" Target="https://projectcatalyst.io/funds/12/f12-cardano-use-cases-concept/stablegain-lp-backed-stablecoin-yield-fund" TargetMode="External"/><Relationship Id="rId216" Type="http://schemas.openxmlformats.org/officeDocument/2006/relationships/hyperlink" Target="https://projectcatalyst.io/funds/12/f12-cardano-open-ecosystem/spo-online-business-academy-4ee1b" TargetMode="External"/><Relationship Id="rId215" Type="http://schemas.openxmlformats.org/officeDocument/2006/relationships/hyperlink" Target="https://projectcatalyst.io/funds/12/f12-cardano-open-ecosystem/spanish-content-for-social-media-onboarding-and-education" TargetMode="External"/><Relationship Id="rId214" Type="http://schemas.openxmlformats.org/officeDocument/2006/relationships/hyperlink" Target="https://projectcatalyst.io/funds/12/f12-cardano-open-ecosystem/socialfi-building-bridges-cardano-summit-2024-side-event-dubai" TargetMode="External"/><Relationship Id="rId219" Type="http://schemas.openxmlformats.org/officeDocument/2006/relationships/hyperlink" Target="https://projectcatalyst.io/funds/12/f12-cardano-open-developers/staking-basket-bot-open-source" TargetMode="External"/><Relationship Id="rId218" Type="http://schemas.openxmlformats.org/officeDocument/2006/relationships/hyperlink" Target="https://projectcatalyst.io/funds/12/f12-cardano-open-developers/stablepay-crypto-payment-widget-to-allow-decentralized-stablecoins-to-be-used-for-payments-in-merchant-websites" TargetMode="External"/><Relationship Id="rId213" Type="http://schemas.openxmlformats.org/officeDocument/2006/relationships/hyperlink" Target="https://projectcatalyst.io/funds/12/f12-cardano-use-cases-mvp/snekx-cardanos-best-platform-to-kickstart-and-promote-new-communities-and-digital-assets" TargetMode="External"/><Relationship Id="rId212" Type="http://schemas.openxmlformats.org/officeDocument/2006/relationships/hyperlink" Target="https://projectcatalyst.io/funds/12/f12-cardano-open-ecosystem/sneks-on-chain-media-the-first-media-focused-production-incubator-for-accelerating-cardano-content-creators" TargetMode="External"/><Relationship Id="rId211" Type="http://schemas.openxmlformats.org/officeDocument/2006/relationships/hyperlink" Target="https://projectcatalyst.io/funds/12/f12-cardano-use-cases-mvp/snekbot-a-telegram-trading-bot-to-onboard-900m-monthly-active-users-to-cardano" TargetMode="External"/><Relationship Id="rId210" Type="http://schemas.openxmlformats.org/officeDocument/2006/relationships/hyperlink" Target="https://projectcatalyst.io/funds/12/f12-cardano-use-cases-concept/snek-x-splash-create-and-curate-fair-token-launches-with-degenfactory" TargetMode="External"/><Relationship Id="rId249" Type="http://schemas.openxmlformats.org/officeDocument/2006/relationships/hyperlink" Target="https://projectcatalyst.io/funds/12/f12-cardano-use-cases-product/wanchains-cardano-bridge-audit" TargetMode="External"/><Relationship Id="rId248" Type="http://schemas.openxmlformats.org/officeDocument/2006/relationships/hyperlink" Target="https://projectcatalyst.io/funds/12/f12-cardano-open-ecosystem/waffle-or-sidan-hong-kong-cardano-community" TargetMode="External"/><Relationship Id="rId247" Type="http://schemas.openxmlformats.org/officeDocument/2006/relationships/hyperlink" Target="https://projectcatalyst.io/funds/12/f12-cardano-open-ecosystem/virtual-web34good-conference-at-cardano-summit-dubai-2024-with-positive-blockchain-impactplus-and-united-nations-development-programme" TargetMode="External"/><Relationship Id="rId242" Type="http://schemas.openxmlformats.org/officeDocument/2006/relationships/hyperlink" Target="https://projectcatalyst.io/funds/12/f12-cardano-use-cases-concept/tribaldaos-indigenous-economic-sovereignty" TargetMode="External"/><Relationship Id="rId241" Type="http://schemas.openxmlformats.org/officeDocument/2006/relationships/hyperlink" Target="https://projectcatalyst.io/funds/12/f12-cardano-use-cases-mvp/transparency-impact-grants-platform-for-united-nations-and-agencies-porting-over-from-algorand-untapped-multi-billion-development-market" TargetMode="External"/><Relationship Id="rId240" Type="http://schemas.openxmlformats.org/officeDocument/2006/relationships/hyperlink" Target="https://projectcatalyst.io/funds/12/cardano-partners-and-real-world-integrations/tokenized-gold-on-cardano-with-the-apex-group" TargetMode="External"/><Relationship Id="rId246" Type="http://schemas.openxmlformats.org/officeDocument/2006/relationships/hyperlink" Target="https://projectcatalyst.io/funds/12/f12-cardano-open-developers/upgrade-cardano-wallet-js-for-chang-hf" TargetMode="External"/><Relationship Id="rId245" Type="http://schemas.openxmlformats.org/officeDocument/2006/relationships/hyperlink" Target="https://projectcatalyst.io/funds/12/f12-cardano-open-developers/unified-open-source-dex-analytics-for-cardano" TargetMode="External"/><Relationship Id="rId244" Type="http://schemas.openxmlformats.org/officeDocument/2006/relationships/hyperlink" Target="https://projectcatalyst.io/funds/12/f12-cardano-open-ecosystem/undp-x-cardano-blockchain-initiative-for-city-and-industry-networks" TargetMode="External"/><Relationship Id="rId243" Type="http://schemas.openxmlformats.org/officeDocument/2006/relationships/hyperlink" Target="https://projectcatalyst.io/funds/12/f12-cardano-use-cases-concept/trustless-and-self-custodial-crypto-inheritance-dapp-genwealth" TargetMode="External"/><Relationship Id="rId239" Type="http://schemas.openxmlformats.org/officeDocument/2006/relationships/hyperlink" Target="https://projectcatalyst.io/funds/12/cardano-partners-and-real-world-integrations/tokenization-of-real-world-assets-rwa-nairobi-securities-exchange-empowa" TargetMode="External"/><Relationship Id="rId238" Type="http://schemas.openxmlformats.org/officeDocument/2006/relationships/hyperlink" Target="https://projectcatalyst.io/funds/12/f12-cardano-open-ecosystem/token2049-singapore-rare-social-cardano-event-with-media-and-marketing-powered-by-rare-network-rare-evo" TargetMode="External"/><Relationship Id="rId237" Type="http://schemas.openxmlformats.org/officeDocument/2006/relationships/hyperlink" Target="https://projectcatalyst.io/funds/12/f12-cardano-use-cases-concept/token-use-case-with-multi-address-wallet-based-on-eutxo-model-for-social-welfare-system" TargetMode="External"/><Relationship Id="rId236" Type="http://schemas.openxmlformats.org/officeDocument/2006/relationships/hyperlink" Target="https://projectcatalyst.io/funds/12/f12-cardano-open-ecosystem/token-2049-side-event-enterprise-focused-rwa-real-world-assets-cardano-event" TargetMode="External"/><Relationship Id="rId231" Type="http://schemas.openxmlformats.org/officeDocument/2006/relationships/hyperlink" Target="https://projectcatalyst.io/funds/12/f12-cardano-use-cases-mvp/taptools-enable-free-access-to-taptax-for-all" TargetMode="External"/><Relationship Id="rId230" Type="http://schemas.openxmlformats.org/officeDocument/2006/relationships/hyperlink" Target="https://projectcatalyst.io/funds/12/f12-cardano-use-cases-mvp/taptools-develop-mobile-app-for-android-and-ios" TargetMode="External"/><Relationship Id="rId235" Type="http://schemas.openxmlformats.org/officeDocument/2006/relationships/hyperlink" Target="https://projectcatalyst.io/funds/12/f12-cardano-use-cases-mvp/the-social-platform-that-realizes-blockchain-authentication-even-in-environments-without-the-internet" TargetMode="External"/><Relationship Id="rId234" Type="http://schemas.openxmlformats.org/officeDocument/2006/relationships/hyperlink" Target="https://projectcatalyst.io/funds/12/f12-cardano-use-cases-concept/the-malama-project-distributed-hawaii-carbon-credits-on-cardano" TargetMode="External"/><Relationship Id="rId233" Type="http://schemas.openxmlformats.org/officeDocument/2006/relationships/hyperlink" Target="https://projectcatalyst.io/funds/12/f12-cardano-open-developers/telchar-plutus-blacksmith-by-txpipe" TargetMode="External"/><Relationship Id="rId232" Type="http://schemas.openxmlformats.org/officeDocument/2006/relationships/hyperlink" Target="https://projectcatalyst.io/funds/12/f12-cardano-use-cases-product/taptools-wallet-fraud-detection" TargetMode="External"/><Relationship Id="rId206" Type="http://schemas.openxmlformats.org/officeDocument/2006/relationships/hyperlink" Target="https://projectcatalyst.io/funds/12/f12-cardano-open-developers/sidan-or-meshjs-cardano-service-layer-framework-for-dapps" TargetMode="External"/><Relationship Id="rId205" Type="http://schemas.openxmlformats.org/officeDocument/2006/relationships/hyperlink" Target="https://projectcatalyst.io/funds/12/f12-cardano-open-developers/sidan-or-meshjs-advance-cardano-sdk-in-rust" TargetMode="External"/><Relationship Id="rId204" Type="http://schemas.openxmlformats.org/officeDocument/2006/relationships/hyperlink" Target="https://projectcatalyst.io/funds/12/cardano-partners-and-real-world-integrations/securing-forensic-chain-of-custody-for-indian-state-govt-1million-cases-per-year-using-cardano-and-zero-knowledge-proofs" TargetMode="External"/><Relationship Id="rId203" Type="http://schemas.openxmlformats.org/officeDocument/2006/relationships/hyperlink" Target="https://projectcatalyst.io/funds/12/f12-cardano-open-ecosystem/scatdao-monthly-dyor-competitions" TargetMode="External"/><Relationship Id="rId209" Type="http://schemas.openxmlformats.org/officeDocument/2006/relationships/hyperlink" Target="https://projectcatalyst.io/funds/12/f12-cardano-open-ecosystem/snek-x-max-maher-marketing-activation-to-boost-onboarding-to-cardano-defi" TargetMode="External"/><Relationship Id="rId208" Type="http://schemas.openxmlformats.org/officeDocument/2006/relationships/hyperlink" Target="https://projectcatalyst.io/funds/12/f12-cardano-use-cases-mvp/snek-x-frigid-cardanos-first-bot-service-for-customized-social-platform-token-integrations" TargetMode="External"/><Relationship Id="rId207" Type="http://schemas.openxmlformats.org/officeDocument/2006/relationships/hyperlink" Target="https://projectcatalyst.io/funds/12/f12-cardano-open-developers/sky-protocol-data-availability-for-cardano-layer-2-solutions" TargetMode="External"/><Relationship Id="rId202" Type="http://schemas.openxmlformats.org/officeDocument/2006/relationships/hyperlink" Target="https://projectcatalyst.io/funds/12/f12-cardano-open-ecosystem/scaling-cardano-adoption-in-latam-a-university-and-incubator-outreach-program" TargetMode="External"/><Relationship Id="rId201" Type="http://schemas.openxmlformats.org/officeDocument/2006/relationships/hyperlink" Target="https://projectcatalyst.io/funds/12/f12-cardano-use-cases-mvp/satellite-agriculture-dapps-with-digifarm-and-nmkr" TargetMode="External"/><Relationship Id="rId200" Type="http://schemas.openxmlformats.org/officeDocument/2006/relationships/hyperlink" Target="https://projectcatalyst.io/funds/12/f12-cardano-use-cases-product/revuto-mastercard-integration-greatergreatergreater-to-bring-cardano-native-tokens-to-debit-cards-supporting-crypto-lesslessless-and-remove-friction-between-crypto-liquidity-and-real-world-eco-53cdd"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projectcatalyst.io/funds/12/f12-cardano-open-ecosystem/5pc-cardano-journey-cardano-education-podcast-series-for-the-vietnamese-community" TargetMode="External"/><Relationship Id="rId3" Type="http://schemas.openxmlformats.org/officeDocument/2006/relationships/hyperlink" Target="https://projectcatalyst.io/funds/12/f12-cardano-open-ecosystem/c2vn-cardano-blockchain-courseware-in-universities" TargetMode="External"/><Relationship Id="rId4" Type="http://schemas.openxmlformats.org/officeDocument/2006/relationships/hyperlink" Target="https://projectcatalyst.io/funds/12/f12-cardano-open-ecosystem/c2vn-developing-the-blockchain-lecturer-team-at-universities-in-vietnam" TargetMode="External"/><Relationship Id="rId9" Type="http://schemas.openxmlformats.org/officeDocument/2006/relationships/hyperlink" Target="https://projectcatalyst.io/funds/12/f12-cardano-open-ecosystem/fimi-podcast-cardano-on-telegram-for-vietnamese" TargetMode="External"/><Relationship Id="rId5" Type="http://schemas.openxmlformats.org/officeDocument/2006/relationships/hyperlink" Target="https://projectcatalyst.io/funds/12/f12-cardano-open-ecosystem/cafi-cardano-news-vietnamese-version" TargetMode="External"/><Relationship Id="rId6" Type="http://schemas.openxmlformats.org/officeDocument/2006/relationships/hyperlink" Target="https://projectcatalyst.io/funds/12/f12-cardano-open-ecosystem/cafi-peer-reviewed-technical-research-paper-library-in-vietnamese-version" TargetMode="External"/><Relationship Id="rId7" Type="http://schemas.openxmlformats.org/officeDocument/2006/relationships/hyperlink" Target="https://projectcatalyst.io/funds/12/f12-cardano-open-ecosystem/casia-cardano-asia-tiktok-channel-expand-korean-maintain-japanesevietnameseenglish-new-youtube-channel" TargetMode="External"/><Relationship Id="rId8" Type="http://schemas.openxmlformats.org/officeDocument/2006/relationships/hyperlink" Target="https://projectcatalyst.io/funds/12/f12-cardano-open-ecosystem/fimi-blockchain-course-for-vietnamese" TargetMode="External"/><Relationship Id="rId190" Type="http://schemas.openxmlformats.org/officeDocument/2006/relationships/hyperlink" Target="https://projectcatalyst.io/funds/12/f12-cardano-use-cases-concept/plutus-learning-platform-coding-environment-and-ai-enhanced" TargetMode="External"/><Relationship Id="rId194" Type="http://schemas.openxmlformats.org/officeDocument/2006/relationships/hyperlink" Target="https://projectcatalyst.io/funds/12/f12-cardano-open-developers/python-ide-pycharm-integrated-with-cardano-development-support" TargetMode="External"/><Relationship Id="rId193" Type="http://schemas.openxmlformats.org/officeDocument/2006/relationships/hyperlink" Target="https://projectcatalyst.io/funds/12/f12-cardano-open-developers/proposal-for-the-development-of-community-health-management-softwarechms" TargetMode="External"/><Relationship Id="rId192" Type="http://schemas.openxmlformats.org/officeDocument/2006/relationships/hyperlink" Target="https://projectcatalyst.io/funds/12/f12-cardano-use-cases-mvp/profile-nfts-incentivizing-socialblockchain-engagement-w-achievements-and-connecting-discord-to-cardano" TargetMode="External"/><Relationship Id="rId191" Type="http://schemas.openxmlformats.org/officeDocument/2006/relationships/hyperlink" Target="https://projectcatalyst.io/funds/12/f12-cardano-use-cases-mvp/profile-nfts-customizable-nft-webpage-w-user-data-on-chain-in-datums" TargetMode="External"/><Relationship Id="rId187" Type="http://schemas.openxmlformats.org/officeDocument/2006/relationships/hyperlink" Target="https://projectcatalyst.io/funds/12/f12-cardano-use-cases-mvp/ousd-yield-bearing-well-pegged-scalable-cardano-stablecoin" TargetMode="External"/><Relationship Id="rId186" Type="http://schemas.openxmlformats.org/officeDocument/2006/relationships/hyperlink" Target="https://projectcatalyst.io/funds/12/f12-cardano-use-cases-mvp/otoken-system-yield-bearing-token-system-for-cardano-defi" TargetMode="External"/><Relationship Id="rId185" Type="http://schemas.openxmlformats.org/officeDocument/2006/relationships/hyperlink" Target="https://projectcatalyst.io/funds/12/f12-cardano-open-ecosystem/organising-events-that-keep-cardano-in-the-news-in-japan" TargetMode="External"/><Relationship Id="rId184" Type="http://schemas.openxmlformats.org/officeDocument/2006/relationships/hyperlink" Target="https://projectcatalyst.io/funds/12/f12-cardano-use-cases-concept/orcfax-validators-reaching-l2-consensus" TargetMode="External"/><Relationship Id="rId189" Type="http://schemas.openxmlformats.org/officeDocument/2006/relationships/hyperlink" Target="https://projectcatalyst.io/funds/12/f12-cardano-open-developers/plutus-and-haskell-extension-integrated-within-visual-studio-code-ide" TargetMode="External"/><Relationship Id="rId188" Type="http://schemas.openxmlformats.org/officeDocument/2006/relationships/hyperlink" Target="https://projectcatalyst.io/funds/12/f12-cardano-open-developers/personal-cardano-empowering-local-blockchain-development" TargetMode="External"/><Relationship Id="rId183" Type="http://schemas.openxmlformats.org/officeDocument/2006/relationships/hyperlink" Target="https://projectcatalyst.io/funds/12/f12-cardano-use-cases-concept/orcfax-staking-rewarding-good-behaviour" TargetMode="External"/><Relationship Id="rId182" Type="http://schemas.openxmlformats.org/officeDocument/2006/relationships/hyperlink" Target="https://projectcatalyst.io/funds/12/f12-cardano-use-cases-product/orcfax-explorer-improving-trust-but-verify" TargetMode="External"/><Relationship Id="rId181" Type="http://schemas.openxmlformats.org/officeDocument/2006/relationships/hyperlink" Target="https://projectcatalyst.io/funds/12/f12-cardano-use-cases-product/orcfax-architecture-audit" TargetMode="External"/><Relationship Id="rId180" Type="http://schemas.openxmlformats.org/officeDocument/2006/relationships/hyperlink" Target="https://projectcatalyst.io/funds/12/f12-cardano-open-developers/optim-dao-stack-next-gen-dao-software-open-source-modular-plutus-v23-aiken" TargetMode="External"/><Relationship Id="rId176" Type="http://schemas.openxmlformats.org/officeDocument/2006/relationships/hyperlink" Target="https://projectcatalyst.io/funds/12/f12-cardano-open-developers/open-source-one-click-wallet-library-no-extensions-needed" TargetMode="External"/><Relationship Id="rId175" Type="http://schemas.openxmlformats.org/officeDocument/2006/relationships/hyperlink" Target="https://projectcatalyst.io/funds/12/f12-cardano-open-developers/open-source-library-for-defi-smart-contracts-in-aiken" TargetMode="External"/><Relationship Id="rId174" Type="http://schemas.openxmlformats.org/officeDocument/2006/relationships/hyperlink" Target="https://projectcatalyst.io/funds/12/f12-cardano-open-developers/open-source-hydra-head-l2-web-based-explorer-and-api" TargetMode="External"/><Relationship Id="rId173" Type="http://schemas.openxmlformats.org/officeDocument/2006/relationships/hyperlink" Target="https://projectcatalyst.io/funds/12/f12-cardano-open-developers/open-source-for-hydra-wallet-integrated-into-telegram" TargetMode="External"/><Relationship Id="rId179" Type="http://schemas.openxmlformats.org/officeDocument/2006/relationships/hyperlink" Target="https://projectcatalyst.io/funds/12/f12-cardano-open-developers/opshin-audit" TargetMode="External"/><Relationship Id="rId178" Type="http://schemas.openxmlformats.org/officeDocument/2006/relationships/hyperlink" Target="https://projectcatalyst.io/funds/12/f12-cardano-open-developers/open-source-vulnerability-scanner-for-cardano-smart-contracts" TargetMode="External"/><Relationship Id="rId177" Type="http://schemas.openxmlformats.org/officeDocument/2006/relationships/hyperlink" Target="https://projectcatalyst.io/funds/12/f12-cardano-open-developers/open-source-review-and-reputation-system-with-a-use-case-for-hotels" TargetMode="External"/><Relationship Id="rId198" Type="http://schemas.openxmlformats.org/officeDocument/2006/relationships/hyperlink" Target="https://projectcatalyst.io/funds/12/f12-cardano-open-developers/reinventing-voting-with-digital-identity-trust-and-anonymity" TargetMode="External"/><Relationship Id="rId197" Type="http://schemas.openxmlformats.org/officeDocument/2006/relationships/hyperlink" Target="https://projectcatalyst.io/funds/12/f12-cardano-open-developers/redesign-of-catalysts-proposal-review-system-and-methodology-by-trustlevel-photrek-and-lidonation" TargetMode="External"/><Relationship Id="rId196" Type="http://schemas.openxmlformats.org/officeDocument/2006/relationships/hyperlink" Target="https://projectcatalyst.io/funds/12/f12-cardano-use-cases-concept/real-world-asset-rwa-backed-on-chain-lending-and-auctioning-protocol" TargetMode="External"/><Relationship Id="rId195" Type="http://schemas.openxmlformats.org/officeDocument/2006/relationships/hyperlink" Target="https://projectcatalyst.io/funds/12/f12-cardano-open-ecosystem/raising-awareness-and-facilitating-drep-onboarding-globally" TargetMode="External"/><Relationship Id="rId199" Type="http://schemas.openxmlformats.org/officeDocument/2006/relationships/hyperlink" Target="https://projectcatalyst.io/funds/12/f12-cardano-open-ecosystem/request-for-ideas-product-discovery-for-cardano" TargetMode="External"/><Relationship Id="rId150" Type="http://schemas.openxmlformats.org/officeDocument/2006/relationships/hyperlink" Target="https://projectcatalyst.io/funds/12/f12-cardano-use-cases-concept/mercury-financials-and-tb-export" TargetMode="External"/><Relationship Id="rId149" Type="http://schemas.openxmlformats.org/officeDocument/2006/relationships/hyperlink" Target="https://projectcatalyst.io/funds/12/f12-cardano-use-cases-concept/maternal-mortality-crisis-solution-doulaid-an-identity-app" TargetMode="External"/><Relationship Id="rId148" Type="http://schemas.openxmlformats.org/officeDocument/2006/relationships/hyperlink" Target="https://projectcatalyst.io/funds/12/f12-cardano-open-developers/marlowe-pbl-2025" TargetMode="External"/><Relationship Id="rId143" Type="http://schemas.openxmlformats.org/officeDocument/2006/relationships/hyperlink" Target="https://projectcatalyst.io/funds/12/f12-cardano-open-ecosystem/latam-cardano-2024-driving-crypto-adoption-in-mexico" TargetMode="External"/><Relationship Id="rId142" Type="http://schemas.openxmlformats.org/officeDocument/2006/relationships/hyperlink" Target="https://projectcatalyst.io/funds/12/f12-cardano-open-developers/lace-anatomy-tx-viewer-and-builder-by-txpipe" TargetMode="External"/><Relationship Id="rId141" Type="http://schemas.openxmlformats.org/officeDocument/2006/relationships/hyperlink" Target="https://projectcatalyst.io/funds/12/f12-cardano-use-cases-mvp/kwarxs-mlabs-fracturizing-revolutionize-evolve" TargetMode="External"/><Relationship Id="rId140" Type="http://schemas.openxmlformats.org/officeDocument/2006/relationships/hyperlink" Target="https://projectcatalyst.io/funds/12/f12-cardano-use-cases-mvp/kaa-by-snek-your-friendly-ai-companion-for-onboarding-masses-and-enhancing-community-engagement" TargetMode="External"/><Relationship Id="rId147" Type="http://schemas.openxmlformats.org/officeDocument/2006/relationships/hyperlink" Target="https://projectcatalyst.io/funds/12/f12-cardano-use-cases-concept/leveraging-national-id-system-in-ethiopia-for-more-scalable-adoption-of-cardano-in-identity-solutions" TargetMode="External"/><Relationship Id="rId146" Type="http://schemas.openxmlformats.org/officeDocument/2006/relationships/hyperlink" Target="https://projectcatalyst.io/funds/12/f12-cardano-use-cases-mvp/lending-and-borrowing-aggregator" TargetMode="External"/><Relationship Id="rId145" Type="http://schemas.openxmlformats.org/officeDocument/2006/relationships/hyperlink" Target="https://projectcatalyst.io/funds/12/f12-cardano-open-ecosystem/legally-enforceable-contracts-in-ada-in-compliance-with-argentine-laws" TargetMode="External"/><Relationship Id="rId144" Type="http://schemas.openxmlformats.org/officeDocument/2006/relationships/hyperlink" Target="https://projectcatalyst.io/funds/12/f12-cardano-open-ecosystem/legal-support-for-fund-12-projects" TargetMode="External"/><Relationship Id="rId139" Type="http://schemas.openxmlformats.org/officeDocument/2006/relationships/hyperlink" Target="https://projectcatalyst.io/funds/12/f12-cardano-open-ecosystem/japanese-llc-dao-where-1-million-people-can-join-and-contribute-using-cardanos-dapps-from-japan-to-the-world-dao" TargetMode="External"/><Relationship Id="rId138" Type="http://schemas.openxmlformats.org/officeDocument/2006/relationships/hyperlink" Target="https://projectcatalyst.io/funds/12/f12-cardano-open-developers/integrating-ai-and-blockchain-developing-ai-standards-for-cardano" TargetMode="External"/><Relationship Id="rId137" Type="http://schemas.openxmlformats.org/officeDocument/2006/relationships/hyperlink" Target="https://projectcatalyst.io/funds/12/f12-cardano-open-ecosystem/initiation-to-cardano-for-international-students-a61d2" TargetMode="External"/><Relationship Id="rId132" Type="http://schemas.openxmlformats.org/officeDocument/2006/relationships/hyperlink" Target="https://projectcatalyst.io/funds/12/f12-cardano-use-cases-mvp/hydra-enabled-accounting-and-micropayments-system" TargetMode="External"/><Relationship Id="rId131" Type="http://schemas.openxmlformats.org/officeDocument/2006/relationships/hyperlink" Target="https://projectcatalyst.io/funds/12/f12-cardano-use-cases-concept/hotel-room-booking-and-payments-on-cardano-a-real-world-use-case" TargetMode="External"/><Relationship Id="rId130" Type="http://schemas.openxmlformats.org/officeDocument/2006/relationships/hyperlink" Target="https://projectcatalyst.io/funds/12/f12-cardano-use-cases-concept/hotel-guest-loyalty-reward-system-open-source-api" TargetMode="External"/><Relationship Id="rId136" Type="http://schemas.openxmlformats.org/officeDocument/2006/relationships/hyperlink" Target="https://projectcatalyst.io/funds/12/f12-cardano-use-cases-concept/indian-national-rupee-backed-stablecoin-onboarding-35m-indian-web3-users-on-cardano" TargetMode="External"/><Relationship Id="rId135" Type="http://schemas.openxmlformats.org/officeDocument/2006/relationships/hyperlink" Target="https://projectcatalyst.io/funds/12/f12-cardano-use-cases-concept/implementing-the-cardano-foundation-identity-wallet-in-landano" TargetMode="External"/><Relationship Id="rId134" Type="http://schemas.openxmlformats.org/officeDocument/2006/relationships/hyperlink" Target="https://projectcatalyst.io/funds/12/f12-cardano-use-cases-product/iagon-statur-reputation-model-for-cardano-ecosystem-that-encourages-positive-behavior" TargetMode="External"/><Relationship Id="rId133" Type="http://schemas.openxmlformats.org/officeDocument/2006/relationships/hyperlink" Target="https://projectcatalyst.io/funds/12/f12-cardano-use-cases-mvp/iagon-network-explorer-v1" TargetMode="External"/><Relationship Id="rId172" Type="http://schemas.openxmlformats.org/officeDocument/2006/relationships/hyperlink" Target="https://projectcatalyst.io/funds/12/f12-cardano-use-cases-concept/open-source-impact-measurement-system-for-catalyst-proposals-ngos-and-cardano-native-tokens" TargetMode="External"/><Relationship Id="rId171" Type="http://schemas.openxmlformats.org/officeDocument/2006/relationships/hyperlink" Target="https://projectcatalyst.io/funds/12/f12-cardano-use-cases-concept/open-source-dynamic-assets-tokennft-generator-cip68" TargetMode="External"/><Relationship Id="rId170" Type="http://schemas.openxmlformats.org/officeDocument/2006/relationships/hyperlink" Target="https://projectcatalyst.io/funds/12/f12-cardano-open-ecosystem/open-platform-to-code-run-test-learn-and-teach-python-opshin-smart-contract" TargetMode="External"/><Relationship Id="rId165" Type="http://schemas.openxmlformats.org/officeDocument/2006/relationships/hyperlink" Target="https://projectcatalyst.io/funds/12/f12-cardano-use-cases-concept/nucast-introducing-un-collateralized-loans-sybil-resistance-and-trust-based-environment-using-decentralized-reputation-protocol-and-sbts-for-cardano-wallets" TargetMode="External"/><Relationship Id="rId164" Type="http://schemas.openxmlformats.org/officeDocument/2006/relationships/hyperlink" Target="https://projectcatalyst.io/funds/12/f12-cardano-open-developers/nmkr-sdk-for-godot" TargetMode="External"/><Relationship Id="rId163" Type="http://schemas.openxmlformats.org/officeDocument/2006/relationships/hyperlink" Target="https://projectcatalyst.io/funds/12/f12-cardano-use-cases-product/nio-cardano-defi-investment-tracker" TargetMode="External"/><Relationship Id="rId162" Type="http://schemas.openxmlformats.org/officeDocument/2006/relationships/hyperlink" Target="https://projectcatalyst.io/funds/12/f12-cardano-open-ecosystem/mobile-learning-platform-and-interactive-courses-and-hackathons-for-aiken-and-python-development" TargetMode="External"/><Relationship Id="rId169" Type="http://schemas.openxmlformats.org/officeDocument/2006/relationships/hyperlink" Target="https://projectcatalyst.io/funds/12/f12-cardano-open-ecosystem/open-database-of-1000-aiken-coding-problems-and-monthly-hackathons" TargetMode="External"/><Relationship Id="rId168" Type="http://schemas.openxmlformats.org/officeDocument/2006/relationships/hyperlink" Target="https://projectcatalyst.io/funds/12/f12-cardano-open-ecosystem/onboarding-via-physicals-bringing-first-timers-to-cardano-danketsu" TargetMode="External"/><Relationship Id="rId167" Type="http://schemas.openxmlformats.org/officeDocument/2006/relationships/hyperlink" Target="https://projectcatalyst.io/funds/12/f12-cardano-open-developers/ogmiosdotnet-an-open-source-net-client-for-cardano-node-communication" TargetMode="External"/><Relationship Id="rId166" Type="http://schemas.openxmlformats.org/officeDocument/2006/relationships/hyperlink" Target="https://projectcatalyst.io/funds/12/f12-cardano-open-ecosystem/nuluna-a-european-event-illuminating-the-intersection-of-art-music-gaming-with-technology" TargetMode="External"/><Relationship Id="rId161" Type="http://schemas.openxmlformats.org/officeDocument/2006/relationships/hyperlink" Target="https://projectcatalyst.io/funds/12/f12-cardano-use-cases-concept/mlabs-pisa-fees-decentralized-fee-trading-smart-contract" TargetMode="External"/><Relationship Id="rId160" Type="http://schemas.openxmlformats.org/officeDocument/2006/relationships/hyperlink" Target="https://projectcatalyst.io/funds/12/f12-cardano-open-developers/mlabs-efficient-contract-upgrades-with-yielding-tx-pattern" TargetMode="External"/><Relationship Id="rId159" Type="http://schemas.openxmlformats.org/officeDocument/2006/relationships/hyperlink" Target="https://projectcatalyst.io/funds/12/f12-cardano-open-developers/minswap-sdk-for-stableswap-amm-v2-lbe-v2" TargetMode="External"/><Relationship Id="rId154" Type="http://schemas.openxmlformats.org/officeDocument/2006/relationships/hyperlink" Target="https://projectcatalyst.io/funds/12/f12-cardano-use-cases-product/minswap-fluid-tokens-a-smart-token-dex-on-cardano" TargetMode="External"/><Relationship Id="rId153" Type="http://schemas.openxmlformats.org/officeDocument/2006/relationships/hyperlink" Target="https://projectcatalyst.io/funds/12/f12-cardano-use-cases-concept/midnight-enabled-medical-records-data-platformapp" TargetMode="External"/><Relationship Id="rId152" Type="http://schemas.openxmlformats.org/officeDocument/2006/relationships/hyperlink" Target="https://projectcatalyst.io/funds/12/f12-cardano-use-cases-concept/mesh-software-as-a-service" TargetMode="External"/><Relationship Id="rId151" Type="http://schemas.openxmlformats.org/officeDocument/2006/relationships/hyperlink" Target="https://projectcatalyst.io/funds/12/f12-cardano-open-developers/mesh-new-features-to-improve-developer-experience-and-cardano-adoption" TargetMode="External"/><Relationship Id="rId158" Type="http://schemas.openxmlformats.org/officeDocument/2006/relationships/hyperlink" Target="https://projectcatalyst.io/funds/12/f12-cardano-use-cases-product/minswap-ios-app-open-source" TargetMode="External"/><Relationship Id="rId157" Type="http://schemas.openxmlformats.org/officeDocument/2006/relationships/hyperlink" Target="https://projectcatalyst.io/funds/12/f12-cardano-open-ecosystem/minswap-cardano-defi-onboarding-marketing-program" TargetMode="External"/><Relationship Id="rId156" Type="http://schemas.openxmlformats.org/officeDocument/2006/relationships/hyperlink" Target="https://projectcatalyst.io/funds/12/f12-cardano-open-ecosystem/minswap-cardano-defi-onboarding-incentive-program" TargetMode="External"/><Relationship Id="rId155" Type="http://schemas.openxmlformats.org/officeDocument/2006/relationships/hyperlink" Target="https://projectcatalyst.io/funds/12/f12-cardano-open-ecosystem/minswap-cardano-defi-onboarding-education-program" TargetMode="External"/><Relationship Id="rId107" Type="http://schemas.openxmlformats.org/officeDocument/2006/relationships/hyperlink" Target="https://projectcatalyst.io/funds/12/f12-cardano-use-cases-concept/digital-voter-id-using-atala-prism" TargetMode="External"/><Relationship Id="rId106" Type="http://schemas.openxmlformats.org/officeDocument/2006/relationships/hyperlink" Target="https://projectcatalyst.io/funds/12/f12-cardano-use-cases-product/dexhunter-interface-upgrade" TargetMode="External"/><Relationship Id="rId105" Type="http://schemas.openxmlformats.org/officeDocument/2006/relationships/hyperlink" Target="https://projectcatalyst.io/funds/12/f12-cardano-open-developers/devx-wallet-the-cardano-developer-wallet" TargetMode="External"/><Relationship Id="rId104" Type="http://schemas.openxmlformats.org/officeDocument/2006/relationships/hyperlink" Target="https://projectcatalyst.io/funds/12/f12-cardano-open-ecosystem/development-of-ai-translation-catalyst-japanese-web-portal" TargetMode="External"/><Relationship Id="rId109" Type="http://schemas.openxmlformats.org/officeDocument/2006/relationships/hyperlink" Target="https://projectcatalyst.io/funds/12/f12-cardano-use-cases-mvp/do-you-want-a-go-cardano-node-because-this-is-how-you-get-a-go-cardano-node" TargetMode="External"/><Relationship Id="rId108" Type="http://schemas.openxmlformats.org/officeDocument/2006/relationships/hyperlink" Target="https://projectcatalyst.io/funds/12/f12-cardano-use-cases-concept/dlt360-highly-beneficial-dao-use-cases-for-corporate-world" TargetMode="External"/><Relationship Id="rId103" Type="http://schemas.openxmlformats.org/officeDocument/2006/relationships/hyperlink" Target="https://projectcatalyst.io/funds/12/f12-cardano-use-cases-concept/developing-a-self-sovereign-on-chain-identity-ssoi" TargetMode="External"/><Relationship Id="rId102" Type="http://schemas.openxmlformats.org/officeDocument/2006/relationships/hyperlink" Target="https://projectcatalyst.io/funds/12/f12-cardano-use-cases-concept/depin-protocol-for-scientific-data" TargetMode="External"/><Relationship Id="rId101" Type="http://schemas.openxmlformats.org/officeDocument/2006/relationships/hyperlink" Target="https://projectcatalyst.io/funds/12/f12-cardano-use-cases-mvp/deltadefi-pioneering-high-frequency-trading-on-cardano" TargetMode="External"/><Relationship Id="rId100" Type="http://schemas.openxmlformats.org/officeDocument/2006/relationships/hyperlink" Target="https://projectcatalyst.io/funds/12/f12-cardano-open-developers/deltadefi-open-source-libraries-for-high-frequency-trading" TargetMode="External"/><Relationship Id="rId129" Type="http://schemas.openxmlformats.org/officeDocument/2006/relationships/hyperlink" Target="https://projectcatalyst.io/funds/12/f12-cardano-open-developers/hlabs-mutexo-an-utxo-coordination-layer" TargetMode="External"/><Relationship Id="rId128" Type="http://schemas.openxmlformats.org/officeDocument/2006/relationships/hyperlink" Target="https://projectcatalyst.io/funds/12/f12-cardano-open-developers/hlabs-cip-113-finalize-the-standard-for-assets-with-programmability-over-transfers" TargetMode="External"/><Relationship Id="rId127" Type="http://schemas.openxmlformats.org/officeDocument/2006/relationships/hyperlink" Target="https://projectcatalyst.io/funds/12/f12-cardano-use-cases-mvp/hlabs-a-radically-different-approach-for-amm-swaps-trustless-and-deterministic-1-tx" TargetMode="External"/><Relationship Id="rId126" Type="http://schemas.openxmlformats.org/officeDocument/2006/relationships/hyperlink" Target="https://projectcatalyst.io/funds/12/f12-cardano-use-cases-mvp/grow-cardano-defi-with-transparent-on-chain-fund-management-platform" TargetMode="External"/><Relationship Id="rId121" Type="http://schemas.openxmlformats.org/officeDocument/2006/relationships/hyperlink" Target="https://projectcatalyst.io/funds/12/f12-cardano-open-developers/gimbalabs-flagship-course-for-aiken" TargetMode="External"/><Relationship Id="rId120" Type="http://schemas.openxmlformats.org/officeDocument/2006/relationships/hyperlink" Target="https://projectcatalyst.io/funds/12/f12-cardano-use-cases-product/genius-yield-or-regulatory-compliant-rwa-swaps" TargetMode="External"/><Relationship Id="rId125" Type="http://schemas.openxmlformats.org/officeDocument/2006/relationships/hyperlink" Target="https://projectcatalyst.io/funds/12/f12-cardano-open-developers/griffin-a-substrate-node-that-supports-plutus-by-txpipe" TargetMode="External"/><Relationship Id="rId124" Type="http://schemas.openxmlformats.org/officeDocument/2006/relationships/hyperlink" Target="https://projectcatalyst.io/funds/12/f12-cardano-open-ecosystem/governance-mentorship-and-educational-outreach-in-5-south-america-countries" TargetMode="External"/><Relationship Id="rId123" Type="http://schemas.openxmlformats.org/officeDocument/2006/relationships/hyperlink" Target="https://projectcatalyst.io/funds/12/f12-cardano-open-developers/governance-platform-cardano-voltaire-cip-1694-dreps-transparency-and-community-portal" TargetMode="External"/><Relationship Id="rId122" Type="http://schemas.openxmlformats.org/officeDocument/2006/relationships/hyperlink" Target="https://projectcatalyst.io/funds/12/f12-cardano-use-cases-concept/gluon-stablecoin-protocol-research-paper-and-formal-verification" TargetMode="External"/><Relationship Id="rId118" Type="http://schemas.openxmlformats.org/officeDocument/2006/relationships/hyperlink" Target="https://projectcatalyst.io/funds/12/f12-cardano-use-cases-product/genius-yield-or-add-support-for-usdmcnt-trading-pairs" TargetMode="External"/><Relationship Id="rId117" Type="http://schemas.openxmlformats.org/officeDocument/2006/relationships/hyperlink" Target="https://projectcatalyst.io/funds/12/f12-cardano-open-developers/gasless-tx-library-empowering-cardano-dapps-and-daos-to-sponsor-gas-fees-to-increase-user-base-and-adoption-open-source" TargetMode="External"/><Relationship Id="rId116" Type="http://schemas.openxmlformats.org/officeDocument/2006/relationships/hyperlink" Target="https://projectcatalyst.io/funds/12/f12-cardano-open-ecosystem/gamechanger-education-on-andamio-and-work-courses" TargetMode="External"/><Relationship Id="rId115" Type="http://schemas.openxmlformats.org/officeDocument/2006/relationships/hyperlink" Target="https://projectcatalyst.io/funds/12/f12-cardano-use-cases-mvp/from-vacancy-to-vitality-cardano-dao-and-rwas-transforming-424000-homes-into-dollar33-billion-economic-hubs" TargetMode="External"/><Relationship Id="rId119" Type="http://schemas.openxmlformats.org/officeDocument/2006/relationships/hyperlink" Target="https://projectcatalyst.io/funds/12/f12-cardano-use-cases-product/genius-yield-or-atlas-20-pab-improvements-and-advanced-utxo-features" TargetMode="External"/><Relationship Id="rId110" Type="http://schemas.openxmlformats.org/officeDocument/2006/relationships/hyperlink" Target="https://projectcatalyst.io/funds/12/f12-cardano-use-cases-concept/ecomandala-hexagonal-nfts-for-geospatial-data-integrity-on-cardano" TargetMode="External"/><Relationship Id="rId114" Type="http://schemas.openxmlformats.org/officeDocument/2006/relationships/hyperlink" Target="https://projectcatalyst.io/funds/12/f12-cardano-use-cases-concept/fractionalize-rwas-into-native-tokens-on-cardano-open-source-no-code-solution" TargetMode="External"/><Relationship Id="rId113" Type="http://schemas.openxmlformats.org/officeDocument/2006/relationships/hyperlink" Target="https://projectcatalyst.io/funds/12/cardano-partners-and-real-world-integrations/finest-investments-tokenization-launchpad-v2-by-nmkr-fluid-and-iamx-bafin-compliant-compartment-for-access-to-capital-markets-for-cardano-projects" TargetMode="External"/><Relationship Id="rId112" Type="http://schemas.openxmlformats.org/officeDocument/2006/relationships/hyperlink" Target="https://projectcatalyst.io/funds/12/f12-cardano-open-ecosystem/expanding-cardanos-reach-in-africa-new-hubs-outreach-and-onboarding" TargetMode="External"/><Relationship Id="rId111" Type="http://schemas.openxmlformats.org/officeDocument/2006/relationships/hyperlink" Target="https://projectcatalyst.io/funds/12/f12-cardano-use-cases-product/enhancing-the-l-earning-bazaar-platform-and-onboarding-new-personas"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projectcatalyst.io/funds/11/cardano-use-cases-concept/binocular-trustless-bitcoin-transaction-oracle" TargetMode="External"/><Relationship Id="rId42" Type="http://schemas.openxmlformats.org/officeDocument/2006/relationships/hyperlink" Target="https://projectcatalyst.io/funds/11/cardano-use-cases-concept/blockmargin-interest-rate-futures-on-cardano" TargetMode="External"/><Relationship Id="rId41" Type="http://schemas.openxmlformats.org/officeDocument/2006/relationships/hyperlink" Target="https://projectcatalyst.io/funds/11/cardano-use-cases-concept/blockchain-voting-system" TargetMode="External"/><Relationship Id="rId44" Type="http://schemas.openxmlformats.org/officeDocument/2006/relationships/hyperlink" Target="https://projectcatalyst.io/funds/11/cardano-open-ecosystem/bringing-east-asian-investors-to-cardano" TargetMode="External"/><Relationship Id="rId43" Type="http://schemas.openxmlformats.org/officeDocument/2006/relationships/hyperlink" Target="https://projectcatalyst.io/funds/11/cardano-open-developers/blocktrust-credential-workflow-platform-78b6e" TargetMode="External"/><Relationship Id="rId46" Type="http://schemas.openxmlformats.org/officeDocument/2006/relationships/hyperlink" Target="https://projectcatalyst.io/funds/11/cardano-use-cases-concept/buy-or-sell-ada-on-whatsapp-and-telegram-by-ai-chatbot-on-ramp-and-off-ramp-crypto-brl-fiatada" TargetMode="External"/><Relationship Id="rId45" Type="http://schemas.openxmlformats.org/officeDocument/2006/relationships/hyperlink" Target="https://projectcatalyst.io/funds/11/cardano-use-cases-concept/bug-bounty-platform-cardano-community-led-security" TargetMode="External"/><Relationship Id="rId48" Type="http://schemas.openxmlformats.org/officeDocument/2006/relationships/hyperlink" Target="https://projectcatalyst.io/funds/11/cardano-open-ecosystem/cardano-asia-tiktok-channel-maintain-japan-vietnam-new-english-version-tiktokca" TargetMode="External"/><Relationship Id="rId47" Type="http://schemas.openxmlformats.org/officeDocument/2006/relationships/hyperlink" Target="https://projectcatalyst.io/funds/11/cardano-use-cases-concept/cardano-and-the-real-world-a-blockchain-meets-the-internet-of-things-starterkit" TargetMode="External"/><Relationship Id="rId49" Type="http://schemas.openxmlformats.org/officeDocument/2006/relationships/hyperlink" Target="https://projectcatalyst.io/funds/11/cardano-use-cases-concept/cardano-autonomous-agent-testing-cip-1694-voltaire-testing" TargetMode="External"/><Relationship Id="rId31" Type="http://schemas.openxmlformats.org/officeDocument/2006/relationships/hyperlink" Target="https://projectcatalyst.io/funds/11/cardano-open-ecosystem/argentina-an-unprecedented-opportunity-for-government-adoption" TargetMode="External"/><Relationship Id="rId30" Type="http://schemas.openxmlformats.org/officeDocument/2006/relationships/hyperlink" Target="https://projectcatalyst.io/funds/11/cardano-open-developers/anvil-open-source-universal-wallet-connector" TargetMode="External"/><Relationship Id="rId33" Type="http://schemas.openxmlformats.org/officeDocument/2006/relationships/hyperlink" Target="https://projectcatalyst.io/funds/11/cardano-use-cases-solution/atala-prism-modular-kyc-solution-by-iamx" TargetMode="External"/><Relationship Id="rId32" Type="http://schemas.openxmlformats.org/officeDocument/2006/relationships/hyperlink" Target="https://projectcatalyst.io/funds/11/cardano-open-developers/asteria-by-txpipe-a-bot-challenge-to-showcase-the-capabilities-of-the-utxo-model" TargetMode="External"/><Relationship Id="rId35" Type="http://schemas.openxmlformats.org/officeDocument/2006/relationships/hyperlink" Target="https://projectcatalyst.io/funds/11/cardano-open-developers/bafin-audited-cardano-smart-contract-for-compliant-real-world-asset-tokenization-by-nmkr-fluidtokens-and-iamx" TargetMode="External"/><Relationship Id="rId34" Type="http://schemas.openxmlformats.org/officeDocument/2006/relationships/hyperlink" Target="https://projectcatalyst.io/funds/11/cardano-use-cases-solution/bacc-banking-app-like-reporting-and-accounting" TargetMode="External"/><Relationship Id="rId37" Type="http://schemas.openxmlformats.org/officeDocument/2006/relationships/hyperlink" Target="https://projectcatalyst.io/funds/11/cardano-open-ecosystem/beginner-to-advance-plutus-mastery-in-collab-with-gadjah-mada-university-ugm-utilizing-gimbalabs-ppbl-meshjs-and-aiken" TargetMode="External"/><Relationship Id="rId36" Type="http://schemas.openxmlformats.org/officeDocument/2006/relationships/hyperlink" Target="https://projectcatalyst.io/funds/11/cardano-use-cases-concept/bamboo-smart-support-app-for-cardano-ecosystem-users" TargetMode="External"/><Relationship Id="rId39" Type="http://schemas.openxmlformats.org/officeDocument/2006/relationships/hyperlink" Target="https://projectcatalyst.io/funds/11/cardano-open-developers/bind-friendly-c-library-for-cardano" TargetMode="External"/><Relationship Id="rId38" Type="http://schemas.openxmlformats.org/officeDocument/2006/relationships/hyperlink" Target="https://projectcatalyst.io/funds/11/cardano-use-cases-product/better-cardano-blockchain-insights-f8efc" TargetMode="External"/><Relationship Id="rId20" Type="http://schemas.openxmlformats.org/officeDocument/2006/relationships/hyperlink" Target="https://projectcatalyst.io/funds/11/cardano-use-cases-product/add-support-for-marlowe-on-cardanoscan" TargetMode="External"/><Relationship Id="rId22" Type="http://schemas.openxmlformats.org/officeDocument/2006/relationships/hyperlink" Target="https://projectcatalyst.io/funds/11/cardano-use-cases-concept/agrotechnology-cardano" TargetMode="External"/><Relationship Id="rId21" Type="http://schemas.openxmlformats.org/officeDocument/2006/relationships/hyperlink" Target="https://projectcatalyst.io/funds/11/cardano-use-cases-concept/afrocharts-or-web3-artist-portal-awen" TargetMode="External"/><Relationship Id="rId24" Type="http://schemas.openxmlformats.org/officeDocument/2006/relationships/hyperlink" Target="https://projectcatalyst.io/funds/11/cardano-open-developers/aiken-open-source-smart-contract-library-by-meshjs-and-trustlevel" TargetMode="External"/><Relationship Id="rId23" Type="http://schemas.openxmlformats.org/officeDocument/2006/relationships/hyperlink" Target="https://projectcatalyst.io/funds/11/cardano-use-cases-concept/ai-driven-interactive-platform-for-cardano-smart-contracts" TargetMode="External"/><Relationship Id="rId26" Type="http://schemas.openxmlformats.org/officeDocument/2006/relationships/hyperlink" Target="https://projectcatalyst.io/funds/11/cardano-open-developers/anastasia-labs-lucid-evolution-redefining-off-chain-transactions-in-cardano" TargetMode="External"/><Relationship Id="rId25" Type="http://schemas.openxmlformats.org/officeDocument/2006/relationships/hyperlink" Target="https://projectcatalyst.io/funds/11/catalyst-systems-improvements-discovery/alternative-catalyst-voting-schemes-with-new-crypto-protocols-by-iog-research-photrek-and-the-catalyst-team" TargetMode="External"/><Relationship Id="rId28" Type="http://schemas.openxmlformats.org/officeDocument/2006/relationships/hyperlink" Target="https://projectcatalyst.io/funds/11/cardano-use-cases-concept/anti-research-fraud-dapp-qualtrics-cardano-integration" TargetMode="External"/><Relationship Id="rId27" Type="http://schemas.openxmlformats.org/officeDocument/2006/relationships/hyperlink" Target="https://projectcatalyst.io/funds/11/cardano-use-cases-product/anastasia-labs-x-maestro-plug-n-play-20" TargetMode="External"/><Relationship Id="rId29" Type="http://schemas.openxmlformats.org/officeDocument/2006/relationships/hyperlink" Target="https://projectcatalyst.io/funds/11/cardano-open-developers/anvil-open-source-metadata-validator" TargetMode="External"/><Relationship Id="rId11" Type="http://schemas.openxmlformats.org/officeDocument/2006/relationships/hyperlink" Target="https://projectcatalyst.io/funds/11/cardano-open-ecosystem/fimi-plutus-pioneer-4-translating-video-dubbing-in-vietnamese" TargetMode="External"/><Relationship Id="rId10" Type="http://schemas.openxmlformats.org/officeDocument/2006/relationships/hyperlink" Target="https://projectcatalyst.io/funds/11/cardano-open-ecosystem/fimi-free-marlowe-course-for-vietnamese" TargetMode="External"/><Relationship Id="rId13" Type="http://schemas.openxmlformats.org/officeDocument/2006/relationships/hyperlink" Target="https://projectcatalyst.io/funds/11/cardano-open-ecosystem/accra-resource-center-igniting-african-youth-in-cardano-and-decentralised-web-innovation" TargetMode="External"/><Relationship Id="rId12" Type="http://schemas.openxmlformats.org/officeDocument/2006/relationships/hyperlink" Target="https://projectcatalyst.io/funds/11/cardano-open-developers/account-nft-smart-contract-mint-verifiably-unique-user-accounts-that-store-data-on-chain" TargetMode="External"/><Relationship Id="rId15" Type="http://schemas.openxmlformats.org/officeDocument/2006/relationships/hyperlink" Target="https://projectcatalyst.io/funds/11/cardano-use-cases-concept/adahold-decentralized-price-can-only-go-up-token-solution-for-true-ada-hodlers-smart-contract" TargetMode="External"/><Relationship Id="rId14" Type="http://schemas.openxmlformats.org/officeDocument/2006/relationships/hyperlink" Target="https://projectcatalyst.io/funds/11/cardano-use-cases-solution/ada-to-mobile-money-unlocking-financial-access-in-africa" TargetMode="External"/><Relationship Id="rId17" Type="http://schemas.openxmlformats.org/officeDocument/2006/relationships/hyperlink" Target="http://adalink.io" TargetMode="External"/><Relationship Id="rId16" Type="http://schemas.openxmlformats.org/officeDocument/2006/relationships/hyperlink" Target="https://projectcatalyst.io/funds/11/cardano-use-cases-concept/adalink-affiliate-network-for-spo-growth-c4b56" TargetMode="External"/><Relationship Id="rId19" Type="http://schemas.openxmlformats.org/officeDocument/2006/relationships/hyperlink" Target="https://projectcatalyst.io/funds/11/cardano-use-cases-product/adastat-cardano-explorer-open-source-improved-reboot-towards-a-first-class-community-blockchain-explorer" TargetMode="External"/><Relationship Id="rId18" Type="http://schemas.openxmlformats.org/officeDocument/2006/relationships/hyperlink" Target="https://projectcatalyst.io/funds/11/cardano-open-ecosystem/adapulse-independent-media-outlet-4e957" TargetMode="External"/><Relationship Id="rId84" Type="http://schemas.openxmlformats.org/officeDocument/2006/relationships/hyperlink" Target="https://projectcatalyst.io/funds/11/cardano-use-cases-product/cardanoscan-analytics-charts" TargetMode="External"/><Relationship Id="rId83" Type="http://schemas.openxmlformats.org/officeDocument/2006/relationships/hyperlink" Target="https://projectcatalyst.io/funds/11/cardano-open-developers/cardanopress-security-audits-improvements-and-optimisations" TargetMode="External"/><Relationship Id="rId86" Type="http://schemas.openxmlformats.org/officeDocument/2006/relationships/hyperlink" Target="https://projectcatalyst.io/funds/11/cardano-open-ecosystem/cardanoscan-data-info-bubbles" TargetMode="External"/><Relationship Id="rId85" Type="http://schemas.openxmlformats.org/officeDocument/2006/relationships/hyperlink" Target="https://projectcatalyst.io/funds/11/cardano-open-developers/cardanoscan-api-javascript-sdk" TargetMode="External"/><Relationship Id="rId88" Type="http://schemas.openxmlformats.org/officeDocument/2006/relationships/hyperlink" Target="https://projectcatalyst.io/funds/11/catalyst-systems-improvements-discovery/catalyst-competitor-study-discover-other-daos-and-voting-mechanisms-with-the-focus-on-improvements" TargetMode="External"/><Relationship Id="rId87" Type="http://schemas.openxmlformats.org/officeDocument/2006/relationships/hyperlink" Target="https://projectcatalyst.io/funds/11/cardano-use-cases-concept/careblock-empowering-secure-healthcare-transactions-by-cardano" TargetMode="External"/><Relationship Id="rId89" Type="http://schemas.openxmlformats.org/officeDocument/2006/relationships/hyperlink" Target="https://projectcatalyst.io/funds/11/catalyst-systems-improvements-discovery/catalyst-working-groups-research-and-scoping-analysis-by-iog-catalyst-team-rare-evo-and-sustainable-ada" TargetMode="External"/><Relationship Id="rId80" Type="http://schemas.openxmlformats.org/officeDocument/2006/relationships/hyperlink" Target="https://projectcatalyst.io/funds/11/cardano-open-ecosystem/cardanocodex-on-boarding-the-next-wave-of-developers-with-this-innovative-hackathon-event-pan-india" TargetMode="External"/><Relationship Id="rId82" Type="http://schemas.openxmlformats.org/officeDocument/2006/relationships/hyperlink" Target="https://projectcatalyst.io/funds/11/cardano-open-developers/cardanoj-build-dapps-in-java" TargetMode="External"/><Relationship Id="rId81" Type="http://schemas.openxmlformats.org/officeDocument/2006/relationships/hyperlink" Target="https://projectcatalyst.io/funds/11/cardano-open-developers/cardanogpt-and-plugin-the-cardano-developer-co-pilot-tool-for-effective-development-and-efficient-debugging" TargetMode="External"/><Relationship Id="rId73" Type="http://schemas.openxmlformats.org/officeDocument/2006/relationships/hyperlink" Target="https://projectcatalyst.io/funds/11/cardano-open-developers/cardano-standardized-supply-chains-library" TargetMode="External"/><Relationship Id="rId72" Type="http://schemas.openxmlformats.org/officeDocument/2006/relationships/hyperlink" Target="https://projectcatalyst.io/funds/11/cardano-use-cases-concept/cardano-solutions-to-property-industry-problems" TargetMode="External"/><Relationship Id="rId75" Type="http://schemas.openxmlformats.org/officeDocument/2006/relationships/hyperlink" Target="https://projectcatalyst.io/funds/11/cardano-use-cases-concept/cardano-token-engineering-lab-understanding-and-leveraging-token-design-to-grow-cardano" TargetMode="External"/><Relationship Id="rId74" Type="http://schemas.openxmlformats.org/officeDocument/2006/relationships/hyperlink" Target="https://projectcatalyst.io/funds/11/cardano-open-ecosystem/cardano-summit-2025-welcome-to-africa" TargetMode="External"/><Relationship Id="rId77" Type="http://schemas.openxmlformats.org/officeDocument/2006/relationships/hyperlink" Target="https://projectcatalyst.io/funds/11/cardano-use-cases-concept/cardanos-dao-incubator-matching-dapps-of-our-ecosystem-with-companies-and-organizations-that-struggle-with-inefficient-structures-and-entry-barriers-to-suitable-cardano-solutions" TargetMode="External"/><Relationship Id="rId76" Type="http://schemas.openxmlformats.org/officeDocument/2006/relationships/hyperlink" Target="https://projectcatalyst.io/funds/11/cardano-open-developers/cardano-utxo-db-abstraction" TargetMode="External"/><Relationship Id="rId79" Type="http://schemas.openxmlformats.org/officeDocument/2006/relationships/hyperlink" Target="https://projectcatalyst.io/funds/11/cardano-open-ecosystem/cardano-africa-french-community-0aa6a" TargetMode="External"/><Relationship Id="rId78" Type="http://schemas.openxmlformats.org/officeDocument/2006/relationships/hyperlink" Target="https://projectcatalyst.io/funds/11/cardano-use-cases-concept/cardanos-impact-on-the-immutability-of-biomedical-data-in-the-healthcare-world" TargetMode="External"/><Relationship Id="rId71" Type="http://schemas.openxmlformats.org/officeDocument/2006/relationships/hyperlink" Target="https://projectcatalyst.io/funds/11/cardano-open-developers/cardano-smart-ai-assistant-for-documentation-and-on-chainoff-chain-development" TargetMode="External"/><Relationship Id="rId70" Type="http://schemas.openxmlformats.org/officeDocument/2006/relationships/hyperlink" Target="https://projectcatalyst.io/funds/11/cardano-open-ecosystem/cardano-research-and-education-center" TargetMode="External"/><Relationship Id="rId62" Type="http://schemas.openxmlformats.org/officeDocument/2006/relationships/hyperlink" Target="https://projectcatalyst.io/funds/11/cardano-open-ecosystem/cardano-information-center-in-japan-with-a-restaurant" TargetMode="External"/><Relationship Id="rId61" Type="http://schemas.openxmlformats.org/officeDocument/2006/relationships/hyperlink" Target="https://projectcatalyst.io/funds/11/cardano-open-ecosystem/cardano-india-developers-community-hub" TargetMode="External"/><Relationship Id="rId64" Type="http://schemas.openxmlformats.org/officeDocument/2006/relationships/hyperlink" Target="https://projectcatalyst.io/funds/11/cardano-open-ecosystem/cardano-middle-east-and-north-africa-10ddb" TargetMode="External"/><Relationship Id="rId63" Type="http://schemas.openxmlformats.org/officeDocument/2006/relationships/hyperlink" Target="https://projectcatalyst.io/funds/11/cardano-open-developers/cardano-mendix-plug-in-by-the-landano-team" TargetMode="External"/><Relationship Id="rId66" Type="http://schemas.openxmlformats.org/officeDocument/2006/relationships/hyperlink" Target="https://projectcatalyst.io/funds/11/cardano-use-cases-solution/cardano-node-api-a-cardano-node-companion-written-in-go" TargetMode="External"/><Relationship Id="rId65" Type="http://schemas.openxmlformats.org/officeDocument/2006/relationships/hyperlink" Target="https://projectcatalyst.io/funds/11/cardano-open-developers/cardano-native-token-extension-programmable-tokens" TargetMode="External"/><Relationship Id="rId68" Type="http://schemas.openxmlformats.org/officeDocument/2006/relationships/hyperlink" Target="https://projectcatalyst.io/funds/11/cardano-use-cases-concept/cardano-privacy-layer-zero-knowledge-proof-based-membership-verification-and-anonymous-voting-and-signaling-poc" TargetMode="External"/><Relationship Id="rId67" Type="http://schemas.openxmlformats.org/officeDocument/2006/relationships/hyperlink" Target="https://projectcatalyst.io/funds/11/cardano-open-ecosystem/cardano-onboarding-campaign-at-larger-crypto-events-and-multiples-local-education-events" TargetMode="External"/><Relationship Id="rId60" Type="http://schemas.openxmlformats.org/officeDocument/2006/relationships/hyperlink" Target="https://projectcatalyst.io/funds/11/cardano-use-cases-solution/cardano-in-metamask" TargetMode="External"/><Relationship Id="rId69" Type="http://schemas.openxmlformats.org/officeDocument/2006/relationships/hyperlink" Target="https://projectcatalyst.io/funds/11/cardano-use-cases-solution/cardano-real-world-asset-launch-pad" TargetMode="External"/><Relationship Id="rId51" Type="http://schemas.openxmlformats.org/officeDocument/2006/relationships/hyperlink" Target="https://projectcatalyst.io/funds/11/cardano-open-developers/cardano-developer-studio" TargetMode="External"/><Relationship Id="rId50" Type="http://schemas.openxmlformats.org/officeDocument/2006/relationships/hyperlink" Target="https://projectcatalyst.io/funds/11/cardano-open-ecosystem/cardano-dev-online-business-accelerator-the-scale-up" TargetMode="External"/><Relationship Id="rId53" Type="http://schemas.openxmlformats.org/officeDocument/2006/relationships/hyperlink" Target="https://projectcatalyst.io/funds/11/cardano-open-ecosystem/cardano-for-100000-students" TargetMode="External"/><Relationship Id="rId52" Type="http://schemas.openxmlformats.org/officeDocument/2006/relationships/hyperlink" Target="https://projectcatalyst.io/funds/11/cardano-open-ecosystem/cardano-ecosystem-smart-contract-languages-live-supportoxygen-documentation-and-adoption" TargetMode="External"/><Relationship Id="rId55" Type="http://schemas.openxmlformats.org/officeDocument/2006/relationships/hyperlink" Target="https://projectcatalyst.io/funds/11/cardano-open-ecosystem/cardano-for-the-maustralsses-age-of-voltaire-edition" TargetMode="External"/><Relationship Id="rId54" Type="http://schemas.openxmlformats.org/officeDocument/2006/relationships/hyperlink" Target="https://projectcatalyst.io/funds/11/cardano-use-cases-concept/cardano-for-good-a-dapp-fundraising-platform-for-social-good-projects" TargetMode="External"/><Relationship Id="rId57" Type="http://schemas.openxmlformats.org/officeDocument/2006/relationships/hyperlink" Target="https://projectcatalyst.io/funds/11/cardano-open-ecosystem/cardano-hackathon-in-berlin-organized-by-nmkr" TargetMode="External"/><Relationship Id="rId56" Type="http://schemas.openxmlformats.org/officeDocument/2006/relationships/hyperlink" Target="https://projectcatalyst.io/funds/11/cardano-open-ecosystem/cardano-hackathon-in-argentina-0ab44" TargetMode="External"/><Relationship Id="rId59" Type="http://schemas.openxmlformats.org/officeDocument/2006/relationships/hyperlink" Target="https://projectcatalyst.io/funds/11/cardano-open-developers/cardano-impact-tracking-hub" TargetMode="External"/><Relationship Id="rId58" Type="http://schemas.openxmlformats.org/officeDocument/2006/relationships/hyperlink" Target="https://projectcatalyst.io/funds/11/cardano-open-ecosystem/cardano-house-or-rnc-and-dnc-2024-policy-and-education-centers-awen" TargetMode="External"/><Relationship Id="rId95" Type="http://schemas.openxmlformats.org/officeDocument/2006/relationships/hyperlink" Target="https://projectcatalyst.io/funds/11/cardano-open-developers/charli3-open-source-multi-dex-sdk-a-pythonic-gateway-to-decentralized-exchanges-on-cardano" TargetMode="External"/><Relationship Id="rId94" Type="http://schemas.openxmlformats.org/officeDocument/2006/relationships/hyperlink" Target="https://projectcatalyst.io/funds/11/cardano-use-cases-solution/charli3-off-chain-and-cnt-price-feeds-community-feed-expansion" TargetMode="External"/><Relationship Id="rId97" Type="http://schemas.openxmlformats.org/officeDocument/2006/relationships/hyperlink" Target="https://projectcatalyst.io/funds/11/cardano-open-ecosystem/chinese-speaking-community-dumpling" TargetMode="External"/><Relationship Id="rId96" Type="http://schemas.openxmlformats.org/officeDocument/2006/relationships/hyperlink" Target="https://projectcatalyst.io/funds/11/cardano-use-cases-product/charli3-v3-architecture-audit" TargetMode="External"/><Relationship Id="rId99" Type="http://schemas.openxmlformats.org/officeDocument/2006/relationships/hyperlink" Target="https://projectcatalyst.io/funds/11/cardano-use-cases-solution/classified-smart-contracts-for-distinct-use-case-dapps" TargetMode="External"/><Relationship Id="rId98" Type="http://schemas.openxmlformats.org/officeDocument/2006/relationships/hyperlink" Target="https://projectcatalyst.io/funds/11/cardano-open-developers/cip-102-v2-new-royalty-functionality" TargetMode="External"/><Relationship Id="rId91" Type="http://schemas.openxmlformats.org/officeDocument/2006/relationships/hyperlink" Target="https://projectcatalyst.io/funds/11/cardano-use-cases-concept/certifycdno-cardano-blockchain-certifications-for-education-and-beyond" TargetMode="External"/><Relationship Id="rId90" Type="http://schemas.openxmlformats.org/officeDocument/2006/relationships/hyperlink" Target="https://projectcatalyst.io/funds/11/cardano-open-developers/cbia-add-developer-tool-compatibility-matrix-to-cardano-developers-portal" TargetMode="External"/><Relationship Id="rId93" Type="http://schemas.openxmlformats.org/officeDocument/2006/relationships/hyperlink" Target="https://projectcatalyst.io/funds/11/cardano-use-cases-concept/charli3-cardano-integrated-side-chain-oracle-built-on-substrate" TargetMode="External"/><Relationship Id="rId92" Type="http://schemas.openxmlformats.org/officeDocument/2006/relationships/hyperlink" Target="https://projectcatalyst.io/funds/11/cardano-use-cases-solution/charli3-pull-oracle-real-time-price-feeds-on-request-on-demand-validation-service-mvp" TargetMode="External"/><Relationship Id="rId303" Type="http://schemas.openxmlformats.org/officeDocument/2006/relationships/drawing" Target="../drawings/drawing7.xml"/><Relationship Id="rId302" Type="http://schemas.openxmlformats.org/officeDocument/2006/relationships/hyperlink" Target="https://projectcatalyst.io/funds/11/cardano-open-ecosystem/the-complete-aiken-course-cardano-from-zero-to-expert" TargetMode="External"/><Relationship Id="rId301" Type="http://schemas.openxmlformats.org/officeDocument/2006/relationships/hyperlink" Target="https://projectcatalyst.io/funds/11/catalyst-systems-improvements-discovery/data-driven-catalyst-toolkit-for-on-chain-and-off-chain-data-analytics-and-insight-optimize-governance-and-prevent-gaming-and-abuse" TargetMode="External"/><Relationship Id="rId300" Type="http://schemas.openxmlformats.org/officeDocument/2006/relationships/hyperlink" Target="https://projectcatalyst.io/funds/11/cardano-open-developers/zkfold-zero-knowledge-prover-backend" TargetMode="External"/><Relationship Id="rId297" Type="http://schemas.openxmlformats.org/officeDocument/2006/relationships/hyperlink" Target="https://projectcatalyst.io/funds/11/cardano-use-cases-product/xerberus-nodes-a-decentralized-risk-rating-agency-on-cardano-for-the-world" TargetMode="External"/><Relationship Id="rId296" Type="http://schemas.openxmlformats.org/officeDocument/2006/relationships/hyperlink" Target="https://projectcatalyst.io/funds/11/cardano-use-cases-concept/worlds-first-open-ledger-for-in-field-agricultural-data-based-on-open-source-sateo" TargetMode="External"/><Relationship Id="rId295" Type="http://schemas.openxmlformats.org/officeDocument/2006/relationships/hyperlink" Target="https://projectcatalyst.io/funds/11/cardano-use-cases-concept/wolfram-ai-llm-distributed-inference-services" TargetMode="External"/><Relationship Id="rId294" Type="http://schemas.openxmlformats.org/officeDocument/2006/relationships/hyperlink" Target="https://projectcatalyst.io/funds/11/cardano-use-cases-solution/wolfram-price-feed-infrastructure" TargetMode="External"/><Relationship Id="rId299" Type="http://schemas.openxmlformats.org/officeDocument/2006/relationships/hyperlink" Target="https://projectcatalyst.io/funds/11/cardano-open-developers/zkfold-symbolic-a-zero-knowledge-smart-contract-language" TargetMode="External"/><Relationship Id="rId298" Type="http://schemas.openxmlformats.org/officeDocument/2006/relationships/hyperlink" Target="https://projectcatalyst.io/funds/11/cardano-use-cases-solution/xerberus-scam-investigation-registry-engine-siren-in-cooperation-with-iagon" TargetMode="External"/><Relationship Id="rId271" Type="http://schemas.openxmlformats.org/officeDocument/2006/relationships/hyperlink" Target="https://projectcatalyst.io/funds/11/cardano-open-developers/sundae-labs-next-gen-uplc-debugger-with-aiken-integration" TargetMode="External"/><Relationship Id="rId270" Type="http://schemas.openxmlformats.org/officeDocument/2006/relationships/hyperlink" Target="https://projectcatalyst.io/funds/11/cardano-use-cases-concept/sundae-labs-comprehensive-specification-development-for-gummiworm-protocol-on-cardano" TargetMode="External"/><Relationship Id="rId269" Type="http://schemas.openxmlformats.org/officeDocument/2006/relationships/hyperlink" Target="https://projectcatalyst.io/funds/11/cardano-open-developers/summon-web3auth-open-source-code-for-easy-login-to-cardano-dapps" TargetMode="External"/><Relationship Id="rId264" Type="http://schemas.openxmlformats.org/officeDocument/2006/relationships/hyperlink" Target="https://projectcatalyst.io/funds/11/cardano-use-cases-concept/soulbound-tokens" TargetMode="External"/><Relationship Id="rId263" Type="http://schemas.openxmlformats.org/officeDocument/2006/relationships/hyperlink" Target="https://projectcatalyst.io/funds/11/cardano-open-ecosystem/sociocratic-dreps-a-representation-framework-for-democratic-pluralism" TargetMode="External"/><Relationship Id="rId262" Type="http://schemas.openxmlformats.org/officeDocument/2006/relationships/hyperlink" Target="https://projectcatalyst.io/funds/11/cardano-open-ecosystem/so-you-didnt-get-funded-now-what" TargetMode="External"/><Relationship Id="rId261" Type="http://schemas.openxmlformats.org/officeDocument/2006/relationships/hyperlink" Target="https://projectcatalyst.io/funds/11/cardano-use-cases-concept/smart-pack-parcels-damage-verification-system-on-cardano" TargetMode="External"/><Relationship Id="rId268" Type="http://schemas.openxmlformats.org/officeDocument/2006/relationships/hyperlink" Target="https://projectcatalyst.io/funds/11/cardano-use-cases-concept/study-control-system-for-universities-diplomaustraldaustral" TargetMode="External"/><Relationship Id="rId267" Type="http://schemas.openxmlformats.org/officeDocument/2006/relationships/hyperlink" Target="https://projectcatalyst.io/funds/11/cardano-use-cases-concept/stargazer-defi-yield-optimizer-for-cardano-7d9b6" TargetMode="External"/><Relationship Id="rId266" Type="http://schemas.openxmlformats.org/officeDocument/2006/relationships/hyperlink" Target="https://projectcatalyst.io/funds/11/cardano-open-developers/staking-basket-multi-delegation-contract-open-source" TargetMode="External"/><Relationship Id="rId265" Type="http://schemas.openxmlformats.org/officeDocument/2006/relationships/hyperlink" Target="https://projectcatalyst.io/funds/11/cardano-use-cases-solution/staking-basket-ecosystem-explorer-for-multi-delegation-portfolios" TargetMode="External"/><Relationship Id="rId260" Type="http://schemas.openxmlformats.org/officeDocument/2006/relationships/hyperlink" Target="https://projectcatalyst.io/funds/11/cardano-open-developers/smart-contract-based-on-chain-random-number-generation-rng-library" TargetMode="External"/><Relationship Id="rId259" Type="http://schemas.openxmlformats.org/officeDocument/2006/relationships/hyperlink" Target="https://projectcatalyst.io/funds/11/cardano-open-ecosystem/sidan-or-waffle-hong-kong-cardano-community" TargetMode="External"/><Relationship Id="rId258" Type="http://schemas.openxmlformats.org/officeDocument/2006/relationships/hyperlink" Target="https://projectcatalyst.io/funds/11/cardano-use-cases-solution/shrine-stamp-nft-with-sustainable-system-in-tokushima-japan" TargetMode="External"/><Relationship Id="rId253" Type="http://schemas.openxmlformats.org/officeDocument/2006/relationships/hyperlink" Target="https://projectcatalyst.io/funds/11/cardano-open-developers/rust-sdk-for-cardanobi-api" TargetMode="External"/><Relationship Id="rId252" Type="http://schemas.openxmlformats.org/officeDocument/2006/relationships/hyperlink" Target="https://projectcatalyst.io/funds/11/cardano-open-developers/rust-library-for-easy-off-chain-transaction-building" TargetMode="External"/><Relationship Id="rId251" Type="http://schemas.openxmlformats.org/officeDocument/2006/relationships/hyperlink" Target="https://projectcatalyst.io/funds/11/catalyst-systems-improvements-discovery/revolutionising-decentralized-governance-empowering-communities-through-the-catalyst-council-system-praxis-of-social-sciences" TargetMode="External"/><Relationship Id="rId250" Type="http://schemas.openxmlformats.org/officeDocument/2006/relationships/hyperlink" Target="https://projectcatalyst.io/funds/11/catalyst-systems-improvements-discovery/researching-zero-knowledge-proofs-in-blockchain-ecosystems-for-enhanced-voting-transparency-in-catalyst-voting-process-a-potential-application" TargetMode="External"/><Relationship Id="rId257" Type="http://schemas.openxmlformats.org/officeDocument/2006/relationships/hyperlink" Target="https://projectcatalyst.io/funds/11/cardano-open-ecosystem/shibuya-fes-428fes-cardano-conference-and-cnft-art-exhibition" TargetMode="External"/><Relationship Id="rId256" Type="http://schemas.openxmlformats.org/officeDocument/2006/relationships/hyperlink" Target="https://projectcatalyst.io/funds/11/cardano-use-cases-concept/serpentine-a-dapp-friendly-alternative-to-hydra" TargetMode="External"/><Relationship Id="rId255" Type="http://schemas.openxmlformats.org/officeDocument/2006/relationships/hyperlink" Target="https://projectcatalyst.io/funds/11/cardano-use-cases-concept/security-oracles-a-new-approach-to-active-smart-contracts-security" TargetMode="External"/><Relationship Id="rId254" Type="http://schemas.openxmlformats.org/officeDocument/2006/relationships/hyperlink" Target="https://projectcatalyst.io/funds/11/cardano-open-developers/scalus-multiplatform-scala-implementation-of-cardano-plutus-05800" TargetMode="External"/><Relationship Id="rId293" Type="http://schemas.openxmlformats.org/officeDocument/2006/relationships/hyperlink" Target="https://projectcatalyst.io/funds/11/cardano-use-cases-solution/wolfram-marlowe-smart-contract-execution" TargetMode="External"/><Relationship Id="rId292" Type="http://schemas.openxmlformats.org/officeDocument/2006/relationships/hyperlink" Target="https://projectcatalyst.io/funds/11/cardano-open-ecosystem/wingriders-guide-to-getting-your-project-recognized-in-the-tier1-crypto-world" TargetMode="External"/><Relationship Id="rId291" Type="http://schemas.openxmlformats.org/officeDocument/2006/relationships/hyperlink" Target="https://projectcatalyst.io/funds/11/cardano-use-cases-product/wider-accessibility-of-automatic-borrowing-lenfi-software-development-kit-sdk" TargetMode="External"/><Relationship Id="rId290" Type="http://schemas.openxmlformats.org/officeDocument/2006/relationships/hyperlink" Target="https://projectcatalyst.io/funds/11/cardano-use-cases-solution/wanchain-cardano-from-metamask-buy-cnts-from-ethereum" TargetMode="External"/><Relationship Id="rId286" Type="http://schemas.openxmlformats.org/officeDocument/2006/relationships/hyperlink" Target="https://projectcatalyst.io/funds/11/cardano-use-cases-solution/urban-farmer-grow-to-launch" TargetMode="External"/><Relationship Id="rId285" Type="http://schemas.openxmlformats.org/officeDocument/2006/relationships/hyperlink" Target="https://projectcatalyst.io/funds/11/cardano-use-cases-solution/universal-liquidity-composition-and-mev-resistance-framework-for-defi" TargetMode="External"/><Relationship Id="rId284" Type="http://schemas.openxmlformats.org/officeDocument/2006/relationships/hyperlink" Target="https://projectcatalyst.io/funds/11/cardano-open-developers/universal-devtools-for-real-time-tracking-for-45percent-of-global-websites-support" TargetMode="External"/><Relationship Id="rId283" Type="http://schemas.openxmlformats.org/officeDocument/2006/relationships/hyperlink" Target="https://projectcatalyst.io/funds/11/cardano-open-developers/unbox-enabling-rust-based-cardano-dapps" TargetMode="External"/><Relationship Id="rId289" Type="http://schemas.openxmlformats.org/officeDocument/2006/relationships/hyperlink" Target="https://projectcatalyst.io/funds/11/cardano-use-cases-product/vault3-open-source-sdk-to-easily-add-token-gated-content-to-any-cardano-dapp-or-project" TargetMode="External"/><Relationship Id="rId288" Type="http://schemas.openxmlformats.org/officeDocument/2006/relationships/hyperlink" Target="https://projectcatalyst.io/funds/11/cardano-use-cases-solution/vault3-admin-dashboard-to-manage-token-gated-content" TargetMode="External"/><Relationship Id="rId287" Type="http://schemas.openxmlformats.org/officeDocument/2006/relationships/hyperlink" Target="https://projectcatalyst.io/funds/11/cardano-open-ecosystem/utxo-alliance-content-manager" TargetMode="External"/><Relationship Id="rId282" Type="http://schemas.openxmlformats.org/officeDocument/2006/relationships/hyperlink" Target="https://projectcatalyst.io/funds/11/cardano-open-ecosystem/token2049-dubai-2024-cardano-event-with-media-and-marketing-powered-by-rare-network-rare-evo" TargetMode="External"/><Relationship Id="rId281" Type="http://schemas.openxmlformats.org/officeDocument/2006/relationships/hyperlink" Target="https://projectcatalyst.io/funds/11/cardano-open-ecosystem/token-engineering-on-cardano-step-by-step-tutorials-to-design-economic-mechanisms-8a3df" TargetMode="External"/><Relationship Id="rId280" Type="http://schemas.openxmlformats.org/officeDocument/2006/relationships/hyperlink" Target="https://projectcatalyst.io/funds/11/cardano-open-developers/threshold-signatures-for-cardano-wallets-88d10" TargetMode="External"/><Relationship Id="rId275" Type="http://schemas.openxmlformats.org/officeDocument/2006/relationships/hyperlink" Target="https://projectcatalyst.io/funds/11/cardano-use-cases-concept/tamper-proof-certificate-system-d6c8b" TargetMode="External"/><Relationship Id="rId274" Type="http://schemas.openxmlformats.org/officeDocument/2006/relationships/hyperlink" Target="https://projectcatalyst.io/funds/11/cardano-use-cases-concept/syncland-or-metaverse-and-video-game-music-licensing-awen" TargetMode="External"/><Relationship Id="rId273" Type="http://schemas.openxmlformats.org/officeDocument/2006/relationships/hyperlink" Target="https://projectcatalyst.io/funds/11/cardano-open-developers/sustain-and-maintain-meshjs" TargetMode="External"/><Relationship Id="rId272" Type="http://schemas.openxmlformats.org/officeDocument/2006/relationships/hyperlink" Target="https://projectcatalyst.io/funds/11/cardano-use-cases-concept/supply-chain-tracking-and-storage-monitoring-system" TargetMode="External"/><Relationship Id="rId279" Type="http://schemas.openxmlformats.org/officeDocument/2006/relationships/hyperlink" Target="https://projectcatalyst.io/funds/11/cardano-use-cases-concept/the-ultimate-cardano-assets-data-portal-clean-data-backtesting-and-price-models-for-native-tokens" TargetMode="External"/><Relationship Id="rId278" Type="http://schemas.openxmlformats.org/officeDocument/2006/relationships/hyperlink" Target="https://projectcatalyst.io/funds/11/cardano-use-cases-concept/the-decentralized-e-commerce-platform-utilizes-smart-contracts-on-cardano-to-address-current-e-commerce-challenges-without-the-need-for-third-party-intermediaries" TargetMode="External"/><Relationship Id="rId277" Type="http://schemas.openxmlformats.org/officeDocument/2006/relationships/hyperlink" Target="https://projectcatalyst.io/funds/11/cardano-open-ecosystem/the-dao-of-cardano-a-practical-guide" TargetMode="External"/><Relationship Id="rId276" Type="http://schemas.openxmlformats.org/officeDocument/2006/relationships/hyperlink" Target="https://projectcatalyst.io/funds/11/cardano-open-developers/tangocrypto-open-source-cardano-api-and-webhooks" TargetMode="External"/><Relationship Id="rId228" Type="http://schemas.openxmlformats.org/officeDocument/2006/relationships/hyperlink" Target="https://projectcatalyst.io/funds/11/cardano-use-cases-solution/p2p-defi-protocols-continued-development" TargetMode="External"/><Relationship Id="rId227" Type="http://schemas.openxmlformats.org/officeDocument/2006/relationships/hyperlink" Target="https://projectcatalyst.io/funds/11/cardano-use-cases-concept/p2p-defi-protocols-cardano-loans" TargetMode="External"/><Relationship Id="rId226" Type="http://schemas.openxmlformats.org/officeDocument/2006/relationships/hyperlink" Target="https://projectcatalyst.io/funds/11/cardano-use-cases-solution/optimized-smart-contracts-and-infrastructure-for-interoperable-protocols-on-cardano-vista" TargetMode="External"/><Relationship Id="rId225" Type="http://schemas.openxmlformats.org/officeDocument/2006/relationships/hyperlink" Target="https://projectcatalyst.io/funds/11/cardano-use-cases-solution/optim-account-unleashing-dapp-innovation-with-a-composable-account-based-virtual-ledger-layer" TargetMode="External"/><Relationship Id="rId229" Type="http://schemas.openxmlformats.org/officeDocument/2006/relationships/hyperlink" Target="https://projectcatalyst.io/funds/11/cardano-open-developers/paideia-building-blocks-for-dao-management" TargetMode="External"/><Relationship Id="rId220" Type="http://schemas.openxmlformats.org/officeDocument/2006/relationships/hyperlink" Target="https://projectcatalyst.io/funds/11/cardano-use-cases-concept/open-source-smart-contracts-for-ai-facilitating-model-inference-payments-on-cardano" TargetMode="External"/><Relationship Id="rId224" Type="http://schemas.openxmlformats.org/officeDocument/2006/relationships/hyperlink" Target="https://projectcatalyst.io/funds/11/cardano-use-cases-product/optim-account-cardano-l2-virtual-ledger-layer-for-account-model-based-txs" TargetMode="External"/><Relationship Id="rId223" Type="http://schemas.openxmlformats.org/officeDocument/2006/relationships/hyperlink" Target="https://projectcatalyst.io/funds/11/cardano-use-cases-concept/optim-finance-vaults-defi-building-blocks-for-cardano" TargetMode="External"/><Relationship Id="rId222" Type="http://schemas.openxmlformats.org/officeDocument/2006/relationships/hyperlink" Target="https://projectcatalyst.io/funds/11/cardano-use-cases-concept/optim-finance-ousd-us-dollar-synthetic-stablecoin" TargetMode="External"/><Relationship Id="rId221" Type="http://schemas.openxmlformats.org/officeDocument/2006/relationships/hyperlink" Target="https://projectcatalyst.io/funds/11/cardano-open-developers/opshin-bug-bountys-squashing-bugs-in-python-smart-contracts-233e9" TargetMode="External"/><Relationship Id="rId217" Type="http://schemas.openxmlformats.org/officeDocument/2006/relationships/hyperlink" Target="https://projectcatalyst.io/funds/11/cardano-use-cases-concept/open-source-python-tool-for-linkage-finance-smart-contract-interaction-2b9a3" TargetMode="External"/><Relationship Id="rId216" Type="http://schemas.openxmlformats.org/officeDocument/2006/relationships/hyperlink" Target="https://projectcatalyst.io/funds/11/cardano-use-cases-solution/open-source-prism-node-c3257" TargetMode="External"/><Relationship Id="rId215" Type="http://schemas.openxmlformats.org/officeDocument/2006/relationships/hyperlink" Target="https://projectcatalyst.io/funds/11/cardano-open-developers/open-source-nft-and-wallet-auth-framework-for-cardano" TargetMode="External"/><Relationship Id="rId214" Type="http://schemas.openxmlformats.org/officeDocument/2006/relationships/hyperlink" Target="https://projectcatalyst.io/funds/11/cardano-open-developers/open-source-integration-of-hummingbot-with-cardano-for-enhanced-defi-liquidity" TargetMode="External"/><Relationship Id="rId219" Type="http://schemas.openxmlformats.org/officeDocument/2006/relationships/hyperlink" Target="https://projectcatalyst.io/funds/11/cardano-open-developers/open-source-ledger-nano-x-flutter-sdk-and-vespr-wallet-integration-6a501" TargetMode="External"/><Relationship Id="rId218" Type="http://schemas.openxmlformats.org/officeDocument/2006/relationships/hyperlink" Target="https://projectcatalyst.io/funds/11/cardano-open-developers/open-source-cardano-go-libraries-docs-andamio-cli" TargetMode="External"/><Relationship Id="rId213" Type="http://schemas.openxmlformats.org/officeDocument/2006/relationships/hyperlink" Target="https://projectcatalyst.io/funds/11/cardano-use-cases-product/open-source-identity-wallet-for-atala-prism-20-and-academic-certificates" TargetMode="External"/><Relationship Id="rId212" Type="http://schemas.openxmlformats.org/officeDocument/2006/relationships/hyperlink" Target="https://projectcatalyst.io/funds/11/cardano-use-cases-concept/one-vote-53c74" TargetMode="External"/><Relationship Id="rId211" Type="http://schemas.openxmlformats.org/officeDocument/2006/relationships/hyperlink" Target="https://projectcatalyst.io/funds/11/cardano-use-cases-concept/onboarding-solution-via-bank-transfer-rampy" TargetMode="External"/><Relationship Id="rId210" Type="http://schemas.openxmlformats.org/officeDocument/2006/relationships/hyperlink" Target="https://projectcatalyst.io/funds/11/cardano-open-developers/onboarding-non-cardano-devs-a-developer-tools-and-resources-hub" TargetMode="External"/><Relationship Id="rId249" Type="http://schemas.openxmlformats.org/officeDocument/2006/relationships/hyperlink" Target="https://projectcatalyst.io/funds/11/cardano-use-cases-concept/researching-and-manufacturing-a-point-of-care-real-time-lamp-prototype-with-iot-and-blockchain-integration-for-rapid-disease-analysis" TargetMode="External"/><Relationship Id="rId248" Type="http://schemas.openxmlformats.org/officeDocument/2006/relationships/hyperlink" Target="https://projectcatalyst.io/funds/11/cardano-use-cases-concept/reputation-scores-for-catalyst-proposers-and-reviewers-by-lidonation-and-trustlevel" TargetMode="External"/><Relationship Id="rId247" Type="http://schemas.openxmlformats.org/officeDocument/2006/relationships/hyperlink" Target="https://projectcatalyst.io/funds/11/cardano-use-cases-concept/regulated-and-permissioned-defi-with-sundae-and-kora-labs" TargetMode="External"/><Relationship Id="rId242" Type="http://schemas.openxmlformats.org/officeDocument/2006/relationships/hyperlink" Target="https://projectcatalyst.io/funds/11/cardano-use-cases-concept/put-cnfts-into-public-circulation-as-admission-tickets-nft" TargetMode="External"/><Relationship Id="rId241" Type="http://schemas.openxmlformats.org/officeDocument/2006/relationships/hyperlink" Target="https://projectcatalyst.io/funds/11/cardano-open-ecosystem/promotion-of-japanese-cardano-products" TargetMode="External"/><Relationship Id="rId240" Type="http://schemas.openxmlformats.org/officeDocument/2006/relationships/hyperlink" Target="https://projectcatalyst.io/funds/11/cardano-use-cases-concept/prism-verifiable-credential-badges-609f0" TargetMode="External"/><Relationship Id="rId246" Type="http://schemas.openxmlformats.org/officeDocument/2006/relationships/hyperlink" Target="https://projectcatalyst.io/funds/11/cardano-use-cases-solution/real-world-assets-tokenization-launchpad-by-nmkr-fluidtokens-and-iamx" TargetMode="External"/><Relationship Id="rId245" Type="http://schemas.openxmlformats.org/officeDocument/2006/relationships/hyperlink" Target="https://projectcatalyst.io/funds/11/cardano-use-cases-product/real-world-asset-tokenization-minting-capabilities-in-nmkr-studio" TargetMode="External"/><Relationship Id="rId244" Type="http://schemas.openxmlformats.org/officeDocument/2006/relationships/hyperlink" Target="https://projectcatalyst.io/funds/11/cardano-open-developers/python-sdk-for-cardanobi-api" TargetMode="External"/><Relationship Id="rId243" Type="http://schemas.openxmlformats.org/officeDocument/2006/relationships/hyperlink" Target="https://projectcatalyst.io/funds/11/cardano-open-developers/python-based-open-source-permissionless-marketplace-and-documentation-a94d4" TargetMode="External"/><Relationship Id="rId239" Type="http://schemas.openxmlformats.org/officeDocument/2006/relationships/hyperlink" Target="https://projectcatalyst.io/funds/11/cardano-use-cases-solution/preparing-for-the-bull-run-the-foundation-for-fast-cheap-and-composable-defi" TargetMode="External"/><Relationship Id="rId238" Type="http://schemas.openxmlformats.org/officeDocument/2006/relationships/hyperlink" Target="https://projectcatalyst.io/funds/11/cardano-open-ecosystem/polkadot-cardano-unifires" TargetMode="External"/><Relationship Id="rId237" Type="http://schemas.openxmlformats.org/officeDocument/2006/relationships/hyperlink" Target="https://projectcatalyst.io/funds/11/cardano-open-ecosystem/policy-advocacy-for-the-dao-ecosystem-to-the-government" TargetMode="External"/><Relationship Id="rId236" Type="http://schemas.openxmlformats.org/officeDocument/2006/relationships/hyperlink" Target="https://projectcatalyst.io/funds/11/cardano-open-developers/poap-in-cardano" TargetMode="External"/><Relationship Id="rId231" Type="http://schemas.openxmlformats.org/officeDocument/2006/relationships/hyperlink" Target="https://projectcatalyst.io/funds/11/cardano-open-ecosystem/paris-blockchain-week-cardano-event-with-media-and-marketing-powered-by-rare-network-rare-evo" TargetMode="External"/><Relationship Id="rId230" Type="http://schemas.openxmlformats.org/officeDocument/2006/relationships/hyperlink" Target="https://projectcatalyst.io/funds/11/cardano-use-cases-concept/pairfy-a-p2p-e-commerce-protocol-based-on-trust-rating-and-blind-mediators" TargetMode="External"/><Relationship Id="rId235" Type="http://schemas.openxmlformats.org/officeDocument/2006/relationships/hyperlink" Target="https://projectcatalyst.io/funds/11/cardano-open-developers/plutus-wallet-connector-cip-30-expansion" TargetMode="External"/><Relationship Id="rId234" Type="http://schemas.openxmlformats.org/officeDocument/2006/relationships/hyperlink" Target="https://projectcatalyst.io/funds/11/cardano-open-ecosystem/plutus-smart-contracts-online-course-for-non-native-english-developers" TargetMode="External"/><Relationship Id="rId233" Type="http://schemas.openxmlformats.org/officeDocument/2006/relationships/hyperlink" Target="https://projectcatalyst.io/funds/11/cardano-open-developers/plutus-bench-test-measure-inspect-smart-contracts" TargetMode="External"/><Relationship Id="rId232" Type="http://schemas.openxmlformats.org/officeDocument/2006/relationships/hyperlink" Target="https://projectcatalyst.io/funds/11/cardano-open-ecosystem/playbook-for-creation-of-sec-exempt-daos-on-cardano" TargetMode="External"/><Relationship Id="rId206" Type="http://schemas.openxmlformats.org/officeDocument/2006/relationships/hyperlink" Target="https://projectcatalyst.io/funds/11/cardano-use-cases-concept/nucast-advancing-invoice-factoring-on-the-cardano-blockchain-transforming-a-dollar274-trillion-industry-open-source" TargetMode="External"/><Relationship Id="rId205" Type="http://schemas.openxmlformats.org/officeDocument/2006/relationships/hyperlink" Target="https://projectcatalyst.io/funds/11/cardano-open-ecosystem/no-time-for-bootcamp-training-for-busy-entrepreneurs" TargetMode="External"/><Relationship Id="rId204" Type="http://schemas.openxmlformats.org/officeDocument/2006/relationships/hyperlink" Target="https://projectcatalyst.io/funds/11/cardano-open-developers/nft-guild-open-source-nft-swap-templates-phase-2" TargetMode="External"/><Relationship Id="rId203" Type="http://schemas.openxmlformats.org/officeDocument/2006/relationships/hyperlink" Target="https://projectcatalyst.io/funds/11/cardano-open-developers/newm-academy-learn-to-earn-education-platform-part-i-platform-development" TargetMode="External"/><Relationship Id="rId209" Type="http://schemas.openxmlformats.org/officeDocument/2006/relationships/hyperlink" Target="https://projectcatalyst.io/funds/11/cardano-use-cases-product/onboarding-ethereum-and-evm-ecosystems-to-cardano-via-rosen-bridge" TargetMode="External"/><Relationship Id="rId208" Type="http://schemas.openxmlformats.org/officeDocument/2006/relationships/hyperlink" Target="https://projectcatalyst.io/funds/11/cardano-open-ecosystem/onboarding-316-million-gamers-to-cardano" TargetMode="External"/><Relationship Id="rId207" Type="http://schemas.openxmlformats.org/officeDocument/2006/relationships/hyperlink" Target="https://projectcatalyst.io/funds/11/cardano-open-developers/okapi-aiken-open-source-library-for-smart-contracts" TargetMode="External"/><Relationship Id="rId202" Type="http://schemas.openxmlformats.org/officeDocument/2006/relationships/hyperlink" Target="https://projectcatalyst.io/funds/11/cardano-use-cases-product/newm-cross-chain-music-streaming-app-mobile-integration-part-i" TargetMode="External"/><Relationship Id="rId201" Type="http://schemas.openxmlformats.org/officeDocument/2006/relationships/hyperlink" Target="https://projectcatalyst.io/funds/11/cardano-open-developers/mumak-by-txpipe-a-postgresql-custom-extension-to-process-raw-cardano-cbor" TargetMode="External"/><Relationship Id="rId200" Type="http://schemas.openxmlformats.org/officeDocument/2006/relationships/hyperlink" Target="https://projectcatalyst.io/funds/11/cardano-open-developers/multiplatform-plutus-script-cost-and-evaluation-library-jsjvmllvm"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projectcatalyst.io/funds/11/cardano-open-ecosystem/together-learning-haskellplutus-in-native-language-club" TargetMode="External"/><Relationship Id="rId3" Type="http://schemas.openxmlformats.org/officeDocument/2006/relationships/hyperlink" Target="https://projectcatalyst.io/funds/11/cardano-use-cases-concept/dead-man-switch-permission-based-wallet" TargetMode="External"/><Relationship Id="rId4" Type="http://schemas.openxmlformats.org/officeDocument/2006/relationships/hyperlink" Target="https://projectcatalyst.io/funds/11/cardano-open-developers/10-marlowe-contract-templates-the-real-life-use-cases" TargetMode="External"/><Relationship Id="rId9" Type="http://schemas.openxmlformats.org/officeDocument/2006/relationships/hyperlink" Target="https://projectcatalyst.io/funds/11/cardano-open-ecosystem/fimi-cardanovn-cardano-information-portal-for-vietnamese-people" TargetMode="External"/><Relationship Id="rId5" Type="http://schemas.openxmlformats.org/officeDocument/2006/relationships/hyperlink" Target="https://projectcatalyst.io/funds/11/cardano-open-ecosystem/45b-marlowe-workshops-for-business-professionals" TargetMode="External"/><Relationship Id="rId6" Type="http://schemas.openxmlformats.org/officeDocument/2006/relationships/hyperlink" Target="https://projectcatalyst.io/funds/11/cardano-open-ecosystem/5pc-cardano-education-video-on-tiktok-for-the-vietnamese-community" TargetMode="External"/><Relationship Id="rId7" Type="http://schemas.openxmlformats.org/officeDocument/2006/relationships/hyperlink" Target="https://projectcatalyst.io/funds/11/cardano-open-ecosystem/c2vn-accelerate-atala-prism-learning-and-adoption-in-universities-8d47f" TargetMode="External"/><Relationship Id="rId8" Type="http://schemas.openxmlformats.org/officeDocument/2006/relationships/hyperlink" Target="https://projectcatalyst.io/funds/11/cardano-open-ecosystem/c2vn-cardano-developer-club-in-universities-3e95c" TargetMode="External"/><Relationship Id="rId190" Type="http://schemas.openxmlformats.org/officeDocument/2006/relationships/hyperlink" Target="https://projectcatalyst.io/funds/11/cardano-open-ecosystem/lovelace-academy-free-video-course-plutus-experience-transcription-and-subtitling-to-portuguese" TargetMode="External"/><Relationship Id="rId194" Type="http://schemas.openxmlformats.org/officeDocument/2006/relationships/hyperlink" Target="https://projectcatalyst.io/funds/11/cardano-open-ecosystem/mastering-open-enterprise-agent-atala-prism-a-developer-handbook-for-decentralized-identity-solutions" TargetMode="External"/><Relationship Id="rId193" Type="http://schemas.openxmlformats.org/officeDocument/2006/relationships/hyperlink" Target="https://projectcatalyst.io/funds/11/cardano-use-cases-concept/marlowehub-unifying-platform-for-marlowe-smart-contracts-phase-1-smart-contracts" TargetMode="External"/><Relationship Id="rId192" Type="http://schemas.openxmlformats.org/officeDocument/2006/relationships/hyperlink" Target="https://projectcatalyst.io/funds/11/cardano-use-cases-concept/marlowe-enhanced-tailored-contracts-with-intuitive-design" TargetMode="External"/><Relationship Id="rId191" Type="http://schemas.openxmlformats.org/officeDocument/2006/relationships/hyperlink" Target="https://projectcatalyst.io/funds/11/cardano-use-cases-solution/margin-pool-enhanced-liquidity-for-margin-trading-on-sundaeswap" TargetMode="External"/><Relationship Id="rId187" Type="http://schemas.openxmlformats.org/officeDocument/2006/relationships/hyperlink" Target="https://projectcatalyst.io/funds/11/cardano-use-cases-concept/lendex-cardano-less-greater-evm-token-lending-protocol" TargetMode="External"/><Relationship Id="rId186" Type="http://schemas.openxmlformats.org/officeDocument/2006/relationships/hyperlink" Target="https://projectcatalyst.io/funds/11/cardano-use-cases-solution/legendary-humanitya-platform-for-reserving-on-physical-fashion-collections-to-the-future" TargetMode="External"/><Relationship Id="rId185" Type="http://schemas.openxmlformats.org/officeDocument/2006/relationships/hyperlink" Target="https://projectcatalyst.io/funds/11/cardano-open-ecosystem/latin-america-onboarding-education-and-social-media" TargetMode="External"/><Relationship Id="rId184" Type="http://schemas.openxmlformats.org/officeDocument/2006/relationships/hyperlink" Target="https://projectcatalyst.io/funds/11/cardano-open-ecosystem/latam-the-land-of-the-builders" TargetMode="External"/><Relationship Id="rId189" Type="http://schemas.openxmlformats.org/officeDocument/2006/relationships/hyperlink" Target="https://projectcatalyst.io/funds/11/cardano-open-ecosystem/live-coding-haskell-cardanos-smart-contract-programming-language-bring-thousand-of-developers-to-cardano-ecosystem-with-30-live-coding-sessions-07ec2" TargetMode="External"/><Relationship Id="rId188" Type="http://schemas.openxmlformats.org/officeDocument/2006/relationships/hyperlink" Target="https://projectcatalyst.io/funds/11/cardano-open-ecosystem/lets-exhibit-cardano-at-the-largest-blockchain-expos-trade-shows-in-latam-br" TargetMode="External"/><Relationship Id="rId183" Type="http://schemas.openxmlformats.org/officeDocument/2006/relationships/hyperlink" Target="https://projectcatalyst.io/funds/11/cardano-open-ecosystem/latam-cardano-community-operations-ce990" TargetMode="External"/><Relationship Id="rId182" Type="http://schemas.openxmlformats.org/officeDocument/2006/relationships/hyperlink" Target="https://projectcatalyst.io/funds/11/cardano-use-cases-concept/keri-based-authentication-and-authorization-browser-extension-by-blocktrust" TargetMode="External"/><Relationship Id="rId181" Type="http://schemas.openxmlformats.org/officeDocument/2006/relationships/hyperlink" Target="https://projectcatalyst.io/funds/11/cardano-use-cases-concept/kaizen-crypto-or-custom-cardano-nft-jewelry-verifiable-ownership-of-real-world-assets" TargetMode="External"/><Relationship Id="rId180" Type="http://schemas.openxmlformats.org/officeDocument/2006/relationships/hyperlink" Target="https://projectcatalyst.io/funds/11/cardano-open-ecosystem/kaizen-crypto-or-cardano-dubai-hub-ecosystem-onboarding-and-education" TargetMode="External"/><Relationship Id="rId176" Type="http://schemas.openxmlformats.org/officeDocument/2006/relationships/hyperlink" Target="https://projectcatalyst.io/funds/11/cardano-open-ecosystem/japanese-traditional-craft-masu-photo-project-cardano-community-expands-through-art" TargetMode="External"/><Relationship Id="rId175" Type="http://schemas.openxmlformats.org/officeDocument/2006/relationships/hyperlink" Target="https://projectcatalyst.io/funds/11/cardano-open-developers/jamonbreads-nft-smart-contract-with-revenue-sharing-mechanism-for-whole-cardano-nft-space-to-use" TargetMode="External"/><Relationship Id="rId174" Type="http://schemas.openxmlformats.org/officeDocument/2006/relationships/hyperlink" Target="https://projectcatalyst.io/funds/11/cardano-open-developers/jambhala-suite-haskell-dev-nirvana" TargetMode="External"/><Relationship Id="rId173" Type="http://schemas.openxmlformats.org/officeDocument/2006/relationships/hyperlink" Target="https://projectcatalyst.io/funds/11/cardano-open-ecosystem/iog-reasearch-paper-library-for-the-cardano-vietnam-community" TargetMode="External"/><Relationship Id="rId179" Type="http://schemas.openxmlformats.org/officeDocument/2006/relationships/hyperlink" Target="https://projectcatalyst.io/funds/11/cardano-use-cases-solution/kaizen-crypto-or-cardano-calendar-web-3-integrations-and-feature-development" TargetMode="External"/><Relationship Id="rId178" Type="http://schemas.openxmlformats.org/officeDocument/2006/relationships/hyperlink" Target="https://projectcatalyst.io/funds/11/cardano-use-cases-solution/kaizen-crypto-or-cardano-calendar-mobile-app-for-ios-and-android" TargetMode="External"/><Relationship Id="rId177" Type="http://schemas.openxmlformats.org/officeDocument/2006/relationships/hyperlink" Target="https://projectcatalyst.io/funds/11/cardano-open-ecosystem/kaizen-crypto-or-cardano-101-course-video-lessons-translated-to-popular-languages" TargetMode="External"/><Relationship Id="rId198" Type="http://schemas.openxmlformats.org/officeDocument/2006/relationships/hyperlink" Target="https://projectcatalyst.io/funds/11/cardano-use-cases-concept/metera-protocol-or-aiken-test-net-development" TargetMode="External"/><Relationship Id="rId197" Type="http://schemas.openxmlformats.org/officeDocument/2006/relationships/hyperlink" Target="https://projectcatalyst.io/funds/11/cardano-use-cases-solution/mercury-invoice" TargetMode="External"/><Relationship Id="rId196" Type="http://schemas.openxmlformats.org/officeDocument/2006/relationships/hyperlink" Target="https://projectcatalyst.io/funds/11/cardano-use-cases-product/maya-protocol-lessgreater-cardano-unleash-native-cross-chain-swaps-between-ada-btc-eth-usdc" TargetMode="External"/><Relationship Id="rId195" Type="http://schemas.openxmlformats.org/officeDocument/2006/relationships/hyperlink" Target="https://projectcatalyst.io/funds/11/cardano-open-developers/maya-protocol-supercharge-cardano-with-decentralized-native-cross-chain-swaps" TargetMode="External"/><Relationship Id="rId199" Type="http://schemas.openxmlformats.org/officeDocument/2006/relationships/hyperlink" Target="https://projectcatalyst.io/funds/11/cardano-open-developers/mlabs-cardano-transaction-library-footprint-reduction" TargetMode="External"/><Relationship Id="rId150" Type="http://schemas.openxmlformats.org/officeDocument/2006/relationships/hyperlink" Target="https://projectcatalyst.io/funds/11/cardano-open-developers/grow-atalaprism-sdk-adaptable-identity-storage-module-oror-atalaprism-sdk-id" TargetMode="External"/><Relationship Id="rId149" Type="http://schemas.openxmlformats.org/officeDocument/2006/relationships/hyperlink" Target="https://projectcatalyst.io/funds/11/cardano-open-ecosystem/grass-roots-positioning-cardano-as-the-swiss-l1-of-choice" TargetMode="External"/><Relationship Id="rId148" Type="http://schemas.openxmlformats.org/officeDocument/2006/relationships/hyperlink" Target="https://projectcatalyst.io/funds/11/cardano-open-developers/gouroboros-cardano-ouroboros-protocol-server-support-in-golang-8e115" TargetMode="External"/><Relationship Id="rId143" Type="http://schemas.openxmlformats.org/officeDocument/2006/relationships/hyperlink" Target="https://projectcatalyst.io/funds/11/cardano-open-developers/gimbalabs-or-genius-x-hong-kong-cardano-developer-series" TargetMode="External"/><Relationship Id="rId142" Type="http://schemas.openxmlformats.org/officeDocument/2006/relationships/hyperlink" Target="https://projectcatalyst.io/funds/11/cardano-open-ecosystem/gimbalabs-research-contribution-treasury-system-model" TargetMode="External"/><Relationship Id="rId141" Type="http://schemas.openxmlformats.org/officeDocument/2006/relationships/hyperlink" Target="https://projectcatalyst.io/funds/11/cardano-open-developers/gamechanger-open-sourcing-unimatrix-to-democratize-multisig" TargetMode="External"/><Relationship Id="rId140" Type="http://schemas.openxmlformats.org/officeDocument/2006/relationships/hyperlink" Target="https://projectcatalyst.io/funds/11/cardano-open-developers/gamechanger-open-sourcing-now-to-help-cip30-spec-upgrade" TargetMode="External"/><Relationship Id="rId147" Type="http://schemas.openxmlformats.org/officeDocument/2006/relationships/hyperlink" Target="https://projectcatalyst.io/funds/11/cardano-use-cases-solution/google-wallet-web3-single-sign-on-by-nufi" TargetMode="External"/><Relationship Id="rId146" Type="http://schemas.openxmlformats.org/officeDocument/2006/relationships/hyperlink" Target="https://projectcatalyst.io/funds/11/cardano-open-developers/gleif-network-super-watcher-on-cardano-by-rootsid-725aa" TargetMode="External"/><Relationship Id="rId145" Type="http://schemas.openxmlformats.org/officeDocument/2006/relationships/hyperlink" Target="https://projectcatalyst.io/funds/11/cardano-use-cases-solution/githoney-by-txpipe-dev-bounty-system-using-marlowe-contracts-deep-integration-with-github" TargetMode="External"/><Relationship Id="rId144" Type="http://schemas.openxmlformats.org/officeDocument/2006/relationships/hyperlink" Target="https://projectcatalyst.io/funds/11/cardano-open-ecosystem/gimbalabs-engaging-developers-companies-and-users-365-daysyear" TargetMode="External"/><Relationship Id="rId139" Type="http://schemas.openxmlformats.org/officeDocument/2006/relationships/hyperlink" Target="https://projectcatalyst.io/funds/11/cardano-open-ecosystem/frankenwallet-diy-boot-drive-for-privacy-security-and-spo" TargetMode="External"/><Relationship Id="rId138" Type="http://schemas.openxmlformats.org/officeDocument/2006/relationships/hyperlink" Target="https://projectcatalyst.io/funds/11/cardano-use-cases-concept/food-traceabiliy-by-cardano" TargetMode="External"/><Relationship Id="rId137" Type="http://schemas.openxmlformats.org/officeDocument/2006/relationships/hyperlink" Target="https://projectcatalyst.io/funds/11/cardano-use-cases-solution/fluidtokens-feeless-transactions-and-automatic-smart-contracts" TargetMode="External"/><Relationship Id="rId132" Type="http://schemas.openxmlformats.org/officeDocument/2006/relationships/hyperlink" Target="https://projectcatalyst.io/funds/11/cardano-open-ecosystem/eutxo-fundamentals-building-cardano-smart-contracts-ebook-dbb99" TargetMode="External"/><Relationship Id="rId131" Type="http://schemas.openxmlformats.org/officeDocument/2006/relationships/hyperlink" Target="https://projectcatalyst.io/funds/11/cardano-open-ecosystem/european-cardano-community-town-hall-operation-and-country-hubs" TargetMode="External"/><Relationship Id="rId130" Type="http://schemas.openxmlformats.org/officeDocument/2006/relationships/hyperlink" Target="https://projectcatalyst.io/funds/11/cardano-open-ecosystem/entrepreneurship-series-for-the-cardano-community" TargetMode="External"/><Relationship Id="rId136" Type="http://schemas.openxmlformats.org/officeDocument/2006/relationships/hyperlink" Target="https://projectcatalyst.io/funds/11/cardano-use-cases-concept/fida-decentralized-risk-transfer-protocol" TargetMode="External"/><Relationship Id="rId135" Type="http://schemas.openxmlformats.org/officeDocument/2006/relationships/hyperlink" Target="https://projectcatalyst.io/funds/11/cardano-use-cases-concept/feasibility-study-on-creating-a-blockchain-based-information-platform-for-ngos" TargetMode="External"/><Relationship Id="rId134" Type="http://schemas.openxmlformats.org/officeDocument/2006/relationships/hyperlink" Target="https://projectcatalyst.io/funds/11/cardano-use-cases-concept/extended-quadratic-funding-for-open-source-projects" TargetMode="External"/><Relationship Id="rId133" Type="http://schemas.openxmlformats.org/officeDocument/2006/relationships/hyperlink" Target="https://projectcatalyst.io/funds/11/cardano-open-ecosystem/expanding-cardanos-reach-equipping-the-community-for-cross-chain-and-mainstream-user-onboarding-via-proof-of-onboarding-poo" TargetMode="External"/><Relationship Id="rId172" Type="http://schemas.openxmlformats.org/officeDocument/2006/relationships/hyperlink" Target="https://projectcatalyst.io/funds/11/cardano-use-cases-concept/interoperability-between-cardano-and-other-blockchains" TargetMode="External"/><Relationship Id="rId171" Type="http://schemas.openxmlformats.org/officeDocument/2006/relationships/hyperlink" Target="https://projectcatalyst.io/funds/11/cardano-use-cases-solution/interoperability-and-cross-chain-communication-for-cardano-vista-verified-interchain-secure-transfer-architecture" TargetMode="External"/><Relationship Id="rId170" Type="http://schemas.openxmlformats.org/officeDocument/2006/relationships/hyperlink" Target="https://projectcatalyst.io/funds/11/cardano-open-ecosystem/innovation-center-to-promote-cardano-and-facilitate-entrepreneur-participation" TargetMode="External"/><Relationship Id="rId165" Type="http://schemas.openxmlformats.org/officeDocument/2006/relationships/hyperlink" Target="https://projectcatalyst.io/funds/11/cardano-open-ecosystem/hydra-course-for-non-native-english-community-developers" TargetMode="External"/><Relationship Id="rId164" Type="http://schemas.openxmlformats.org/officeDocument/2006/relationships/hyperlink" Target="https://projectcatalyst.io/funds/11/cardano-use-cases-concept/hotel-guest-identity-verification-and-check-in" TargetMode="External"/><Relationship Id="rId163" Type="http://schemas.openxmlformats.org/officeDocument/2006/relationships/hyperlink" Target="https://projectcatalyst.io/funds/11/cardano-open-developers/hollow-by-txpipe-headless-dapp-framework-a-friendly-sdk-for-off-chain-development" TargetMode="External"/><Relationship Id="rId162" Type="http://schemas.openxmlformats.org/officeDocument/2006/relationships/hyperlink" Target="https://projectcatalyst.io/funds/11/cardano-open-developers/hlabs-typescript-cardano-node-network-layer-runtime-independent-server-and-client-implementations-of-the-ouroboros-miniprotocols" TargetMode="External"/><Relationship Id="rId169" Type="http://schemas.openxmlformats.org/officeDocument/2006/relationships/hyperlink" Target="https://projectcatalyst.io/funds/11/cardano-use-cases-product/indigo-protocol-v2-audit" TargetMode="External"/><Relationship Id="rId168" Type="http://schemas.openxmlformats.org/officeDocument/2006/relationships/hyperlink" Target="https://projectcatalyst.io/funds/11/cardano-open-developers/indigo-iris-dex-api-and-indexer" TargetMode="External"/><Relationship Id="rId167" Type="http://schemas.openxmlformats.org/officeDocument/2006/relationships/hyperlink" Target="https://projectcatalyst.io/funds/11/cardano-use-cases-concept/impact-accounting-project-based-learning" TargetMode="External"/><Relationship Id="rId166" Type="http://schemas.openxmlformats.org/officeDocument/2006/relationships/hyperlink" Target="https://projectcatalyst.io/funds/11/cardano-use-cases-concept/identity-solution-for-autonomous-ais-living-on-cardano" TargetMode="External"/><Relationship Id="rId161" Type="http://schemas.openxmlformats.org/officeDocument/2006/relationships/hyperlink" Target="https://projectcatalyst.io/funds/11/cardano-use-cases-solution/hlabs-typescript-cardano-node-ledger-cardano-ledger-ts-and-cbor-multi-ledger-support" TargetMode="External"/><Relationship Id="rId160" Type="http://schemas.openxmlformats.org/officeDocument/2006/relationships/hyperlink" Target="https://projectcatalyst.io/funds/11/cardano-use-cases-solution/hlabs-typescript-cardano-node-consensus-node-prototype-nodejs-target-runtime-relay-node" TargetMode="External"/><Relationship Id="rId159" Type="http://schemas.openxmlformats.org/officeDocument/2006/relationships/hyperlink" Target="https://projectcatalyst.io/funds/11/cardano-open-developers/hlabs-plu-ts-ts-framework-for-cardano-smart-contracts" TargetMode="External"/><Relationship Id="rId154" Type="http://schemas.openxmlformats.org/officeDocument/2006/relationships/hyperlink" Target="https://projectcatalyst.io/funds/11/cardano-use-cases-product/handlechat-by-ada-handle-or-dollarhandle" TargetMode="External"/><Relationship Id="rId153" Type="http://schemas.openxmlformats.org/officeDocument/2006/relationships/hyperlink" Target="https://projectcatalyst.io/funds/11/cardano-open-developers/grpc-cardano-a-streaming-api-for-cardano-using-dolos-by-txpipe" TargetMode="External"/><Relationship Id="rId152" Type="http://schemas.openxmlformats.org/officeDocument/2006/relationships/hyperlink" Target="https://projectcatalyst.io/funds/11/cardano-open-developers/growing-atala-prism-100x-faster-with-self-issued-credentials" TargetMode="External"/><Relationship Id="rId151" Type="http://schemas.openxmlformats.org/officeDocument/2006/relationships/hyperlink" Target="https://projectcatalyst.io/funds/11/cardano-open-developers/grow-atalaprism-holder-connection-requests" TargetMode="External"/><Relationship Id="rId158" Type="http://schemas.openxmlformats.org/officeDocument/2006/relationships/hyperlink" Target="https://projectcatalyst.io/funds/11/cardano-open-ecosystem/high-quality-japanese-translations-for-popular-cardano-dapps" TargetMode="External"/><Relationship Id="rId157" Type="http://schemas.openxmlformats.org/officeDocument/2006/relationships/hyperlink" Target="https://projectcatalyst.io/funds/11/cardano-open-developers/helios-debugger-plugin-for-vscode" TargetMode="External"/><Relationship Id="rId156" Type="http://schemas.openxmlformats.org/officeDocument/2006/relationships/hyperlink" Target="https://projectcatalyst.io/funds/11/cardano-open-developers/haskledger-an-edsl-for-scalable-cardano-sidechains" TargetMode="External"/><Relationship Id="rId155" Type="http://schemas.openxmlformats.org/officeDocument/2006/relationships/hyperlink" Target="https://projectcatalyst.io/funds/11/cardano-open-developers/hardware-secured-hot-wallets-for-live-services-dexes-bridges-side-chains-and-dapps" TargetMode="External"/><Relationship Id="rId107" Type="http://schemas.openxmlformats.org/officeDocument/2006/relationships/hyperlink" Target="https://projectcatalyst.io/funds/11/cardano-open-developers/crypto-wallets-for-signup-login-and-2fa-bf1af" TargetMode="External"/><Relationship Id="rId106" Type="http://schemas.openxmlformats.org/officeDocument/2006/relationships/hyperlink" Target="https://projectcatalyst.io/funds/11/cardano-open-developers/credit-card-gateway" TargetMode="External"/><Relationship Id="rId105" Type="http://schemas.openxmlformats.org/officeDocument/2006/relationships/hyperlink" Target="https://projectcatalyst.io/funds/11/cardano-use-cases-concept/creating-worlds-first-digital-identity-for-farmers-using-satellite-imagery-and-ai" TargetMode="External"/><Relationship Id="rId104" Type="http://schemas.openxmlformats.org/officeDocument/2006/relationships/hyperlink" Target="https://projectcatalyst.io/funds/11/cardano-use-cases-concept/cosmex-level-2-speed-cardano-order-book-exchange" TargetMode="External"/><Relationship Id="rId109" Type="http://schemas.openxmlformats.org/officeDocument/2006/relationships/hyperlink" Target="https://projectcatalyst.io/funds/11/cardano-use-cases-solution/dao-controlled-staking-baskets-multi-delegation-smart-contract-governed-by-dao-holders" TargetMode="External"/><Relationship Id="rId108" Type="http://schemas.openxmlformats.org/officeDocument/2006/relationships/hyperlink" Target="https://projectcatalyst.io/funds/11/cardano-open-developers/dandelion-postgrest-gui-for-developers-and-students" TargetMode="External"/><Relationship Id="rId103" Type="http://schemas.openxmlformats.org/officeDocument/2006/relationships/hyperlink" Target="https://projectcatalyst.io/funds/11/cardano-open-ecosystem/continue-scatdao-work-in-education-scam-monitoring-and-dyor-reports" TargetMode="External"/><Relationship Id="rId102" Type="http://schemas.openxmlformats.org/officeDocument/2006/relationships/hyperlink" Target="https://projectcatalyst.io/funds/11/cardano-open-ecosystem/community-led-cardano-summits-in-japan" TargetMode="External"/><Relationship Id="rId101" Type="http://schemas.openxmlformats.org/officeDocument/2006/relationships/hyperlink" Target="https://projectcatalyst.io/funds/11/cardano-open-ecosystem/community-stage-and-live-stream-at-rare-evo-24-caesars-palace-powered-by-rare-network-rare-evo" TargetMode="External"/><Relationship Id="rId100" Type="http://schemas.openxmlformats.org/officeDocument/2006/relationships/hyperlink" Target="https://projectcatalyst.io/funds/11/cardano-open-ecosystem/community-platform-to-teach-test-and-certify-aiken-plutus-opshin-and-offchain-languages-for-cardano" TargetMode="External"/><Relationship Id="rId129" Type="http://schemas.openxmlformats.org/officeDocument/2006/relationships/hyperlink" Target="https://projectcatalyst.io/funds/11/cardano-open-developers/enhancing-marketplaces-aiken-language-optimization-and-potential-novel-uses" TargetMode="External"/><Relationship Id="rId128" Type="http://schemas.openxmlformats.org/officeDocument/2006/relationships/hyperlink" Target="https://projectcatalyst.io/funds/11/cardano-open-developers/enhancing-cardano-developer-ecosystem-with-open-source-tooling" TargetMode="External"/><Relationship Id="rId127" Type="http://schemas.openxmlformats.org/officeDocument/2006/relationships/hyperlink" Target="https://projectcatalyst.io/funds/11/cardano-use-cases-product/encoins-x-anastasia-labs-zero-knowledge-proof-trustless-p2p-fiat-to-crypto-on-ramp-for-cardano" TargetMode="External"/><Relationship Id="rId126" Type="http://schemas.openxmlformats.org/officeDocument/2006/relationships/hyperlink" Target="https://projectcatalyst.io/funds/11/cardano-open-developers/encoins-v2" TargetMode="External"/><Relationship Id="rId121" Type="http://schemas.openxmlformats.org/officeDocument/2006/relationships/hyperlink" Target="https://projectcatalyst.io/funds/11/cardano-open-developers/easily-recoverable-identity-wallets-for-atala-prism-ssi-threshold-wallets" TargetMode="External"/><Relationship Id="rId120" Type="http://schemas.openxmlformats.org/officeDocument/2006/relationships/hyperlink" Target="https://projectcatalyst.io/funds/11/cardano-use-cases-concept/dualtarget-for-ada-holders-staking-and-increasing-assets-with-a-decentralized-automated-trading-bot" TargetMode="External"/><Relationship Id="rId125" Type="http://schemas.openxmlformats.org/officeDocument/2006/relationships/hyperlink" Target="https://projectcatalyst.io/funds/11/cardano-use-cases-concept/ekival-pioneering-decentralized-p2p-crypto-fiat-exchange" TargetMode="External"/><Relationship Id="rId124" Type="http://schemas.openxmlformats.org/officeDocument/2006/relationships/hyperlink" Target="https://projectcatalyst.io/funds/11/cardano-open-developers/ecosystem-marketplace-open-source-and-audit" TargetMode="External"/><Relationship Id="rId123" Type="http://schemas.openxmlformats.org/officeDocument/2006/relationships/hyperlink" Target="https://projectcatalyst.io/funds/11/cardano-use-cases-concept/easy-speak-a-language-learning-app-with-payments-in-ada" TargetMode="External"/><Relationship Id="rId122" Type="http://schemas.openxmlformats.org/officeDocument/2006/relationships/hyperlink" Target="https://projectcatalyst.io/funds/11/cardano-use-cases-solution/east-africa-implementing-real-world-asset-tokenization-and-verifiable-credentials" TargetMode="External"/><Relationship Id="rId118" Type="http://schemas.openxmlformats.org/officeDocument/2006/relationships/hyperlink" Target="https://projectcatalyst.io/funds/11/cardano-open-ecosystem/dreps-onboarding-empowering-cardano-ghana-community" TargetMode="External"/><Relationship Id="rId117" Type="http://schemas.openxmlformats.org/officeDocument/2006/relationships/hyperlink" Target="https://projectcatalyst.io/funds/11/cardano-open-ecosystem/drep-tv-hub-connect-100-dreps-with-thousands-of-voters-japanese-vietnamese-english-tiktokca" TargetMode="External"/><Relationship Id="rId116" Type="http://schemas.openxmlformats.org/officeDocument/2006/relationships/hyperlink" Target="https://projectcatalyst.io/funds/11/cardano-use-cases-concept/dlt360-auditshare-a-powerful-audit-sharing-platform" TargetMode="External"/><Relationship Id="rId115" Type="http://schemas.openxmlformats.org/officeDocument/2006/relationships/hyperlink" Target="https://projectcatalyst.io/funds/11/cardano-open-ecosystem/djed-alliance-ecosystem-boost" TargetMode="External"/><Relationship Id="rId119" Type="http://schemas.openxmlformats.org/officeDocument/2006/relationships/hyperlink" Target="https://projectcatalyst.io/funds/11/cardano-use-cases-solution/dripdropz-mainstreet-suite-licensing-d7320" TargetMode="External"/><Relationship Id="rId110" Type="http://schemas.openxmlformats.org/officeDocument/2006/relationships/hyperlink" Target="https://projectcatalyst.io/funds/11/cardano-use-cases-concept/db-sync-enterprise-high-availability-setup-of-cardanos-db-sync-to-run-queries-and-access-on-chain-data-as-a-service-e2f92" TargetMode="External"/><Relationship Id="rId114" Type="http://schemas.openxmlformats.org/officeDocument/2006/relationships/hyperlink" Target="https://projectcatalyst.io/funds/11/cardano-use-cases-concept/development-of-cardano-index-api-f3cab" TargetMode="External"/><Relationship Id="rId113" Type="http://schemas.openxmlformats.org/officeDocument/2006/relationships/hyperlink" Target="https://projectcatalyst.io/funds/11/cardano-use-cases-concept/defi-evolution-pioneering-high-frequency-trading-on-cardano" TargetMode="External"/><Relationship Id="rId112" Type="http://schemas.openxmlformats.org/officeDocument/2006/relationships/hyperlink" Target="https://projectcatalyst.io/funds/11/cardano-use-cases-concept/decentralized-machine-learning-model-hosting-on-cardano-interface" TargetMode="External"/><Relationship Id="rId111" Type="http://schemas.openxmlformats.org/officeDocument/2006/relationships/hyperlink" Target="https://projectcatalyst.io/funds/11/cardano-use-cases-product/decentralized-escrow-and-dispute-resolution"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projectcatalyst.io/funds/10/f10-development-and-infrastructure/cardanoscanio-maintenance" TargetMode="External"/><Relationship Id="rId42" Type="http://schemas.openxmlformats.org/officeDocument/2006/relationships/hyperlink" Target="https://projectcatalyst.io/funds/10/f10-catalyst-open/catalyst-africa-town-hall-operations" TargetMode="External"/><Relationship Id="rId41" Type="http://schemas.openxmlformats.org/officeDocument/2006/relationships/hyperlink" Target="https://projectcatalyst.io/funds/10/f10-development-and-infrastructure/cardanoshield-protecting-cardano-wallet-users" TargetMode="External"/><Relationship Id="rId44" Type="http://schemas.openxmlformats.org/officeDocument/2006/relationships/hyperlink" Target="https://projectcatalyst.io/funds/10/f10-building-on-nmkr/catalyst-completed-project-nfts" TargetMode="External"/><Relationship Id="rId43" Type="http://schemas.openxmlformats.org/officeDocument/2006/relationships/hyperlink" Target="https://projectcatalyst.io/funds/10/f10-catalyst-open/catalyst-africa-town-hall-bridging-the-gap-for-continental-expansion" TargetMode="External"/><Relationship Id="rId46" Type="http://schemas.openxmlformats.org/officeDocument/2006/relationships/hyperlink" Target="https://projectcatalyst.io/funds/10/f10-drep-improvement-and-onboarding/catalyst-explorer-drep-module-directory-community-draft-ballots" TargetMode="External"/><Relationship Id="rId45" Type="http://schemas.openxmlformats.org/officeDocument/2006/relationships/hyperlink" Target="https://projectcatalyst.io/funds/10/f10-products-and-integrations/catalyst-explorer-25-accessible-catalyst-data-and-tools" TargetMode="External"/><Relationship Id="rId48" Type="http://schemas.openxmlformats.org/officeDocument/2006/relationships/hyperlink" Target="https://projectcatalyst.io/funds/10/f10-catalyst-open/catalyst-outreach-4-the-unreached-in-ghana" TargetMode="External"/><Relationship Id="rId47" Type="http://schemas.openxmlformats.org/officeDocument/2006/relationships/hyperlink" Target="https://projectcatalyst.io/funds/10/catalyst-fund-operations/catalyst-fund-operations-by-iog-catalyst-team" TargetMode="External"/><Relationship Id="rId49" Type="http://schemas.openxmlformats.org/officeDocument/2006/relationships/hyperlink" Target="https://projectcatalyst.io/funds/10/f10-startups-and-onboarding-for-students/catalyst-school-chapter-indonesia-in-collab-with-gadjah-mada-university-ugm" TargetMode="External"/><Relationship Id="rId31" Type="http://schemas.openxmlformats.org/officeDocument/2006/relationships/hyperlink" Target="https://projectcatalyst.io/funds/10/f10-catalyst-open/cardano-for-the-maustralsses-japanese-book" TargetMode="External"/><Relationship Id="rId30" Type="http://schemas.openxmlformats.org/officeDocument/2006/relationships/hyperlink" Target="https://projectcatalyst.io/funds/10/f10-startups-and-onboarding-for-students/cardano-for-stem-brazilian-students-7e1ae" TargetMode="External"/><Relationship Id="rId33" Type="http://schemas.openxmlformats.org/officeDocument/2006/relationships/hyperlink" Target="https://projectcatalyst.io/funds/10/f10-catalyst-open/cardano-hub-surabaya-and-cardano-workshop-jakarta" TargetMode="External"/><Relationship Id="rId32" Type="http://schemas.openxmlformats.org/officeDocument/2006/relationships/hyperlink" Target="https://projectcatalyst.io/funds/10/f10-catalyst-open/cardano-ghana-community" TargetMode="External"/><Relationship Id="rId35" Type="http://schemas.openxmlformats.org/officeDocument/2006/relationships/hyperlink" Target="https://projectcatalyst.io/funds/10/f10-startups-and-onboarding-for-students/cardano-student-blockchain-ambassador-program" TargetMode="External"/><Relationship Id="rId34" Type="http://schemas.openxmlformats.org/officeDocument/2006/relationships/hyperlink" Target="https://projectcatalyst.io/funds/10/f10-spo-tools-and-community-projects/cardano-mempool-explorer" TargetMode="External"/><Relationship Id="rId37" Type="http://schemas.openxmlformats.org/officeDocument/2006/relationships/hyperlink" Target="https://projectcatalyst.io/funds/10/f10-products-and-integrations/cardano-tax-and-accounting-tool" TargetMode="External"/><Relationship Id="rId36" Type="http://schemas.openxmlformats.org/officeDocument/2006/relationships/hyperlink" Target="https://projectcatalyst.io/funds/10/f10-catalyst-open/cardano-summit-2023-nft-hoodies-verifiable-ownership-of-real-world-merch" TargetMode="External"/><Relationship Id="rId39" Type="http://schemas.openxmlformats.org/officeDocument/2006/relationships/hyperlink" Target="https://projectcatalyst.io/funds/10/f10-startups-and-onboarding-for-students/cardanocodex23-a-hackathon-aiming-to-increase-exposure-for-cardano-within-a-massive-developer-base" TargetMode="External"/><Relationship Id="rId38" Type="http://schemas.openxmlformats.org/officeDocument/2006/relationships/hyperlink" Target="https://projectcatalyst.io/funds/10/f10-catalyst-open/cardano-woman-indonesia" TargetMode="External"/><Relationship Id="rId20" Type="http://schemas.openxmlformats.org/officeDocument/2006/relationships/hyperlink" Target="https://projectcatalyst.io/funds/10/f10-products-and-integrations/box-lokole-numerique-a-powerful-device-to-promote-and-accelerate-cardanoada-adoption-in-africa-where-there-is-or-no-internet" TargetMode="External"/><Relationship Id="rId22" Type="http://schemas.openxmlformats.org/officeDocument/2006/relationships/hyperlink" Target="https://projectcatalyst.io/funds/10/f10-catalyst-open/cardano-asia-tiktok-channel-expand-to-japan-and-vietnam" TargetMode="External"/><Relationship Id="rId21" Type="http://schemas.openxmlformats.org/officeDocument/2006/relationships/hyperlink" Target="https://projectcatalyst.io/funds/10/f10-products-and-integrations/cardano-app-for-slack" TargetMode="External"/><Relationship Id="rId24" Type="http://schemas.openxmlformats.org/officeDocument/2006/relationships/hyperlink" Target="https://projectcatalyst.io/funds/10/f10-startups-and-onboarding-for-students/cardano-blockchain-course-for-hispanic-speakers" TargetMode="External"/><Relationship Id="rId23" Type="http://schemas.openxmlformats.org/officeDocument/2006/relationships/hyperlink" Target="https://projectcatalyst.io/funds/10/f10-development-and-infrastructure/cardano-based-web3-blockchain-center-in-tokushima-yoshinogawa-japan" TargetMode="External"/><Relationship Id="rId26" Type="http://schemas.openxmlformats.org/officeDocument/2006/relationships/hyperlink" Target="https://projectcatalyst.io/funds/10/f10-catalyst-open/cardano-business-springboard-empowering-african-businesses-for-success" TargetMode="External"/><Relationship Id="rId25" Type="http://schemas.openxmlformats.org/officeDocument/2006/relationships/hyperlink" Target="https://projectcatalyst.io/funds/10/f10-startups-and-onboarding-for-students/cardano-blockchain-learning-clubs-in-drcongo" TargetMode="External"/><Relationship Id="rId28" Type="http://schemas.openxmlformats.org/officeDocument/2006/relationships/hyperlink" Target="https://projectcatalyst.io/funds/10/f10-startups-and-onboarding-for-students/cardano-education-for-ethiopian-universities" TargetMode="External"/><Relationship Id="rId27" Type="http://schemas.openxmlformats.org/officeDocument/2006/relationships/hyperlink" Target="https://projectcatalyst.io/funds/10/f10-atala-prism-launch-ecosystem/cardano-dex-protocol-with-dids-layer" TargetMode="External"/><Relationship Id="rId29" Type="http://schemas.openxmlformats.org/officeDocument/2006/relationships/hyperlink" Target="https://projectcatalyst.io/funds/10/f10-spo-tools-and-community-projects/cardano-explorer-improvements-cexplorerio" TargetMode="External"/><Relationship Id="rId11" Type="http://schemas.openxmlformats.org/officeDocument/2006/relationships/hyperlink" Target="https://projectcatalyst.io/funds/10/f10-developer-ecosystem-the-evolution/anastasia-labs-open-source-production-grade-dapps" TargetMode="External"/><Relationship Id="rId10" Type="http://schemas.openxmlformats.org/officeDocument/2006/relationships/hyperlink" Target="https://projectcatalyst.io/funds/10/f10-development-and-infrastructure/allow-using-nfts-from-cardano-and-other-ecosystem-in-onchain-games-hosted-in-the-cardano-ecosystem" TargetMode="External"/><Relationship Id="rId13" Type="http://schemas.openxmlformats.org/officeDocument/2006/relationships/hyperlink" Target="https://projectcatalyst.io/funds/10/f10-development-and-infrastructure/anastasia-labs-streamlining-development-a-user-friendly-smart-contract-library-for-plutarch-and-aiken-design-patterns-and-efficiency" TargetMode="External"/><Relationship Id="rId12" Type="http://schemas.openxmlformats.org/officeDocument/2006/relationships/hyperlink" Target="https://projectcatalyst.io/funds/10/f10-osde-open-source-dev-ecosystem/anastasia-labs-smart-beacons-router-nfts" TargetMode="External"/><Relationship Id="rId15" Type="http://schemas.openxmlformats.org/officeDocument/2006/relationships/hyperlink" Target="https://projectcatalyst.io/funds/10/f10-products-and-integrations/atrium-profile-minting-and-customizing-user-account-nft" TargetMode="External"/><Relationship Id="rId14" Type="http://schemas.openxmlformats.org/officeDocument/2006/relationships/hyperlink" Target="https://projectcatalyst.io/funds/10/f10-osde-open-source-dev-ecosystem/anastasia-labs-the-trifecta-of-data-structures-merkle-trees-tries-and-linked-lists-for-cutting-edge-contracts" TargetMode="External"/><Relationship Id="rId17" Type="http://schemas.openxmlformats.org/officeDocument/2006/relationships/hyperlink" Target="https://projectcatalyst.io/funds/10/f10-development-and-infrastructure/blockfrost-bootstrap" TargetMode="External"/><Relationship Id="rId16" Type="http://schemas.openxmlformats.org/officeDocument/2006/relationships/hyperlink" Target="https://projectcatalyst.io/funds/10/f10-daos-less3-cardano/audit-for-open-source-lbe-for-daos" TargetMode="External"/><Relationship Id="rId19" Type="http://schemas.openxmlformats.org/officeDocument/2006/relationships/hyperlink" Target="https://projectcatalyst.io/funds/10/f10-spo-tools-and-community-projects/blocklog-linked-leader-status-and-epoch-leader-notification-service-multilingual-support-and-maintenance" TargetMode="External"/><Relationship Id="rId18" Type="http://schemas.openxmlformats.org/officeDocument/2006/relationships/hyperlink" Target="https://projectcatalyst.io/funds/10/f10-development-and-infrastructure/blockfrost-sdks-refresh" TargetMode="External"/><Relationship Id="rId84" Type="http://schemas.openxmlformats.org/officeDocument/2006/relationships/hyperlink" Target="https://projectcatalyst.io/funds/10/f10-developer-ecosystem-the-evolution/exhibit-largest-blockchain-expojpcardano-is-hardly-recognized-in-japan-therefore-we-will-exhibit-at-one-of-the-largest-trade-shows-to-raise-awareness-and-encourage-developers-to-enter-the-mark-83976" TargetMode="External"/><Relationship Id="rId83" Type="http://schemas.openxmlformats.org/officeDocument/2006/relationships/hyperlink" Target="https://projectcatalyst.io/funds/10/f10-catalyst-open/european-cardano-community-town-hall-operation" TargetMode="External"/><Relationship Id="rId86" Type="http://schemas.openxmlformats.org/officeDocument/2006/relationships/hyperlink" Target="https://projectcatalyst.io/funds/10/f10-products-and-integrations/extend-nft-sale-and-drop-tools-to-support-dropping-more-complex-assets-as-required-for-onchain-games" TargetMode="External"/><Relationship Id="rId85" Type="http://schemas.openxmlformats.org/officeDocument/2006/relationships/hyperlink" Target="https://projectcatalyst.io/funds/10/f10-osde-open-source-dev-ecosystem/expanding-the-cardano-c-sdk-libcardano" TargetMode="External"/><Relationship Id="rId88" Type="http://schemas.openxmlformats.org/officeDocument/2006/relationships/hyperlink" Target="https://projectcatalyst.io/funds/10/catalyst-systems-improvements/for-the-community-by-the-community-optimizing-the-roi-of-catalyst-through-listening-to-builders-expert-analysis-and-assessment-of-cardanos-community-grants-fund-brought-to-you-by-catalyst-and-e1690" TargetMode="External"/><Relationship Id="rId87" Type="http://schemas.openxmlformats.org/officeDocument/2006/relationships/hyperlink" Target="https://projectcatalyst.io/funds/10/f10-developer-ecosystem-the-evolution/fixing-nintendos-problem-unlocking-a-multi-million-dollar-nfcnft-authentication-market-for-the-cardano-ecosystem-with-open-source-cardano-warriors-dcspark" TargetMode="External"/><Relationship Id="rId89" Type="http://schemas.openxmlformats.org/officeDocument/2006/relationships/hyperlink" Target="https://projectcatalyst.io/funds/10/f10-atala-prism-launch-ecosystem/for-the-enterprise-domain-decentralized-identity-solution-implementation" TargetMode="External"/><Relationship Id="rId80" Type="http://schemas.openxmlformats.org/officeDocument/2006/relationships/hyperlink" Target="https://projectcatalyst.io/funds/10/f10-development-and-infrastructure/erlang-sdk-for-blockfrost-api" TargetMode="External"/><Relationship Id="rId82" Type="http://schemas.openxmlformats.org/officeDocument/2006/relationships/hyperlink" Target="https://projectcatalyst.io/funds/10/f10-products-and-integrations/eternl-accessible-multi-sig-f10" TargetMode="External"/><Relationship Id="rId81" Type="http://schemas.openxmlformats.org/officeDocument/2006/relationships/hyperlink" Target="https://projectcatalyst.io/funds/10/f10-products-and-integrations/eternl-accessible-cardano-knowledge-base-f10" TargetMode="External"/><Relationship Id="rId73" Type="http://schemas.openxmlformats.org/officeDocument/2006/relationships/hyperlink" Target="https://projectcatalyst.io/funds/10/f10-catalyst-open/eastern-town-hall-operation-cardano-and-catalyst-onboarding-platform-for-the-eastern-hemisphere" TargetMode="External"/><Relationship Id="rId72" Type="http://schemas.openxmlformats.org/officeDocument/2006/relationships/hyperlink" Target="https://projectcatalyst.io/funds/10/f10-products-and-integrations/dripdropz-open-source-voting-petition-management" TargetMode="External"/><Relationship Id="rId75" Type="http://schemas.openxmlformats.org/officeDocument/2006/relationships/hyperlink" Target="https://projectcatalyst.io/funds/10/f10-daos-less3-cardano/empowering-koios-cultivating-a-self-sustaining-infrastructure-through-strategic-incentives" TargetMode="External"/><Relationship Id="rId74" Type="http://schemas.openxmlformats.org/officeDocument/2006/relationships/hyperlink" Target="https://projectcatalyst.io/funds/10/f10-atala-prism-launch-ecosystem/ecosystem-building-and-large-scale-atala-tech-deployment-blueprint" TargetMode="External"/><Relationship Id="rId77" Type="http://schemas.openxmlformats.org/officeDocument/2006/relationships/hyperlink" Target="https://projectcatalyst.io/funds/10/f10-development-and-infrastructure/enable-apps-and-games-that-require-large-amounts-of-data-to-function-cheaply-while-still-maximizing-availability-and-safety" TargetMode="External"/><Relationship Id="rId76" Type="http://schemas.openxmlformats.org/officeDocument/2006/relationships/hyperlink" Target="https://projectcatalyst.io/funds/10/f10-development-and-infrastructure/enable-apps-and-games-built-in-the-cardano-ecosystem-to-leverage-zk-cryptography-for-privacy-and-scalability" TargetMode="External"/><Relationship Id="rId79" Type="http://schemas.openxmlformats.org/officeDocument/2006/relationships/hyperlink" Target="https://projectcatalyst.io/funds/10/f10-development-and-infrastructure/enable-use-cases-that-require-frequent-message-signing-by-introducing-a-safe-standard-for-message-signing-without-wallet-prompts" TargetMode="External"/><Relationship Id="rId78" Type="http://schemas.openxmlformats.org/officeDocument/2006/relationships/hyperlink" Target="https://projectcatalyst.io/funds/10/f10-development-and-infrastructure/enable-eternl-f10" TargetMode="External"/><Relationship Id="rId71" Type="http://schemas.openxmlformats.org/officeDocument/2006/relationships/hyperlink" Target="https://projectcatalyst.io/funds/10/f10-products-and-integrations/dripdropz-open-source-voting-gated-polling" TargetMode="External"/><Relationship Id="rId70" Type="http://schemas.openxmlformats.org/officeDocument/2006/relationships/hyperlink" Target="https://projectcatalyst.io/funds/10/f10-drep-improvement-and-onboarding/drepwatch-a-transparency-web-platform-for-dreps" TargetMode="External"/><Relationship Id="rId62" Type="http://schemas.openxmlformats.org/officeDocument/2006/relationships/hyperlink" Target="https://projectcatalyst.io/funds/10/f10-daos-less3-cardano/daos-less3-smart-contracts-for-skill-acquisition-and-contribution-tracking" TargetMode="External"/><Relationship Id="rId61" Type="http://schemas.openxmlformats.org/officeDocument/2006/relationships/hyperlink" Target="https://projectcatalyst.io/funds/10/f10-daos-less3-cardano/dao-treasury-and-protocol-parameter-management-via-on-chain-governance-by-muesliswap" TargetMode="External"/><Relationship Id="rId64" Type="http://schemas.openxmlformats.org/officeDocument/2006/relationships/hyperlink" Target="https://projectcatalyst.io/funds/10/f10-development-and-infrastructure/decentralized-minting-or-ada-handle" TargetMode="External"/><Relationship Id="rId63" Type="http://schemas.openxmlformats.org/officeDocument/2006/relationships/hyperlink" Target="https://projectcatalyst.io/funds/10/f10-spo-tools-and-community-projects/decentralized-demeterrun-federated-frontend-hosting-new-revenue-stream-for-spos" TargetMode="External"/><Relationship Id="rId66" Type="http://schemas.openxmlformats.org/officeDocument/2006/relationships/hyperlink" Target="https://projectcatalyst.io/funds/10/f10-osde-open-source-dev-ecosystem/dolos-a-step-closer-to-a-rust-node-phase-1-validations" TargetMode="External"/><Relationship Id="rId65" Type="http://schemas.openxmlformats.org/officeDocument/2006/relationships/hyperlink" Target="https://projectcatalyst.io/funds/10/f10-developer-ecosystem-the-evolution/development-of-a-cardano-dapp-and-extensive-documentation-of-each-step-along-the-way" TargetMode="External"/><Relationship Id="rId68" Type="http://schemas.openxmlformats.org/officeDocument/2006/relationships/hyperlink" Target="https://projectcatalyst.io/funds/10/f10-drep-improvement-and-onboarding/drep-recruitment-training-and-ethical-code-development-workshops" TargetMode="External"/><Relationship Id="rId67" Type="http://schemas.openxmlformats.org/officeDocument/2006/relationships/hyperlink" Target="https://projectcatalyst.io/funds/10/f10-drep-improvement-and-onboarding/drep-community-governance-and-explorer" TargetMode="External"/><Relationship Id="rId60" Type="http://schemas.openxmlformats.org/officeDocument/2006/relationships/hyperlink" Target="https://projectcatalyst.io/funds/10/f10-atala-prism-launch-ecosystem/dao-governance-x-atala-prism-by-muesliswap" TargetMode="External"/><Relationship Id="rId69" Type="http://schemas.openxmlformats.org/officeDocument/2006/relationships/hyperlink" Target="https://projectcatalyst.io/funds/10/f10-drep-improvement-and-onboarding/dreps-latam-brasil-exploration-and-community-sensing" TargetMode="External"/><Relationship Id="rId51" Type="http://schemas.openxmlformats.org/officeDocument/2006/relationships/hyperlink" Target="https://projectcatalyst.io/funds/10/f10-development-and-infrastructure/cip-88-refinements-and-tooling" TargetMode="External"/><Relationship Id="rId50" Type="http://schemas.openxmlformats.org/officeDocument/2006/relationships/hyperlink" Target="https://projectcatalyst.io/funds/10/f10-osde-open-source-dev-ecosystem/cip-68-royalty-standard-and-developer-resources" TargetMode="External"/><Relationship Id="rId53" Type="http://schemas.openxmlformats.org/officeDocument/2006/relationships/hyperlink" Target="https://projectcatalyst.io/funds/10/f10-daos-less3-cardano/clarity-dao-infrastructure-liquid-democracy-capability" TargetMode="External"/><Relationship Id="rId52" Type="http://schemas.openxmlformats.org/officeDocument/2006/relationships/hyperlink" Target="https://projectcatalyst.io/funds/10/f10-building-on-nmkr/clarity-lessgreater-nmkr-governance-token-creation-integration" TargetMode="External"/><Relationship Id="rId55" Type="http://schemas.openxmlformats.org/officeDocument/2006/relationships/hyperlink" Target="https://projectcatalyst.io/funds/10/f10-development-and-infrastructure/community-cip-editor-1-year-budget-continued" TargetMode="External"/><Relationship Id="rId54" Type="http://schemas.openxmlformats.org/officeDocument/2006/relationships/hyperlink" Target="https://projectcatalyst.io/funds/10/f10-daos-less3-cardano/clarity-dao-treasury-defi-integrations" TargetMode="External"/><Relationship Id="rId57" Type="http://schemas.openxmlformats.org/officeDocument/2006/relationships/hyperlink" Target="https://projectcatalyst.io/funds/10/f10-developer-ecosystem-the-evolution/crypto-magazine-published-by-japanese-polular-publisher-futaba-sha" TargetMode="External"/><Relationship Id="rId56" Type="http://schemas.openxmlformats.org/officeDocument/2006/relationships/hyperlink" Target="https://projectcatalyst.io/funds/10/f10-products-and-integrations/core-integrations-to-support-the-fast-growing-onchain-games-and-autonomous-world-segment" TargetMode="External"/><Relationship Id="rId59" Type="http://schemas.openxmlformats.org/officeDocument/2006/relationships/hyperlink" Target="https://projectcatalyst.io/funds/10/f10-spo-tools-and-community-projects/customizable-staking-baskets-platform-incentivizing-cardanos-decentralization" TargetMode="External"/><Relationship Id="rId58" Type="http://schemas.openxmlformats.org/officeDocument/2006/relationships/hyperlink" Target="https://projectcatalyst.io/funds/10/f10-osde-open-source-dev-ecosystem/crystal-sdk-for-blockfrost-api" TargetMode="External"/><Relationship Id="rId95" Type="http://schemas.openxmlformats.org/officeDocument/2006/relationships/hyperlink" Target="https://projectcatalyst.io/funds/10/f10-catalyst-open/integration-of-rare-perks-nfts-into-a-cardano-based-ticketing-platform" TargetMode="External"/><Relationship Id="rId94" Type="http://schemas.openxmlformats.org/officeDocument/2006/relationships/hyperlink" Target="https://projectcatalyst.io/funds/10/f10-atala-prism-launch-ecosystem/incentivized-onboarding-and-identity-in-africa-leveraging-atala-prism" TargetMode="External"/><Relationship Id="rId97" Type="http://schemas.openxmlformats.org/officeDocument/2006/relationships/hyperlink" Target="https://projectcatalyst.io/funds/10/catalyst-systems-improvements/iog-catalyst-team-ideascale-replacement-and-web-browser-based-voting-centre-with-liquid-democracy-aka-catalyst-voices" TargetMode="External"/><Relationship Id="rId96" Type="http://schemas.openxmlformats.org/officeDocument/2006/relationships/hyperlink" Target="https://projectcatalyst.io/funds/10/catalyst-systems-improvements/iog-catalyst-team-catalyst-ecosystem-accelerator-hermes-core-architecture-development" TargetMode="External"/><Relationship Id="rId99" Type="http://schemas.openxmlformats.org/officeDocument/2006/relationships/hyperlink" Target="https://projectcatalyst.io/funds/10/f10-development-and-infrastructure/koios-evolution-enhancements-infra-support-and-maintenance" TargetMode="External"/><Relationship Id="rId98" Type="http://schemas.openxmlformats.org/officeDocument/2006/relationships/hyperlink" Target="https://projectcatalyst.io/funds/10/f10-building-on-nmkr/iot-nmkr-integration-open-source" TargetMode="External"/><Relationship Id="rId91" Type="http://schemas.openxmlformats.org/officeDocument/2006/relationships/hyperlink" Target="https://projectcatalyst.io/funds/10/f10-osde-open-source-dev-ecosystem/gatekeeper-reports-multi-event-support-and-uxui-refinement" TargetMode="External"/><Relationship Id="rId90" Type="http://schemas.openxmlformats.org/officeDocument/2006/relationships/hyperlink" Target="https://projectcatalyst.io/funds/10/f10-atala-prism-launch-ecosystem/framework-for-authenticity-verification-of-tokenized-real-world-assets-based-on-atala-prism" TargetMode="External"/><Relationship Id="rId93" Type="http://schemas.openxmlformats.org/officeDocument/2006/relationships/hyperlink" Target="https://projectcatalyst.io/funds/10/f10-products-and-integrations/ikigai-mlabs-hydra-app-sdk-and-auction-service" TargetMode="External"/><Relationship Id="rId92" Type="http://schemas.openxmlformats.org/officeDocument/2006/relationships/hyperlink" Target="https://projectcatalyst.io/funds/10/f10-developer-ecosystem-the-evolution/help-nmkr-to-continue-operations-and-develop-nft-infrastructure"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projectcatalyst.io/funds/10/f10-startups-and-onboarding-for-students/3-student-driven-demonstration-of-the-use-of-ssi-and-the-cardano-blockchain-to-capture-their-cardano-blockchain-skills" TargetMode="External"/><Relationship Id="rId3" Type="http://schemas.openxmlformats.org/officeDocument/2006/relationships/hyperlink" Target="https://projectcatalyst.io/funds/10/f10-catalyst-open/fimi-cardanotalk-for-vietnamese" TargetMode="External"/><Relationship Id="rId4" Type="http://schemas.openxmlformats.org/officeDocument/2006/relationships/hyperlink" Target="https://projectcatalyst.io/funds/10/f10-catalyst-open/fimi-catalysttalk-for-vietnamese" TargetMode="External"/><Relationship Id="rId9" Type="http://schemas.openxmlformats.org/officeDocument/2006/relationships/hyperlink" Target="https://projectcatalyst.io/funds/10/f10-development-and-infrastructure/allow-cardano-users-to-call-sidechain-smart-contracts-directly-from-their-cardano-mainnet-wallet" TargetMode="External"/><Relationship Id="rId5" Type="http://schemas.openxmlformats.org/officeDocument/2006/relationships/hyperlink" Target="https://projectcatalyst.io/funds/10/f10-startups-and-onboarding-for-students/vietnam-cardano-catalyst-nft-exchange-testing-and-development-environment-helps-young-people-approach-with-the-web30-platform" TargetMode="External"/><Relationship Id="rId6" Type="http://schemas.openxmlformats.org/officeDocument/2006/relationships/hyperlink" Target="https://projectcatalyst.io/funds/10/f10-development-and-infrastructure/a-zero-knowledge-proof-framework-for-cardano-based-on-hydra-and-zk-snarks" TargetMode="External"/><Relationship Id="rId7" Type="http://schemas.openxmlformats.org/officeDocument/2006/relationships/hyperlink" Target="https://projectcatalyst.io/funds/10/f10-daos-less3-cardano/adosia-open-governance-model" TargetMode="External"/><Relationship Id="rId8" Type="http://schemas.openxmlformats.org/officeDocument/2006/relationships/hyperlink" Target="https://projectcatalyst.io/funds/10/f10-daos-less3-cardano/agora-suite-expansion-nft-standards-and-novel-token-structures-integration" TargetMode="External"/><Relationship Id="rId190" Type="http://schemas.openxmlformats.org/officeDocument/2006/relationships/hyperlink" Target="https://projectcatalyst.io/funds/10/f10-products-and-integrations/usdm-fiat-backed-stablecoin-by-mehen-cardanos-premiere-fiat-backed-stablecoin" TargetMode="External"/><Relationship Id="rId194" Type="http://schemas.openxmlformats.org/officeDocument/2006/relationships/drawing" Target="../drawings/drawing8.xml"/><Relationship Id="rId193" Type="http://schemas.openxmlformats.org/officeDocument/2006/relationships/hyperlink" Target="https://projectcatalyst.io/funds/10/f10-products-and-integrations/xerberus-risk-ratings-for-all-fungible-assets-on-cardano" TargetMode="External"/><Relationship Id="rId192" Type="http://schemas.openxmlformats.org/officeDocument/2006/relationships/hyperlink" Target="https://projectcatalyst.io/funds/10/catalyst-systems-improvements/wolfram-the-ai-revolution-and-implications-to-project-catalyst" TargetMode="External"/><Relationship Id="rId191" Type="http://schemas.openxmlformats.org/officeDocument/2006/relationships/hyperlink" Target="https://projectcatalyst.io/funds/10/f10-developer-ecosystem-the-evolution/winter-protocol-open-source-traceability-and-real-world-asset-tokenization" TargetMode="External"/><Relationship Id="rId187" Type="http://schemas.openxmlformats.org/officeDocument/2006/relationships/hyperlink" Target="https://projectcatalyst.io/funds/10/f10-startups-and-onboarding-for-students/unified-cardano-student-club-nigeria" TargetMode="External"/><Relationship Id="rId186" Type="http://schemas.openxmlformats.org/officeDocument/2006/relationships/hyperlink" Target="https://projectcatalyst.io/funds/10/f10-daos-less3-cardano/triphut-dao-open-source-code-audit-and-bug-bounty" TargetMode="External"/><Relationship Id="rId185" Type="http://schemas.openxmlformats.org/officeDocument/2006/relationships/hyperlink" Target="https://projectcatalyst.io/funds/10/f10-products-and-integrations/tor-hidden-service-for-blockfrost" TargetMode="External"/><Relationship Id="rId184" Type="http://schemas.openxmlformats.org/officeDocument/2006/relationships/hyperlink" Target="https://projectcatalyst.io/funds/10/f10-products-and-integrations/the-handle-marketplace-or-ada-handle" TargetMode="External"/><Relationship Id="rId189" Type="http://schemas.openxmlformats.org/officeDocument/2006/relationships/hyperlink" Target="https://projectcatalyst.io/funds/10/f10-osde-open-source-dev-ecosystem/upgrade-cardano-wallet-js-for-babbage" TargetMode="External"/><Relationship Id="rId188" Type="http://schemas.openxmlformats.org/officeDocument/2006/relationships/hyperlink" Target="https://projectcatalyst.io/funds/10/f10-startups-and-onboarding-for-students/universities-onboarding-to-cardano" TargetMode="External"/><Relationship Id="rId183" Type="http://schemas.openxmlformats.org/officeDocument/2006/relationships/hyperlink" Target="https://projectcatalyst.io/funds/10/f10-products-and-integrations/sundaeswap-smart-contract-audit" TargetMode="External"/><Relationship Id="rId182" Type="http://schemas.openxmlformats.org/officeDocument/2006/relationships/hyperlink" Target="https://projectcatalyst.io/funds/10/f10-products-and-integrations/sundaeswap-aiken-smart-contracts" TargetMode="External"/><Relationship Id="rId181" Type="http://schemas.openxmlformats.org/officeDocument/2006/relationships/hyperlink" Target="https://projectcatalyst.io/funds/10/f10-development-and-infrastructure/sundae-labs-hydra-transaction-stream-plugin" TargetMode="External"/><Relationship Id="rId180" Type="http://schemas.openxmlformats.org/officeDocument/2006/relationships/hyperlink" Target="https://projectcatalyst.io/funds/10/f10-development-and-infrastructure/sundae-labs-hydra-ledger-only-mode" TargetMode="External"/><Relationship Id="rId176" Type="http://schemas.openxmlformats.org/officeDocument/2006/relationships/hyperlink" Target="https://projectcatalyst.io/funds/10/f10-spo-tools-and-community-projects/stakepooloperator-scripts-spo-scripts-new-features-updates" TargetMode="External"/><Relationship Id="rId175" Type="http://schemas.openxmlformats.org/officeDocument/2006/relationships/hyperlink" Target="https://projectcatalyst.io/funds/10/f10-spo-tools-and-community-projects/stakepool-metadata-hosting-service" TargetMode="External"/><Relationship Id="rId174" Type="http://schemas.openxmlformats.org/officeDocument/2006/relationships/hyperlink" Target="https://projectcatalyst.io/funds/10/f10-catalyst-open/spreading-cardano-in-turkiye" TargetMode="External"/><Relationship Id="rId173" Type="http://schemas.openxmlformats.org/officeDocument/2006/relationships/hyperlink" Target="https://projectcatalyst.io/funds/10/f10-products-and-integrations/sports-crowdfunding-system-attached-to-funclub-application-based-on-cardano-chain" TargetMode="External"/><Relationship Id="rId179" Type="http://schemas.openxmlformats.org/officeDocument/2006/relationships/hyperlink" Target="https://projectcatalyst.io/funds/10/f10-daos-less3-cardano/sundae-labs-automated-price-discovery" TargetMode="External"/><Relationship Id="rId178" Type="http://schemas.openxmlformats.org/officeDocument/2006/relationships/hyperlink" Target="https://projectcatalyst.io/funds/10/f10-atala-prism-launch-ecosystem/sundae-governance-atala-prism-integration" TargetMode="External"/><Relationship Id="rId177" Type="http://schemas.openxmlformats.org/officeDocument/2006/relationships/hyperlink" Target="https://projectcatalyst.io/funds/10/f10-startups-and-onboarding-for-students/study-guide-for-marlow" TargetMode="External"/><Relationship Id="rId150" Type="http://schemas.openxmlformats.org/officeDocument/2006/relationships/hyperlink" Target="https://projectcatalyst.io/funds/10/f10-developer-ecosystem-the-evolution/plug-and-play-smart-contract-api-a-game-changing-platform-to-deploy-open-source-contracts-instantly" TargetMode="External"/><Relationship Id="rId149" Type="http://schemas.openxmlformats.org/officeDocument/2006/relationships/hyperlink" Target="https://projectcatalyst.io/funds/10/f10-catalyst-open/plu-ts-0-to-full-cardano-dapp-tutorialdocumentation" TargetMode="External"/><Relationship Id="rId148" Type="http://schemas.openxmlformats.org/officeDocument/2006/relationships/hyperlink" Target="https://projectcatalyst.io/funds/10/f10-products-and-integrations/paper-wallet-change-receipts-we-have-minimum-viable-products" TargetMode="External"/><Relationship Id="rId143" Type="http://schemas.openxmlformats.org/officeDocument/2006/relationships/hyperlink" Target="https://projectcatalyst.io/funds/10/f10-developer-ecosystem-the-evolution/opshin-core-developing-python-smart-contracts" TargetMode="External"/><Relationship Id="rId142" Type="http://schemas.openxmlformats.org/officeDocument/2006/relationships/hyperlink" Target="https://projectcatalyst.io/funds/10/f10-daos-less3-cardano/open-source-on-chain-dao-governance" TargetMode="External"/><Relationship Id="rId141" Type="http://schemas.openxmlformats.org/officeDocument/2006/relationships/hyperlink" Target="https://projectcatalyst.io/funds/10/f10-developer-ecosystem-the-evolution/open-source-blockfrost-deployment-images" TargetMode="External"/><Relationship Id="rId140" Type="http://schemas.openxmlformats.org/officeDocument/2006/relationships/hyperlink" Target="https://projectcatalyst.io/funds/10/f10-development-and-infrastructure/open-transaction-chaining-tooling-to-speed-up-cardano-dapps-by-muesliswap" TargetMode="External"/><Relationship Id="rId147" Type="http://schemas.openxmlformats.org/officeDocument/2006/relationships/hyperlink" Target="https://projectcatalyst.io/funds/10/f10-osde-open-source-dev-ecosystem/pallas-open-source-maintainer" TargetMode="External"/><Relationship Id="rId146" Type="http://schemas.openxmlformats.org/officeDocument/2006/relationships/hyperlink" Target="https://projectcatalyst.io/funds/10/f10-development-and-infrastructure/paima-onchain-game-integration-of-frontend-game-engines-and-novel-technology" TargetMode="External"/><Relationship Id="rId145" Type="http://schemas.openxmlformats.org/officeDocument/2006/relationships/hyperlink" Target="https://projectcatalyst.io/funds/10/f10-startups-and-onboarding-for-students/oxford-university-student-hub-cardanox-events-and-student-onboarding" TargetMode="External"/><Relationship Id="rId144" Type="http://schemas.openxmlformats.org/officeDocument/2006/relationships/hyperlink" Target="https://projectcatalyst.io/funds/10/f10-osde-open-source-dev-ecosystem/opshin-education-free-educational-videos-about-python-smart-contracts" TargetMode="External"/><Relationship Id="rId139" Type="http://schemas.openxmlformats.org/officeDocument/2006/relationships/hyperlink" Target="https://projectcatalyst.io/funds/10/f10-products-and-integrations/open-standard-for-cross-game-achievement-system-to-gamify-onchain-participation" TargetMode="External"/><Relationship Id="rId138" Type="http://schemas.openxmlformats.org/officeDocument/2006/relationships/hyperlink" Target="https://projectcatalyst.io/funds/10/f10-spo-tools-and-community-projects/open-source-pooltoolio-and-sustain-for-1-year" TargetMode="External"/><Relationship Id="rId137" Type="http://schemas.openxmlformats.org/officeDocument/2006/relationships/hyperlink" Target="https://projectcatalyst.io/funds/10/f10-products-and-integrations/onboarding-education-platform" TargetMode="External"/><Relationship Id="rId132" Type="http://schemas.openxmlformats.org/officeDocument/2006/relationships/hyperlink" Target="https://projectcatalyst.io/funds/10/f10-building-on-nmkr/newm-x-nucast-music-video-festival-annual-recurring-event" TargetMode="External"/><Relationship Id="rId131" Type="http://schemas.openxmlformats.org/officeDocument/2006/relationships/hyperlink" Target="https://projectcatalyst.io/funds/10/f10-osde-open-source-dev-ecosystem/newm-community-proof-of-human-poh-system-enhance-security-for-smart-contracts" TargetMode="External"/><Relationship Id="rId130" Type="http://schemas.openxmlformats.org/officeDocument/2006/relationships/hyperlink" Target="https://projectcatalyst.io/funds/10/f10-catalyst-open/newm-community-cardano-is-not-a-ghost-chain-worldwide-marketing-push-for-cardano" TargetMode="External"/><Relationship Id="rId136" Type="http://schemas.openxmlformats.org/officeDocument/2006/relationships/hyperlink" Target="https://projectcatalyst.io/funds/10/f10-developer-ecosystem-the-evolution/onboard-japanese-big-ip-holders-onto-cardano-space-and-build-an-ip-certification-system-on-the-cardano-blockchain" TargetMode="External"/><Relationship Id="rId135" Type="http://schemas.openxmlformats.org/officeDocument/2006/relationships/hyperlink" Target="https://projectcatalyst.io/funds/10/f10-osde-open-source-dev-ecosystem/ogmios-clients-in-python-and-c" TargetMode="External"/><Relationship Id="rId134" Type="http://schemas.openxmlformats.org/officeDocument/2006/relationships/hyperlink" Target="https://projectcatalyst.io/funds/10/f10-building-on-nmkr/nmkr-unity-sdk" TargetMode="External"/><Relationship Id="rId133" Type="http://schemas.openxmlformats.org/officeDocument/2006/relationships/hyperlink" Target="https://projectcatalyst.io/funds/10/f10-building-on-nmkr/newm-x-sick-city-the-record-store-music-collectibles-20" TargetMode="External"/><Relationship Id="rId172" Type="http://schemas.openxmlformats.org/officeDocument/2006/relationships/hyperlink" Target="https://projectcatalyst.io/funds/10/f10-spo-tools-and-community-projects/spo-japan-guild-continued-operation-of-the-japanese-spo-community" TargetMode="External"/><Relationship Id="rId171" Type="http://schemas.openxmlformats.org/officeDocument/2006/relationships/hyperlink" Target="https://projectcatalyst.io/funds/10/f10-spo-tools-and-community-projects/spo-community-polling-platform" TargetMode="External"/><Relationship Id="rId170" Type="http://schemas.openxmlformats.org/officeDocument/2006/relationships/hyperlink" Target="https://projectcatalyst.io/funds/10/f10-developer-ecosystem-the-evolution/spectrum-network-or-testing-protocol-at-scale" TargetMode="External"/><Relationship Id="rId165" Type="http://schemas.openxmlformats.org/officeDocument/2006/relationships/hyperlink" Target="https://projectcatalyst.io/funds/10/f10-daos-less3-cardano/socious-decentralized-referral-system-for-daos" TargetMode="External"/><Relationship Id="rId164" Type="http://schemas.openxmlformats.org/officeDocument/2006/relationships/hyperlink" Target="https://projectcatalyst.io/funds/10/f10-building-on-nmkr/smart-places-real-world-utility-for-businesses-with-location-based-nft-incentives" TargetMode="External"/><Relationship Id="rId163" Type="http://schemas.openxmlformats.org/officeDocument/2006/relationships/hyperlink" Target="https://projectcatalyst.io/funds/10/f10-osde-open-source-dev-ecosystem/smart-contract-vulnerabilities-game-capture-the-flag-ctf" TargetMode="External"/><Relationship Id="rId162" Type="http://schemas.openxmlformats.org/officeDocument/2006/relationships/hyperlink" Target="https://projectcatalyst.io/funds/10/f10-spo-tools-and-community-projects/sjg-tools-v2-stake-pool-setup-and-operation-tui-tool-in-japanese" TargetMode="External"/><Relationship Id="rId169" Type="http://schemas.openxmlformats.org/officeDocument/2006/relationships/hyperlink" Target="https://projectcatalyst.io/funds/10/f10-developer-ecosystem-the-evolution/spectrum-network-or-security-audit" TargetMode="External"/><Relationship Id="rId168" Type="http://schemas.openxmlformats.org/officeDocument/2006/relationships/hyperlink" Target="https://projectcatalyst.io/funds/10/f10-development-and-infrastructure/spectrum-network-or-cross-chain-messaging-protocol" TargetMode="External"/><Relationship Id="rId167" Type="http://schemas.openxmlformats.org/officeDocument/2006/relationships/hyperlink" Target="https://projectcatalyst.io/funds/10/f10-developer-ecosystem-the-evolution/sorbet-wallet-debugger-by-sundae-labs" TargetMode="External"/><Relationship Id="rId166" Type="http://schemas.openxmlformats.org/officeDocument/2006/relationships/hyperlink" Target="https://projectcatalyst.io/funds/10/f10-atala-prism-launch-ecosystem/socious-work-history-as-verifiable-credentials" TargetMode="External"/><Relationship Id="rId161" Type="http://schemas.openxmlformats.org/officeDocument/2006/relationships/hyperlink" Target="https://projectcatalyst.io/funds/10/f10-development-and-infrastructure/simple-node-sharing-on-cardano" TargetMode="External"/><Relationship Id="rId160" Type="http://schemas.openxmlformats.org/officeDocument/2006/relationships/hyperlink" Target="https://projectcatalyst.io/funds/10/f10-developer-ecosystem-the-evolution/scrolls-develop-and-deploy-custom-graphql-chain-indexes" TargetMode="External"/><Relationship Id="rId159" Type="http://schemas.openxmlformats.org/officeDocument/2006/relationships/hyperlink" Target="https://projectcatalyst.io/funds/10/f10-catalyst-open/russian-speaking-community-educational-content" TargetMode="External"/><Relationship Id="rId154" Type="http://schemas.openxmlformats.org/officeDocument/2006/relationships/hyperlink" Target="https://projectcatalyst.io/funds/10/f10-spo-tools-and-community-projects/powering-onchain-game-functionality-using-cardano-stakepools" TargetMode="External"/><Relationship Id="rId153" Type="http://schemas.openxmlformats.org/officeDocument/2006/relationships/hyperlink" Target="https://projectcatalyst.io/funds/10/f10-catalyst-open/potential-catalyst-survey-in-japan-for-truely-decentralized-dao-system-on-cardano" TargetMode="External"/><Relationship Id="rId152" Type="http://schemas.openxmlformats.org/officeDocument/2006/relationships/hyperlink" Target="https://projectcatalyst.io/funds/10/f10-spo-tools-and-community-projects/poolpm-visual-explorer-open-source-improved-reboot-towards-a-sustainable-community-innovation-platform" TargetMode="External"/><Relationship Id="rId151" Type="http://schemas.openxmlformats.org/officeDocument/2006/relationships/hyperlink" Target="https://projectcatalyst.io/funds/10/f10-spo-tools-and-community-projects/pool-monitoring-statistics-portal" TargetMode="External"/><Relationship Id="rId158" Type="http://schemas.openxmlformats.org/officeDocument/2006/relationships/hyperlink" Target="https://projectcatalyst.io/funds/10/f10-catalyst-open/reaching-the-francophone-community-in-ghana" TargetMode="External"/><Relationship Id="rId157" Type="http://schemas.openxmlformats.org/officeDocument/2006/relationships/hyperlink" Target="https://projectcatalyst.io/funds/10/f10-daos-less3-cardano/reach-your-people-social-media-and-messaging-integrations-for-daos-and-nft-projects" TargetMode="External"/><Relationship Id="rId156" Type="http://schemas.openxmlformats.org/officeDocument/2006/relationships/hyperlink" Target="https://projectcatalyst.io/funds/10/f10-developer-ecosystem-the-evolution/provide-multiple-templates-on-how-to-write-apps-and-games-for-the-cardano-ecosystem-using-paima" TargetMode="External"/><Relationship Id="rId155" Type="http://schemas.openxmlformats.org/officeDocument/2006/relationships/hyperlink" Target="https://projectcatalyst.io/funds/10/f10-catalyst-open/protecting-indonesias-ecosystems-home-to-1-percent-of-the-earths-land-area-and-rainforests-with-10-percent-of-the-worlds-known-plant-species-12-percent-of-mammal-species-17-percent-of-all-know-35e99" TargetMode="External"/><Relationship Id="rId107" Type="http://schemas.openxmlformats.org/officeDocument/2006/relationships/hyperlink" Target="https://projectcatalyst.io/funds/10/f10-developer-ecosystem-the-evolution/marlowe-runtime-sdks" TargetMode="External"/><Relationship Id="rId106" Type="http://schemas.openxmlformats.org/officeDocument/2006/relationships/hyperlink" Target="https://projectcatalyst.io/funds/10/f10-developer-ecosystem-the-evolution/marlowe-decentralized-oracle-integration" TargetMode="External"/><Relationship Id="rId105" Type="http://schemas.openxmlformats.org/officeDocument/2006/relationships/hyperlink" Target="https://projectcatalyst.io/funds/10/f10-osde-open-source-dev-ecosystem/market-making-and-high-frequency-trading-on-cardano" TargetMode="External"/><Relationship Id="rId104" Type="http://schemas.openxmlformats.org/officeDocument/2006/relationships/hyperlink" Target="https://projectcatalyst.io/funds/10/f10-products-and-integrations/liquidity-efficient-dex-models-for-cardano" TargetMode="External"/><Relationship Id="rId109" Type="http://schemas.openxmlformats.org/officeDocument/2006/relationships/hyperlink" Target="https://projectcatalyst.io/funds/10/f10-products-and-integrations/message-signing-for-trezor-and-ledger-cip-8-cip30" TargetMode="External"/><Relationship Id="rId108" Type="http://schemas.openxmlformats.org/officeDocument/2006/relationships/hyperlink" Target="https://projectcatalyst.io/funds/10/f10-osde-open-source-dev-ecosystem/meshjs-sdk-operations-supporting-open-source-library-development-developer-resources-and-builder-community" TargetMode="External"/><Relationship Id="rId103" Type="http://schemas.openxmlformats.org/officeDocument/2006/relationships/hyperlink" Target="https://projectcatalyst.io/funds/10/f10-products-and-integrations/lenfi-v2-aiken-audit-bug-bounty" TargetMode="External"/><Relationship Id="rId102" Type="http://schemas.openxmlformats.org/officeDocument/2006/relationships/hyperlink" Target="https://projectcatalyst.io/funds/10/f10-products-and-integrations/ledger-live-integration-maintenance" TargetMode="External"/><Relationship Id="rId101" Type="http://schemas.openxmlformats.org/officeDocument/2006/relationships/hyperlink" Target="https://projectcatalyst.io/funds/10/f10-daos-less3-cardano/latam-cardano-community-operations-dao-infrastructure-for-a-wide-purpose" TargetMode="External"/><Relationship Id="rId100" Type="http://schemas.openxmlformats.org/officeDocument/2006/relationships/hyperlink" Target="https://projectcatalyst.io/funds/10/f10-spo-tools-and-community-projects/koios-spo-tools-development-cntools-gliveview-topologyupdater" TargetMode="External"/><Relationship Id="rId129" Type="http://schemas.openxmlformats.org/officeDocument/2006/relationships/hyperlink" Target="https://projectcatalyst.io/funds/10/f10-spo-tools-and-community-projects/new-spo-revenue-streams-for-securing-bridge-infrastructure" TargetMode="External"/><Relationship Id="rId128" Type="http://schemas.openxmlformats.org/officeDocument/2006/relationships/hyperlink" Target="https://projectcatalyst.io/funds/10/f10-daos-less3-cardano/multisig-wallet-connector-cip-30-expansion" TargetMode="External"/><Relationship Id="rId127" Type="http://schemas.openxmlformats.org/officeDocument/2006/relationships/hyperlink" Target="https://projectcatalyst.io/funds/10/f10-osde-open-source-dev-ecosystem/mlabs-streamlining-cardano-deployment-with-enhanced-nixos-modules" TargetMode="External"/><Relationship Id="rId126" Type="http://schemas.openxmlformats.org/officeDocument/2006/relationships/hyperlink" Target="https://projectcatalyst.io/funds/10/f10-spo-tools-and-community-projects/mlabs-spo-anywhere-easy-stake-pool-deployment-with-nixos" TargetMode="External"/><Relationship Id="rId121" Type="http://schemas.openxmlformats.org/officeDocument/2006/relationships/hyperlink" Target="https://projectcatalyst.io/funds/10/f10-development-and-infrastructure/mlabs-dens-decentralized-name-system-phase-i" TargetMode="External"/><Relationship Id="rId120" Type="http://schemas.openxmlformats.org/officeDocument/2006/relationships/hyperlink" Target="https://projectcatalyst.io/funds/10/f10-development-and-infrastructure/mlabs-congested-testnet" TargetMode="External"/><Relationship Id="rId125" Type="http://schemas.openxmlformats.org/officeDocument/2006/relationships/hyperlink" Target="https://projectcatalyst.io/funds/10/f10-development-and-infrastructure/mlabs-re-think-cip-30-wallet-interface-standard" TargetMode="External"/><Relationship Id="rId124" Type="http://schemas.openxmlformats.org/officeDocument/2006/relationships/hyperlink" Target="https://projectcatalyst.io/funds/10/f10-osde-open-source-dev-ecosystem/mlabs-purus-purescript-to-plutus-core-compiler" TargetMode="External"/><Relationship Id="rId123" Type="http://schemas.openxmlformats.org/officeDocument/2006/relationships/hyperlink" Target="https://projectcatalyst.io/funds/10/f10-developer-ecosystem-the-evolution/mlabs-lambdabuffers-was-cardano-dapp-schemas-code-generation-backends-for-rust-javascript-and-aiken" TargetMode="External"/><Relationship Id="rId122" Type="http://schemas.openxmlformats.org/officeDocument/2006/relationships/hyperlink" Target="https://projectcatalyst.io/funds/10/f10-osde-open-source-dev-ecosystem/mlabs-enhancing-and-evolving-the-plutus-simple-model-psm-test-library" TargetMode="External"/><Relationship Id="rId118" Type="http://schemas.openxmlformats.org/officeDocument/2006/relationships/hyperlink" Target="https://projectcatalyst.io/funds/10/f10-products-and-integrations/mlabs-cardanow-rapid-infrastructure-caching" TargetMode="External"/><Relationship Id="rId117" Type="http://schemas.openxmlformats.org/officeDocument/2006/relationships/hyperlink" Target="https://projectcatalyst.io/funds/10/f10-developer-ecosystem-the-evolution/mlabs-cardano-transaction-library-evolution" TargetMode="External"/><Relationship Id="rId116" Type="http://schemas.openxmlformats.org/officeDocument/2006/relationships/hyperlink" Target="https://projectcatalyst.io/funds/10/f10-developer-ecosystem-the-evolution/mlabs-cardano-onchain-languages-benchmark" TargetMode="External"/><Relationship Id="rId115" Type="http://schemas.openxmlformats.org/officeDocument/2006/relationships/hyperlink" Target="https://projectcatalyst.io/funds/10/f10-developer-ecosystem-the-evolution/mlabs-cardano-game-engine-wallet-godot-integration" TargetMode="External"/><Relationship Id="rId119" Type="http://schemas.openxmlformats.org/officeDocument/2006/relationships/hyperlink" Target="https://projectcatalyst.io/funds/10/f10-development-and-infrastructure/mlabs-cemscript-sdk-get-your-dapp-implementation-from-annotated-on-chain-logic-state-machine" TargetMode="External"/><Relationship Id="rId110" Type="http://schemas.openxmlformats.org/officeDocument/2006/relationships/hyperlink" Target="https://projectcatalyst.io/funds/10/f10-products-and-integrations/minswap-aiken-stableswap-audit-bug-bounty" TargetMode="External"/><Relationship Id="rId114" Type="http://schemas.openxmlformats.org/officeDocument/2006/relationships/hyperlink" Target="https://projectcatalyst.io/funds/10/f10-developer-ecosystem-the-evolution/mlabs-browser-based-wallet-for-developers-and-testers" TargetMode="External"/><Relationship Id="rId113" Type="http://schemas.openxmlformats.org/officeDocument/2006/relationships/hyperlink" Target="https://projectcatalyst.io/funds/10/f10-osde-open-source-dev-ecosystem/mithril-open-source-contributor" TargetMode="External"/><Relationship Id="rId112" Type="http://schemas.openxmlformats.org/officeDocument/2006/relationships/hyperlink" Target="https://projectcatalyst.io/funds/10/f10-daos-less3-cardano/minswap-liquidity-bootstrapping-for-daos" TargetMode="External"/><Relationship Id="rId111" Type="http://schemas.openxmlformats.org/officeDocument/2006/relationships/hyperlink" Target="https://projectcatalyst.io/funds/10/f10-products-and-integrations/minswap-aiken-v2-audit"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cardano.ideascale.com/a/dtd/414271-48088" TargetMode="External"/><Relationship Id="rId42" Type="http://schemas.openxmlformats.org/officeDocument/2006/relationships/hyperlink" Target="https://cardano.ideascale.com/a/dtd/414457-48088" TargetMode="External"/><Relationship Id="rId41" Type="http://schemas.openxmlformats.org/officeDocument/2006/relationships/hyperlink" Target="https://cardano.ideascale.com/a/dtd/421331-48088" TargetMode="External"/><Relationship Id="rId44" Type="http://schemas.openxmlformats.org/officeDocument/2006/relationships/hyperlink" Target="https://cardano.ideascale.com/a/dtd/416653-48088" TargetMode="External"/><Relationship Id="rId43" Type="http://schemas.openxmlformats.org/officeDocument/2006/relationships/hyperlink" Target="https://cardano.ideascale.com/a/dtd/417500-48088" TargetMode="External"/><Relationship Id="rId46" Type="http://schemas.openxmlformats.org/officeDocument/2006/relationships/hyperlink" Target="https://cardano.ideascale.com/a/dtd/419413-48088" TargetMode="External"/><Relationship Id="rId45" Type="http://schemas.openxmlformats.org/officeDocument/2006/relationships/hyperlink" Target="https://cardano.ideascale.com/a/dtd/414210-48088" TargetMode="External"/><Relationship Id="rId48" Type="http://schemas.openxmlformats.org/officeDocument/2006/relationships/hyperlink" Target="https://cardano.ideascale.com/a/dtd/421296-48088" TargetMode="External"/><Relationship Id="rId47" Type="http://schemas.openxmlformats.org/officeDocument/2006/relationships/hyperlink" Target="https://cardano.ideascale.com/a/dtd/420320-48088" TargetMode="External"/><Relationship Id="rId49" Type="http://schemas.openxmlformats.org/officeDocument/2006/relationships/hyperlink" Target="https://cardano.ideascale.com/a/dtd/414234-48088" TargetMode="External"/><Relationship Id="rId31" Type="http://schemas.openxmlformats.org/officeDocument/2006/relationships/hyperlink" Target="https://cardano.ideascale.com/a/dtd/414025-48088" TargetMode="External"/><Relationship Id="rId30" Type="http://schemas.openxmlformats.org/officeDocument/2006/relationships/hyperlink" Target="https://cardano.ideascale.com/a/dtd/422416-48088" TargetMode="External"/><Relationship Id="rId33" Type="http://schemas.openxmlformats.org/officeDocument/2006/relationships/hyperlink" Target="https://cardano.ideascale.com/a/dtd/416660-48088" TargetMode="External"/><Relationship Id="rId32" Type="http://schemas.openxmlformats.org/officeDocument/2006/relationships/hyperlink" Target="https://cardano.ideascale.com/a/dtd/421194-48088" TargetMode="External"/><Relationship Id="rId35" Type="http://schemas.openxmlformats.org/officeDocument/2006/relationships/hyperlink" Target="https://cardano.ideascale.com/a/dtd/423145-48088" TargetMode="External"/><Relationship Id="rId34" Type="http://schemas.openxmlformats.org/officeDocument/2006/relationships/hyperlink" Target="https://cardano.ideascale.com/a/dtd/414699-48088" TargetMode="External"/><Relationship Id="rId37" Type="http://schemas.openxmlformats.org/officeDocument/2006/relationships/hyperlink" Target="https://cardano.ideascale.com/a/dtd/416543-48088" TargetMode="External"/><Relationship Id="rId36" Type="http://schemas.openxmlformats.org/officeDocument/2006/relationships/hyperlink" Target="https://cardano.ideascale.com/a/dtd/417268-48088" TargetMode="External"/><Relationship Id="rId39" Type="http://schemas.openxmlformats.org/officeDocument/2006/relationships/hyperlink" Target="https://cardano.ideascale.com/a/dtd/414282-48088" TargetMode="External"/><Relationship Id="rId38" Type="http://schemas.openxmlformats.org/officeDocument/2006/relationships/hyperlink" Target="https://cardano.ideascale.com/a/dtd/422003-48088" TargetMode="External"/><Relationship Id="rId20" Type="http://schemas.openxmlformats.org/officeDocument/2006/relationships/hyperlink" Target="https://cardano.ideascale.com/a/dtd/420021-48088" TargetMode="External"/><Relationship Id="rId22" Type="http://schemas.openxmlformats.org/officeDocument/2006/relationships/hyperlink" Target="https://cardano.ideascale.com/a/dtd/416801-48088" TargetMode="External"/><Relationship Id="rId21" Type="http://schemas.openxmlformats.org/officeDocument/2006/relationships/hyperlink" Target="https://cardano.ideascale.com/a/dtd/417332-48088" TargetMode="External"/><Relationship Id="rId24" Type="http://schemas.openxmlformats.org/officeDocument/2006/relationships/hyperlink" Target="https://cardano.ideascale.com/a/dtd/414008-48088" TargetMode="External"/><Relationship Id="rId23" Type="http://schemas.openxmlformats.org/officeDocument/2006/relationships/hyperlink" Target="https://cardano.ideascale.com/a/dtd/421540-48088" TargetMode="External"/><Relationship Id="rId26" Type="http://schemas.openxmlformats.org/officeDocument/2006/relationships/hyperlink" Target="https://cardano.ideascale.com/a/dtd/417887-48088" TargetMode="External"/><Relationship Id="rId25" Type="http://schemas.openxmlformats.org/officeDocument/2006/relationships/hyperlink" Target="https://cardano.ideascale.com/a/dtd/418068-48088" TargetMode="External"/><Relationship Id="rId28" Type="http://schemas.openxmlformats.org/officeDocument/2006/relationships/hyperlink" Target="https://cardano.ideascale.com/a/dtd/418286-48088" TargetMode="External"/><Relationship Id="rId27" Type="http://schemas.openxmlformats.org/officeDocument/2006/relationships/hyperlink" Target="https://cardano.ideascale.com/a/dtd/419946-48088" TargetMode="External"/><Relationship Id="rId29" Type="http://schemas.openxmlformats.org/officeDocument/2006/relationships/hyperlink" Target="https://cardano.ideascale.com/a/dtd/419831-48088" TargetMode="External"/><Relationship Id="rId11" Type="http://schemas.openxmlformats.org/officeDocument/2006/relationships/hyperlink" Target="https://cardano.ideascale.com/a/dtd/419756-48088" TargetMode="External"/><Relationship Id="rId10" Type="http://schemas.openxmlformats.org/officeDocument/2006/relationships/hyperlink" Target="https://cardano.ideascale.com/a/dtd/417139-48088" TargetMode="External"/><Relationship Id="rId13" Type="http://schemas.openxmlformats.org/officeDocument/2006/relationships/hyperlink" Target="https://cardano.ideascale.com/a/dtd/421872-48088" TargetMode="External"/><Relationship Id="rId12" Type="http://schemas.openxmlformats.org/officeDocument/2006/relationships/hyperlink" Target="https://cardano.ideascale.com/a/dtd/421464-48088" TargetMode="External"/><Relationship Id="rId15" Type="http://schemas.openxmlformats.org/officeDocument/2006/relationships/hyperlink" Target="https://cardano.ideascale.com/a/dtd/422185-48088" TargetMode="External"/><Relationship Id="rId14" Type="http://schemas.openxmlformats.org/officeDocument/2006/relationships/hyperlink" Target="https://cardano.ideascale.com/a/dtd/417770-48088" TargetMode="External"/><Relationship Id="rId17" Type="http://schemas.openxmlformats.org/officeDocument/2006/relationships/hyperlink" Target="https://cardano.ideascale.com/a/dtd/421928-48088" TargetMode="External"/><Relationship Id="rId16" Type="http://schemas.openxmlformats.org/officeDocument/2006/relationships/hyperlink" Target="https://cardano.ideascale.com/a/dtd/421924-48088" TargetMode="External"/><Relationship Id="rId19" Type="http://schemas.openxmlformats.org/officeDocument/2006/relationships/hyperlink" Target="https://cardano.ideascale.com/a/dtd/416507-48088" TargetMode="External"/><Relationship Id="rId18" Type="http://schemas.openxmlformats.org/officeDocument/2006/relationships/hyperlink" Target="https://cardano.ideascale.com/a/dtd/421937-48088" TargetMode="External"/><Relationship Id="rId84" Type="http://schemas.openxmlformats.org/officeDocument/2006/relationships/hyperlink" Target="https://cardano.ideascale.com/a/dtd/419409-48088" TargetMode="External"/><Relationship Id="rId83" Type="http://schemas.openxmlformats.org/officeDocument/2006/relationships/hyperlink" Target="https://cardano.ideascale.com/a/dtd/422219-48088" TargetMode="External"/><Relationship Id="rId86" Type="http://schemas.openxmlformats.org/officeDocument/2006/relationships/hyperlink" Target="https://cardano.ideascale.com/a/dtd/414985-48088" TargetMode="External"/><Relationship Id="rId85" Type="http://schemas.openxmlformats.org/officeDocument/2006/relationships/hyperlink" Target="https://cardano.ideascale.com/a/dtd/422358-48088" TargetMode="External"/><Relationship Id="rId88" Type="http://schemas.openxmlformats.org/officeDocument/2006/relationships/hyperlink" Target="https://cardano.ideascale.com/a/dtd/414969-48088" TargetMode="External"/><Relationship Id="rId87" Type="http://schemas.openxmlformats.org/officeDocument/2006/relationships/hyperlink" Target="https://cardano.ideascale.com/a/dtd/421562-48088" TargetMode="External"/><Relationship Id="rId89" Type="http://schemas.openxmlformats.org/officeDocument/2006/relationships/hyperlink" Target="https://cardano.ideascale.com/a/dtd/421892-48088" TargetMode="External"/><Relationship Id="rId80" Type="http://schemas.openxmlformats.org/officeDocument/2006/relationships/hyperlink" Target="https://cardano.ideascale.com/a/dtd/414416-48088" TargetMode="External"/><Relationship Id="rId82" Type="http://schemas.openxmlformats.org/officeDocument/2006/relationships/hyperlink" Target="https://cardano.ideascale.com/a/dtd/416112-48088" TargetMode="External"/><Relationship Id="rId81" Type="http://schemas.openxmlformats.org/officeDocument/2006/relationships/hyperlink" Target="https://cardano.ideascale.com/a/dtd/419153-48088" TargetMode="External"/><Relationship Id="rId73" Type="http://schemas.openxmlformats.org/officeDocument/2006/relationships/hyperlink" Target="https://cardano.ideascale.com/a/dtd/417265-48088" TargetMode="External"/><Relationship Id="rId72" Type="http://schemas.openxmlformats.org/officeDocument/2006/relationships/hyperlink" Target="https://cardano.ideascale.com/a/dtd/421767-48088" TargetMode="External"/><Relationship Id="rId75" Type="http://schemas.openxmlformats.org/officeDocument/2006/relationships/hyperlink" Target="https://cardano.ideascale.com/a/dtd/417018-48088" TargetMode="External"/><Relationship Id="rId74" Type="http://schemas.openxmlformats.org/officeDocument/2006/relationships/hyperlink" Target="https://cardano.ideascale.com/a/dtd/420196-48088" TargetMode="External"/><Relationship Id="rId77" Type="http://schemas.openxmlformats.org/officeDocument/2006/relationships/hyperlink" Target="https://cardano.ideascale.com/a/dtd/422227-48088" TargetMode="External"/><Relationship Id="rId76" Type="http://schemas.openxmlformats.org/officeDocument/2006/relationships/hyperlink" Target="https://cardano.ideascale.com/a/dtd/414165-48088" TargetMode="External"/><Relationship Id="rId79" Type="http://schemas.openxmlformats.org/officeDocument/2006/relationships/hyperlink" Target="https://cardano.ideascale.com/a/dtd/422249-48088" TargetMode="External"/><Relationship Id="rId78" Type="http://schemas.openxmlformats.org/officeDocument/2006/relationships/hyperlink" Target="https://cardano.ideascale.com/a/dtd/414953-48088" TargetMode="External"/><Relationship Id="rId71" Type="http://schemas.openxmlformats.org/officeDocument/2006/relationships/hyperlink" Target="https://cardano.ideascale.com/a/dtd/422879-48088" TargetMode="External"/><Relationship Id="rId70" Type="http://schemas.openxmlformats.org/officeDocument/2006/relationships/hyperlink" Target="https://cardano.ideascale.com/a/dtd/417700-48088" TargetMode="External"/><Relationship Id="rId62" Type="http://schemas.openxmlformats.org/officeDocument/2006/relationships/hyperlink" Target="https://cardano.ideascale.com/a/dtd/418849-48088" TargetMode="External"/><Relationship Id="rId61" Type="http://schemas.openxmlformats.org/officeDocument/2006/relationships/hyperlink" Target="https://cardano.ideascale.com/a/dtd/421708-48088" TargetMode="External"/><Relationship Id="rId64" Type="http://schemas.openxmlformats.org/officeDocument/2006/relationships/hyperlink" Target="https://cardano.ideascale.com/a/dtd/420980-48088" TargetMode="External"/><Relationship Id="rId63" Type="http://schemas.openxmlformats.org/officeDocument/2006/relationships/hyperlink" Target="https://cardano.ideascale.com/a/dtd/420774-48088" TargetMode="External"/><Relationship Id="rId66" Type="http://schemas.openxmlformats.org/officeDocument/2006/relationships/hyperlink" Target="https://cardano.ideascale.com/a/dtd/416627-48088" TargetMode="External"/><Relationship Id="rId65" Type="http://schemas.openxmlformats.org/officeDocument/2006/relationships/hyperlink" Target="http://adapools.org" TargetMode="External"/><Relationship Id="rId68" Type="http://schemas.openxmlformats.org/officeDocument/2006/relationships/hyperlink" Target="https://cardano.ideascale.com/a/dtd/414257-48088" TargetMode="External"/><Relationship Id="rId67" Type="http://schemas.openxmlformats.org/officeDocument/2006/relationships/hyperlink" Target="https://cardano.ideascale.com/a/dtd/419160-48088" TargetMode="External"/><Relationship Id="rId60" Type="http://schemas.openxmlformats.org/officeDocument/2006/relationships/hyperlink" Target="https://cardano.ideascale.com/a/dtd/421782-48088" TargetMode="External"/><Relationship Id="rId69" Type="http://schemas.openxmlformats.org/officeDocument/2006/relationships/hyperlink" Target="https://cardano.ideascale.com/a/dtd/416688-48088" TargetMode="External"/><Relationship Id="rId51" Type="http://schemas.openxmlformats.org/officeDocument/2006/relationships/hyperlink" Target="https://cardano.ideascale.com/a/dtd/419161-48088" TargetMode="External"/><Relationship Id="rId50" Type="http://schemas.openxmlformats.org/officeDocument/2006/relationships/hyperlink" Target="https://cardano.ideascale.com/a/dtd/414276-48088" TargetMode="External"/><Relationship Id="rId53" Type="http://schemas.openxmlformats.org/officeDocument/2006/relationships/hyperlink" Target="https://cardano.ideascale.com/a/dtd/417900-48088" TargetMode="External"/><Relationship Id="rId52" Type="http://schemas.openxmlformats.org/officeDocument/2006/relationships/hyperlink" Target="https://cardano.ideascale.com/a/dtd/422842-48088" TargetMode="External"/><Relationship Id="rId55" Type="http://schemas.openxmlformats.org/officeDocument/2006/relationships/hyperlink" Target="https://cardano.ideascale.com/a/dtd/421612-48088" TargetMode="External"/><Relationship Id="rId54" Type="http://schemas.openxmlformats.org/officeDocument/2006/relationships/hyperlink" Target="https://cardano.ideascale.com/a/dtd/421822-48088" TargetMode="External"/><Relationship Id="rId57" Type="http://schemas.openxmlformats.org/officeDocument/2006/relationships/hyperlink" Target="https://cardano.ideascale.com/a/dtd/421820-48088" TargetMode="External"/><Relationship Id="rId56" Type="http://schemas.openxmlformats.org/officeDocument/2006/relationships/hyperlink" Target="https://cardano.ideascale.com/a/dtd/419159-48088" TargetMode="External"/><Relationship Id="rId59" Type="http://schemas.openxmlformats.org/officeDocument/2006/relationships/hyperlink" Target="https://cardano.ideascale.com/a/dtd/419171-48088" TargetMode="External"/><Relationship Id="rId58" Type="http://schemas.openxmlformats.org/officeDocument/2006/relationships/hyperlink" Target="https://cardano.ideascale.com/a/dtd/417955-48088" TargetMode="External"/><Relationship Id="rId95" Type="http://schemas.openxmlformats.org/officeDocument/2006/relationships/hyperlink" Target="https://cardano.ideascale.com/a/dtd/420216-48088" TargetMode="External"/><Relationship Id="rId94" Type="http://schemas.openxmlformats.org/officeDocument/2006/relationships/hyperlink" Target="https://cardano.ideascale.com/a/dtd/417263-48088" TargetMode="External"/><Relationship Id="rId97" Type="http://schemas.openxmlformats.org/officeDocument/2006/relationships/hyperlink" Target="https://cardano.ideascale.com/a/dtd/414624-48088" TargetMode="External"/><Relationship Id="rId96" Type="http://schemas.openxmlformats.org/officeDocument/2006/relationships/hyperlink" Target="https://cardano.ideascale.com/a/dtd/416182-48088" TargetMode="External"/><Relationship Id="rId99" Type="http://schemas.openxmlformats.org/officeDocument/2006/relationships/hyperlink" Target="https://cardano.ideascale.com/a/dtd/417615-48088" TargetMode="External"/><Relationship Id="rId98" Type="http://schemas.openxmlformats.org/officeDocument/2006/relationships/hyperlink" Target="https://cardano.ideascale.com/a/dtd/418778-48088" TargetMode="External"/><Relationship Id="rId91" Type="http://schemas.openxmlformats.org/officeDocument/2006/relationships/hyperlink" Target="https://cardano.ideascale.com/a/dtd/419898-48088" TargetMode="External"/><Relationship Id="rId90" Type="http://schemas.openxmlformats.org/officeDocument/2006/relationships/hyperlink" Target="https://cardano.ideascale.com/a/dtd/421908-48088" TargetMode="External"/><Relationship Id="rId93" Type="http://schemas.openxmlformats.org/officeDocument/2006/relationships/hyperlink" Target="https://cardano.ideascale.com/a/dtd/420262-48088" TargetMode="External"/><Relationship Id="rId92" Type="http://schemas.openxmlformats.org/officeDocument/2006/relationships/hyperlink" Target="https://cardano.ideascale.com/a/dtd/414407-48088" TargetMode="External"/><Relationship Id="rId217" Type="http://schemas.openxmlformats.org/officeDocument/2006/relationships/hyperlink" Target="https://cardano.ideascale.com/a/dtd/417656-48088" TargetMode="External"/><Relationship Id="rId216" Type="http://schemas.openxmlformats.org/officeDocument/2006/relationships/hyperlink" Target="https://cardano.ideascale.com/a/dtd/419164-48088" TargetMode="External"/><Relationship Id="rId215" Type="http://schemas.openxmlformats.org/officeDocument/2006/relationships/hyperlink" Target="https://cardano.ideascale.com/a/dtd/417569-48088" TargetMode="External"/><Relationship Id="rId214" Type="http://schemas.openxmlformats.org/officeDocument/2006/relationships/hyperlink" Target="https://cardano.ideascale.com/a/dtd/419575-48088" TargetMode="External"/><Relationship Id="rId219" Type="http://schemas.openxmlformats.org/officeDocument/2006/relationships/drawing" Target="../drawings/drawing9.xml"/><Relationship Id="rId218" Type="http://schemas.openxmlformats.org/officeDocument/2006/relationships/hyperlink" Target="https://cardano.ideascale.com/a/dtd/417395-48088" TargetMode="External"/><Relationship Id="rId213" Type="http://schemas.openxmlformats.org/officeDocument/2006/relationships/hyperlink" Target="https://cardano.ideascale.com/a/dtd/422031-48088" TargetMode="External"/><Relationship Id="rId212" Type="http://schemas.openxmlformats.org/officeDocument/2006/relationships/hyperlink" Target="https://cardano.ideascale.com/a/dtd/422190-48088" TargetMode="External"/><Relationship Id="rId211" Type="http://schemas.openxmlformats.org/officeDocument/2006/relationships/hyperlink" Target="https://cardano.ideascale.com/a/dtd/417356-48088" TargetMode="External"/><Relationship Id="rId210" Type="http://schemas.openxmlformats.org/officeDocument/2006/relationships/hyperlink" Target="https://cardano.ideascale.com/a/dtd/417204-48088" TargetMode="External"/><Relationship Id="rId206" Type="http://schemas.openxmlformats.org/officeDocument/2006/relationships/hyperlink" Target="https://cardano.ideascale.com/a/dtd/422853-48088" TargetMode="External"/><Relationship Id="rId205" Type="http://schemas.openxmlformats.org/officeDocument/2006/relationships/hyperlink" Target="https://cardano.ideascale.com/a/dtd/418881-48088" TargetMode="External"/><Relationship Id="rId204" Type="http://schemas.openxmlformats.org/officeDocument/2006/relationships/hyperlink" Target="https://cardano.ideascale.com/a/dtd/420147-48088" TargetMode="External"/><Relationship Id="rId203" Type="http://schemas.openxmlformats.org/officeDocument/2006/relationships/hyperlink" Target="https://cardano.ideascale.com/a/dtd/419088-48088" TargetMode="External"/><Relationship Id="rId209" Type="http://schemas.openxmlformats.org/officeDocument/2006/relationships/hyperlink" Target="https://cardano.ideascale.com/a/dtd/420794-48088" TargetMode="External"/><Relationship Id="rId208" Type="http://schemas.openxmlformats.org/officeDocument/2006/relationships/hyperlink" Target="https://cardano.ideascale.com/a/dtd/414716-48088" TargetMode="External"/><Relationship Id="rId207" Type="http://schemas.openxmlformats.org/officeDocument/2006/relationships/hyperlink" Target="https://cardano.ideascale.com/a/dtd/421816-48088" TargetMode="External"/><Relationship Id="rId202" Type="http://schemas.openxmlformats.org/officeDocument/2006/relationships/hyperlink" Target="https://cardano.ideascale.com/a/dtd/422229-48088" TargetMode="External"/><Relationship Id="rId201" Type="http://schemas.openxmlformats.org/officeDocument/2006/relationships/hyperlink" Target="https://cardano.ideascale.com/a/dtd/418252-48088" TargetMode="External"/><Relationship Id="rId200" Type="http://schemas.openxmlformats.org/officeDocument/2006/relationships/hyperlink" Target="https://cardano.ideascale.com/a/dtd/417884-48088"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a/dtd/413992-48088" TargetMode="External"/><Relationship Id="rId3" Type="http://schemas.openxmlformats.org/officeDocument/2006/relationships/hyperlink" Target="https://cardano.ideascale.com/a/dtd/422294-48088" TargetMode="External"/><Relationship Id="rId4" Type="http://schemas.openxmlformats.org/officeDocument/2006/relationships/hyperlink" Target="https://cardano.ideascale.com/a/dtd/419167-48088" TargetMode="External"/><Relationship Id="rId9" Type="http://schemas.openxmlformats.org/officeDocument/2006/relationships/hyperlink" Target="https://cardano.ideascale.com/a/dtd/417956-48088" TargetMode="External"/><Relationship Id="rId5" Type="http://schemas.openxmlformats.org/officeDocument/2006/relationships/hyperlink" Target="https://cardano.ideascale.com/a/dtd/414465-48088" TargetMode="External"/><Relationship Id="rId6" Type="http://schemas.openxmlformats.org/officeDocument/2006/relationships/hyperlink" Target="https://cardano.ideascale.com/a/dtd/418759-48088" TargetMode="External"/><Relationship Id="rId7" Type="http://schemas.openxmlformats.org/officeDocument/2006/relationships/hyperlink" Target="https://cardano.ideascale.com/a/dtd/414140-48088" TargetMode="External"/><Relationship Id="rId8" Type="http://schemas.openxmlformats.org/officeDocument/2006/relationships/hyperlink" Target="https://cardano.ideascale.com/a/dtd/419917-48088" TargetMode="External"/><Relationship Id="rId190" Type="http://schemas.openxmlformats.org/officeDocument/2006/relationships/hyperlink" Target="https://cardano.ideascale.com/a/dtd/418201-48088" TargetMode="External"/><Relationship Id="rId194" Type="http://schemas.openxmlformats.org/officeDocument/2006/relationships/hyperlink" Target="https://cardano.ideascale.com/a/dtd/419165-48088" TargetMode="External"/><Relationship Id="rId193" Type="http://schemas.openxmlformats.org/officeDocument/2006/relationships/hyperlink" Target="https://cardano.ideascale.com/a/dtd/417574-48088" TargetMode="External"/><Relationship Id="rId192" Type="http://schemas.openxmlformats.org/officeDocument/2006/relationships/hyperlink" Target="https://cardano.ideascale.com/a/dtd/416455-48088" TargetMode="External"/><Relationship Id="rId191" Type="http://schemas.openxmlformats.org/officeDocument/2006/relationships/hyperlink" Target="https://cardano.ideascale.com/a/dtd/422741-48088" TargetMode="External"/><Relationship Id="rId187" Type="http://schemas.openxmlformats.org/officeDocument/2006/relationships/hyperlink" Target="https://cardano.ideascale.com/a/dtd/419380-48088" TargetMode="External"/><Relationship Id="rId186" Type="http://schemas.openxmlformats.org/officeDocument/2006/relationships/hyperlink" Target="https://cardano.ideascale.com/a/dtd/419400-48088" TargetMode="External"/><Relationship Id="rId185" Type="http://schemas.openxmlformats.org/officeDocument/2006/relationships/hyperlink" Target="https://cardano.ideascale.com/a/dtd/421676-48088" TargetMode="External"/><Relationship Id="rId184" Type="http://schemas.openxmlformats.org/officeDocument/2006/relationships/hyperlink" Target="https://cardano.ideascale.com/a/dtd/422123-48088" TargetMode="External"/><Relationship Id="rId189" Type="http://schemas.openxmlformats.org/officeDocument/2006/relationships/hyperlink" Target="https://cardano.ideascale.com/a/dtd/419158-48088" TargetMode="External"/><Relationship Id="rId188" Type="http://schemas.openxmlformats.org/officeDocument/2006/relationships/hyperlink" Target="https://cardano.ideascale.com/a/dtd/419407-48088" TargetMode="External"/><Relationship Id="rId183" Type="http://schemas.openxmlformats.org/officeDocument/2006/relationships/hyperlink" Target="https://cardano.ideascale.com/a/dtd/414367-48088" TargetMode="External"/><Relationship Id="rId182" Type="http://schemas.openxmlformats.org/officeDocument/2006/relationships/hyperlink" Target="https://cardano.ideascale.com/a/dtd/422461-48088" TargetMode="External"/><Relationship Id="rId181" Type="http://schemas.openxmlformats.org/officeDocument/2006/relationships/hyperlink" Target="https://cardano.ideascale.com/a/dtd/422318-48088" TargetMode="External"/><Relationship Id="rId180" Type="http://schemas.openxmlformats.org/officeDocument/2006/relationships/hyperlink" Target="https://cardano.ideascale.com/a/dtd/420039-48088" TargetMode="External"/><Relationship Id="rId176" Type="http://schemas.openxmlformats.org/officeDocument/2006/relationships/hyperlink" Target="https://cardano.ideascale.com/a/dtd/419421-48088" TargetMode="External"/><Relationship Id="rId175" Type="http://schemas.openxmlformats.org/officeDocument/2006/relationships/hyperlink" Target="https://cardano.ideascale.com/a/dtd/421534-48088" TargetMode="External"/><Relationship Id="rId174" Type="http://schemas.openxmlformats.org/officeDocument/2006/relationships/hyperlink" Target="https://cardano.ideascale.com/a/dtd/413998-48088" TargetMode="External"/><Relationship Id="rId173" Type="http://schemas.openxmlformats.org/officeDocument/2006/relationships/hyperlink" Target="https://cardano.ideascale.com/a/dtd/414126-48088" TargetMode="External"/><Relationship Id="rId179" Type="http://schemas.openxmlformats.org/officeDocument/2006/relationships/hyperlink" Target="https://cardano.ideascale.com/a/dtd/423007-48088" TargetMode="External"/><Relationship Id="rId178" Type="http://schemas.openxmlformats.org/officeDocument/2006/relationships/hyperlink" Target="https://cardano.ideascale.com/a/dtd/421502-48088" TargetMode="External"/><Relationship Id="rId177" Type="http://schemas.openxmlformats.org/officeDocument/2006/relationships/hyperlink" Target="https://cardano.ideascale.com/a/dtd/419676-48088" TargetMode="External"/><Relationship Id="rId198" Type="http://schemas.openxmlformats.org/officeDocument/2006/relationships/hyperlink" Target="https://cardano.ideascale.com/a/dtd/416678-48088" TargetMode="External"/><Relationship Id="rId197" Type="http://schemas.openxmlformats.org/officeDocument/2006/relationships/hyperlink" Target="https://cardano.ideascale.com/a/dtd/417108-48088" TargetMode="External"/><Relationship Id="rId196" Type="http://schemas.openxmlformats.org/officeDocument/2006/relationships/hyperlink" Target="https://cardano.ideascale.com/a/dtd/416656-48088" TargetMode="External"/><Relationship Id="rId195" Type="http://schemas.openxmlformats.org/officeDocument/2006/relationships/hyperlink" Target="https://cardano.ideascale.com/a/dtd/421661-48088" TargetMode="External"/><Relationship Id="rId199" Type="http://schemas.openxmlformats.org/officeDocument/2006/relationships/hyperlink" Target="https://cardano.ideascale.com/a/dtd/415035-48088" TargetMode="External"/><Relationship Id="rId150" Type="http://schemas.openxmlformats.org/officeDocument/2006/relationships/hyperlink" Target="https://cardano.ideascale.com/a/dtd/419151-48088" TargetMode="External"/><Relationship Id="rId149" Type="http://schemas.openxmlformats.org/officeDocument/2006/relationships/hyperlink" Target="https://cardano.ideascale.com/a/dtd/422195-48088" TargetMode="External"/><Relationship Id="rId148" Type="http://schemas.openxmlformats.org/officeDocument/2006/relationships/hyperlink" Target="https://cardano.ideascale.com/a/dtd/422378-48088" TargetMode="External"/><Relationship Id="rId143" Type="http://schemas.openxmlformats.org/officeDocument/2006/relationships/hyperlink" Target="https://cardano.ideascale.com/a/dtd/422127-48088" TargetMode="External"/><Relationship Id="rId142" Type="http://schemas.openxmlformats.org/officeDocument/2006/relationships/hyperlink" Target="https://cardano.ideascale.com/a/dtd/422045-48088" TargetMode="External"/><Relationship Id="rId141" Type="http://schemas.openxmlformats.org/officeDocument/2006/relationships/hyperlink" Target="https://cardano.ideascale.com/a/dtd/418557-48088" TargetMode="External"/><Relationship Id="rId140" Type="http://schemas.openxmlformats.org/officeDocument/2006/relationships/hyperlink" Target="https://cardano.ideascale.com/a/dtd/418563-48088" TargetMode="External"/><Relationship Id="rId147" Type="http://schemas.openxmlformats.org/officeDocument/2006/relationships/hyperlink" Target="https://cardano.ideascale.com/a/dtd/422511-48088" TargetMode="External"/><Relationship Id="rId146" Type="http://schemas.openxmlformats.org/officeDocument/2006/relationships/hyperlink" Target="https://cardano.ideascale.com/a/dtd/418706-48088" TargetMode="External"/><Relationship Id="rId145" Type="http://schemas.openxmlformats.org/officeDocument/2006/relationships/hyperlink" Target="https://cardano.ideascale.com/a/dtd/422005-48088" TargetMode="External"/><Relationship Id="rId144" Type="http://schemas.openxmlformats.org/officeDocument/2006/relationships/hyperlink" Target="https://cardano.ideascale.com/a/dtd/414243-48088" TargetMode="External"/><Relationship Id="rId139" Type="http://schemas.openxmlformats.org/officeDocument/2006/relationships/hyperlink" Target="https://cardano.ideascale.com/a/dtd/422135-48088" TargetMode="External"/><Relationship Id="rId138" Type="http://schemas.openxmlformats.org/officeDocument/2006/relationships/hyperlink" Target="https://cardano.ideascale.com/a/dtd/414982-48088" TargetMode="External"/><Relationship Id="rId137" Type="http://schemas.openxmlformats.org/officeDocument/2006/relationships/hyperlink" Target="https://cardano.ideascale.com/a/dtd/419149-48088" TargetMode="External"/><Relationship Id="rId132" Type="http://schemas.openxmlformats.org/officeDocument/2006/relationships/hyperlink" Target="https://cardano.ideascale.com/a/dtd/421345-48088" TargetMode="External"/><Relationship Id="rId131" Type="http://schemas.openxmlformats.org/officeDocument/2006/relationships/hyperlink" Target="https://cardano.ideascale.com/a/dtd/419012-48088" TargetMode="External"/><Relationship Id="rId130" Type="http://schemas.openxmlformats.org/officeDocument/2006/relationships/hyperlink" Target="https://cardano.ideascale.com/a/dtd/417570-48088" TargetMode="External"/><Relationship Id="rId136" Type="http://schemas.openxmlformats.org/officeDocument/2006/relationships/hyperlink" Target="https://cardano.ideascale.com/a/dtd/420545-48088" TargetMode="External"/><Relationship Id="rId135" Type="http://schemas.openxmlformats.org/officeDocument/2006/relationships/hyperlink" Target="https://cardano.ideascale.com/a/dtd/422900-48088" TargetMode="External"/><Relationship Id="rId134" Type="http://schemas.openxmlformats.org/officeDocument/2006/relationships/hyperlink" Target="https://cardano.ideascale.com/a/dtd/421263-48088" TargetMode="External"/><Relationship Id="rId133" Type="http://schemas.openxmlformats.org/officeDocument/2006/relationships/hyperlink" Target="https://cardano.ideascale.com/a/dtd/420827-48088" TargetMode="External"/><Relationship Id="rId172" Type="http://schemas.openxmlformats.org/officeDocument/2006/relationships/hyperlink" Target="https://cardano.ideascale.com/a/dtd/414195-48088" TargetMode="External"/><Relationship Id="rId171" Type="http://schemas.openxmlformats.org/officeDocument/2006/relationships/hyperlink" Target="https://cardano.ideascale.com/a/dtd/422504-48088" TargetMode="External"/><Relationship Id="rId170" Type="http://schemas.openxmlformats.org/officeDocument/2006/relationships/hyperlink" Target="https://cardano.ideascale.com/a/dtd/421169-48088" TargetMode="External"/><Relationship Id="rId165" Type="http://schemas.openxmlformats.org/officeDocument/2006/relationships/hyperlink" Target="https://cardano.ideascale.com/a/dtd/421607-48088" TargetMode="External"/><Relationship Id="rId164" Type="http://schemas.openxmlformats.org/officeDocument/2006/relationships/hyperlink" Target="https://cardano.ideascale.com/a/dtd/419745-48088" TargetMode="External"/><Relationship Id="rId163" Type="http://schemas.openxmlformats.org/officeDocument/2006/relationships/hyperlink" Target="https://cardano.ideascale.com/a/dtd/418257-48088" TargetMode="External"/><Relationship Id="rId162" Type="http://schemas.openxmlformats.org/officeDocument/2006/relationships/hyperlink" Target="https://cardano.ideascale.com/a/dtd/422538-48088" TargetMode="External"/><Relationship Id="rId169" Type="http://schemas.openxmlformats.org/officeDocument/2006/relationships/hyperlink" Target="https://cardano.ideascale.com/a/dtd/414001-48088" TargetMode="External"/><Relationship Id="rId168" Type="http://schemas.openxmlformats.org/officeDocument/2006/relationships/hyperlink" Target="https://cardano.ideascale.com/a/dtd/421050-48088" TargetMode="External"/><Relationship Id="rId167" Type="http://schemas.openxmlformats.org/officeDocument/2006/relationships/hyperlink" Target="https://cardano.ideascale.com/a/dtd/422594-48088" TargetMode="External"/><Relationship Id="rId166" Type="http://schemas.openxmlformats.org/officeDocument/2006/relationships/hyperlink" Target="https://cardano.ideascale.com/a/dtd/417277-48088" TargetMode="External"/><Relationship Id="rId161" Type="http://schemas.openxmlformats.org/officeDocument/2006/relationships/hyperlink" Target="https://cardano.ideascale.com/a/dtd/420897-48088" TargetMode="External"/><Relationship Id="rId160" Type="http://schemas.openxmlformats.org/officeDocument/2006/relationships/hyperlink" Target="https://cardano.ideascale.com/a/dtd/423021-48088" TargetMode="External"/><Relationship Id="rId159" Type="http://schemas.openxmlformats.org/officeDocument/2006/relationships/hyperlink" Target="https://cardano.ideascale.com/a/dtd/414065-48088" TargetMode="External"/><Relationship Id="rId154" Type="http://schemas.openxmlformats.org/officeDocument/2006/relationships/hyperlink" Target="https://cardano.ideascale.com/a/dtd/421376-48088" TargetMode="External"/><Relationship Id="rId153" Type="http://schemas.openxmlformats.org/officeDocument/2006/relationships/hyperlink" Target="https://cardano.ideascale.com/a/dtd/414086-48088" TargetMode="External"/><Relationship Id="rId152" Type="http://schemas.openxmlformats.org/officeDocument/2006/relationships/hyperlink" Target="https://cardano.ideascale.com/a/dtd/421815-48088" TargetMode="External"/><Relationship Id="rId151" Type="http://schemas.openxmlformats.org/officeDocument/2006/relationships/hyperlink" Target="https://cardano.ideascale.com/a/dtd/419150-48088" TargetMode="External"/><Relationship Id="rId158" Type="http://schemas.openxmlformats.org/officeDocument/2006/relationships/hyperlink" Target="https://cardano.ideascale.com/a/dtd/414017-48088" TargetMode="External"/><Relationship Id="rId157" Type="http://schemas.openxmlformats.org/officeDocument/2006/relationships/hyperlink" Target="https://cardano.ideascale.com/a/dtd/420778-48088" TargetMode="External"/><Relationship Id="rId156" Type="http://schemas.openxmlformats.org/officeDocument/2006/relationships/hyperlink" Target="https://cardano.ideascale.com/a/dtd/420791-48088" TargetMode="External"/><Relationship Id="rId155" Type="http://schemas.openxmlformats.org/officeDocument/2006/relationships/hyperlink" Target="https://cardano.ideascale.com/a/dtd/422388-48088" TargetMode="External"/><Relationship Id="rId107" Type="http://schemas.openxmlformats.org/officeDocument/2006/relationships/hyperlink" Target="https://cardano.ideascale.com/a/dtd/421769-48088" TargetMode="External"/><Relationship Id="rId106" Type="http://schemas.openxmlformats.org/officeDocument/2006/relationships/hyperlink" Target="https://cardano.ideascale.com/a/dtd/420373-48088" TargetMode="External"/><Relationship Id="rId105" Type="http://schemas.openxmlformats.org/officeDocument/2006/relationships/hyperlink" Target="https://cardano.ideascale.com/a/dtd/419154-48088" TargetMode="External"/><Relationship Id="rId104" Type="http://schemas.openxmlformats.org/officeDocument/2006/relationships/hyperlink" Target="https://cardano.ideascale.com/a/dtd/418841-48088" TargetMode="External"/><Relationship Id="rId109" Type="http://schemas.openxmlformats.org/officeDocument/2006/relationships/hyperlink" Target="https://cardano.ideascale.com/a/dtd/421675-48088" TargetMode="External"/><Relationship Id="rId108" Type="http://schemas.openxmlformats.org/officeDocument/2006/relationships/hyperlink" Target="https://cardano.ideascale.com/a/dtd/422500-48088" TargetMode="External"/><Relationship Id="rId103" Type="http://schemas.openxmlformats.org/officeDocument/2006/relationships/hyperlink" Target="https://cardano.ideascale.com/a/dtd/422502-48088" TargetMode="External"/><Relationship Id="rId102" Type="http://schemas.openxmlformats.org/officeDocument/2006/relationships/hyperlink" Target="https://cardano.ideascale.com/a/dtd/419964-48088" TargetMode="External"/><Relationship Id="rId101" Type="http://schemas.openxmlformats.org/officeDocument/2006/relationships/hyperlink" Target="https://cardano.ideascale.com/a/dtd/417215-48088" TargetMode="External"/><Relationship Id="rId100" Type="http://schemas.openxmlformats.org/officeDocument/2006/relationships/hyperlink" Target="https://cardano.ideascale.com/a/dtd/419644-48088" TargetMode="External"/><Relationship Id="rId129" Type="http://schemas.openxmlformats.org/officeDocument/2006/relationships/hyperlink" Target="https://cardano.ideascale.com/a/dtd/419397-48088" TargetMode="External"/><Relationship Id="rId128" Type="http://schemas.openxmlformats.org/officeDocument/2006/relationships/hyperlink" Target="https://cardano.ideascale.com/a/dtd/422549-48088" TargetMode="External"/><Relationship Id="rId127" Type="http://schemas.openxmlformats.org/officeDocument/2006/relationships/hyperlink" Target="https://cardano.ideascale.com/a/dtd/422283-48088" TargetMode="External"/><Relationship Id="rId126" Type="http://schemas.openxmlformats.org/officeDocument/2006/relationships/hyperlink" Target="https://cardano.ideascale.com/a/dtd/414506-48088" TargetMode="External"/><Relationship Id="rId121" Type="http://schemas.openxmlformats.org/officeDocument/2006/relationships/hyperlink" Target="https://cardano.ideascale.com/a/dtd/414047-48088" TargetMode="External"/><Relationship Id="rId120" Type="http://schemas.openxmlformats.org/officeDocument/2006/relationships/hyperlink" Target="https://cardano.ideascale.com/a/dtd/414896-48088" TargetMode="External"/><Relationship Id="rId125" Type="http://schemas.openxmlformats.org/officeDocument/2006/relationships/hyperlink" Target="https://cardano.ideascale.com/a/dtd/418696-48088" TargetMode="External"/><Relationship Id="rId124" Type="http://schemas.openxmlformats.org/officeDocument/2006/relationships/hyperlink" Target="https://cardano.ideascale.com/a/dtd/422843-48088" TargetMode="External"/><Relationship Id="rId123" Type="http://schemas.openxmlformats.org/officeDocument/2006/relationships/hyperlink" Target="https://cardano.ideascale.com/a/dtd/421574-48088" TargetMode="External"/><Relationship Id="rId122" Type="http://schemas.openxmlformats.org/officeDocument/2006/relationships/hyperlink" Target="https://cardano.ideascale.com/a/dtd/414441-48088" TargetMode="External"/><Relationship Id="rId118" Type="http://schemas.openxmlformats.org/officeDocument/2006/relationships/hyperlink" Target="https://cardano.ideascale.com/a/dtd/422079-48088" TargetMode="External"/><Relationship Id="rId117" Type="http://schemas.openxmlformats.org/officeDocument/2006/relationships/hyperlink" Target="https://cardano.ideascale.com/a/dtd/416681-48088" TargetMode="External"/><Relationship Id="rId116" Type="http://schemas.openxmlformats.org/officeDocument/2006/relationships/hyperlink" Target="https://cardano.ideascale.com/a/dtd/420109-48088" TargetMode="External"/><Relationship Id="rId115" Type="http://schemas.openxmlformats.org/officeDocument/2006/relationships/hyperlink" Target="https://cardano.ideascale.com/a/dtd/421280-48088" TargetMode="External"/><Relationship Id="rId119" Type="http://schemas.openxmlformats.org/officeDocument/2006/relationships/hyperlink" Target="https://cardano.ideascale.com/a/dtd/414898-48088" TargetMode="External"/><Relationship Id="rId110" Type="http://schemas.openxmlformats.org/officeDocument/2006/relationships/hyperlink" Target="https://cardano.ideascale.com/a/dtd/419483-48088" TargetMode="External"/><Relationship Id="rId114" Type="http://schemas.openxmlformats.org/officeDocument/2006/relationships/hyperlink" Target="https://cardano.ideascale.com/a/dtd/423077-48088" TargetMode="External"/><Relationship Id="rId113" Type="http://schemas.openxmlformats.org/officeDocument/2006/relationships/hyperlink" Target="https://cardano.ideascale.com/a/dtd/414661-48088" TargetMode="External"/><Relationship Id="rId112" Type="http://schemas.openxmlformats.org/officeDocument/2006/relationships/hyperlink" Target="https://cardano.ideascale.com/a/dtd/420235-48088" TargetMode="External"/><Relationship Id="rId111" Type="http://schemas.openxmlformats.org/officeDocument/2006/relationships/hyperlink" Target="https://cardano.ideascale.com/a/dtd/420887-48088" TargetMode="External"/></Relationships>
</file>

<file path=xl/worksheets/_rels/sheet10.xml.rels><?xml version="1.0" encoding="UTF-8" standalone="yes"?><Relationships xmlns="http://schemas.openxmlformats.org/package/2006/relationships"><Relationship Id="rId371" Type="http://schemas.openxmlformats.org/officeDocument/2006/relationships/drawing" Target="../drawings/drawing10.xml"/><Relationship Id="rId40" Type="http://schemas.openxmlformats.org/officeDocument/2006/relationships/hyperlink" Target="https://app.ideascale.com/t/UM5UZBu9u" TargetMode="External"/><Relationship Id="rId42" Type="http://schemas.openxmlformats.org/officeDocument/2006/relationships/hyperlink" Target="https://app.ideascale.com/t/UM5UZBvah" TargetMode="External"/><Relationship Id="rId41" Type="http://schemas.openxmlformats.org/officeDocument/2006/relationships/hyperlink" Target="https://app.ideascale.com/t/UM5UZBvSF" TargetMode="External"/><Relationship Id="rId44" Type="http://schemas.openxmlformats.org/officeDocument/2006/relationships/hyperlink" Target="https://app.ideascale.com/t/UM5UZBw70" TargetMode="External"/><Relationship Id="rId43" Type="http://schemas.openxmlformats.org/officeDocument/2006/relationships/hyperlink" Target="https://app.ideascale.com/t/UM5UZBvPw" TargetMode="External"/><Relationship Id="rId46" Type="http://schemas.openxmlformats.org/officeDocument/2006/relationships/hyperlink" Target="https://app.ideascale.com/t/UM5UZBwvT" TargetMode="External"/><Relationship Id="rId45" Type="http://schemas.openxmlformats.org/officeDocument/2006/relationships/hyperlink" Target="https://app.ideascale.com/t/UM5UZBwmP" TargetMode="External"/><Relationship Id="rId48" Type="http://schemas.openxmlformats.org/officeDocument/2006/relationships/hyperlink" Target="https://app.ideascale.com/t/UM5UZBvhL" TargetMode="External"/><Relationship Id="rId47" Type="http://schemas.openxmlformats.org/officeDocument/2006/relationships/hyperlink" Target="https://app.ideascale.com/t/UM5UZBuyx" TargetMode="External"/><Relationship Id="rId49" Type="http://schemas.openxmlformats.org/officeDocument/2006/relationships/hyperlink" Target="https://app.ideascale.com/t/UM5UZBuur" TargetMode="External"/><Relationship Id="rId31" Type="http://schemas.openxmlformats.org/officeDocument/2006/relationships/hyperlink" Target="https://app.ideascale.com/t/UM5UZBvR8" TargetMode="External"/><Relationship Id="rId30" Type="http://schemas.openxmlformats.org/officeDocument/2006/relationships/hyperlink" Target="https://app.ideascale.com/t/UM5UZBuuB" TargetMode="External"/><Relationship Id="rId33" Type="http://schemas.openxmlformats.org/officeDocument/2006/relationships/hyperlink" Target="https://app.ideascale.com/t/UM5UZBvqk" TargetMode="External"/><Relationship Id="rId32" Type="http://schemas.openxmlformats.org/officeDocument/2006/relationships/hyperlink" Target="https://app.ideascale.com/t/UM5UZBu6x" TargetMode="External"/><Relationship Id="rId35" Type="http://schemas.openxmlformats.org/officeDocument/2006/relationships/hyperlink" Target="https://app.ideascale.com/t/UM5UZBukW" TargetMode="External"/><Relationship Id="rId34" Type="http://schemas.openxmlformats.org/officeDocument/2006/relationships/hyperlink" Target="https://app.ideascale.com/t/UM5UZBwxf" TargetMode="External"/><Relationship Id="rId37" Type="http://schemas.openxmlformats.org/officeDocument/2006/relationships/hyperlink" Target="https://app.ideascale.com/t/UM5UZBuyO" TargetMode="External"/><Relationship Id="rId36" Type="http://schemas.openxmlformats.org/officeDocument/2006/relationships/hyperlink" Target="https://app.ideascale.com/t/UM5UZBw6a" TargetMode="External"/><Relationship Id="rId39" Type="http://schemas.openxmlformats.org/officeDocument/2006/relationships/hyperlink" Target="https://app.ideascale.com/t/UM5UZBwwd" TargetMode="External"/><Relationship Id="rId38" Type="http://schemas.openxmlformats.org/officeDocument/2006/relationships/hyperlink" Target="https://app.ideascale.com/t/UM5UZBukj" TargetMode="External"/><Relationship Id="rId20" Type="http://schemas.openxmlformats.org/officeDocument/2006/relationships/hyperlink" Target="https://app.ideascale.com/t/UM5UZBw6f" TargetMode="External"/><Relationship Id="rId22" Type="http://schemas.openxmlformats.org/officeDocument/2006/relationships/hyperlink" Target="https://app.ideascale.com/t/UM5UZBvKQ" TargetMode="External"/><Relationship Id="rId21" Type="http://schemas.openxmlformats.org/officeDocument/2006/relationships/hyperlink" Target="https://app.ideascale.com/t/UM5UZBwpH" TargetMode="External"/><Relationship Id="rId24" Type="http://schemas.openxmlformats.org/officeDocument/2006/relationships/hyperlink" Target="https://app.ideascale.com/t/UM5UZBw6m" TargetMode="External"/><Relationship Id="rId23" Type="http://schemas.openxmlformats.org/officeDocument/2006/relationships/hyperlink" Target="https://app.ideascale.com/t/UM5UZBvKN" TargetMode="External"/><Relationship Id="rId26" Type="http://schemas.openxmlformats.org/officeDocument/2006/relationships/hyperlink" Target="https://app.ideascale.com/t/UM5UZBvxX" TargetMode="External"/><Relationship Id="rId25" Type="http://schemas.openxmlformats.org/officeDocument/2006/relationships/hyperlink" Target="https://app.ideascale.com/t/UM5UZBw0x" TargetMode="External"/><Relationship Id="rId28" Type="http://schemas.openxmlformats.org/officeDocument/2006/relationships/hyperlink" Target="https://app.ideascale.com/t/UM5UZBvwD" TargetMode="External"/><Relationship Id="rId27" Type="http://schemas.openxmlformats.org/officeDocument/2006/relationships/hyperlink" Target="https://app.ideascale.com/t/UM5UZBwz5" TargetMode="External"/><Relationship Id="rId29" Type="http://schemas.openxmlformats.org/officeDocument/2006/relationships/hyperlink" Target="https://app.ideascale.com/t/UM5UZBw0m" TargetMode="External"/><Relationship Id="rId11" Type="http://schemas.openxmlformats.org/officeDocument/2006/relationships/hyperlink" Target="https://app.ideascale.com/t/UM5UZBwFH" TargetMode="External"/><Relationship Id="rId10" Type="http://schemas.openxmlformats.org/officeDocument/2006/relationships/hyperlink" Target="https://app.ideascale.com/t/UM5UZBu93" TargetMode="External"/><Relationship Id="rId13" Type="http://schemas.openxmlformats.org/officeDocument/2006/relationships/hyperlink" Target="https://app.ideascale.com/t/UM5UZBvq7" TargetMode="External"/><Relationship Id="rId12" Type="http://schemas.openxmlformats.org/officeDocument/2006/relationships/hyperlink" Target="https://app.ideascale.com/t/UM5UZBvRP" TargetMode="External"/><Relationship Id="rId15" Type="http://schemas.openxmlformats.org/officeDocument/2006/relationships/hyperlink" Target="https://app.ideascale.com/t/UM5UZBw4N" TargetMode="External"/><Relationship Id="rId14" Type="http://schemas.openxmlformats.org/officeDocument/2006/relationships/hyperlink" Target="https://app.ideascale.com/t/UM5UZBvq8" TargetMode="External"/><Relationship Id="rId17" Type="http://schemas.openxmlformats.org/officeDocument/2006/relationships/hyperlink" Target="https://app.ideascale.com/t/UM5UZBw2X" TargetMode="External"/><Relationship Id="rId16" Type="http://schemas.openxmlformats.org/officeDocument/2006/relationships/hyperlink" Target="https://app.ideascale.com/t/UM5UZBu3x" TargetMode="External"/><Relationship Id="rId19" Type="http://schemas.openxmlformats.org/officeDocument/2006/relationships/hyperlink" Target="https://app.ideascale.com/t/UM5UZBws2" TargetMode="External"/><Relationship Id="rId18" Type="http://schemas.openxmlformats.org/officeDocument/2006/relationships/hyperlink" Target="https://app.ideascale.com/t/UM5UZBwru" TargetMode="External"/><Relationship Id="rId84" Type="http://schemas.openxmlformats.org/officeDocument/2006/relationships/hyperlink" Target="https://app.ideascale.com/t/UM5UZBvuT" TargetMode="External"/><Relationship Id="rId83" Type="http://schemas.openxmlformats.org/officeDocument/2006/relationships/hyperlink" Target="https://app.ideascale.com/t/UM5UZBwrp" TargetMode="External"/><Relationship Id="rId86" Type="http://schemas.openxmlformats.org/officeDocument/2006/relationships/hyperlink" Target="https://app.ideascale.com/t/UM5UZBw7E" TargetMode="External"/><Relationship Id="rId85" Type="http://schemas.openxmlformats.org/officeDocument/2006/relationships/hyperlink" Target="https://app.ideascale.com/t/UM5UZBwWj" TargetMode="External"/><Relationship Id="rId88" Type="http://schemas.openxmlformats.org/officeDocument/2006/relationships/hyperlink" Target="https://app.ideascale.com/t/UM5UZBvqc" TargetMode="External"/><Relationship Id="rId87" Type="http://schemas.openxmlformats.org/officeDocument/2006/relationships/hyperlink" Target="https://app.ideascale.com/t/UM5UZBvgp" TargetMode="External"/><Relationship Id="rId89" Type="http://schemas.openxmlformats.org/officeDocument/2006/relationships/hyperlink" Target="https://app.ideascale.com/t/UM5UZBukM" TargetMode="External"/><Relationship Id="rId80" Type="http://schemas.openxmlformats.org/officeDocument/2006/relationships/hyperlink" Target="https://app.ideascale.com/t/UM5UZBu6z" TargetMode="External"/><Relationship Id="rId82" Type="http://schemas.openxmlformats.org/officeDocument/2006/relationships/hyperlink" Target="https://app.ideascale.com/t/UM5UZBvLU" TargetMode="External"/><Relationship Id="rId81" Type="http://schemas.openxmlformats.org/officeDocument/2006/relationships/hyperlink" Target="https://app.ideascale.com/t/UM5UZBvLc" TargetMode="External"/><Relationship Id="rId73" Type="http://schemas.openxmlformats.org/officeDocument/2006/relationships/hyperlink" Target="https://app.ideascale.com/t/UM5UZBvXd" TargetMode="External"/><Relationship Id="rId72" Type="http://schemas.openxmlformats.org/officeDocument/2006/relationships/hyperlink" Target="https://app.ideascale.com/t/UM5UZBvv1" TargetMode="External"/><Relationship Id="rId75" Type="http://schemas.openxmlformats.org/officeDocument/2006/relationships/hyperlink" Target="https://app.ideascale.com/t/UM5UZBuoc" TargetMode="External"/><Relationship Id="rId74" Type="http://schemas.openxmlformats.org/officeDocument/2006/relationships/hyperlink" Target="https://app.ideascale.com/t/UM5UZBw6w" TargetMode="External"/><Relationship Id="rId77" Type="http://schemas.openxmlformats.org/officeDocument/2006/relationships/hyperlink" Target="https://app.ideascale.com/t/UM5UZBvxs" TargetMode="External"/><Relationship Id="rId76" Type="http://schemas.openxmlformats.org/officeDocument/2006/relationships/hyperlink" Target="https://app.ideascale.com/t/UM5UZBvWd" TargetMode="External"/><Relationship Id="rId79" Type="http://schemas.openxmlformats.org/officeDocument/2006/relationships/hyperlink" Target="https://app.ideascale.com/t/UM5UZBuj3" TargetMode="External"/><Relationship Id="rId78" Type="http://schemas.openxmlformats.org/officeDocument/2006/relationships/hyperlink" Target="https://app.ideascale.com/t/UM5UZBvdi" TargetMode="External"/><Relationship Id="rId71" Type="http://schemas.openxmlformats.org/officeDocument/2006/relationships/hyperlink" Target="https://app.ideascale.com/t/UM5UZBw66" TargetMode="External"/><Relationship Id="rId70" Type="http://schemas.openxmlformats.org/officeDocument/2006/relationships/hyperlink" Target="https://app.ideascale.com/t/UM5UZBvDe" TargetMode="External"/><Relationship Id="rId62" Type="http://schemas.openxmlformats.org/officeDocument/2006/relationships/hyperlink" Target="https://app.ideascale.com/t/UM5UZBwfw" TargetMode="External"/><Relationship Id="rId61" Type="http://schemas.openxmlformats.org/officeDocument/2006/relationships/hyperlink" Target="https://app.ideascale.com/t/UM5UZBvh0" TargetMode="External"/><Relationship Id="rId64" Type="http://schemas.openxmlformats.org/officeDocument/2006/relationships/hyperlink" Target="https://app.ideascale.com/t/UM5UZBu8J" TargetMode="External"/><Relationship Id="rId63" Type="http://schemas.openxmlformats.org/officeDocument/2006/relationships/hyperlink" Target="https://app.ideascale.com/t/UM5UZBu8V" TargetMode="External"/><Relationship Id="rId66" Type="http://schemas.openxmlformats.org/officeDocument/2006/relationships/hyperlink" Target="https://app.ideascale.com/t/UM5UZBuyC" TargetMode="External"/><Relationship Id="rId65" Type="http://schemas.openxmlformats.org/officeDocument/2006/relationships/hyperlink" Target="https://app.ideascale.com/t/UM5UZBvbh" TargetMode="External"/><Relationship Id="rId68" Type="http://schemas.openxmlformats.org/officeDocument/2006/relationships/hyperlink" Target="https://app.ideascale.com/t/UM5UZBvVD" TargetMode="External"/><Relationship Id="rId67" Type="http://schemas.openxmlformats.org/officeDocument/2006/relationships/hyperlink" Target="https://app.ideascale.com/t/UM5UZBuou" TargetMode="External"/><Relationship Id="rId60" Type="http://schemas.openxmlformats.org/officeDocument/2006/relationships/hyperlink" Target="https://app.ideascale.com/t/UM5UZBu5f" TargetMode="External"/><Relationship Id="rId69" Type="http://schemas.openxmlformats.org/officeDocument/2006/relationships/hyperlink" Target="https://app.ideascale.com/t/UM5UZBvPE" TargetMode="External"/><Relationship Id="rId51" Type="http://schemas.openxmlformats.org/officeDocument/2006/relationships/hyperlink" Target="https://app.ideascale.com/t/UM5UZBvqy" TargetMode="External"/><Relationship Id="rId50" Type="http://schemas.openxmlformats.org/officeDocument/2006/relationships/hyperlink" Target="https://app.ideascale.com/t/UM5UZBvXH" TargetMode="External"/><Relationship Id="rId53" Type="http://schemas.openxmlformats.org/officeDocument/2006/relationships/hyperlink" Target="https://app.ideascale.com/t/UM5UZBwwC" TargetMode="External"/><Relationship Id="rId52" Type="http://schemas.openxmlformats.org/officeDocument/2006/relationships/hyperlink" Target="https://app.ideascale.com/t/UM5UZBvmX" TargetMode="External"/><Relationship Id="rId55" Type="http://schemas.openxmlformats.org/officeDocument/2006/relationships/hyperlink" Target="https://app.ideascale.com/t/UM5UZBut3" TargetMode="External"/><Relationship Id="rId54" Type="http://schemas.openxmlformats.org/officeDocument/2006/relationships/hyperlink" Target="https://app.ideascale.com/t/UM5UZBwtd" TargetMode="External"/><Relationship Id="rId57" Type="http://schemas.openxmlformats.org/officeDocument/2006/relationships/hyperlink" Target="https://app.ideascale.com/t/UM5UZBwz2" TargetMode="External"/><Relationship Id="rId56" Type="http://schemas.openxmlformats.org/officeDocument/2006/relationships/hyperlink" Target="https://app.ideascale.com/t/UM5UZBu2g" TargetMode="External"/><Relationship Id="rId59" Type="http://schemas.openxmlformats.org/officeDocument/2006/relationships/hyperlink" Target="https://app.ideascale.com/t/UM5UZBw2P" TargetMode="External"/><Relationship Id="rId58" Type="http://schemas.openxmlformats.org/officeDocument/2006/relationships/hyperlink" Target="https://app.ideascale.com/t/UM5UZBuop" TargetMode="External"/><Relationship Id="rId349" Type="http://schemas.openxmlformats.org/officeDocument/2006/relationships/hyperlink" Target="https://app.ideascale.com/t/UM5UZBvSY" TargetMode="External"/><Relationship Id="rId348" Type="http://schemas.openxmlformats.org/officeDocument/2006/relationships/hyperlink" Target="https://app.ideascale.com/t/UM5UZBvaa" TargetMode="External"/><Relationship Id="rId347" Type="http://schemas.openxmlformats.org/officeDocument/2006/relationships/hyperlink" Target="https://app.ideascale.com/t/UM5UZBu0m" TargetMode="External"/><Relationship Id="rId346" Type="http://schemas.openxmlformats.org/officeDocument/2006/relationships/hyperlink" Target="https://app.ideascale.com/t/UM5UZBu0X" TargetMode="External"/><Relationship Id="rId341" Type="http://schemas.openxmlformats.org/officeDocument/2006/relationships/hyperlink" Target="https://app.ideascale.com/t/UM5UZBukF" TargetMode="External"/><Relationship Id="rId340" Type="http://schemas.openxmlformats.org/officeDocument/2006/relationships/hyperlink" Target="https://app.ideascale.com/t/UM5UZBw0z" TargetMode="External"/><Relationship Id="rId345" Type="http://schemas.openxmlformats.org/officeDocument/2006/relationships/hyperlink" Target="https://app.ideascale.com/t/UM5UZBwmg" TargetMode="External"/><Relationship Id="rId344" Type="http://schemas.openxmlformats.org/officeDocument/2006/relationships/hyperlink" Target="https://app.ideascale.com/t/UM5UZBvk8" TargetMode="External"/><Relationship Id="rId343" Type="http://schemas.openxmlformats.org/officeDocument/2006/relationships/hyperlink" Target="https://app.ideascale.com/t/UM5UZBvIR" TargetMode="External"/><Relationship Id="rId342" Type="http://schemas.openxmlformats.org/officeDocument/2006/relationships/hyperlink" Target="https://app.ideascale.com/t/UM5UZBvqU" TargetMode="External"/><Relationship Id="rId338" Type="http://schemas.openxmlformats.org/officeDocument/2006/relationships/hyperlink" Target="https://app.ideascale.com/t/UM5UZBvD1" TargetMode="External"/><Relationship Id="rId337" Type="http://schemas.openxmlformats.org/officeDocument/2006/relationships/hyperlink" Target="https://app.ideascale.com/t/UM5UZBw2b" TargetMode="External"/><Relationship Id="rId336" Type="http://schemas.openxmlformats.org/officeDocument/2006/relationships/hyperlink" Target="https://app.ideascale.com/t/UM5UZBvxf" TargetMode="External"/><Relationship Id="rId335" Type="http://schemas.openxmlformats.org/officeDocument/2006/relationships/hyperlink" Target="https://app.ideascale.com/t/UM5UZBwgw" TargetMode="External"/><Relationship Id="rId339" Type="http://schemas.openxmlformats.org/officeDocument/2006/relationships/hyperlink" Target="https://app.ideascale.com/t/UM5UZBvD4" TargetMode="External"/><Relationship Id="rId330" Type="http://schemas.openxmlformats.org/officeDocument/2006/relationships/hyperlink" Target="http://migamake.com" TargetMode="External"/><Relationship Id="rId334" Type="http://schemas.openxmlformats.org/officeDocument/2006/relationships/hyperlink" Target="https://app.ideascale.com/t/UM5UZBvUq" TargetMode="External"/><Relationship Id="rId333" Type="http://schemas.openxmlformats.org/officeDocument/2006/relationships/hyperlink" Target="https://app.ideascale.com/t/UM5UZBwbf" TargetMode="External"/><Relationship Id="rId332" Type="http://schemas.openxmlformats.org/officeDocument/2006/relationships/hyperlink" Target="https://app.ideascale.com/t/UM5UZBvp5" TargetMode="External"/><Relationship Id="rId331" Type="http://schemas.openxmlformats.org/officeDocument/2006/relationships/hyperlink" Target="https://app.ideascale.com/t/UM5UZBw7l" TargetMode="External"/><Relationship Id="rId370" Type="http://schemas.openxmlformats.org/officeDocument/2006/relationships/hyperlink" Target="https://app.ideascale.com/t/UM5UZBvkN" TargetMode="External"/><Relationship Id="rId369" Type="http://schemas.openxmlformats.org/officeDocument/2006/relationships/hyperlink" Target="https://app.ideascale.com/t/UM5UZBvkT" TargetMode="External"/><Relationship Id="rId368" Type="http://schemas.openxmlformats.org/officeDocument/2006/relationships/hyperlink" Target="https://app.ideascale.com/t/UM5UZBvkV" TargetMode="External"/><Relationship Id="rId363" Type="http://schemas.openxmlformats.org/officeDocument/2006/relationships/hyperlink" Target="https://app.ideascale.com/t/UM5UZBw35" TargetMode="External"/><Relationship Id="rId362" Type="http://schemas.openxmlformats.org/officeDocument/2006/relationships/hyperlink" Target="https://app.ideascale.com/t/UM5UZBuuN" TargetMode="External"/><Relationship Id="rId361" Type="http://schemas.openxmlformats.org/officeDocument/2006/relationships/hyperlink" Target="https://app.ideascale.com/t/UM5UZBwKJ" TargetMode="External"/><Relationship Id="rId360" Type="http://schemas.openxmlformats.org/officeDocument/2006/relationships/hyperlink" Target="https://app.ideascale.com/t/UM5UZBwsp" TargetMode="External"/><Relationship Id="rId367" Type="http://schemas.openxmlformats.org/officeDocument/2006/relationships/hyperlink" Target="https://app.ideascale.com/t/UM5UZBvkX" TargetMode="External"/><Relationship Id="rId366" Type="http://schemas.openxmlformats.org/officeDocument/2006/relationships/hyperlink" Target="https://app.ideascale.com/t/UM5UZBw0Y" TargetMode="External"/><Relationship Id="rId365" Type="http://schemas.openxmlformats.org/officeDocument/2006/relationships/hyperlink" Target="https://app.ideascale.com/t/UM5UZBw0l" TargetMode="External"/><Relationship Id="rId364" Type="http://schemas.openxmlformats.org/officeDocument/2006/relationships/hyperlink" Target="https://app.ideascale.com/t/UM5UZBw0e" TargetMode="External"/><Relationship Id="rId95" Type="http://schemas.openxmlformats.org/officeDocument/2006/relationships/hyperlink" Target="https://app.ideascale.com/t/UM5UZBwgl" TargetMode="External"/><Relationship Id="rId94" Type="http://schemas.openxmlformats.org/officeDocument/2006/relationships/hyperlink" Target="https://app.ideascale.com/t/UM5UZBvQY" TargetMode="External"/><Relationship Id="rId97" Type="http://schemas.openxmlformats.org/officeDocument/2006/relationships/hyperlink" Target="https://app.ideascale.com/t/UM5UZBuyI" TargetMode="External"/><Relationship Id="rId96" Type="http://schemas.openxmlformats.org/officeDocument/2006/relationships/hyperlink" Target="https://app.ideascale.com/t/UM5UZBvaD" TargetMode="External"/><Relationship Id="rId99" Type="http://schemas.openxmlformats.org/officeDocument/2006/relationships/hyperlink" Target="https://app.ideascale.com/t/UM5UZBwXl" TargetMode="External"/><Relationship Id="rId98" Type="http://schemas.openxmlformats.org/officeDocument/2006/relationships/hyperlink" Target="https://app.ideascale.com/t/UM5UZBw3f" TargetMode="External"/><Relationship Id="rId91" Type="http://schemas.openxmlformats.org/officeDocument/2006/relationships/hyperlink" Target="https://app.ideascale.com/t/UM5UZBvSh" TargetMode="External"/><Relationship Id="rId90" Type="http://schemas.openxmlformats.org/officeDocument/2006/relationships/hyperlink" Target="https://app.ideascale.com/t/UM5UZBu3Y" TargetMode="External"/><Relationship Id="rId93" Type="http://schemas.openxmlformats.org/officeDocument/2006/relationships/hyperlink" Target="https://app.ideascale.com/t/UM5UZBvlt" TargetMode="External"/><Relationship Id="rId92" Type="http://schemas.openxmlformats.org/officeDocument/2006/relationships/hyperlink" Target="https://app.ideascale.com/t/UM5UZBvmP" TargetMode="External"/><Relationship Id="rId359" Type="http://schemas.openxmlformats.org/officeDocument/2006/relationships/hyperlink" Target="https://app.ideascale.com/t/UM5UZBu20" TargetMode="External"/><Relationship Id="rId358" Type="http://schemas.openxmlformats.org/officeDocument/2006/relationships/hyperlink" Target="https://app.ideascale.com/t/UM5UZBvER" TargetMode="External"/><Relationship Id="rId357" Type="http://schemas.openxmlformats.org/officeDocument/2006/relationships/hyperlink" Target="https://app.ideascale.com/t/UM5UZBvh3" TargetMode="External"/><Relationship Id="rId352" Type="http://schemas.openxmlformats.org/officeDocument/2006/relationships/hyperlink" Target="https://app.ideascale.com/t/UM5UZBw4x" TargetMode="External"/><Relationship Id="rId351" Type="http://schemas.openxmlformats.org/officeDocument/2006/relationships/hyperlink" Target="https://app.ideascale.com/t/UM5UZBveX" TargetMode="External"/><Relationship Id="rId350" Type="http://schemas.openxmlformats.org/officeDocument/2006/relationships/hyperlink" Target="https://app.ideascale.com/t/UM5UZBvkg" TargetMode="External"/><Relationship Id="rId356" Type="http://schemas.openxmlformats.org/officeDocument/2006/relationships/hyperlink" Target="https://app.ideascale.com/t/UM5UZBvI5" TargetMode="External"/><Relationship Id="rId355" Type="http://schemas.openxmlformats.org/officeDocument/2006/relationships/hyperlink" Target="https://app.ideascale.com/t/UM5UZBvKH" TargetMode="External"/><Relationship Id="rId354" Type="http://schemas.openxmlformats.org/officeDocument/2006/relationships/hyperlink" Target="https://app.ideascale.com/t/UM5UZBwd9" TargetMode="External"/><Relationship Id="rId353" Type="http://schemas.openxmlformats.org/officeDocument/2006/relationships/hyperlink" Target="https://app.ideascale.com/t/UM5UZBvYC" TargetMode="External"/><Relationship Id="rId305" Type="http://schemas.openxmlformats.org/officeDocument/2006/relationships/hyperlink" Target="https://app.ideascale.com/t/UM5UZBvT5" TargetMode="External"/><Relationship Id="rId304" Type="http://schemas.openxmlformats.org/officeDocument/2006/relationships/hyperlink" Target="https://app.ideascale.com/t/UM5UZBuwg" TargetMode="External"/><Relationship Id="rId303" Type="http://schemas.openxmlformats.org/officeDocument/2006/relationships/hyperlink" Target="https://app.ideascale.com/t/UM5UZBvOq" TargetMode="External"/><Relationship Id="rId302" Type="http://schemas.openxmlformats.org/officeDocument/2006/relationships/hyperlink" Target="https://app.ideascale.com/t/UM5UZBveq" TargetMode="External"/><Relationship Id="rId309" Type="http://schemas.openxmlformats.org/officeDocument/2006/relationships/hyperlink" Target="https://app.ideascale.com/t/UM5UZButa" TargetMode="External"/><Relationship Id="rId308" Type="http://schemas.openxmlformats.org/officeDocument/2006/relationships/hyperlink" Target="https://app.ideascale.com/t/UM5UZBv8T" TargetMode="External"/><Relationship Id="rId307" Type="http://schemas.openxmlformats.org/officeDocument/2006/relationships/hyperlink" Target="https://app.ideascale.com/t/UM5UZBvPv" TargetMode="External"/><Relationship Id="rId306" Type="http://schemas.openxmlformats.org/officeDocument/2006/relationships/hyperlink" Target="https://app.ideascale.com/t/UM5UZBvA8" TargetMode="External"/><Relationship Id="rId301" Type="http://schemas.openxmlformats.org/officeDocument/2006/relationships/hyperlink" Target="https://app.ideascale.com/t/UM5UZBvRg" TargetMode="External"/><Relationship Id="rId300" Type="http://schemas.openxmlformats.org/officeDocument/2006/relationships/hyperlink" Target="https://app.ideascale.com/t/UM5UZBuyq" TargetMode="External"/><Relationship Id="rId327" Type="http://schemas.openxmlformats.org/officeDocument/2006/relationships/hyperlink" Target="https://app.ideascale.com/t/UM5UZBvFb" TargetMode="External"/><Relationship Id="rId326" Type="http://schemas.openxmlformats.org/officeDocument/2006/relationships/hyperlink" Target="https://app.ideascale.com/t/UM5UZBvDr" TargetMode="External"/><Relationship Id="rId325" Type="http://schemas.openxmlformats.org/officeDocument/2006/relationships/hyperlink" Target="https://app.ideascale.com/t/UM5UZBvlu" TargetMode="External"/><Relationship Id="rId324" Type="http://schemas.openxmlformats.org/officeDocument/2006/relationships/hyperlink" Target="https://app.ideascale.com/t/UM5UZBvla" TargetMode="External"/><Relationship Id="rId329" Type="http://schemas.openxmlformats.org/officeDocument/2006/relationships/hyperlink" Target="https://app.ideascale.com/t/UM5UZBujy" TargetMode="External"/><Relationship Id="rId328" Type="http://schemas.openxmlformats.org/officeDocument/2006/relationships/hyperlink" Target="https://app.ideascale.com/t/UM5UZBu76" TargetMode="External"/><Relationship Id="rId323" Type="http://schemas.openxmlformats.org/officeDocument/2006/relationships/hyperlink" Target="https://app.ideascale.com/t/UM5UZBvuO" TargetMode="External"/><Relationship Id="rId322" Type="http://schemas.openxmlformats.org/officeDocument/2006/relationships/hyperlink" Target="https://app.ideascale.com/t/UM5UZBvj7" TargetMode="External"/><Relationship Id="rId321" Type="http://schemas.openxmlformats.org/officeDocument/2006/relationships/hyperlink" Target="https://app.ideascale.com/t/UM5UZBvcM" TargetMode="External"/><Relationship Id="rId320" Type="http://schemas.openxmlformats.org/officeDocument/2006/relationships/hyperlink" Target="https://app.ideascale.com/t/UM5UZBvfu" TargetMode="External"/><Relationship Id="rId316" Type="http://schemas.openxmlformats.org/officeDocument/2006/relationships/hyperlink" Target="https://app.ideascale.com/t/UM5UZBvMp" TargetMode="External"/><Relationship Id="rId315" Type="http://schemas.openxmlformats.org/officeDocument/2006/relationships/hyperlink" Target="https://app.ideascale.com/t/UM5UZBukc" TargetMode="External"/><Relationship Id="rId314" Type="http://schemas.openxmlformats.org/officeDocument/2006/relationships/hyperlink" Target="https://app.ideascale.com/t/UM5UZBvPz" TargetMode="External"/><Relationship Id="rId313" Type="http://schemas.openxmlformats.org/officeDocument/2006/relationships/hyperlink" Target="https://app.ideascale.com/t/UM5UZBvsu" TargetMode="External"/><Relationship Id="rId319" Type="http://schemas.openxmlformats.org/officeDocument/2006/relationships/hyperlink" Target="https://app.ideascale.com/t/UM5UZBwnc" TargetMode="External"/><Relationship Id="rId318" Type="http://schemas.openxmlformats.org/officeDocument/2006/relationships/hyperlink" Target="https://app.ideascale.com/t/UM5UZBw65" TargetMode="External"/><Relationship Id="rId317" Type="http://schemas.openxmlformats.org/officeDocument/2006/relationships/hyperlink" Target="https://app.ideascale.com/t/UM5UZBvVX" TargetMode="External"/><Relationship Id="rId312" Type="http://schemas.openxmlformats.org/officeDocument/2006/relationships/hyperlink" Target="https://app.ideascale.com/t/UM5UZBvsy" TargetMode="External"/><Relationship Id="rId311" Type="http://schemas.openxmlformats.org/officeDocument/2006/relationships/hyperlink" Target="https://app.ideascale.com/t/UM5UZBvBO" TargetMode="External"/><Relationship Id="rId310" Type="http://schemas.openxmlformats.org/officeDocument/2006/relationships/hyperlink" Target="https://app.ideascale.com/t/UM5UZBwLi" TargetMode="External"/><Relationship Id="rId297" Type="http://schemas.openxmlformats.org/officeDocument/2006/relationships/hyperlink" Target="https://app.ideascale.com/t/UM5UZBvl9" TargetMode="External"/><Relationship Id="rId296" Type="http://schemas.openxmlformats.org/officeDocument/2006/relationships/hyperlink" Target="https://app.ideascale.com/t/UM5UZBvOk" TargetMode="External"/><Relationship Id="rId295" Type="http://schemas.openxmlformats.org/officeDocument/2006/relationships/hyperlink" Target="https://app.ideascale.com/t/UM5UZBwyp" TargetMode="External"/><Relationship Id="rId294" Type="http://schemas.openxmlformats.org/officeDocument/2006/relationships/hyperlink" Target="https://app.ideascale.com/t/UM5UZBuyV" TargetMode="External"/><Relationship Id="rId299" Type="http://schemas.openxmlformats.org/officeDocument/2006/relationships/hyperlink" Target="https://app.ideascale.com/t/UM5UZBuxF" TargetMode="External"/><Relationship Id="rId298" Type="http://schemas.openxmlformats.org/officeDocument/2006/relationships/hyperlink" Target="https://app.ideascale.com/t/UM5UZBwo7" TargetMode="External"/><Relationship Id="rId271" Type="http://schemas.openxmlformats.org/officeDocument/2006/relationships/hyperlink" Target="https://app.ideascale.com/t/UM5UZBwd6" TargetMode="External"/><Relationship Id="rId270" Type="http://schemas.openxmlformats.org/officeDocument/2006/relationships/hyperlink" Target="https://app.ideascale.com/t/UM5UZBvyO" TargetMode="External"/><Relationship Id="rId269" Type="http://schemas.openxmlformats.org/officeDocument/2006/relationships/hyperlink" Target="https://app.ideascale.com/t/UM5UZBu3H" TargetMode="External"/><Relationship Id="rId264" Type="http://schemas.openxmlformats.org/officeDocument/2006/relationships/hyperlink" Target="https://app.ideascale.com/t/UM5UZBw6Y" TargetMode="External"/><Relationship Id="rId263" Type="http://schemas.openxmlformats.org/officeDocument/2006/relationships/hyperlink" Target="https://app.ideascale.com/t/UM5UZBw13" TargetMode="External"/><Relationship Id="rId262" Type="http://schemas.openxmlformats.org/officeDocument/2006/relationships/hyperlink" Target="https://app.ideascale.com/t/UM5UZBvMa" TargetMode="External"/><Relationship Id="rId261" Type="http://schemas.openxmlformats.org/officeDocument/2006/relationships/hyperlink" Target="https://app.ideascale.com/t/UM5UZBvYu" TargetMode="External"/><Relationship Id="rId268" Type="http://schemas.openxmlformats.org/officeDocument/2006/relationships/hyperlink" Target="https://app.ideascale.com/t/UM5UZBvit" TargetMode="External"/><Relationship Id="rId267" Type="http://schemas.openxmlformats.org/officeDocument/2006/relationships/hyperlink" Target="https://app.ideascale.com/t/UM5UZBvDx" TargetMode="External"/><Relationship Id="rId266" Type="http://schemas.openxmlformats.org/officeDocument/2006/relationships/hyperlink" Target="https://app.ideascale.com/t/UM5UZBuz5" TargetMode="External"/><Relationship Id="rId265" Type="http://schemas.openxmlformats.org/officeDocument/2006/relationships/hyperlink" Target="http://tam.ly" TargetMode="External"/><Relationship Id="rId260" Type="http://schemas.openxmlformats.org/officeDocument/2006/relationships/hyperlink" Target="https://app.ideascale.com/t/UM5UZBvp4" TargetMode="External"/><Relationship Id="rId259" Type="http://schemas.openxmlformats.org/officeDocument/2006/relationships/hyperlink" Target="https://app.ideascale.com/t/UM5UZBvpB" TargetMode="External"/><Relationship Id="rId258" Type="http://schemas.openxmlformats.org/officeDocument/2006/relationships/hyperlink" Target="https://app.ideascale.com/t/UM5UZBvkA" TargetMode="External"/><Relationship Id="rId253" Type="http://schemas.openxmlformats.org/officeDocument/2006/relationships/hyperlink" Target="https://app.ideascale.com/t/UM5UZBvqw" TargetMode="External"/><Relationship Id="rId252" Type="http://schemas.openxmlformats.org/officeDocument/2006/relationships/hyperlink" Target="https://app.ideascale.com/t/UM5UZBvqS" TargetMode="External"/><Relationship Id="rId251" Type="http://schemas.openxmlformats.org/officeDocument/2006/relationships/hyperlink" Target="https://app.ideascale.com/t/UM5UZBvuN" TargetMode="External"/><Relationship Id="rId250" Type="http://schemas.openxmlformats.org/officeDocument/2006/relationships/hyperlink" Target="https://app.ideascale.com/t/UM5UZBvqd" TargetMode="External"/><Relationship Id="rId257" Type="http://schemas.openxmlformats.org/officeDocument/2006/relationships/hyperlink" Target="https://app.ideascale.com/t/UM5UZBujq" TargetMode="External"/><Relationship Id="rId256" Type="http://schemas.openxmlformats.org/officeDocument/2006/relationships/hyperlink" Target="https://app.ideascale.com/t/UM5UZBukv" TargetMode="External"/><Relationship Id="rId255" Type="http://schemas.openxmlformats.org/officeDocument/2006/relationships/hyperlink" Target="https://app.ideascale.com/t/UM5UZBvqj" TargetMode="External"/><Relationship Id="rId254" Type="http://schemas.openxmlformats.org/officeDocument/2006/relationships/hyperlink" Target="https://app.ideascale.com/t/UM5UZBvqa" TargetMode="External"/><Relationship Id="rId293" Type="http://schemas.openxmlformats.org/officeDocument/2006/relationships/hyperlink" Target="https://app.ideascale.com/t/UM5UZBwTs" TargetMode="External"/><Relationship Id="rId292" Type="http://schemas.openxmlformats.org/officeDocument/2006/relationships/hyperlink" Target="https://app.ideascale.com/t/UM5UZBvHk" TargetMode="External"/><Relationship Id="rId291" Type="http://schemas.openxmlformats.org/officeDocument/2006/relationships/hyperlink" Target="https://app.ideascale.com/t/UM5UZBvbk" TargetMode="External"/><Relationship Id="rId290" Type="http://schemas.openxmlformats.org/officeDocument/2006/relationships/hyperlink" Target="https://app.ideascale.com/t/UM5UZBvug" TargetMode="External"/><Relationship Id="rId286" Type="http://schemas.openxmlformats.org/officeDocument/2006/relationships/hyperlink" Target="https://app.ideascale.com/t/UM5UZBv7h" TargetMode="External"/><Relationship Id="rId285" Type="http://schemas.openxmlformats.org/officeDocument/2006/relationships/hyperlink" Target="https://app.ideascale.com/t/UM5UZBw8K" TargetMode="External"/><Relationship Id="rId284" Type="http://schemas.openxmlformats.org/officeDocument/2006/relationships/hyperlink" Target="https://app.ideascale.com/t/UM5UZBvuW" TargetMode="External"/><Relationship Id="rId283" Type="http://schemas.openxmlformats.org/officeDocument/2006/relationships/hyperlink" Target="https://app.ideascale.com/t/UM5UZBvsB" TargetMode="External"/><Relationship Id="rId289" Type="http://schemas.openxmlformats.org/officeDocument/2006/relationships/hyperlink" Target="https://app.ideascale.com/t/UM5UZBvgq" TargetMode="External"/><Relationship Id="rId288" Type="http://schemas.openxmlformats.org/officeDocument/2006/relationships/hyperlink" Target="https://app.ideascale.com/t/UM5UZButl" TargetMode="External"/><Relationship Id="rId287" Type="http://schemas.openxmlformats.org/officeDocument/2006/relationships/hyperlink" Target="https://app.ideascale.com/t/UM5UZBvne" TargetMode="External"/><Relationship Id="rId282" Type="http://schemas.openxmlformats.org/officeDocument/2006/relationships/hyperlink" Target="https://app.ideascale.com/t/UM5UZBuoe" TargetMode="External"/><Relationship Id="rId281" Type="http://schemas.openxmlformats.org/officeDocument/2006/relationships/hyperlink" Target="https://app.ideascale.com/t/UM5UZBvQJ" TargetMode="External"/><Relationship Id="rId280" Type="http://schemas.openxmlformats.org/officeDocument/2006/relationships/hyperlink" Target="https://app.ideascale.com/t/UM5UZBvW5" TargetMode="External"/><Relationship Id="rId275" Type="http://schemas.openxmlformats.org/officeDocument/2006/relationships/hyperlink" Target="https://app.ideascale.com/t/UM5UZBw0P" TargetMode="External"/><Relationship Id="rId274" Type="http://schemas.openxmlformats.org/officeDocument/2006/relationships/hyperlink" Target="https://app.ideascale.com/t/UM5UZBwm1" TargetMode="External"/><Relationship Id="rId273" Type="http://schemas.openxmlformats.org/officeDocument/2006/relationships/hyperlink" Target="https://app.ideascale.com/t/UM5UZBvuY" TargetMode="External"/><Relationship Id="rId272" Type="http://schemas.openxmlformats.org/officeDocument/2006/relationships/hyperlink" Target="https://app.ideascale.com/t/UM5UZBw4C" TargetMode="External"/><Relationship Id="rId279" Type="http://schemas.openxmlformats.org/officeDocument/2006/relationships/hyperlink" Target="https://app.ideascale.com/t/UM5UZBvsr" TargetMode="External"/><Relationship Id="rId278" Type="http://schemas.openxmlformats.org/officeDocument/2006/relationships/hyperlink" Target="https://app.ideascale.com/t/UM5UZBwUS" TargetMode="External"/><Relationship Id="rId277" Type="http://schemas.openxmlformats.org/officeDocument/2006/relationships/hyperlink" Target="https://app.ideascale.com/t/UM5UZBvpX" TargetMode="External"/><Relationship Id="rId276" Type="http://schemas.openxmlformats.org/officeDocument/2006/relationships/hyperlink" Target="https://app.ideascale.com/t/UM5UZBwCf" TargetMode="External"/><Relationship Id="rId228" Type="http://schemas.openxmlformats.org/officeDocument/2006/relationships/hyperlink" Target="https://app.ideascale.com/t/UM5UZBwva" TargetMode="External"/><Relationship Id="rId227" Type="http://schemas.openxmlformats.org/officeDocument/2006/relationships/hyperlink" Target="https://app.ideascale.com/t/UM5UZBvKL" TargetMode="External"/><Relationship Id="rId226" Type="http://schemas.openxmlformats.org/officeDocument/2006/relationships/hyperlink" Target="https://app.ideascale.com/t/UM5UZBuyu" TargetMode="External"/><Relationship Id="rId225" Type="http://schemas.openxmlformats.org/officeDocument/2006/relationships/hyperlink" Target="https://app.ideascale.com/t/UM5UZBvbN" TargetMode="External"/><Relationship Id="rId229" Type="http://schemas.openxmlformats.org/officeDocument/2006/relationships/hyperlink" Target="https://app.ideascale.com/t/UM5UZBvqo" TargetMode="External"/><Relationship Id="rId220" Type="http://schemas.openxmlformats.org/officeDocument/2006/relationships/hyperlink" Target="https://app.ideascale.com/t/UM5UZBvRY" TargetMode="External"/><Relationship Id="rId224" Type="http://schemas.openxmlformats.org/officeDocument/2006/relationships/hyperlink" Target="https://app.ideascale.com/t/UM5UZBvFO" TargetMode="External"/><Relationship Id="rId223" Type="http://schemas.openxmlformats.org/officeDocument/2006/relationships/hyperlink" Target="https://app.ideascale.com/t/UM5UZBvMw" TargetMode="External"/><Relationship Id="rId222" Type="http://schemas.openxmlformats.org/officeDocument/2006/relationships/hyperlink" Target="https://app.ideascale.com/t/UM5UZBwhA" TargetMode="External"/><Relationship Id="rId221" Type="http://schemas.openxmlformats.org/officeDocument/2006/relationships/hyperlink" Target="https://app.ideascale.com/t/UM5UZBvvS" TargetMode="External"/><Relationship Id="rId217" Type="http://schemas.openxmlformats.org/officeDocument/2006/relationships/hyperlink" Target="https://app.ideascale.com/t/UM5UZBw2n" TargetMode="External"/><Relationship Id="rId216" Type="http://schemas.openxmlformats.org/officeDocument/2006/relationships/hyperlink" Target="https://app.ideascale.com/t/UM5UZBvL6" TargetMode="External"/><Relationship Id="rId215" Type="http://schemas.openxmlformats.org/officeDocument/2006/relationships/hyperlink" Target="https://app.ideascale.com/t/UM5UZBvL2" TargetMode="External"/><Relationship Id="rId214" Type="http://schemas.openxmlformats.org/officeDocument/2006/relationships/hyperlink" Target="https://app.ideascale.com/t/UM5UZBvLf" TargetMode="External"/><Relationship Id="rId219" Type="http://schemas.openxmlformats.org/officeDocument/2006/relationships/hyperlink" Target="https://app.ideascale.com/t/UM5UZBwxT" TargetMode="External"/><Relationship Id="rId218" Type="http://schemas.openxmlformats.org/officeDocument/2006/relationships/hyperlink" Target="https://app.ideascale.com/t/UM5UZBw3d" TargetMode="External"/><Relationship Id="rId213" Type="http://schemas.openxmlformats.org/officeDocument/2006/relationships/hyperlink" Target="https://app.ideascale.com/t/UM5UZBvtH" TargetMode="External"/><Relationship Id="rId212" Type="http://schemas.openxmlformats.org/officeDocument/2006/relationships/hyperlink" Target="https://app.ideascale.com/t/UM5UZBvpY" TargetMode="External"/><Relationship Id="rId211" Type="http://schemas.openxmlformats.org/officeDocument/2006/relationships/hyperlink" Target="https://app.ideascale.com/t/UM5UZBvGt" TargetMode="External"/><Relationship Id="rId210" Type="http://schemas.openxmlformats.org/officeDocument/2006/relationships/hyperlink" Target="https://app.ideascale.com/t/UM5UZBwUW" TargetMode="External"/><Relationship Id="rId249" Type="http://schemas.openxmlformats.org/officeDocument/2006/relationships/hyperlink" Target="https://app.ideascale.com/t/UM5UZBvrF" TargetMode="External"/><Relationship Id="rId248" Type="http://schemas.openxmlformats.org/officeDocument/2006/relationships/hyperlink" Target="https://app.ideascale.com/t/UM5UZBwRJ" TargetMode="External"/><Relationship Id="rId247" Type="http://schemas.openxmlformats.org/officeDocument/2006/relationships/hyperlink" Target="https://app.ideascale.com/t/UM5UZBvAa" TargetMode="External"/><Relationship Id="rId242" Type="http://schemas.openxmlformats.org/officeDocument/2006/relationships/hyperlink" Target="https://app.ideascale.com/t/UM5UZBwwz" TargetMode="External"/><Relationship Id="rId241" Type="http://schemas.openxmlformats.org/officeDocument/2006/relationships/hyperlink" Target="https://app.ideascale.com/t/UM5UZBvgh" TargetMode="External"/><Relationship Id="rId240" Type="http://schemas.openxmlformats.org/officeDocument/2006/relationships/hyperlink" Target="https://app.ideascale.com/t/UM5UZBuyE" TargetMode="External"/><Relationship Id="rId246" Type="http://schemas.openxmlformats.org/officeDocument/2006/relationships/hyperlink" Target="https://app.ideascale.com/t/UM5UZBurv" TargetMode="External"/><Relationship Id="rId245" Type="http://schemas.openxmlformats.org/officeDocument/2006/relationships/hyperlink" Target="https://app.ideascale.com/t/UM5UZBuxT" TargetMode="External"/><Relationship Id="rId244" Type="http://schemas.openxmlformats.org/officeDocument/2006/relationships/hyperlink" Target="https://app.ideascale.com/t/UM5UZBvqD" TargetMode="External"/><Relationship Id="rId243" Type="http://schemas.openxmlformats.org/officeDocument/2006/relationships/hyperlink" Target="https://app.ideascale.com/t/UM5UZBw0k" TargetMode="External"/><Relationship Id="rId239" Type="http://schemas.openxmlformats.org/officeDocument/2006/relationships/hyperlink" Target="https://app.ideascale.com/t/UM5UZBvQy" TargetMode="External"/><Relationship Id="rId238" Type="http://schemas.openxmlformats.org/officeDocument/2006/relationships/hyperlink" Target="https://app.ideascale.com/t/UM5UZBw6R" TargetMode="External"/><Relationship Id="rId237" Type="http://schemas.openxmlformats.org/officeDocument/2006/relationships/hyperlink" Target="https://app.ideascale.com/t/UM5UZBwwH" TargetMode="External"/><Relationship Id="rId236" Type="http://schemas.openxmlformats.org/officeDocument/2006/relationships/hyperlink" Target="https://app.ideascale.com/t/UM5UZBw2Y" TargetMode="External"/><Relationship Id="rId231" Type="http://schemas.openxmlformats.org/officeDocument/2006/relationships/hyperlink" Target="https://app.ideascale.com/t/UM5UZBvlJ" TargetMode="External"/><Relationship Id="rId230" Type="http://schemas.openxmlformats.org/officeDocument/2006/relationships/hyperlink" Target="https://app.ideascale.com/t/UM5UZBvDb" TargetMode="External"/><Relationship Id="rId235" Type="http://schemas.openxmlformats.org/officeDocument/2006/relationships/hyperlink" Target="https://app.ideascale.com/t/UM5UZBvI6" TargetMode="External"/><Relationship Id="rId234" Type="http://schemas.openxmlformats.org/officeDocument/2006/relationships/hyperlink" Target="https://app.ideascale.com/t/UM5UZBwAT" TargetMode="External"/><Relationship Id="rId233" Type="http://schemas.openxmlformats.org/officeDocument/2006/relationships/hyperlink" Target="https://app.ideascale.com/t/UM5UZBwMB" TargetMode="External"/><Relationship Id="rId232" Type="http://schemas.openxmlformats.org/officeDocument/2006/relationships/hyperlink" Target="https://app.ideascale.com/t/UM5UZBwu4" TargetMode="External"/><Relationship Id="rId206" Type="http://schemas.openxmlformats.org/officeDocument/2006/relationships/hyperlink" Target="https://app.ideascale.com/t/UM5UZBvH8" TargetMode="External"/><Relationship Id="rId205" Type="http://schemas.openxmlformats.org/officeDocument/2006/relationships/hyperlink" Target="https://app.ideascale.com/t/UM5UZBuk9" TargetMode="External"/><Relationship Id="rId204" Type="http://schemas.openxmlformats.org/officeDocument/2006/relationships/hyperlink" Target="https://app.ideascale.com/t/UM5UZBu2W" TargetMode="External"/><Relationship Id="rId203" Type="http://schemas.openxmlformats.org/officeDocument/2006/relationships/hyperlink" Target="https://app.ideascale.com/t/UM5UZBw5N" TargetMode="External"/><Relationship Id="rId209" Type="http://schemas.openxmlformats.org/officeDocument/2006/relationships/hyperlink" Target="https://app.ideascale.com/t/UM5UZBvxD" TargetMode="External"/><Relationship Id="rId208" Type="http://schemas.openxmlformats.org/officeDocument/2006/relationships/hyperlink" Target="https://app.ideascale.com/t/UM5UZBvg7" TargetMode="External"/><Relationship Id="rId207" Type="http://schemas.openxmlformats.org/officeDocument/2006/relationships/hyperlink" Target="https://app.ideascale.com/t/UM5UZBwSu" TargetMode="External"/><Relationship Id="rId202" Type="http://schemas.openxmlformats.org/officeDocument/2006/relationships/hyperlink" Target="https://app.ideascale.com/t/UM5UZButE" TargetMode="External"/><Relationship Id="rId201" Type="http://schemas.openxmlformats.org/officeDocument/2006/relationships/hyperlink" Target="https://app.ideascale.com/t/UM5UZBvpt" TargetMode="External"/><Relationship Id="rId200" Type="http://schemas.openxmlformats.org/officeDocument/2006/relationships/hyperlink" Target="https://app.ideascale.com/t/UM5UZBveu"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app.ideascale.com/t/UM5UZBw8H" TargetMode="External"/><Relationship Id="rId3" Type="http://schemas.openxmlformats.org/officeDocument/2006/relationships/hyperlink" Target="https://app.ideascale.com/t/UM5UZBwvM" TargetMode="External"/><Relationship Id="rId4" Type="http://schemas.openxmlformats.org/officeDocument/2006/relationships/hyperlink" Target="https://cardano.ideascale.com/c/idea/402385" TargetMode="External"/><Relationship Id="rId9" Type="http://schemas.openxmlformats.org/officeDocument/2006/relationships/hyperlink" Target="https://app.ideascale.com/t/UM5UZBv9U" TargetMode="External"/><Relationship Id="rId5" Type="http://schemas.openxmlformats.org/officeDocument/2006/relationships/hyperlink" Target="https://app.ideascale.com/t/UM5UZBwpb" TargetMode="External"/><Relationship Id="rId6" Type="http://schemas.openxmlformats.org/officeDocument/2006/relationships/hyperlink" Target="https://app.ideascale.com/t/UM5UZBvIH" TargetMode="External"/><Relationship Id="rId7" Type="http://schemas.openxmlformats.org/officeDocument/2006/relationships/hyperlink" Target="https://app.ideascale.com/t/UM5UZBwe7" TargetMode="External"/><Relationship Id="rId8" Type="http://schemas.openxmlformats.org/officeDocument/2006/relationships/hyperlink" Target="https://app.ideascale.com/t/UM5UZBv1n" TargetMode="External"/><Relationship Id="rId190" Type="http://schemas.openxmlformats.org/officeDocument/2006/relationships/hyperlink" Target="https://app.ideascale.com/t/UM5UZBwif" TargetMode="External"/><Relationship Id="rId194" Type="http://schemas.openxmlformats.org/officeDocument/2006/relationships/hyperlink" Target="https://app.ideascale.com/t/UM5UZBvBD" TargetMode="External"/><Relationship Id="rId193" Type="http://schemas.openxmlformats.org/officeDocument/2006/relationships/hyperlink" Target="https://app.ideascale.com/t/UM5UZBu8E" TargetMode="External"/><Relationship Id="rId192" Type="http://schemas.openxmlformats.org/officeDocument/2006/relationships/hyperlink" Target="https://app.ideascale.com/t/UM5UZBvn5" TargetMode="External"/><Relationship Id="rId191" Type="http://schemas.openxmlformats.org/officeDocument/2006/relationships/hyperlink" Target="https://app.ideascale.com/t/UM5UZBvoH" TargetMode="External"/><Relationship Id="rId187" Type="http://schemas.openxmlformats.org/officeDocument/2006/relationships/hyperlink" Target="https://app.ideascale.com/t/UM5UZBvrL" TargetMode="External"/><Relationship Id="rId186" Type="http://schemas.openxmlformats.org/officeDocument/2006/relationships/hyperlink" Target="https://app.ideascale.com/t/UM5UZBvPy" TargetMode="External"/><Relationship Id="rId185" Type="http://schemas.openxmlformats.org/officeDocument/2006/relationships/hyperlink" Target="https://app.ideascale.com/t/UM5UZBwzj" TargetMode="External"/><Relationship Id="rId184" Type="http://schemas.openxmlformats.org/officeDocument/2006/relationships/hyperlink" Target="https://app.ideascale.com/t/UM5UZBvqz" TargetMode="External"/><Relationship Id="rId189" Type="http://schemas.openxmlformats.org/officeDocument/2006/relationships/hyperlink" Target="https://app.ideascale.com/t/UM5UZBvr2" TargetMode="External"/><Relationship Id="rId188" Type="http://schemas.openxmlformats.org/officeDocument/2006/relationships/hyperlink" Target="https://app.ideascale.com/t/UM5UZBwka" TargetMode="External"/><Relationship Id="rId183" Type="http://schemas.openxmlformats.org/officeDocument/2006/relationships/hyperlink" Target="https://app.ideascale.com/t/UM5UZBu4q" TargetMode="External"/><Relationship Id="rId182" Type="http://schemas.openxmlformats.org/officeDocument/2006/relationships/hyperlink" Target="https://app.ideascale.com/t/UM5UZBu4r" TargetMode="External"/><Relationship Id="rId181" Type="http://schemas.openxmlformats.org/officeDocument/2006/relationships/hyperlink" Target="https://app.ideascale.com/t/UM5UZBviu" TargetMode="External"/><Relationship Id="rId180" Type="http://schemas.openxmlformats.org/officeDocument/2006/relationships/hyperlink" Target="https://app.ideascale.com/t/UM5UZBvIM" TargetMode="External"/><Relationship Id="rId176" Type="http://schemas.openxmlformats.org/officeDocument/2006/relationships/hyperlink" Target="https://app.ideascale.com/t/UM5UZBwzA" TargetMode="External"/><Relationship Id="rId175" Type="http://schemas.openxmlformats.org/officeDocument/2006/relationships/hyperlink" Target="https://app.ideascale.com/t/UM5UZBvSN" TargetMode="External"/><Relationship Id="rId174" Type="http://schemas.openxmlformats.org/officeDocument/2006/relationships/hyperlink" Target="https://app.ideascale.com/t/UM5UZBvmH" TargetMode="External"/><Relationship Id="rId173" Type="http://schemas.openxmlformats.org/officeDocument/2006/relationships/hyperlink" Target="https://app.ideascale.com/t/UM5UZBwgs" TargetMode="External"/><Relationship Id="rId179" Type="http://schemas.openxmlformats.org/officeDocument/2006/relationships/hyperlink" Target="https://app.ideascale.com/t/UM5UZBvXo" TargetMode="External"/><Relationship Id="rId178" Type="http://schemas.openxmlformats.org/officeDocument/2006/relationships/hyperlink" Target="https://app.ideascale.com/t/UM5UZBvXI" TargetMode="External"/><Relationship Id="rId177" Type="http://schemas.openxmlformats.org/officeDocument/2006/relationships/hyperlink" Target="https://app.ideascale.com/t/UM5UZBvrJ" TargetMode="External"/><Relationship Id="rId198" Type="http://schemas.openxmlformats.org/officeDocument/2006/relationships/hyperlink" Target="https://app.ideascale.com/t/UM5UZBukN" TargetMode="External"/><Relationship Id="rId197" Type="http://schemas.openxmlformats.org/officeDocument/2006/relationships/hyperlink" Target="https://app.ideascale.com/t/UM5UZBvqe" TargetMode="External"/><Relationship Id="rId196" Type="http://schemas.openxmlformats.org/officeDocument/2006/relationships/hyperlink" Target="https://app.ideascale.com/t/UM5UZBwUI" TargetMode="External"/><Relationship Id="rId195" Type="http://schemas.openxmlformats.org/officeDocument/2006/relationships/hyperlink" Target="https://app.ideascale.com/t/UM5UZBvjN" TargetMode="External"/><Relationship Id="rId199" Type="http://schemas.openxmlformats.org/officeDocument/2006/relationships/hyperlink" Target="https://app.ideascale.com/t/UM5UZBwiK" TargetMode="External"/><Relationship Id="rId150" Type="http://schemas.openxmlformats.org/officeDocument/2006/relationships/hyperlink" Target="https://app.ideascale.com/t/UM5UZBvfz" TargetMode="External"/><Relationship Id="rId149" Type="http://schemas.openxmlformats.org/officeDocument/2006/relationships/hyperlink" Target="https://app.ideascale.com/t/UM5UZBvfr" TargetMode="External"/><Relationship Id="rId148" Type="http://schemas.openxmlformats.org/officeDocument/2006/relationships/hyperlink" Target="https://app.ideascale.com/t/UM5UZBvKG" TargetMode="External"/><Relationship Id="rId143" Type="http://schemas.openxmlformats.org/officeDocument/2006/relationships/hyperlink" Target="https://app.ideascale.com/t/UM5UZBulw" TargetMode="External"/><Relationship Id="rId142" Type="http://schemas.openxmlformats.org/officeDocument/2006/relationships/hyperlink" Target="https://app.ideascale.com/t/UM5UZBw1h" TargetMode="External"/><Relationship Id="rId141" Type="http://schemas.openxmlformats.org/officeDocument/2006/relationships/hyperlink" Target="https://app.ideascale.com/t/UM5UZBwtY" TargetMode="External"/><Relationship Id="rId140" Type="http://schemas.openxmlformats.org/officeDocument/2006/relationships/hyperlink" Target="https://app.ideascale.com/t/UM5UZBuj7" TargetMode="External"/><Relationship Id="rId147" Type="http://schemas.openxmlformats.org/officeDocument/2006/relationships/hyperlink" Target="https://app.ideascale.com/t/UM5UZBulx" TargetMode="External"/><Relationship Id="rId146" Type="http://schemas.openxmlformats.org/officeDocument/2006/relationships/hyperlink" Target="https://app.ideascale.com/t/UM5UZBw31" TargetMode="External"/><Relationship Id="rId145" Type="http://schemas.openxmlformats.org/officeDocument/2006/relationships/hyperlink" Target="https://app.ideascale.com/t/UM5UZBwtE" TargetMode="External"/><Relationship Id="rId144" Type="http://schemas.openxmlformats.org/officeDocument/2006/relationships/hyperlink" Target="https://app.ideascale.com/t/UM5UZBvqY" TargetMode="External"/><Relationship Id="rId139" Type="http://schemas.openxmlformats.org/officeDocument/2006/relationships/hyperlink" Target="https://app.ideascale.com/t/UM5UZBw53" TargetMode="External"/><Relationship Id="rId138" Type="http://schemas.openxmlformats.org/officeDocument/2006/relationships/hyperlink" Target="https://app.ideascale.com/t/UM5UZBuoP" TargetMode="External"/><Relationship Id="rId137" Type="http://schemas.openxmlformats.org/officeDocument/2006/relationships/hyperlink" Target="https://app.ideascale.com/t/UM5UZBvgb" TargetMode="External"/><Relationship Id="rId132" Type="http://schemas.openxmlformats.org/officeDocument/2006/relationships/hyperlink" Target="https://app.ideascale.com/t/UM5UZBvq3" TargetMode="External"/><Relationship Id="rId131" Type="http://schemas.openxmlformats.org/officeDocument/2006/relationships/hyperlink" Target="https://app.ideascale.com/t/UM5UZBusE" TargetMode="External"/><Relationship Id="rId130" Type="http://schemas.openxmlformats.org/officeDocument/2006/relationships/hyperlink" Target="https://app.ideascale.com/t/UM5UZBwsr" TargetMode="External"/><Relationship Id="rId136" Type="http://schemas.openxmlformats.org/officeDocument/2006/relationships/hyperlink" Target="https://app.ideascale.com/t/UM5UZBvqb" TargetMode="External"/><Relationship Id="rId135" Type="http://schemas.openxmlformats.org/officeDocument/2006/relationships/hyperlink" Target="https://app.ideascale.com/t/UM5UZBu1w" TargetMode="External"/><Relationship Id="rId134" Type="http://schemas.openxmlformats.org/officeDocument/2006/relationships/hyperlink" Target="https://app.ideascale.com/t/UM5UZBwrq" TargetMode="External"/><Relationship Id="rId133" Type="http://schemas.openxmlformats.org/officeDocument/2006/relationships/hyperlink" Target="https://app.ideascale.com/t/UM5UZBwrv" TargetMode="External"/><Relationship Id="rId172" Type="http://schemas.openxmlformats.org/officeDocument/2006/relationships/hyperlink" Target="https://app.ideascale.com/t/UM5UZBw5c" TargetMode="External"/><Relationship Id="rId171" Type="http://schemas.openxmlformats.org/officeDocument/2006/relationships/hyperlink" Target="https://app.ideascale.com/t/UM5UZBuj5" TargetMode="External"/><Relationship Id="rId170" Type="http://schemas.openxmlformats.org/officeDocument/2006/relationships/hyperlink" Target="https://app.ideascale.com/t/UM5UZBw4n" TargetMode="External"/><Relationship Id="rId165" Type="http://schemas.openxmlformats.org/officeDocument/2006/relationships/hyperlink" Target="https://app.ideascale.com/t/UM5UZBw41" TargetMode="External"/><Relationship Id="rId164" Type="http://schemas.openxmlformats.org/officeDocument/2006/relationships/hyperlink" Target="https://app.ideascale.com/t/UM5UZButO" TargetMode="External"/><Relationship Id="rId163" Type="http://schemas.openxmlformats.org/officeDocument/2006/relationships/hyperlink" Target="https://app.ideascale.com/t/UM5UZBvsM" TargetMode="External"/><Relationship Id="rId162" Type="http://schemas.openxmlformats.org/officeDocument/2006/relationships/hyperlink" Target="https://app.ideascale.com/t/UM5UZBw6B" TargetMode="External"/><Relationship Id="rId169" Type="http://schemas.openxmlformats.org/officeDocument/2006/relationships/hyperlink" Target="https://app.ideascale.com/t/UM5UZBw4t" TargetMode="External"/><Relationship Id="rId168" Type="http://schemas.openxmlformats.org/officeDocument/2006/relationships/hyperlink" Target="https://app.ideascale.com/t/UM5UZBw4c" TargetMode="External"/><Relationship Id="rId167" Type="http://schemas.openxmlformats.org/officeDocument/2006/relationships/hyperlink" Target="https://app.ideascale.com/t/UM5UZBw3s" TargetMode="External"/><Relationship Id="rId166" Type="http://schemas.openxmlformats.org/officeDocument/2006/relationships/hyperlink" Target="https://app.ideascale.com/t/UM5UZBw4d" TargetMode="External"/><Relationship Id="rId161" Type="http://schemas.openxmlformats.org/officeDocument/2006/relationships/hyperlink" Target="https://app.ideascale.com/t/UM5UZBw52" TargetMode="External"/><Relationship Id="rId160" Type="http://schemas.openxmlformats.org/officeDocument/2006/relationships/hyperlink" Target="https://app.ideascale.com/t/UM5UZBviz" TargetMode="External"/><Relationship Id="rId159" Type="http://schemas.openxmlformats.org/officeDocument/2006/relationships/hyperlink" Target="https://app.ideascale.com/t/UM5UZBvfy" TargetMode="External"/><Relationship Id="rId154" Type="http://schemas.openxmlformats.org/officeDocument/2006/relationships/hyperlink" Target="https://app.ideascale.com/t/UM5UZBvcn" TargetMode="External"/><Relationship Id="rId153" Type="http://schemas.openxmlformats.org/officeDocument/2006/relationships/hyperlink" Target="https://app.ideascale.com/t/UM5UZBvWs" TargetMode="External"/><Relationship Id="rId152" Type="http://schemas.openxmlformats.org/officeDocument/2006/relationships/hyperlink" Target="https://app.ideascale.com/t/UM5UZBveK" TargetMode="External"/><Relationship Id="rId151" Type="http://schemas.openxmlformats.org/officeDocument/2006/relationships/hyperlink" Target="https://app.ideascale.com/t/UM5UZBuz4" TargetMode="External"/><Relationship Id="rId158" Type="http://schemas.openxmlformats.org/officeDocument/2006/relationships/hyperlink" Target="https://app.ideascale.com/t/UM5UZBvc2" TargetMode="External"/><Relationship Id="rId157" Type="http://schemas.openxmlformats.org/officeDocument/2006/relationships/hyperlink" Target="https://app.ideascale.com/t/UM5UZBvfG" TargetMode="External"/><Relationship Id="rId156" Type="http://schemas.openxmlformats.org/officeDocument/2006/relationships/hyperlink" Target="https://app.ideascale.com/t/UM5UZBvde" TargetMode="External"/><Relationship Id="rId155" Type="http://schemas.openxmlformats.org/officeDocument/2006/relationships/hyperlink" Target="https://app.ideascale.com/t/UM5UZBvcX" TargetMode="External"/><Relationship Id="rId107" Type="http://schemas.openxmlformats.org/officeDocument/2006/relationships/hyperlink" Target="https://app.ideascale.com/t/UM5UZBwgz" TargetMode="External"/><Relationship Id="rId106" Type="http://schemas.openxmlformats.org/officeDocument/2006/relationships/hyperlink" Target="https://app.ideascale.com/t/UM5UZBulC" TargetMode="External"/><Relationship Id="rId105" Type="http://schemas.openxmlformats.org/officeDocument/2006/relationships/hyperlink" Target="https://app.ideascale.com/t/UM5UZBwER" TargetMode="External"/><Relationship Id="rId104" Type="http://schemas.openxmlformats.org/officeDocument/2006/relationships/hyperlink" Target="https://app.ideascale.com/t/UM5UZBwoV" TargetMode="External"/><Relationship Id="rId109" Type="http://schemas.openxmlformats.org/officeDocument/2006/relationships/hyperlink" Target="https://app.ideascale.com/t/UM5UZBu99" TargetMode="External"/><Relationship Id="rId108" Type="http://schemas.openxmlformats.org/officeDocument/2006/relationships/hyperlink" Target="https://app.ideascale.com/t/UM5UZBvrK" TargetMode="External"/><Relationship Id="rId103" Type="http://schemas.openxmlformats.org/officeDocument/2006/relationships/hyperlink" Target="https://app.ideascale.com/t/UM5UZBvCf" TargetMode="External"/><Relationship Id="rId102" Type="http://schemas.openxmlformats.org/officeDocument/2006/relationships/hyperlink" Target="https://app.ideascale.com/t/UM5UZBwet" TargetMode="External"/><Relationship Id="rId101" Type="http://schemas.openxmlformats.org/officeDocument/2006/relationships/hyperlink" Target="https://app.ideascale.com/t/UM5UZBwcw" TargetMode="External"/><Relationship Id="rId100" Type="http://schemas.openxmlformats.org/officeDocument/2006/relationships/hyperlink" Target="https://app.ideascale.com/t/UM5UZBv7d" TargetMode="External"/><Relationship Id="rId129" Type="http://schemas.openxmlformats.org/officeDocument/2006/relationships/hyperlink" Target="https://app.ideascale.com/t/UM5UZBwOn" TargetMode="External"/><Relationship Id="rId128" Type="http://schemas.openxmlformats.org/officeDocument/2006/relationships/hyperlink" Target="https://app.ideascale.com/t/UM5UZBwBW" TargetMode="External"/><Relationship Id="rId127" Type="http://schemas.openxmlformats.org/officeDocument/2006/relationships/hyperlink" Target="https://app.ideascale.com/t/UM5UZBwHG" TargetMode="External"/><Relationship Id="rId126" Type="http://schemas.openxmlformats.org/officeDocument/2006/relationships/hyperlink" Target="https://app.ideascale.com/t/UM5UZBvlr" TargetMode="External"/><Relationship Id="rId121" Type="http://schemas.openxmlformats.org/officeDocument/2006/relationships/hyperlink" Target="https://app.ideascale.com/t/UM5UZBu5k" TargetMode="External"/><Relationship Id="rId120" Type="http://schemas.openxmlformats.org/officeDocument/2006/relationships/hyperlink" Target="https://app.ideascale.com/t/UM5UZBwm6" TargetMode="External"/><Relationship Id="rId125" Type="http://schemas.openxmlformats.org/officeDocument/2006/relationships/hyperlink" Target="https://app.ideascale.com/t/UM5UZBvqr" TargetMode="External"/><Relationship Id="rId124" Type="http://schemas.openxmlformats.org/officeDocument/2006/relationships/hyperlink" Target="https://app.ideascale.com/t/UM5UZBu82" TargetMode="External"/><Relationship Id="rId123" Type="http://schemas.openxmlformats.org/officeDocument/2006/relationships/hyperlink" Target="https://app.ideascale.com/t/UM5UZBu7H" TargetMode="External"/><Relationship Id="rId122" Type="http://schemas.openxmlformats.org/officeDocument/2006/relationships/hyperlink" Target="https://app.ideascale.com/t/UM5UZBwAQ" TargetMode="External"/><Relationship Id="rId118" Type="http://schemas.openxmlformats.org/officeDocument/2006/relationships/hyperlink" Target="https://app.ideascale.com/t/UM5UZBuwv" TargetMode="External"/><Relationship Id="rId117" Type="http://schemas.openxmlformats.org/officeDocument/2006/relationships/hyperlink" Target="https://app.ideascale.com/t/UM5UZBvBR" TargetMode="External"/><Relationship Id="rId116" Type="http://schemas.openxmlformats.org/officeDocument/2006/relationships/hyperlink" Target="https://app.ideascale.com/t/UM5UZBw1E" TargetMode="External"/><Relationship Id="rId115" Type="http://schemas.openxmlformats.org/officeDocument/2006/relationships/hyperlink" Target="https://app.ideascale.com/t/UM5UZBvpk" TargetMode="External"/><Relationship Id="rId119" Type="http://schemas.openxmlformats.org/officeDocument/2006/relationships/hyperlink" Target="https://app.ideascale.com/t/UM5UZBu9C" TargetMode="External"/><Relationship Id="rId110" Type="http://schemas.openxmlformats.org/officeDocument/2006/relationships/hyperlink" Target="https://app.ideascale.com/t/UM5UZBvd0" TargetMode="External"/><Relationship Id="rId114" Type="http://schemas.openxmlformats.org/officeDocument/2006/relationships/hyperlink" Target="https://app.ideascale.com/t/UM5UZBwsx" TargetMode="External"/><Relationship Id="rId113" Type="http://schemas.openxmlformats.org/officeDocument/2006/relationships/hyperlink" Target="https://app.ideascale.com/t/UM5UZBwNb" TargetMode="External"/><Relationship Id="rId112" Type="http://schemas.openxmlformats.org/officeDocument/2006/relationships/hyperlink" Target="https://app.ideascale.com/t/UM5UZBv04" TargetMode="External"/><Relationship Id="rId111" Type="http://schemas.openxmlformats.org/officeDocument/2006/relationships/hyperlink" Target="https://app.ideascale.com/t/UM5UZBvrH"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app.ideascale.com/t/UM5UZBql1" TargetMode="External"/><Relationship Id="rId42" Type="http://schemas.openxmlformats.org/officeDocument/2006/relationships/hyperlink" Target="https://app.ideascale.com/t/UM5UZBqWb" TargetMode="External"/><Relationship Id="rId41" Type="http://schemas.openxmlformats.org/officeDocument/2006/relationships/hyperlink" Target="https://app.ideascale.com/t/UM5UZBqvK" TargetMode="External"/><Relationship Id="rId44" Type="http://schemas.openxmlformats.org/officeDocument/2006/relationships/hyperlink" Target="https://app.ideascale.com/t/UM5UZBrWP" TargetMode="External"/><Relationship Id="rId43" Type="http://schemas.openxmlformats.org/officeDocument/2006/relationships/hyperlink" Target="https://app.ideascale.com/t/UM5UZBqaw" TargetMode="External"/><Relationship Id="rId46" Type="http://schemas.openxmlformats.org/officeDocument/2006/relationships/hyperlink" Target="https://app.ideascale.com/t/UM5UZBqwI" TargetMode="External"/><Relationship Id="rId45" Type="http://schemas.openxmlformats.org/officeDocument/2006/relationships/hyperlink" Target="https://app.ideascale.com/t/UM5UZBqX5" TargetMode="External"/><Relationship Id="rId48" Type="http://schemas.openxmlformats.org/officeDocument/2006/relationships/hyperlink" Target="https://app.ideascale.com/t/UM5UZBrWB" TargetMode="External"/><Relationship Id="rId47" Type="http://schemas.openxmlformats.org/officeDocument/2006/relationships/hyperlink" Target="https://app.ideascale.com/t/UM5UZBrff" TargetMode="External"/><Relationship Id="rId49" Type="http://schemas.openxmlformats.org/officeDocument/2006/relationships/hyperlink" Target="https://app.ideascale.com/t/UM5UZBqmR" TargetMode="External"/><Relationship Id="rId31" Type="http://schemas.openxmlformats.org/officeDocument/2006/relationships/hyperlink" Target="https://app.ideascale.com/t/UM5UZBqoS" TargetMode="External"/><Relationship Id="rId30" Type="http://schemas.openxmlformats.org/officeDocument/2006/relationships/hyperlink" Target="https://app.ideascale.com/t/UM5UZBq4s" TargetMode="External"/><Relationship Id="rId33" Type="http://schemas.openxmlformats.org/officeDocument/2006/relationships/hyperlink" Target="https://app.ideascale.com/t/UM5UZBrWx" TargetMode="External"/><Relationship Id="rId32" Type="http://schemas.openxmlformats.org/officeDocument/2006/relationships/hyperlink" Target="https://app.ideascale.com/t/UM5UZBrVb" TargetMode="External"/><Relationship Id="rId35" Type="http://schemas.openxmlformats.org/officeDocument/2006/relationships/hyperlink" Target="https://app.ideascale.com/t/UM5UZBqXg" TargetMode="External"/><Relationship Id="rId34" Type="http://schemas.openxmlformats.org/officeDocument/2006/relationships/hyperlink" Target="https://app.ideascale.com/t/UM5UZBqXh" TargetMode="External"/><Relationship Id="rId37" Type="http://schemas.openxmlformats.org/officeDocument/2006/relationships/hyperlink" Target="https://app.ideascale.com/t/UM5UZBqtV" TargetMode="External"/><Relationship Id="rId36" Type="http://schemas.openxmlformats.org/officeDocument/2006/relationships/hyperlink" Target="https://app.ideascale.com/t/UM5UZBrLq" TargetMode="External"/><Relationship Id="rId39" Type="http://schemas.openxmlformats.org/officeDocument/2006/relationships/hyperlink" Target="https://app.ideascale.com/t/UM5UZBqbJ" TargetMode="External"/><Relationship Id="rId38" Type="http://schemas.openxmlformats.org/officeDocument/2006/relationships/hyperlink" Target="https://app.ideascale.com/t/UM5UZBqjD" TargetMode="External"/><Relationship Id="rId20" Type="http://schemas.openxmlformats.org/officeDocument/2006/relationships/hyperlink" Target="https://app.ideascale.com/t/UM5UZBqq5" TargetMode="External"/><Relationship Id="rId22" Type="http://schemas.openxmlformats.org/officeDocument/2006/relationships/hyperlink" Target="https://app.ideascale.com/t/UM5UZBqxS" TargetMode="External"/><Relationship Id="rId21" Type="http://schemas.openxmlformats.org/officeDocument/2006/relationships/hyperlink" Target="https://app.ideascale.com/t/UM5UZBrN5" TargetMode="External"/><Relationship Id="rId24" Type="http://schemas.openxmlformats.org/officeDocument/2006/relationships/hyperlink" Target="https://app.ideascale.com/t/UM5UZBrSj" TargetMode="External"/><Relationship Id="rId23" Type="http://schemas.openxmlformats.org/officeDocument/2006/relationships/hyperlink" Target="https://app.ideascale.com/t/UM5UZBqye" TargetMode="External"/><Relationship Id="rId26" Type="http://schemas.openxmlformats.org/officeDocument/2006/relationships/hyperlink" Target="https://app.ideascale.com/t/UM5UZBrcu" TargetMode="External"/><Relationship Id="rId25" Type="http://schemas.openxmlformats.org/officeDocument/2006/relationships/hyperlink" Target="https://app.ideascale.com/t/UM5UZBrai" TargetMode="External"/><Relationship Id="rId28" Type="http://schemas.openxmlformats.org/officeDocument/2006/relationships/hyperlink" Target="https://app.ideascale.com/t/UM5UZBqXd" TargetMode="External"/><Relationship Id="rId27" Type="http://schemas.openxmlformats.org/officeDocument/2006/relationships/hyperlink" Target="https://app.ideascale.com/t/UM5UZBq01" TargetMode="External"/><Relationship Id="rId29" Type="http://schemas.openxmlformats.org/officeDocument/2006/relationships/hyperlink" Target="https://app.ideascale.com/t/UM5UZBrTV" TargetMode="External"/><Relationship Id="rId11" Type="http://schemas.openxmlformats.org/officeDocument/2006/relationships/hyperlink" Target="https://app.ideascale.com/t/UM5UZBrLh" TargetMode="External"/><Relationship Id="rId10" Type="http://schemas.openxmlformats.org/officeDocument/2006/relationships/hyperlink" Target="https://app.ideascale.com/t/UM5UZBrBI" TargetMode="External"/><Relationship Id="rId13" Type="http://schemas.openxmlformats.org/officeDocument/2006/relationships/hyperlink" Target="https://app.ideascale.com/t/UM5UZBqjG" TargetMode="External"/><Relationship Id="rId12" Type="http://schemas.openxmlformats.org/officeDocument/2006/relationships/hyperlink" Target="https://app.ideascale.com/t/UM5UZBrLe" TargetMode="External"/><Relationship Id="rId15" Type="http://schemas.openxmlformats.org/officeDocument/2006/relationships/hyperlink" Target="https://app.ideascale.com/t/UM5UZBrGa" TargetMode="External"/><Relationship Id="rId14" Type="http://schemas.openxmlformats.org/officeDocument/2006/relationships/hyperlink" Target="https://app.ideascale.com/t/UM5UZBrcR" TargetMode="External"/><Relationship Id="rId17" Type="http://schemas.openxmlformats.org/officeDocument/2006/relationships/hyperlink" Target="https://app.ideascale.com/t/UM5UZBqWl" TargetMode="External"/><Relationship Id="rId16" Type="http://schemas.openxmlformats.org/officeDocument/2006/relationships/hyperlink" Target="https://app.ideascale.com/t/UM5UZBrgL" TargetMode="External"/><Relationship Id="rId19" Type="http://schemas.openxmlformats.org/officeDocument/2006/relationships/hyperlink" Target="https://app.ideascale.com/t/UM5UZBrNd" TargetMode="External"/><Relationship Id="rId18" Type="http://schemas.openxmlformats.org/officeDocument/2006/relationships/hyperlink" Target="https://app.ideascale.com/t/UM5UZBqXV" TargetMode="External"/><Relationship Id="rId84" Type="http://schemas.openxmlformats.org/officeDocument/2006/relationships/hyperlink" Target="https://app.ideascale.com/t/UM5UZBrb7" TargetMode="External"/><Relationship Id="rId83" Type="http://schemas.openxmlformats.org/officeDocument/2006/relationships/hyperlink" Target="https://app.ideascale.com/t/UM5UZBrVO" TargetMode="External"/><Relationship Id="rId86" Type="http://schemas.openxmlformats.org/officeDocument/2006/relationships/hyperlink" Target="https://app.ideascale.com/t/UM5UZBqfh" TargetMode="External"/><Relationship Id="rId85" Type="http://schemas.openxmlformats.org/officeDocument/2006/relationships/hyperlink" Target="https://app.ideascale.com/t/UM5UZBrbq" TargetMode="External"/><Relationship Id="rId88" Type="http://schemas.openxmlformats.org/officeDocument/2006/relationships/hyperlink" Target="https://app.ideascale.com/t/UM5UZBqfU" TargetMode="External"/><Relationship Id="rId87" Type="http://schemas.openxmlformats.org/officeDocument/2006/relationships/hyperlink" Target="https://app.ideascale.com/t/UM5UZBqfO" TargetMode="External"/><Relationship Id="rId89" Type="http://schemas.openxmlformats.org/officeDocument/2006/relationships/hyperlink" Target="https://app.ideascale.com/t/UM5UZBqfi" TargetMode="External"/><Relationship Id="rId80" Type="http://schemas.openxmlformats.org/officeDocument/2006/relationships/hyperlink" Target="https://app.ideascale.com/t/UM5UZBrCM" TargetMode="External"/><Relationship Id="rId82" Type="http://schemas.openxmlformats.org/officeDocument/2006/relationships/hyperlink" Target="https://app.ideascale.com/t/UM5UZBqtI" TargetMode="External"/><Relationship Id="rId81" Type="http://schemas.openxmlformats.org/officeDocument/2006/relationships/hyperlink" Target="https://app.ideascale.com/t/UM5UZBrTq" TargetMode="External"/><Relationship Id="rId73" Type="http://schemas.openxmlformats.org/officeDocument/2006/relationships/hyperlink" Target="https://app.ideascale.com/t/UM5UZBqeH" TargetMode="External"/><Relationship Id="rId72" Type="http://schemas.openxmlformats.org/officeDocument/2006/relationships/hyperlink" Target="https://app.ideascale.com/t/UM5UZBqel" TargetMode="External"/><Relationship Id="rId75" Type="http://schemas.openxmlformats.org/officeDocument/2006/relationships/hyperlink" Target="https://app.ideascale.com/t/UM5UZBrMx" TargetMode="External"/><Relationship Id="rId74" Type="http://schemas.openxmlformats.org/officeDocument/2006/relationships/hyperlink" Target="https://app.ideascale.com/t/UM5UZBrPu" TargetMode="External"/><Relationship Id="rId77" Type="http://schemas.openxmlformats.org/officeDocument/2006/relationships/hyperlink" Target="https://app.ideascale.com/t/UM5UZBrTc" TargetMode="External"/><Relationship Id="rId76" Type="http://schemas.openxmlformats.org/officeDocument/2006/relationships/hyperlink" Target="https://app.ideascale.com/t/UM5UZBrEK" TargetMode="External"/><Relationship Id="rId79" Type="http://schemas.openxmlformats.org/officeDocument/2006/relationships/hyperlink" Target="https://app.ideascale.com/t/UM5UZBqjQ" TargetMode="External"/><Relationship Id="rId78" Type="http://schemas.openxmlformats.org/officeDocument/2006/relationships/hyperlink" Target="https://app.ideascale.com/t/UM5UZBrMX" TargetMode="External"/><Relationship Id="rId71" Type="http://schemas.openxmlformats.org/officeDocument/2006/relationships/hyperlink" Target="https://app.ideascale.com/t/UM5UZBqoF" TargetMode="External"/><Relationship Id="rId70" Type="http://schemas.openxmlformats.org/officeDocument/2006/relationships/hyperlink" Target="https://app.ideascale.com/t/UM5UZBrQL" TargetMode="External"/><Relationship Id="rId62" Type="http://schemas.openxmlformats.org/officeDocument/2006/relationships/hyperlink" Target="https://app.ideascale.com/t/UM5UZBrAV" TargetMode="External"/><Relationship Id="rId61" Type="http://schemas.openxmlformats.org/officeDocument/2006/relationships/hyperlink" Target="https://app.ideascale.com/t/UM5UZBrdx" TargetMode="External"/><Relationship Id="rId64" Type="http://schemas.openxmlformats.org/officeDocument/2006/relationships/hyperlink" Target="https://app.ideascale.com/t/UM5UZBrOX" TargetMode="External"/><Relationship Id="rId63" Type="http://schemas.openxmlformats.org/officeDocument/2006/relationships/hyperlink" Target="https://app.ideascale.com/t/UM5UZBqzX" TargetMode="External"/><Relationship Id="rId66" Type="http://schemas.openxmlformats.org/officeDocument/2006/relationships/hyperlink" Target="https://app.ideascale.com/t/UM5UZBqXc" TargetMode="External"/><Relationship Id="rId65" Type="http://schemas.openxmlformats.org/officeDocument/2006/relationships/hyperlink" Target="https://app.ideascale.com/t/UM5UZBqus" TargetMode="External"/><Relationship Id="rId68" Type="http://schemas.openxmlformats.org/officeDocument/2006/relationships/hyperlink" Target="https://app.ideascale.com/t/UM5UZBqum" TargetMode="External"/><Relationship Id="rId67" Type="http://schemas.openxmlformats.org/officeDocument/2006/relationships/hyperlink" Target="https://app.ideascale.com/t/UM5UZBqYK" TargetMode="External"/><Relationship Id="rId60" Type="http://schemas.openxmlformats.org/officeDocument/2006/relationships/hyperlink" Target="https://app.ideascale.com/t/UM5UZBrQK" TargetMode="External"/><Relationship Id="rId69" Type="http://schemas.openxmlformats.org/officeDocument/2006/relationships/hyperlink" Target="https://app.ideascale.com/t/UM5UZBrQG" TargetMode="External"/><Relationship Id="rId51" Type="http://schemas.openxmlformats.org/officeDocument/2006/relationships/hyperlink" Target="https://app.ideascale.com/t/UM5UZBqz8" TargetMode="External"/><Relationship Id="rId50" Type="http://schemas.openxmlformats.org/officeDocument/2006/relationships/hyperlink" Target="https://app.ideascale.com/t/UM5UZBrOP" TargetMode="External"/><Relationship Id="rId53" Type="http://schemas.openxmlformats.org/officeDocument/2006/relationships/hyperlink" Target="https://app.ideascale.com/t/UM5UZBrFx" TargetMode="External"/><Relationship Id="rId52" Type="http://schemas.openxmlformats.org/officeDocument/2006/relationships/hyperlink" Target="https://app.ideascale.com/t/UM5UZBrMr" TargetMode="External"/><Relationship Id="rId55" Type="http://schemas.openxmlformats.org/officeDocument/2006/relationships/hyperlink" Target="https://app.ideascale.com/t/UM5UZBrNU" TargetMode="External"/><Relationship Id="rId54" Type="http://schemas.openxmlformats.org/officeDocument/2006/relationships/hyperlink" Target="https://app.ideascale.com/t/UM5UZBrCh" TargetMode="External"/><Relationship Id="rId57" Type="http://schemas.openxmlformats.org/officeDocument/2006/relationships/hyperlink" Target="https://app.ideascale.com/t/UM5UZBrV0" TargetMode="External"/><Relationship Id="rId56" Type="http://schemas.openxmlformats.org/officeDocument/2006/relationships/hyperlink" Target="https://app.ideascale.com/t/UM5UZBrNa" TargetMode="External"/><Relationship Id="rId59" Type="http://schemas.openxmlformats.org/officeDocument/2006/relationships/hyperlink" Target="https://app.ideascale.com/t/UM5UZBqes" TargetMode="External"/><Relationship Id="rId58" Type="http://schemas.openxmlformats.org/officeDocument/2006/relationships/hyperlink" Target="https://app.ideascale.com/t/UM5UZBray" TargetMode="External"/><Relationship Id="rId95" Type="http://schemas.openxmlformats.org/officeDocument/2006/relationships/hyperlink" Target="https://app.ideascale.com/t/UM5UZBraJ" TargetMode="External"/><Relationship Id="rId94" Type="http://schemas.openxmlformats.org/officeDocument/2006/relationships/hyperlink" Target="https://app.ideascale.com/t/UM5UZBrcr" TargetMode="External"/><Relationship Id="rId97" Type="http://schemas.openxmlformats.org/officeDocument/2006/relationships/hyperlink" Target="https://app.ideascale.com/t/UM5UZBreA" TargetMode="External"/><Relationship Id="rId96" Type="http://schemas.openxmlformats.org/officeDocument/2006/relationships/hyperlink" Target="https://app.ideascale.com/t/UM5UZBrTn" TargetMode="External"/><Relationship Id="rId99" Type="http://schemas.openxmlformats.org/officeDocument/2006/relationships/hyperlink" Target="https://app.ideascale.com/t/UM5UZBrSO" TargetMode="External"/><Relationship Id="rId98" Type="http://schemas.openxmlformats.org/officeDocument/2006/relationships/hyperlink" Target="https://app.ideascale.com/t/UM5UZBrGk" TargetMode="External"/><Relationship Id="rId91" Type="http://schemas.openxmlformats.org/officeDocument/2006/relationships/hyperlink" Target="https://app.ideascale.com/t/UM5UZBrUt" TargetMode="External"/><Relationship Id="rId90" Type="http://schemas.openxmlformats.org/officeDocument/2006/relationships/hyperlink" Target="https://app.ideascale.com/t/UM5UZBrEC" TargetMode="External"/><Relationship Id="rId93" Type="http://schemas.openxmlformats.org/officeDocument/2006/relationships/hyperlink" Target="https://app.ideascale.com/t/UM5UZBqdc" TargetMode="External"/><Relationship Id="rId92" Type="http://schemas.openxmlformats.org/officeDocument/2006/relationships/hyperlink" Target="https://app.ideascale.com/t/UM5UZBq7h" TargetMode="External"/><Relationship Id="rId271" Type="http://schemas.openxmlformats.org/officeDocument/2006/relationships/drawing" Target="../drawings/drawing11.xml"/><Relationship Id="rId270" Type="http://schemas.openxmlformats.org/officeDocument/2006/relationships/hyperlink" Target="https://app.ideascale.com/t/UM5UZBqmO" TargetMode="External"/><Relationship Id="rId269" Type="http://schemas.openxmlformats.org/officeDocument/2006/relationships/hyperlink" Target="https://app.ideascale.com/t/UM5UZBqhb" TargetMode="External"/><Relationship Id="rId264" Type="http://schemas.openxmlformats.org/officeDocument/2006/relationships/hyperlink" Target="https://app.ideascale.com/t/UM5UZBrHq" TargetMode="External"/><Relationship Id="rId263" Type="http://schemas.openxmlformats.org/officeDocument/2006/relationships/hyperlink" Target="https://app.ideascale.com/t/UM5UZBrU6" TargetMode="External"/><Relationship Id="rId262" Type="http://schemas.openxmlformats.org/officeDocument/2006/relationships/hyperlink" Target="https://app.ideascale.com/t/UM5UZBrU9" TargetMode="External"/><Relationship Id="rId261" Type="http://schemas.openxmlformats.org/officeDocument/2006/relationships/hyperlink" Target="https://app.ideascale.com/t/UM5UZBqmr" TargetMode="External"/><Relationship Id="rId268" Type="http://schemas.openxmlformats.org/officeDocument/2006/relationships/hyperlink" Target="https://app.ideascale.com/t/UM5UZBrTO" TargetMode="External"/><Relationship Id="rId267" Type="http://schemas.openxmlformats.org/officeDocument/2006/relationships/hyperlink" Target="https://app.ideascale.com/t/UM5UZBraz" TargetMode="External"/><Relationship Id="rId266" Type="http://schemas.openxmlformats.org/officeDocument/2006/relationships/hyperlink" Target="https://app.ideascale.com/t/UM5UZBrf9" TargetMode="External"/><Relationship Id="rId265" Type="http://schemas.openxmlformats.org/officeDocument/2006/relationships/hyperlink" Target="https://app.ideascale.com/t/UM5UZBqdg" TargetMode="External"/><Relationship Id="rId260" Type="http://schemas.openxmlformats.org/officeDocument/2006/relationships/hyperlink" Target="https://app.ideascale.com/t/UM5UZBrLd" TargetMode="External"/><Relationship Id="rId259" Type="http://schemas.openxmlformats.org/officeDocument/2006/relationships/hyperlink" Target="https://app.ideascale.com/t/UM5UZBrRS" TargetMode="External"/><Relationship Id="rId258" Type="http://schemas.openxmlformats.org/officeDocument/2006/relationships/hyperlink" Target="https://app.ideascale.com/t/UM5UZBreY" TargetMode="External"/><Relationship Id="rId253" Type="http://schemas.openxmlformats.org/officeDocument/2006/relationships/hyperlink" Target="https://app.ideascale.com/t/UM5UZBqs0" TargetMode="External"/><Relationship Id="rId252" Type="http://schemas.openxmlformats.org/officeDocument/2006/relationships/hyperlink" Target="https://app.ideascale.com/t/UM5UZBrMQ" TargetMode="External"/><Relationship Id="rId251" Type="http://schemas.openxmlformats.org/officeDocument/2006/relationships/hyperlink" Target="https://app.ideascale.com/t/UM5UZBrFw" TargetMode="External"/><Relationship Id="rId250" Type="http://schemas.openxmlformats.org/officeDocument/2006/relationships/hyperlink" Target="https://app.ideascale.com/t/UM5UZBrG9" TargetMode="External"/><Relationship Id="rId257" Type="http://schemas.openxmlformats.org/officeDocument/2006/relationships/hyperlink" Target="https://app.ideascale.com/t/UM5UZBrCl" TargetMode="External"/><Relationship Id="rId256" Type="http://schemas.openxmlformats.org/officeDocument/2006/relationships/hyperlink" Target="https://app.ideascale.com/t/UM5UZBqzT" TargetMode="External"/><Relationship Id="rId255" Type="http://schemas.openxmlformats.org/officeDocument/2006/relationships/hyperlink" Target="https://app.ideascale.com/t/UM5UZBq7K" TargetMode="External"/><Relationship Id="rId254" Type="http://schemas.openxmlformats.org/officeDocument/2006/relationships/hyperlink" Target="https://app.ideascale.com/t/UM5UZBreN" TargetMode="External"/><Relationship Id="rId228" Type="http://schemas.openxmlformats.org/officeDocument/2006/relationships/hyperlink" Target="https://app.ideascale.com/t/UM5UZBqth" TargetMode="External"/><Relationship Id="rId227" Type="http://schemas.openxmlformats.org/officeDocument/2006/relationships/hyperlink" Target="https://app.ideascale.com/t/UM5UZBre5" TargetMode="External"/><Relationship Id="rId226" Type="http://schemas.openxmlformats.org/officeDocument/2006/relationships/hyperlink" Target="https://app.ideascale.com/t/UM5UZBqik" TargetMode="External"/><Relationship Id="rId225" Type="http://schemas.openxmlformats.org/officeDocument/2006/relationships/hyperlink" Target="https://app.ideascale.com/t/UM5UZBrdY" TargetMode="External"/><Relationship Id="rId229" Type="http://schemas.openxmlformats.org/officeDocument/2006/relationships/hyperlink" Target="https://app.ideascale.com/t/UM5UZBrSQ" TargetMode="External"/><Relationship Id="rId220" Type="http://schemas.openxmlformats.org/officeDocument/2006/relationships/hyperlink" Target="https://app.ideascale.com/t/UM5UZBrDv" TargetMode="External"/><Relationship Id="rId224" Type="http://schemas.openxmlformats.org/officeDocument/2006/relationships/hyperlink" Target="https://app.ideascale.com/t/UM5UZBq24" TargetMode="External"/><Relationship Id="rId223" Type="http://schemas.openxmlformats.org/officeDocument/2006/relationships/hyperlink" Target="https://app.ideascale.com/t/UM5UZBrbh" TargetMode="External"/><Relationship Id="rId222" Type="http://schemas.openxmlformats.org/officeDocument/2006/relationships/hyperlink" Target="https://app.ideascale.com/t/UM5UZBrBg" TargetMode="External"/><Relationship Id="rId221" Type="http://schemas.openxmlformats.org/officeDocument/2006/relationships/hyperlink" Target="https://app.ideascale.com/t/UM5UZBrH7" TargetMode="External"/><Relationship Id="rId217" Type="http://schemas.openxmlformats.org/officeDocument/2006/relationships/hyperlink" Target="https://app.ideascale.com/t/UM5UZBqfQ" TargetMode="External"/><Relationship Id="rId216" Type="http://schemas.openxmlformats.org/officeDocument/2006/relationships/hyperlink" Target="https://app.ideascale.com/t/UM5UZBqwQ" TargetMode="External"/><Relationship Id="rId215" Type="http://schemas.openxmlformats.org/officeDocument/2006/relationships/hyperlink" Target="https://app.ideascale.com/t/UM5UZBrB7" TargetMode="External"/><Relationship Id="rId214" Type="http://schemas.openxmlformats.org/officeDocument/2006/relationships/hyperlink" Target="https://app.ideascale.com/t/UM5UZBqfr" TargetMode="External"/><Relationship Id="rId219" Type="http://schemas.openxmlformats.org/officeDocument/2006/relationships/hyperlink" Target="https://app.ideascale.com/t/UM5UZBq4e" TargetMode="External"/><Relationship Id="rId218" Type="http://schemas.openxmlformats.org/officeDocument/2006/relationships/hyperlink" Target="https://app.ideascale.com/t/UM5UZBrHC" TargetMode="External"/><Relationship Id="rId213" Type="http://schemas.openxmlformats.org/officeDocument/2006/relationships/hyperlink" Target="https://app.ideascale.com/t/UM5UZBrSI" TargetMode="External"/><Relationship Id="rId212" Type="http://schemas.openxmlformats.org/officeDocument/2006/relationships/hyperlink" Target="https://app.ideascale.com/t/UM5UZBrQ5" TargetMode="External"/><Relationship Id="rId211" Type="http://schemas.openxmlformats.org/officeDocument/2006/relationships/hyperlink" Target="https://app.ideascale.com/t/UM5UZBrSS" TargetMode="External"/><Relationship Id="rId210" Type="http://schemas.openxmlformats.org/officeDocument/2006/relationships/hyperlink" Target="https://app.ideascale.com/t/UM5UZBqrv" TargetMode="External"/><Relationship Id="rId249" Type="http://schemas.openxmlformats.org/officeDocument/2006/relationships/hyperlink" Target="https://app.ideascale.com/t/UM5UZBq59" TargetMode="External"/><Relationship Id="rId248" Type="http://schemas.openxmlformats.org/officeDocument/2006/relationships/hyperlink" Target="https://app.ideascale.com/t/UM5UZBrLs" TargetMode="External"/><Relationship Id="rId247" Type="http://schemas.openxmlformats.org/officeDocument/2006/relationships/hyperlink" Target="https://app.ideascale.com/t/UM5UZBrFR" TargetMode="External"/><Relationship Id="rId242" Type="http://schemas.openxmlformats.org/officeDocument/2006/relationships/hyperlink" Target="https://app.ideascale.com/t/UM5UZBrUv" TargetMode="External"/><Relationship Id="rId241" Type="http://schemas.openxmlformats.org/officeDocument/2006/relationships/hyperlink" Target="https://app.ideascale.com/t/UM5UZBqeV" TargetMode="External"/><Relationship Id="rId240" Type="http://schemas.openxmlformats.org/officeDocument/2006/relationships/hyperlink" Target="https://app.ideascale.com/t/UM5UZBrY4" TargetMode="External"/><Relationship Id="rId246" Type="http://schemas.openxmlformats.org/officeDocument/2006/relationships/hyperlink" Target="https://app.ideascale.com/t/UM5UZBrWo" TargetMode="External"/><Relationship Id="rId245" Type="http://schemas.openxmlformats.org/officeDocument/2006/relationships/hyperlink" Target="https://app.ideascale.com/t/UM5UZBrRp" TargetMode="External"/><Relationship Id="rId244" Type="http://schemas.openxmlformats.org/officeDocument/2006/relationships/hyperlink" Target="https://app.ideascale.com/t/UM5UZBrC5" TargetMode="External"/><Relationship Id="rId243" Type="http://schemas.openxmlformats.org/officeDocument/2006/relationships/hyperlink" Target="https://app.ideascale.com/t/UM5UZBrJv" TargetMode="External"/><Relationship Id="rId239" Type="http://schemas.openxmlformats.org/officeDocument/2006/relationships/hyperlink" Target="https://app.ideascale.com/t/UM5UZBrFj" TargetMode="External"/><Relationship Id="rId238" Type="http://schemas.openxmlformats.org/officeDocument/2006/relationships/hyperlink" Target="https://app.ideascale.com/t/UM5UZBqsY" TargetMode="External"/><Relationship Id="rId237" Type="http://schemas.openxmlformats.org/officeDocument/2006/relationships/hyperlink" Target="https://app.ideascale.com/t/UM5UZBrPU" TargetMode="External"/><Relationship Id="rId236" Type="http://schemas.openxmlformats.org/officeDocument/2006/relationships/hyperlink" Target="https://app.ideascale.com/t/UM5UZBrLp" TargetMode="External"/><Relationship Id="rId231" Type="http://schemas.openxmlformats.org/officeDocument/2006/relationships/hyperlink" Target="https://app.ideascale.com/t/UM5UZBquR" TargetMode="External"/><Relationship Id="rId230" Type="http://schemas.openxmlformats.org/officeDocument/2006/relationships/hyperlink" Target="https://app.ideascale.com/t/UM5UZBrLK" TargetMode="External"/><Relationship Id="rId235" Type="http://schemas.openxmlformats.org/officeDocument/2006/relationships/hyperlink" Target="https://app.ideascale.com/t/UM5UZBrag" TargetMode="External"/><Relationship Id="rId234" Type="http://schemas.openxmlformats.org/officeDocument/2006/relationships/hyperlink" Target="https://app.ideascale.com/t/UM5UZBrPH" TargetMode="External"/><Relationship Id="rId233" Type="http://schemas.openxmlformats.org/officeDocument/2006/relationships/hyperlink" Target="https://app.ideascale.com/t/UM5UZBrdL" TargetMode="External"/><Relationship Id="rId232" Type="http://schemas.openxmlformats.org/officeDocument/2006/relationships/hyperlink" Target="https://app.ideascale.com/t/UM5UZBqs2" TargetMode="External"/><Relationship Id="rId206" Type="http://schemas.openxmlformats.org/officeDocument/2006/relationships/hyperlink" Target="https://app.ideascale.com/t/UM5UZBqiT" TargetMode="External"/><Relationship Id="rId205" Type="http://schemas.openxmlformats.org/officeDocument/2006/relationships/hyperlink" Target="https://app.ideascale.com/t/UM5UZBrTd" TargetMode="External"/><Relationship Id="rId204" Type="http://schemas.openxmlformats.org/officeDocument/2006/relationships/hyperlink" Target="https://app.ideascale.com/t/UM5UZBrCb" TargetMode="External"/><Relationship Id="rId203" Type="http://schemas.openxmlformats.org/officeDocument/2006/relationships/hyperlink" Target="https://app.ideascale.com/t/UM5UZBrCC" TargetMode="External"/><Relationship Id="rId209" Type="http://schemas.openxmlformats.org/officeDocument/2006/relationships/hyperlink" Target="https://app.ideascale.com/t/UM5UZBrad" TargetMode="External"/><Relationship Id="rId208" Type="http://schemas.openxmlformats.org/officeDocument/2006/relationships/hyperlink" Target="https://app.ideascale.com/t/UM5UZBqje" TargetMode="External"/><Relationship Id="rId207" Type="http://schemas.openxmlformats.org/officeDocument/2006/relationships/hyperlink" Target="https://app.ideascale.com/t/UM5UZBqjb" TargetMode="External"/><Relationship Id="rId202" Type="http://schemas.openxmlformats.org/officeDocument/2006/relationships/hyperlink" Target="https://app.ideascale.com/t/UM5UZBqhi" TargetMode="External"/><Relationship Id="rId201" Type="http://schemas.openxmlformats.org/officeDocument/2006/relationships/hyperlink" Target="https://app.ideascale.com/t/UM5UZBrd1" TargetMode="External"/><Relationship Id="rId200" Type="http://schemas.openxmlformats.org/officeDocument/2006/relationships/hyperlink" Target="https://app.ideascale.com/t/UM5UZBran"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app.ideascale.com/t/UM5UZBqXE" TargetMode="External"/><Relationship Id="rId3" Type="http://schemas.openxmlformats.org/officeDocument/2006/relationships/hyperlink" Target="https://app.ideascale.com/t/UM5UZBqXM" TargetMode="External"/><Relationship Id="rId4" Type="http://schemas.openxmlformats.org/officeDocument/2006/relationships/hyperlink" Target="https://app.ideascale.com/t/UM5UZBqWr" TargetMode="External"/><Relationship Id="rId9" Type="http://schemas.openxmlformats.org/officeDocument/2006/relationships/hyperlink" Target="https://app.ideascale.com/t/UM5UZBrgw" TargetMode="External"/><Relationship Id="rId5" Type="http://schemas.openxmlformats.org/officeDocument/2006/relationships/hyperlink" Target="https://app.ideascale.com/t/UM5UZBqpt" TargetMode="External"/><Relationship Id="rId6" Type="http://schemas.openxmlformats.org/officeDocument/2006/relationships/hyperlink" Target="https://app.ideascale.com/t/UM5UZBraT" TargetMode="External"/><Relationship Id="rId7" Type="http://schemas.openxmlformats.org/officeDocument/2006/relationships/hyperlink" Target="https://app.ideascale.com/t/UM5UZBq8A" TargetMode="External"/><Relationship Id="rId8" Type="http://schemas.openxmlformats.org/officeDocument/2006/relationships/hyperlink" Target="https://app.ideascale.com/t/UM5UZBqwo" TargetMode="External"/><Relationship Id="rId190" Type="http://schemas.openxmlformats.org/officeDocument/2006/relationships/hyperlink" Target="https://app.ideascale.com/t/UM5UZBrJz" TargetMode="External"/><Relationship Id="rId194" Type="http://schemas.openxmlformats.org/officeDocument/2006/relationships/hyperlink" Target="https://app.ideascale.com/t/UM5UZBrRg" TargetMode="External"/><Relationship Id="rId193" Type="http://schemas.openxmlformats.org/officeDocument/2006/relationships/hyperlink" Target="https://app.ideascale.com/t/UM5UZBrSK" TargetMode="External"/><Relationship Id="rId192" Type="http://schemas.openxmlformats.org/officeDocument/2006/relationships/hyperlink" Target="https://app.ideascale.com/t/UM5UZBqf0" TargetMode="External"/><Relationship Id="rId191" Type="http://schemas.openxmlformats.org/officeDocument/2006/relationships/hyperlink" Target="https://app.ideascale.com/t/UM5UZBrEx" TargetMode="External"/><Relationship Id="rId187" Type="http://schemas.openxmlformats.org/officeDocument/2006/relationships/hyperlink" Target="https://app.ideascale.com/t/UM5UZBrgz" TargetMode="External"/><Relationship Id="rId186" Type="http://schemas.openxmlformats.org/officeDocument/2006/relationships/hyperlink" Target="https://app.ideascale.com/t/UM5UZBquY" TargetMode="External"/><Relationship Id="rId185" Type="http://schemas.openxmlformats.org/officeDocument/2006/relationships/hyperlink" Target="https://app.ideascale.com/t/UM5UZBrJh" TargetMode="External"/><Relationship Id="rId184" Type="http://schemas.openxmlformats.org/officeDocument/2006/relationships/hyperlink" Target="https://app.ideascale.com/t/UM5UZBrMl" TargetMode="External"/><Relationship Id="rId189" Type="http://schemas.openxmlformats.org/officeDocument/2006/relationships/hyperlink" Target="https://app.ideascale.com/t/UM5UZBqYM" TargetMode="External"/><Relationship Id="rId188" Type="http://schemas.openxmlformats.org/officeDocument/2006/relationships/hyperlink" Target="https://app.ideascale.com/t/UM5UZBqyp" TargetMode="External"/><Relationship Id="rId183" Type="http://schemas.openxmlformats.org/officeDocument/2006/relationships/hyperlink" Target="https://app.ideascale.com/t/UM5UZBrLj" TargetMode="External"/><Relationship Id="rId182" Type="http://schemas.openxmlformats.org/officeDocument/2006/relationships/hyperlink" Target="https://app.ideascale.com/t/UM5UZBqYh" TargetMode="External"/><Relationship Id="rId181" Type="http://schemas.openxmlformats.org/officeDocument/2006/relationships/hyperlink" Target="https://app.ideascale.com/t/UM5UZBrbF" TargetMode="External"/><Relationship Id="rId180" Type="http://schemas.openxmlformats.org/officeDocument/2006/relationships/hyperlink" Target="https://app.ideascale.com/t/UM5UZBqc8" TargetMode="External"/><Relationship Id="rId176" Type="http://schemas.openxmlformats.org/officeDocument/2006/relationships/hyperlink" Target="https://app.ideascale.com/t/UM5UZBq9L" TargetMode="External"/><Relationship Id="rId175" Type="http://schemas.openxmlformats.org/officeDocument/2006/relationships/hyperlink" Target="https://app.ideascale.com/t/UM5UZBqYy" TargetMode="External"/><Relationship Id="rId174" Type="http://schemas.openxmlformats.org/officeDocument/2006/relationships/hyperlink" Target="https://app.ideascale.com/t/UM5UZBrQE" TargetMode="External"/><Relationship Id="rId173" Type="http://schemas.openxmlformats.org/officeDocument/2006/relationships/hyperlink" Target="https://app.ideascale.com/t/UM5UZBrEk" TargetMode="External"/><Relationship Id="rId179" Type="http://schemas.openxmlformats.org/officeDocument/2006/relationships/hyperlink" Target="https://app.ideascale.com/t/UM5UZBqYw" TargetMode="External"/><Relationship Id="rId178" Type="http://schemas.openxmlformats.org/officeDocument/2006/relationships/hyperlink" Target="https://app.ideascale.com/t/UM5UZBrTR" TargetMode="External"/><Relationship Id="rId177" Type="http://schemas.openxmlformats.org/officeDocument/2006/relationships/hyperlink" Target="https://app.ideascale.com/t/UM5UZBrYv" TargetMode="External"/><Relationship Id="rId198" Type="http://schemas.openxmlformats.org/officeDocument/2006/relationships/hyperlink" Target="https://app.ideascale.com/t/UM5UZBqqk" TargetMode="External"/><Relationship Id="rId197" Type="http://schemas.openxmlformats.org/officeDocument/2006/relationships/hyperlink" Target="https://app.ideascale.com/t/UM5UZBrd7" TargetMode="External"/><Relationship Id="rId196" Type="http://schemas.openxmlformats.org/officeDocument/2006/relationships/hyperlink" Target="https://app.ideascale.com/t/UM5UZBrKP" TargetMode="External"/><Relationship Id="rId195" Type="http://schemas.openxmlformats.org/officeDocument/2006/relationships/hyperlink" Target="https://app.ideascale.com/t/UM5UZBrSE" TargetMode="External"/><Relationship Id="rId199" Type="http://schemas.openxmlformats.org/officeDocument/2006/relationships/hyperlink" Target="https://app.ideascale.com/t/UM5UZBrK5" TargetMode="External"/><Relationship Id="rId150" Type="http://schemas.openxmlformats.org/officeDocument/2006/relationships/hyperlink" Target="https://app.ideascale.com/t/UM5UZBrWJ" TargetMode="External"/><Relationship Id="rId149" Type="http://schemas.openxmlformats.org/officeDocument/2006/relationships/hyperlink" Target="https://app.ideascale.com/t/UM5UZBrXT" TargetMode="External"/><Relationship Id="rId148" Type="http://schemas.openxmlformats.org/officeDocument/2006/relationships/hyperlink" Target="https://app.ideascale.com/t/UM5UZBqt8" TargetMode="External"/><Relationship Id="rId143" Type="http://schemas.openxmlformats.org/officeDocument/2006/relationships/hyperlink" Target="https://app.ideascale.com/t/UM5UZBrSA" TargetMode="External"/><Relationship Id="rId142" Type="http://schemas.openxmlformats.org/officeDocument/2006/relationships/hyperlink" Target="https://app.ideascale.com/t/UM5UZBrF9" TargetMode="External"/><Relationship Id="rId141" Type="http://schemas.openxmlformats.org/officeDocument/2006/relationships/hyperlink" Target="https://app.ideascale.com/t/UM5UZBrdv" TargetMode="External"/><Relationship Id="rId140" Type="http://schemas.openxmlformats.org/officeDocument/2006/relationships/hyperlink" Target="https://app.ideascale.com/t/UM5UZBq6i" TargetMode="External"/><Relationship Id="rId147" Type="http://schemas.openxmlformats.org/officeDocument/2006/relationships/hyperlink" Target="https://app.ideascale.com/t/UM5UZBrNI" TargetMode="External"/><Relationship Id="rId146" Type="http://schemas.openxmlformats.org/officeDocument/2006/relationships/hyperlink" Target="https://app.ideascale.com/t/UM5UZBqfw" TargetMode="External"/><Relationship Id="rId145" Type="http://schemas.openxmlformats.org/officeDocument/2006/relationships/hyperlink" Target="https://app.ideascale.com/t/UM5UZBqhW" TargetMode="External"/><Relationship Id="rId144" Type="http://schemas.openxmlformats.org/officeDocument/2006/relationships/hyperlink" Target="https://app.ideascale.com/t/UM5UZBra0" TargetMode="External"/><Relationship Id="rId139" Type="http://schemas.openxmlformats.org/officeDocument/2006/relationships/hyperlink" Target="https://app.ideascale.com/t/UM5UZBqXa" TargetMode="External"/><Relationship Id="rId138" Type="http://schemas.openxmlformats.org/officeDocument/2006/relationships/hyperlink" Target="https://app.ideascale.com/t/UM5UZBqoh" TargetMode="External"/><Relationship Id="rId137" Type="http://schemas.openxmlformats.org/officeDocument/2006/relationships/hyperlink" Target="https://app.ideascale.com/t/UM5UZBraw" TargetMode="External"/><Relationship Id="rId132" Type="http://schemas.openxmlformats.org/officeDocument/2006/relationships/hyperlink" Target="https://app.ideascale.com/t/UM5UZBrPs" TargetMode="External"/><Relationship Id="rId131" Type="http://schemas.openxmlformats.org/officeDocument/2006/relationships/hyperlink" Target="https://app.ideascale.com/t/UM5UZBreW" TargetMode="External"/><Relationship Id="rId130" Type="http://schemas.openxmlformats.org/officeDocument/2006/relationships/hyperlink" Target="https://app.ideascale.com/t/UM5UZBrFD" TargetMode="External"/><Relationship Id="rId136" Type="http://schemas.openxmlformats.org/officeDocument/2006/relationships/hyperlink" Target="https://app.ideascale.com/t/UM5UZBqX9" TargetMode="External"/><Relationship Id="rId135" Type="http://schemas.openxmlformats.org/officeDocument/2006/relationships/hyperlink" Target="https://app.ideascale.com/t/UM5UZBrXP" TargetMode="External"/><Relationship Id="rId134" Type="http://schemas.openxmlformats.org/officeDocument/2006/relationships/hyperlink" Target="https://app.ideascale.com/t/UM5UZBrei" TargetMode="External"/><Relationship Id="rId133" Type="http://schemas.openxmlformats.org/officeDocument/2006/relationships/hyperlink" Target="https://app.ideascale.com/t/UM5UZBq8j" TargetMode="External"/><Relationship Id="rId172" Type="http://schemas.openxmlformats.org/officeDocument/2006/relationships/hyperlink" Target="https://app.ideascale.com/t/UM5UZBrDr" TargetMode="External"/><Relationship Id="rId171" Type="http://schemas.openxmlformats.org/officeDocument/2006/relationships/hyperlink" Target="https://app.ideascale.com/t/UM5UZBrC3" TargetMode="External"/><Relationship Id="rId170" Type="http://schemas.openxmlformats.org/officeDocument/2006/relationships/hyperlink" Target="https://app.ideascale.com/t/UM5UZBrDT" TargetMode="External"/><Relationship Id="rId165" Type="http://schemas.openxmlformats.org/officeDocument/2006/relationships/hyperlink" Target="https://app.ideascale.com/t/UM5UZBqiq" TargetMode="External"/><Relationship Id="rId164" Type="http://schemas.openxmlformats.org/officeDocument/2006/relationships/hyperlink" Target="https://app.ideascale.com/t/UM5UZBrF7" TargetMode="External"/><Relationship Id="rId163" Type="http://schemas.openxmlformats.org/officeDocument/2006/relationships/hyperlink" Target="https://app.ideascale.com/t/UM5UZBrcg" TargetMode="External"/><Relationship Id="rId162" Type="http://schemas.openxmlformats.org/officeDocument/2006/relationships/hyperlink" Target="https://app.ideascale.com/t/UM5UZBqy9" TargetMode="External"/><Relationship Id="rId169" Type="http://schemas.openxmlformats.org/officeDocument/2006/relationships/hyperlink" Target="https://app.ideascale.com/t/UM5UZBrDl" TargetMode="External"/><Relationship Id="rId168" Type="http://schemas.openxmlformats.org/officeDocument/2006/relationships/hyperlink" Target="https://app.ideascale.com/t/UM5UZBrgr" TargetMode="External"/><Relationship Id="rId167" Type="http://schemas.openxmlformats.org/officeDocument/2006/relationships/hyperlink" Target="https://app.ideascale.com/t/UM5UZBrRu" TargetMode="External"/><Relationship Id="rId166" Type="http://schemas.openxmlformats.org/officeDocument/2006/relationships/hyperlink" Target="https://app.ideascale.com/t/UM5UZBrbP" TargetMode="External"/><Relationship Id="rId161" Type="http://schemas.openxmlformats.org/officeDocument/2006/relationships/hyperlink" Target="https://app.ideascale.com/t/UM5UZBrcM" TargetMode="External"/><Relationship Id="rId160" Type="http://schemas.openxmlformats.org/officeDocument/2006/relationships/hyperlink" Target="https://app.ideascale.com/t/UM5UZBrc0" TargetMode="External"/><Relationship Id="rId159" Type="http://schemas.openxmlformats.org/officeDocument/2006/relationships/hyperlink" Target="https://app.ideascale.com/t/UM5UZBqXe" TargetMode="External"/><Relationship Id="rId154" Type="http://schemas.openxmlformats.org/officeDocument/2006/relationships/hyperlink" Target="https://app.ideascale.com/t/UM5UZBqsU" TargetMode="External"/><Relationship Id="rId153" Type="http://schemas.openxmlformats.org/officeDocument/2006/relationships/hyperlink" Target="https://app.ideascale.com/t/UM5UZBrXC" TargetMode="External"/><Relationship Id="rId152" Type="http://schemas.openxmlformats.org/officeDocument/2006/relationships/hyperlink" Target="https://app.ideascale.com/t/UM5UZBq1Q" TargetMode="External"/><Relationship Id="rId151" Type="http://schemas.openxmlformats.org/officeDocument/2006/relationships/hyperlink" Target="https://app.ideascale.com/t/UM5UZBrK8" TargetMode="External"/><Relationship Id="rId158" Type="http://schemas.openxmlformats.org/officeDocument/2006/relationships/hyperlink" Target="https://app.ideascale.com/t/UM5UZBrRt" TargetMode="External"/><Relationship Id="rId157" Type="http://schemas.openxmlformats.org/officeDocument/2006/relationships/hyperlink" Target="https://app.ideascale.com/t/UM5UZBqol" TargetMode="External"/><Relationship Id="rId156" Type="http://schemas.openxmlformats.org/officeDocument/2006/relationships/hyperlink" Target="https://app.ideascale.com/t/UM5UZBrVV" TargetMode="External"/><Relationship Id="rId155" Type="http://schemas.openxmlformats.org/officeDocument/2006/relationships/hyperlink" Target="https://app.ideascale.com/t/UM5UZBqiY" TargetMode="External"/><Relationship Id="rId107" Type="http://schemas.openxmlformats.org/officeDocument/2006/relationships/hyperlink" Target="https://app.ideascale.com/t/UM5UZBqm6" TargetMode="External"/><Relationship Id="rId106" Type="http://schemas.openxmlformats.org/officeDocument/2006/relationships/hyperlink" Target="https://app.ideascale.com/t/UM5UZBrCT" TargetMode="External"/><Relationship Id="rId105" Type="http://schemas.openxmlformats.org/officeDocument/2006/relationships/hyperlink" Target="https://app.ideascale.com/t/UM5UZBrCY" TargetMode="External"/><Relationship Id="rId104" Type="http://schemas.openxmlformats.org/officeDocument/2006/relationships/hyperlink" Target="https://app.ideascale.com/t/UM5UZBqoK" TargetMode="External"/><Relationship Id="rId109" Type="http://schemas.openxmlformats.org/officeDocument/2006/relationships/hyperlink" Target="https://app.ideascale.com/t/UM5UZBquw" TargetMode="External"/><Relationship Id="rId108" Type="http://schemas.openxmlformats.org/officeDocument/2006/relationships/hyperlink" Target="https://app.ideascale.com/t/UM5UZBrLa" TargetMode="External"/><Relationship Id="rId103" Type="http://schemas.openxmlformats.org/officeDocument/2006/relationships/hyperlink" Target="https://app.ideascale.com/t/UM5UZBrQt" TargetMode="External"/><Relationship Id="rId102" Type="http://schemas.openxmlformats.org/officeDocument/2006/relationships/hyperlink" Target="https://app.ideascale.com/t/UM5UZBqsw" TargetMode="External"/><Relationship Id="rId101" Type="http://schemas.openxmlformats.org/officeDocument/2006/relationships/hyperlink" Target="https://app.ideascale.com/t/UM5UZBrCJ" TargetMode="External"/><Relationship Id="rId100" Type="http://schemas.openxmlformats.org/officeDocument/2006/relationships/hyperlink" Target="https://app.ideascale.com/t/UM5UZBqWc" TargetMode="External"/><Relationship Id="rId129" Type="http://schemas.openxmlformats.org/officeDocument/2006/relationships/hyperlink" Target="https://app.ideascale.com/t/UM5UZBrEf" TargetMode="External"/><Relationship Id="rId128" Type="http://schemas.openxmlformats.org/officeDocument/2006/relationships/hyperlink" Target="https://app.ideascale.com/t/UM5UZBrEo" TargetMode="External"/><Relationship Id="rId127" Type="http://schemas.openxmlformats.org/officeDocument/2006/relationships/hyperlink" Target="https://app.ideascale.com/t/UM5UZBrFY" TargetMode="External"/><Relationship Id="rId126" Type="http://schemas.openxmlformats.org/officeDocument/2006/relationships/hyperlink" Target="https://app.ideascale.com/t/UM5UZBrFM" TargetMode="External"/><Relationship Id="rId121" Type="http://schemas.openxmlformats.org/officeDocument/2006/relationships/hyperlink" Target="https://app.ideascale.com/t/UM5UZBq8m" TargetMode="External"/><Relationship Id="rId120" Type="http://schemas.openxmlformats.org/officeDocument/2006/relationships/hyperlink" Target="https://app.ideascale.com/t/UM5UZBqdn" TargetMode="External"/><Relationship Id="rId125" Type="http://schemas.openxmlformats.org/officeDocument/2006/relationships/hyperlink" Target="https://app.ideascale.com/t/UM5UZBrKn" TargetMode="External"/><Relationship Id="rId124" Type="http://schemas.openxmlformats.org/officeDocument/2006/relationships/hyperlink" Target="https://app.ideascale.com/t/UM5UZBrF6" TargetMode="External"/><Relationship Id="rId123" Type="http://schemas.openxmlformats.org/officeDocument/2006/relationships/hyperlink" Target="https://app.ideascale.com/t/UM5UZBrXU" TargetMode="External"/><Relationship Id="rId122" Type="http://schemas.openxmlformats.org/officeDocument/2006/relationships/hyperlink" Target="https://app.ideascale.com/t/UM5UZBrWU" TargetMode="External"/><Relationship Id="rId118" Type="http://schemas.openxmlformats.org/officeDocument/2006/relationships/hyperlink" Target="https://app.ideascale.com/t/UM5UZBq8x" TargetMode="External"/><Relationship Id="rId117" Type="http://schemas.openxmlformats.org/officeDocument/2006/relationships/hyperlink" Target="https://app.ideascale.com/t/UM5UZBrV7" TargetMode="External"/><Relationship Id="rId116" Type="http://schemas.openxmlformats.org/officeDocument/2006/relationships/hyperlink" Target="https://app.ideascale.com/t/UM5UZBqvC" TargetMode="External"/><Relationship Id="rId115" Type="http://schemas.openxmlformats.org/officeDocument/2006/relationships/hyperlink" Target="https://app.ideascale.com/t/UM5UZBqmV" TargetMode="External"/><Relationship Id="rId119" Type="http://schemas.openxmlformats.org/officeDocument/2006/relationships/hyperlink" Target="https://app.ideascale.com/t/UM5UZBrDA" TargetMode="External"/><Relationship Id="rId110" Type="http://schemas.openxmlformats.org/officeDocument/2006/relationships/hyperlink" Target="https://app.ideascale.com/t/UM5UZBrOS" TargetMode="External"/><Relationship Id="rId114" Type="http://schemas.openxmlformats.org/officeDocument/2006/relationships/hyperlink" Target="https://app.ideascale.com/t/UM5UZBrRX" TargetMode="External"/><Relationship Id="rId113" Type="http://schemas.openxmlformats.org/officeDocument/2006/relationships/hyperlink" Target="https://app.ideascale.com/t/UM5UZBrRc" TargetMode="External"/><Relationship Id="rId112" Type="http://schemas.openxmlformats.org/officeDocument/2006/relationships/hyperlink" Target="https://app.ideascale.com/t/UM5UZBrR1" TargetMode="External"/><Relationship Id="rId111" Type="http://schemas.openxmlformats.org/officeDocument/2006/relationships/hyperlink" Target="https://app.ideascale.com/t/UM5UZBq8F"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cardano.ideascale.com/a/dtd/CatalystSchool-Eastern-Hemisphere/369845-48088" TargetMode="External"/><Relationship Id="rId42" Type="http://schemas.openxmlformats.org/officeDocument/2006/relationships/hyperlink" Target="https://cardano.ideascale.com/a/dtd/Community-Site-Development-AIM/369160-48088" TargetMode="External"/><Relationship Id="rId41" Type="http://schemas.openxmlformats.org/officeDocument/2006/relationships/hyperlink" Target="https://cardano.ideascale.com/a/dtd/CheCha-With-ADA-Wallets/367389-48088" TargetMode="External"/><Relationship Id="rId44" Type="http://schemas.openxmlformats.org/officeDocument/2006/relationships/hyperlink" Target="https://cardano.ideascale.com/a/dtd/Community-Tools-Maintenance-Updates/368917-48088" TargetMode="External"/><Relationship Id="rId43" Type="http://schemas.openxmlformats.org/officeDocument/2006/relationships/hyperlink" Target="https://cardano.ideascale.com/a/dtd/Community-Subscription-Fees-Recoup/370242-48088" TargetMode="External"/><Relationship Id="rId46" Type="http://schemas.openxmlformats.org/officeDocument/2006/relationships/hyperlink" Target="https://cardano.ideascale.com/a/dtd/Connect-discord-with-cardano/367132-48088" TargetMode="External"/><Relationship Id="rId45" Type="http://schemas.openxmlformats.org/officeDocument/2006/relationships/hyperlink" Target="https://cardano.ideascale.com/a/dtd/Community-Made-Interactive-Guides/367058-48088" TargetMode="External"/><Relationship Id="rId48" Type="http://schemas.openxmlformats.org/officeDocument/2006/relationships/hyperlink" Target="https://cardano.ideascale.com/a/dtd/369063-48088" TargetMode="External"/><Relationship Id="rId47" Type="http://schemas.openxmlformats.org/officeDocument/2006/relationships/hyperlink" Target="https://cardano.ideascale.com/a/dtd/369120-48088" TargetMode="External"/><Relationship Id="rId49" Type="http://schemas.openxmlformats.org/officeDocument/2006/relationships/hyperlink" Target="https://cardano.ideascale.com/a/dtd/Control-your-data-vault-via-PRISM/367840-48088" TargetMode="External"/><Relationship Id="rId31" Type="http://schemas.openxmlformats.org/officeDocument/2006/relationships/hyperlink" Target="https://cardano.ideascale.com/a/dtd/CardanoWall-new-levels-of-PoE/366814-48088" TargetMode="External"/><Relationship Id="rId30" Type="http://schemas.openxmlformats.org/officeDocument/2006/relationships/hyperlink" Target="https://cardano.ideascale.com/a/dtd/Cardanoscan-API-Service/370083-48088" TargetMode="External"/><Relationship Id="rId33" Type="http://schemas.openxmlformats.org/officeDocument/2006/relationships/hyperlink" Target="https://cardano.ideascale.com/c/idea/366900" TargetMode="External"/><Relationship Id="rId32" Type="http://schemas.openxmlformats.org/officeDocument/2006/relationships/hyperlink" Target="https://cardano.ideascale.com/a/dtd/Cardax-DEX-on-Cardano-phase-2-3-4/367335-48088" TargetMode="External"/><Relationship Id="rId35" Type="http://schemas.openxmlformats.org/officeDocument/2006/relationships/hyperlink" Target="https://cardano.ideascale.com/a/dtd/Catalyst-Entrepreneur-s-Book-Club/368373-48088" TargetMode="External"/><Relationship Id="rId34" Type="http://schemas.openxmlformats.org/officeDocument/2006/relationships/hyperlink" Target="https://cardano.ideascale.com/a/dtd/CardSec-%F0%9F%94%92/367140-48088" TargetMode="External"/><Relationship Id="rId37" Type="http://schemas.openxmlformats.org/officeDocument/2006/relationships/hyperlink" Target="https://cardano.ideascale.com/a/dtd/Catalyst-Virtual-Start-up-Bootcamp/366770-48088" TargetMode="External"/><Relationship Id="rId36" Type="http://schemas.openxmlformats.org/officeDocument/2006/relationships/hyperlink" Target="https://cardano.ideascale.com/a/dtd/Catalyst-QA-Automation-scripts/369099-48088" TargetMode="External"/><Relationship Id="rId39" Type="http://schemas.openxmlformats.org/officeDocument/2006/relationships/hyperlink" Target="https://cardano.ideascale.com/a/dtd/Catalyst-Exploratory-Data-Analysis/368899-48088" TargetMode="External"/><Relationship Id="rId38" Type="http://schemas.openxmlformats.org/officeDocument/2006/relationships/hyperlink" Target="https://cardano.ideascale.com/a/dtd/Catalyst-Swarm-Genesis-GitBook/369556-48088" TargetMode="External"/><Relationship Id="rId20" Type="http://schemas.openxmlformats.org/officeDocument/2006/relationships/hyperlink" Target="https://cardano.ideascale.com/a/dtd/368729-48088" TargetMode="External"/><Relationship Id="rId22" Type="http://schemas.openxmlformats.org/officeDocument/2006/relationships/hyperlink" Target="https://cardano.ideascale.com/a/dtd/370247-48088" TargetMode="External"/><Relationship Id="rId21" Type="http://schemas.openxmlformats.org/officeDocument/2006/relationships/hyperlink" Target="https://cardano.ideascale.com/a/dtd/CARDANO-DLT-360-RISK-RADAR/369227-48088" TargetMode="External"/><Relationship Id="rId24" Type="http://schemas.openxmlformats.org/officeDocument/2006/relationships/hyperlink" Target="https://cardano.ideascale.com/a/dtd/Cardano-in-South-L-A/367936-48088" TargetMode="External"/><Relationship Id="rId23" Type="http://schemas.openxmlformats.org/officeDocument/2006/relationships/hyperlink" Target="https://cardano.ideascale.com/a/dtd/Cardano-Hub-Buenos-Aires/367293-48088" TargetMode="External"/><Relationship Id="rId26" Type="http://schemas.openxmlformats.org/officeDocument/2006/relationships/hyperlink" Target="https://cardano.ideascale.com/a/dtd/Cardano-Smart-Voting/367168-48088" TargetMode="External"/><Relationship Id="rId25" Type="http://schemas.openxmlformats.org/officeDocument/2006/relationships/hyperlink" Target="https://cardano.ideascale.com/a/dtd/Cardano-Preserving-Culture/366816-48088" TargetMode="External"/><Relationship Id="rId28" Type="http://schemas.openxmlformats.org/officeDocument/2006/relationships/hyperlink" Target="https://cardano.ideascale.com/a/dtd/Cardano-Wallet-lib-in-pure-JS-TS/370043-48088" TargetMode="External"/><Relationship Id="rId27" Type="http://schemas.openxmlformats.org/officeDocument/2006/relationships/hyperlink" Target="https://cardano.ideascale.com/a/dtd/Cardano-Wallet-JS-Multisig/367227-48088" TargetMode="External"/><Relationship Id="rId29" Type="http://schemas.openxmlformats.org/officeDocument/2006/relationships/hyperlink" Target="https://cardano.ideascale.com/a/dtd/Cardano-Heartbeat-CEM-%F0%9F%92%9E/366924-48088" TargetMode="External"/><Relationship Id="rId11" Type="http://schemas.openxmlformats.org/officeDocument/2006/relationships/hyperlink" Target="https://cardano.ideascale.com/a/dtd/Almagua-DAO/368595-48088" TargetMode="External"/><Relationship Id="rId10" Type="http://schemas.openxmlformats.org/officeDocument/2006/relationships/hyperlink" Target="https://cardano.ideascale.com/a/dtd/Algorand-Cardano-DeFi-bridge/369418-48088" TargetMode="External"/><Relationship Id="rId13" Type="http://schemas.openxmlformats.org/officeDocument/2006/relationships/hyperlink" Target="https://cardano.ideascale.com/a/dtd/Applying-Oracle-Performance-Metrics/369013-48088" TargetMode="External"/><Relationship Id="rId12" Type="http://schemas.openxmlformats.org/officeDocument/2006/relationships/hyperlink" Target="https://cardano.ideascale.com/a/dtd/API-for-Multi-Delegation-Portfolios/367627-48088" TargetMode="External"/><Relationship Id="rId15" Type="http://schemas.openxmlformats.org/officeDocument/2006/relationships/hyperlink" Target="https://cardano.ideascale.com/a/dtd/Automated-Phishing-Scam-Detection/367075-48088" TargetMode="External"/><Relationship Id="rId14" Type="http://schemas.openxmlformats.org/officeDocument/2006/relationships/hyperlink" Target="https://cardano.ideascale.com/a/dtd/Auditing-African-Proposals-by-WADA/366865-48088" TargetMode="External"/><Relationship Id="rId17" Type="http://schemas.openxmlformats.org/officeDocument/2006/relationships/hyperlink" Target="https://cardano.ideascale.com/a/dtd/369707-48088" TargetMode="External"/><Relationship Id="rId16" Type="http://schemas.openxmlformats.org/officeDocument/2006/relationships/hyperlink" Target="https://cardano.ideascale.com/a/dtd/Bip32Ed25519-pure-JS-implementation/370069-48088" TargetMode="External"/><Relationship Id="rId19" Type="http://schemas.openxmlformats.org/officeDocument/2006/relationships/hyperlink" Target="https://cardano.ideascale.com/a/dtd/Bring-Smart-Contracts-to-Vietnam/367834-48088" TargetMode="External"/><Relationship Id="rId18" Type="http://schemas.openxmlformats.org/officeDocument/2006/relationships/hyperlink" Target="https://cardano.ideascale.com/a/dtd/Books-for-Blocks/367548-48088" TargetMode="External"/><Relationship Id="rId84" Type="http://schemas.openxmlformats.org/officeDocument/2006/relationships/hyperlink" Target="https://cardano.ideascale.com/a/dtd/Incentivised-Voter-Survey-AIM/369554-48088" TargetMode="External"/><Relationship Id="rId83" Type="http://schemas.openxmlformats.org/officeDocument/2006/relationships/hyperlink" Target="https://cardano.ideascale.com/a/dtd/In-Wallet-Onboarding-for-ADAholders/367120-48088" TargetMode="External"/><Relationship Id="rId86" Type="http://schemas.openxmlformats.org/officeDocument/2006/relationships/hyperlink" Target="https://cardano.ideascale.com/a/dtd/Interoperability-as-growth-driver/368705-48088" TargetMode="External"/><Relationship Id="rId85" Type="http://schemas.openxmlformats.org/officeDocument/2006/relationships/hyperlink" Target="https://cardano.ideascale.com/a/dtd/Indigo-Synthetic-Assets-on-Cardano/366926-48088" TargetMode="External"/><Relationship Id="rId88" Type="http://schemas.openxmlformats.org/officeDocument/2006/relationships/hyperlink" Target="https://cardano.ideascale.com/a/dtd/Koios-Elastic-Cardano-Query-Layer/369400-48088" TargetMode="External"/><Relationship Id="rId87" Type="http://schemas.openxmlformats.org/officeDocument/2006/relationships/hyperlink" Target="https://cardano.ideascale.com/a/dtd/Japanese-SPO-community-management/367000-48088" TargetMode="External"/><Relationship Id="rId89" Type="http://schemas.openxmlformats.org/officeDocument/2006/relationships/hyperlink" Target="https://cardano.ideascale.com/a/dtd/Logosphere-Cell-Level-Security/369769-48088" TargetMode="External"/><Relationship Id="rId80" Type="http://schemas.openxmlformats.org/officeDocument/2006/relationships/hyperlink" Target="https://cardano.ideascale.com/a/dtd/Green-Lion-GL-lending-in-Ghana/368875-48088" TargetMode="External"/><Relationship Id="rId82" Type="http://schemas.openxmlformats.org/officeDocument/2006/relationships/hyperlink" Target="https://cardano.ideascale.com/a/dtd/IDEA-FEST-for-Fund-6-+-7/366717-48088" TargetMode="External"/><Relationship Id="rId81" Type="http://schemas.openxmlformats.org/officeDocument/2006/relationships/hyperlink" Target="https://cardano.ideascale.com/a/dtd/Homeless-Hub/367891-48088" TargetMode="External"/><Relationship Id="rId73" Type="http://schemas.openxmlformats.org/officeDocument/2006/relationships/hyperlink" Target="https://cardano.ideascale.com/a/dtd/Fund-7+8-Campaign/366711-48088" TargetMode="External"/><Relationship Id="rId72" Type="http://schemas.openxmlformats.org/officeDocument/2006/relationships/hyperlink" Target="https://cardano.ideascale.com/a/dtd/Fostering-Japanese-young-proposers/367971-48088" TargetMode="External"/><Relationship Id="rId75" Type="http://schemas.openxmlformats.org/officeDocument/2006/relationships/hyperlink" Target="https://cardano.ideascale.com/a/dtd/gimbalabs-building-network-capacity/369145-48088" TargetMode="External"/><Relationship Id="rId74" Type="http://schemas.openxmlformats.org/officeDocument/2006/relationships/hyperlink" Target="https://cardano.ideascale.com/a/dtd/gimbalabs-Plutus-PBL-program/369148-48088" TargetMode="External"/><Relationship Id="rId77" Type="http://schemas.openxmlformats.org/officeDocument/2006/relationships/hyperlink" Target="https://cardano.ideascale.com/a/dtd/Global-Sustainable-Stories-Usecases/369883-48088" TargetMode="External"/><Relationship Id="rId76" Type="http://schemas.openxmlformats.org/officeDocument/2006/relationships/hyperlink" Target="https://cardano.ideascale.com/a/dtd/Give-Users-security-and-confidence/369892-48088" TargetMode="External"/><Relationship Id="rId79" Type="http://schemas.openxmlformats.org/officeDocument/2006/relationships/hyperlink" Target="https://cardano.ideascale.com/a/dtd/Gravatar-for-ADA-Wallets/367448-48088" TargetMode="External"/><Relationship Id="rId78" Type="http://schemas.openxmlformats.org/officeDocument/2006/relationships/hyperlink" Target="https://cardano.ideascale.com/a/dtd/GMBL-turn-devs-into-blockchain-devs/369150-48088" TargetMode="External"/><Relationship Id="rId71" Type="http://schemas.openxmlformats.org/officeDocument/2006/relationships/hyperlink" Target="https://cardano.ideascale.com/a/dtd/Filamint-3D-Printable-NFTs/366744-48088" TargetMode="External"/><Relationship Id="rId70" Type="http://schemas.openxmlformats.org/officeDocument/2006/relationships/hyperlink" Target="https://cardano.ideascale.com/a/dtd/Exhibit-Largest-BlockChainEXPO-JP/367080-48088" TargetMode="External"/><Relationship Id="rId62" Type="http://schemas.openxmlformats.org/officeDocument/2006/relationships/hyperlink" Target="https://cardano.ideascale.com/a/dtd/Distributed-Auditability/366707-48088" TargetMode="External"/><Relationship Id="rId61" Type="http://schemas.openxmlformats.org/officeDocument/2006/relationships/hyperlink" Target="https://cardano.ideascale.com/a/dtd/Direct-Donation-for-Education/369558-48088" TargetMode="External"/><Relationship Id="rId64" Type="http://schemas.openxmlformats.org/officeDocument/2006/relationships/hyperlink" Target="https://cardano.ideascale.com/a/dtd/369124-48088" TargetMode="External"/><Relationship Id="rId63" Type="http://schemas.openxmlformats.org/officeDocument/2006/relationships/hyperlink" Target="https://cardano.ideascale.com/a/dtd/Distributed-Work-Reward-Mechanism/368091-48088" TargetMode="External"/><Relationship Id="rId66" Type="http://schemas.openxmlformats.org/officeDocument/2006/relationships/hyperlink" Target="https://cardano.ideascale.com/a/dtd/Elevating-Manufacturing-in-Africa/367408-48088" TargetMode="External"/><Relationship Id="rId65" Type="http://schemas.openxmlformats.org/officeDocument/2006/relationships/hyperlink" Target="https://cardano.ideascale.com/a/dtd/Educational-Content-in-a-Single-Web/367666-48088" TargetMode="External"/><Relationship Id="rId68" Type="http://schemas.openxmlformats.org/officeDocument/2006/relationships/hyperlink" Target="https://cardano.ideascale.com/a/dtd/Ensuro-A-Decentralized-Insurance/368441-48088" TargetMode="External"/><Relationship Id="rId67" Type="http://schemas.openxmlformats.org/officeDocument/2006/relationships/hyperlink" Target="https://cardano.ideascale.com/a/dtd/Employment-Contract-Dapp/369587-48088" TargetMode="External"/><Relationship Id="rId60" Type="http://schemas.openxmlformats.org/officeDocument/2006/relationships/hyperlink" Target="https://cardano.ideascale.com/a/dtd/Dionysus-For-Theatre-Phase-1/369520-48088" TargetMode="External"/><Relationship Id="rId69" Type="http://schemas.openxmlformats.org/officeDocument/2006/relationships/hyperlink" Target="https://cardano.ideascale.com/a/dtd/Entrepreneur-Community-Mentoring/369325-48088" TargetMode="External"/><Relationship Id="rId51" Type="http://schemas.openxmlformats.org/officeDocument/2006/relationships/hyperlink" Target="https://cardano.ideascale.com/a/dtd/Cross-chain-Asset-Transfer-Standard/369835-48088" TargetMode="External"/><Relationship Id="rId50" Type="http://schemas.openxmlformats.org/officeDocument/2006/relationships/hyperlink" Target="https://cardano.ideascale.com/a/dtd/CPU-IOT-development-for-fact-data/369140-48088" TargetMode="External"/><Relationship Id="rId53" Type="http://schemas.openxmlformats.org/officeDocument/2006/relationships/hyperlink" Target="https://cardano.ideascale.com/a/dtd/Dapp-to-control-monetize-your-data/366908-48088" TargetMode="External"/><Relationship Id="rId52" Type="http://schemas.openxmlformats.org/officeDocument/2006/relationships/hyperlink" Target="https://cardano.ideascale.com/a/dtd/Crypto-Regulation-Surveillance/370006-48088" TargetMode="External"/><Relationship Id="rId55" Type="http://schemas.openxmlformats.org/officeDocument/2006/relationships/hyperlink" Target="https://cardano.ideascale.com/a/dtd/Dataset-On-Chain-Analytics/369238-48088" TargetMode="External"/><Relationship Id="rId54" Type="http://schemas.openxmlformats.org/officeDocument/2006/relationships/hyperlink" Target="https://cardano.ideascale.com/a/dtd/Dart-SDK-for-Blockfrost-API/369239-48088" TargetMode="External"/><Relationship Id="rId57" Type="http://schemas.openxmlformats.org/officeDocument/2006/relationships/hyperlink" Target="https://cardano.ideascale.com/a/dtd/DeFi-for-Cardano-Learning-Portal/366756-48088" TargetMode="External"/><Relationship Id="rId56" Type="http://schemas.openxmlformats.org/officeDocument/2006/relationships/hyperlink" Target="https://cardano.ideascale.com/a/dtd/Defi-Credit-Union-Via-Crowd-staking/367062-48088" TargetMode="External"/><Relationship Id="rId59" Type="http://schemas.openxmlformats.org/officeDocument/2006/relationships/hyperlink" Target="https://cardano.ideascale.com/a/dtd/DID-Solutions-for-Local-Governments/366806-48088" TargetMode="External"/><Relationship Id="rId58" Type="http://schemas.openxmlformats.org/officeDocument/2006/relationships/hyperlink" Target="https://cardano.ideascale.com/a/dtd/DID-in-Congo-Universities/367573-48088" TargetMode="External"/><Relationship Id="rId95" Type="http://schemas.openxmlformats.org/officeDocument/2006/relationships/hyperlink" Target="https://cardano.ideascale.com/a/dtd/Microlending-Partnership-Models/366720-48088" TargetMode="External"/><Relationship Id="rId94" Type="http://schemas.openxmlformats.org/officeDocument/2006/relationships/hyperlink" Target="https://cardano.ideascale.com/a/dtd/Metadata-search-engine-enhancements/368588-48088" TargetMode="External"/><Relationship Id="rId97" Type="http://schemas.openxmlformats.org/officeDocument/2006/relationships/hyperlink" Target="https://cardano.ideascale.com/a/dtd/Multisig-For-Building-EVM-Bridges/369179-48088" TargetMode="External"/><Relationship Id="rId96" Type="http://schemas.openxmlformats.org/officeDocument/2006/relationships/hyperlink" Target="https://cardano.ideascale.com/a/dtd/Mini-Proposals-as-a-Service/369908-48088" TargetMode="External"/><Relationship Id="rId99" Type="http://schemas.openxmlformats.org/officeDocument/2006/relationships/hyperlink" Target="https://cardano.ideascale.com/a/dtd/Nami-Wallet/366752-48088" TargetMode="External"/><Relationship Id="rId98" Type="http://schemas.openxmlformats.org/officeDocument/2006/relationships/hyperlink" Target="https://cardano.ideascale.com/a/dtd/Multiverse-dApp-Rollback-Handler/369187-48088" TargetMode="External"/><Relationship Id="rId91" Type="http://schemas.openxmlformats.org/officeDocument/2006/relationships/hyperlink" Target="https://cardano.ideascale.com/a/dtd/Maladex-Algorithmic-Swaps-Protocol/368774-48088" TargetMode="External"/><Relationship Id="rId90" Type="http://schemas.openxmlformats.org/officeDocument/2006/relationships/hyperlink" Target="https://cardano.ideascale.com/a/dtd/Logosphere-dApp-Hackathons/369675-48088" TargetMode="External"/><Relationship Id="rId93" Type="http://schemas.openxmlformats.org/officeDocument/2006/relationships/hyperlink" Target="https://cardano.ideascale.com/a/dtd/MCA-A-Model-School-in-South-Africa/366950-48088" TargetMode="External"/><Relationship Id="rId92" Type="http://schemas.openxmlformats.org/officeDocument/2006/relationships/hyperlink" Target="https://cardano.ideascale.com/a/dtd/Maladex-Cardano-Index-Funds/368779-48088"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a/dtd/370212-48088" TargetMode="External"/><Relationship Id="rId3" Type="http://schemas.openxmlformats.org/officeDocument/2006/relationships/hyperlink" Target="https://cardano.ideascale.com/a/dtd/Passive-Interface-with-DNA-DID/369053-48088" TargetMode="External"/><Relationship Id="rId4" Type="http://schemas.openxmlformats.org/officeDocument/2006/relationships/hyperlink" Target="https://cardano.ideascale.com/a/dtd/ADA-buyers-collection/370093-48088" TargetMode="External"/><Relationship Id="rId9" Type="http://schemas.openxmlformats.org/officeDocument/2006/relationships/hyperlink" Target="https://cardano.ideascale.com/a/dtd/After-Town-Hall-by-Swarm/366709-48088" TargetMode="External"/><Relationship Id="rId5" Type="http://schemas.openxmlformats.org/officeDocument/2006/relationships/hyperlink" Target="https://cardano.ideascale.com/a/dtd/ADAPlus-io-Mass-payments-system/366809-48088" TargetMode="External"/><Relationship Id="rId6" Type="http://schemas.openxmlformats.org/officeDocument/2006/relationships/hyperlink" Target="https://cardano.ideascale.com/a/dtd/Add-multilanguage-to-CNFTHub-io/367949-48088" TargetMode="External"/><Relationship Id="rId7" Type="http://schemas.openxmlformats.org/officeDocument/2006/relationships/hyperlink" Target="https://cardano.ideascale.com/a/dtd/Add-SDG-ratings-to-proposals-AIM/367569-48088" TargetMode="External"/><Relationship Id="rId8" Type="http://schemas.openxmlformats.org/officeDocument/2006/relationships/hyperlink" Target="https://cardano.ideascale.com/a/dtd/African-Learning-Institutions-SPOs/369320-48088" TargetMode="External"/><Relationship Id="rId150" Type="http://schemas.openxmlformats.org/officeDocument/2006/relationships/hyperlink" Target="https://cardano.ideascale.com/a/dtd/Win-Win-Dispute-Resolution/368353-48088" TargetMode="External"/><Relationship Id="rId149" Type="http://schemas.openxmlformats.org/officeDocument/2006/relationships/hyperlink" Target="https://cardano.ideascale.com/a/dtd/WADA-Proposer-Workshops/366968-48088" TargetMode="External"/><Relationship Id="rId148" Type="http://schemas.openxmlformats.org/officeDocument/2006/relationships/hyperlink" Target="https://cardano.ideascale.com/a/dtd/Voter-tool-translations-AIM/369151-48088" TargetMode="External"/><Relationship Id="rId143" Type="http://schemas.openxmlformats.org/officeDocument/2006/relationships/hyperlink" Target="https://cardano.ideascale.com/a/dtd/Universal-Skills-Authentication/368250-48088" TargetMode="External"/><Relationship Id="rId142" Type="http://schemas.openxmlformats.org/officeDocument/2006/relationships/hyperlink" Target="https://cardano.ideascale.com/a/dtd/366965-48088" TargetMode="External"/><Relationship Id="rId141" Type="http://schemas.openxmlformats.org/officeDocument/2006/relationships/hyperlink" Target="https://cardano.ideascale.com/a/dtd/Translator-Collaboration-Platform/366922-48088" TargetMode="External"/><Relationship Id="rId140" Type="http://schemas.openxmlformats.org/officeDocument/2006/relationships/hyperlink" Target="https://cardano.ideascale.com/a/dtd/368891-48088" TargetMode="External"/><Relationship Id="rId147" Type="http://schemas.openxmlformats.org/officeDocument/2006/relationships/hyperlink" Target="https://cardano.ideascale.com/a/dtd/Voter-Tool-AIM/368984-48088" TargetMode="External"/><Relationship Id="rId146" Type="http://schemas.openxmlformats.org/officeDocument/2006/relationships/hyperlink" Target="https://cardano.ideascale.com/a/dtd/Visual-Blockchain-Designer-Explorer/368879-48088" TargetMode="External"/><Relationship Id="rId145" Type="http://schemas.openxmlformats.org/officeDocument/2006/relationships/hyperlink" Target="https://cardano.ideascale.com/a/dtd/Video-content-about-Mini-Proposals/369939-48088" TargetMode="External"/><Relationship Id="rId144" Type="http://schemas.openxmlformats.org/officeDocument/2006/relationships/hyperlink" Target="https://cardano.ideascale.com/a/dtd/University-College-Outreach/367260-48088" TargetMode="External"/><Relationship Id="rId139" Type="http://schemas.openxmlformats.org/officeDocument/2006/relationships/hyperlink" Target="https://cardano.ideascale.com/a/dtd/The-Catalyst-School-Website/368885-48088" TargetMode="External"/><Relationship Id="rId138" Type="http://schemas.openxmlformats.org/officeDocument/2006/relationships/hyperlink" Target="https://cardano.ideascale.com/a/dtd/The-Catalyst-School-Multilanguage/368887-48088" TargetMode="External"/><Relationship Id="rId137" Type="http://schemas.openxmlformats.org/officeDocument/2006/relationships/hyperlink" Target="https://cardano.ideascale.com/a/dtd/367842-48088" TargetMode="External"/><Relationship Id="rId132" Type="http://schemas.openxmlformats.org/officeDocument/2006/relationships/hyperlink" Target="https://cardano.ideascale.com/a/dtd/Smart-Contract-Audit-Token-SCAT-DAO/367602-48088" TargetMode="External"/><Relationship Id="rId131" Type="http://schemas.openxmlformats.org/officeDocument/2006/relationships/hyperlink" Target="https://cardano.ideascale.com/a/dtd/Scale-up-WADA-s-Outreach-Program/366982-48088" TargetMode="External"/><Relationship Id="rId130" Type="http://schemas.openxmlformats.org/officeDocument/2006/relationships/hyperlink" Target="https://cardano.ideascale.com/a/dtd/Scale-up-Cardano-by-JPN-Publication/368427-48088" TargetMode="External"/><Relationship Id="rId136" Type="http://schemas.openxmlformats.org/officeDocument/2006/relationships/hyperlink" Target="https://cardano.ideascale.com/a/dtd/366939-48088" TargetMode="External"/><Relationship Id="rId135" Type="http://schemas.openxmlformats.org/officeDocument/2006/relationships/hyperlink" Target="https://cardano.ideascale.com/a/dtd/Strengthening-Stake-Pools-in-Africa/366840-48088" TargetMode="External"/><Relationship Id="rId134" Type="http://schemas.openxmlformats.org/officeDocument/2006/relationships/hyperlink" Target="https://cardano.ideascale.com/a/dtd/Stake-Pool-Reachability-Dashboard/369608-48088" TargetMode="External"/><Relationship Id="rId133" Type="http://schemas.openxmlformats.org/officeDocument/2006/relationships/hyperlink" Target="https://cardano.ideascale.com/a/dtd/Software-as-a-Service-for-Cardano/366977-48088" TargetMode="External"/><Relationship Id="rId153" Type="http://schemas.openxmlformats.org/officeDocument/2006/relationships/drawing" Target="../drawings/drawing12.xml"/><Relationship Id="rId152" Type="http://schemas.openxmlformats.org/officeDocument/2006/relationships/hyperlink" Target="https://cardano.ideascale.com/a/dtd/Zero-interest-penalty-CD-Token/367811-48088" TargetMode="External"/><Relationship Id="rId151" Type="http://schemas.openxmlformats.org/officeDocument/2006/relationships/hyperlink" Target="https://cardano.ideascale.com/a/dtd/Wutano-Token-Africa-Health-System/367824-48088" TargetMode="External"/><Relationship Id="rId107" Type="http://schemas.openxmlformats.org/officeDocument/2006/relationships/hyperlink" Target="https://cardano.ideascale.com/a/dtd/Oversight-of-Catalyst-Circle/370088-48088" TargetMode="External"/><Relationship Id="rId106" Type="http://schemas.openxmlformats.org/officeDocument/2006/relationships/hyperlink" Target="https://cardano.ideascale.com/a/dtd/osNFTs-for-science-popularization/369965-48088" TargetMode="External"/><Relationship Id="rId105" Type="http://schemas.openxmlformats.org/officeDocument/2006/relationships/hyperlink" Target="https://cardano.ideascale.com/a/dtd/Orcfax-trustworthy-Cardano-oracles/367650-48088" TargetMode="External"/><Relationship Id="rId104" Type="http://schemas.openxmlformats.org/officeDocument/2006/relationships/hyperlink" Target="https://cardano.ideascale.com/a/dtd/Open-source-ISO-Toolkit/369495-48088" TargetMode="External"/><Relationship Id="rId109" Type="http://schemas.openxmlformats.org/officeDocument/2006/relationships/hyperlink" Target="https://cardano.ideascale.com/a/dtd/PACE-Community-credentials/367221-48088" TargetMode="External"/><Relationship Id="rId108" Type="http://schemas.openxmlformats.org/officeDocument/2006/relationships/hyperlink" Target="https://cardano.ideascale.com/a/dtd/P2P-IoT-Marketplaces-Adosia-IoT/369922-48088" TargetMode="External"/><Relationship Id="rId103" Type="http://schemas.openxmlformats.org/officeDocument/2006/relationships/hyperlink" Target="https://cardano.ideascale.com/a/dtd/Open-Source-Training/368678-48088" TargetMode="External"/><Relationship Id="rId102" Type="http://schemas.openxmlformats.org/officeDocument/2006/relationships/hyperlink" Target="https://cardano.ideascale.com/a/dtd/368844-48088" TargetMode="External"/><Relationship Id="rId101" Type="http://schemas.openxmlformats.org/officeDocument/2006/relationships/hyperlink" Target="https://cardano.ideascale.com/a/dtd/NTF-Gaming/367322-48088" TargetMode="External"/><Relationship Id="rId100" Type="http://schemas.openxmlformats.org/officeDocument/2006/relationships/hyperlink" Target="https://cardano.ideascale.com/a/dtd/NFT-for-customer-feedback-content/368122-48088" TargetMode="External"/><Relationship Id="rId129" Type="http://schemas.openxmlformats.org/officeDocument/2006/relationships/hyperlink" Target="https://cardano.ideascale.com/a/dtd/SalmonNation-Decentralized-Alliance/368369-48088" TargetMode="External"/><Relationship Id="rId128" Type="http://schemas.openxmlformats.org/officeDocument/2006/relationships/hyperlink" Target="https://cardano.ideascale.com/a/dtd/Retroactive-Project-Funding-SDK/369011-48088" TargetMode="External"/><Relationship Id="rId127" Type="http://schemas.openxmlformats.org/officeDocument/2006/relationships/hyperlink" Target="https://cardano.ideascale.com/a/dtd/Research-in-Applying-Frameworks-AIM/369294-48088" TargetMode="External"/><Relationship Id="rId126" Type="http://schemas.openxmlformats.org/officeDocument/2006/relationships/hyperlink" Target="https://cardano.ideascale.com/a/dtd/Research-dApp/369582-48088" TargetMode="External"/><Relationship Id="rId121" Type="http://schemas.openxmlformats.org/officeDocument/2006/relationships/hyperlink" Target="https://cardano.ideascale.com/a/dtd/Proof-of-identity-for-mediators/368367-48088" TargetMode="External"/><Relationship Id="rId120" Type="http://schemas.openxmlformats.org/officeDocument/2006/relationships/hyperlink" Target="https://cardano.ideascale.com/a/dtd/369219-48088" TargetMode="External"/><Relationship Id="rId125" Type="http://schemas.openxmlformats.org/officeDocument/2006/relationships/hyperlink" Target="https://cardano.ideascale.com/a/dtd/Repository-of-SPO-Testing-Resources/369823-48088" TargetMode="External"/><Relationship Id="rId124" Type="http://schemas.openxmlformats.org/officeDocument/2006/relationships/hyperlink" Target="https://cardano.ideascale.com/a/dtd/Regional-Revitalization-JP-Meetup/369779-48088" TargetMode="External"/><Relationship Id="rId123" Type="http://schemas.openxmlformats.org/officeDocument/2006/relationships/hyperlink" Target="https://cardano.ideascale.com/a/dtd/Proposals-Mentors-Marketplace/369749-48088" TargetMode="External"/><Relationship Id="rId122" Type="http://schemas.openxmlformats.org/officeDocument/2006/relationships/hyperlink" Target="https://cardano.ideascale.com/a/dtd/Proposal-Framework-Tool/369300-48088" TargetMode="External"/><Relationship Id="rId118" Type="http://schemas.openxmlformats.org/officeDocument/2006/relationships/hyperlink" Target="https://cardano.ideascale.com/a/dtd/368540-48088" TargetMode="External"/><Relationship Id="rId117" Type="http://schemas.openxmlformats.org/officeDocument/2006/relationships/hyperlink" Target="https://cardano.ideascale.com/a/dtd/PlayerMint-Community-Access-NFTs/366761-48088" TargetMode="External"/><Relationship Id="rId116" Type="http://schemas.openxmlformats.org/officeDocument/2006/relationships/hyperlink" Target="https://cardano.ideascale.com/a/dtd/Play-to-learn-and-earn-DID-Platform/367037-48088" TargetMode="External"/><Relationship Id="rId115" Type="http://schemas.openxmlformats.org/officeDocument/2006/relationships/hyperlink" Target="https://cardano.ideascale.com/a/dtd/Planting-Roots-in-Africa/366767-48088" TargetMode="External"/><Relationship Id="rId119" Type="http://schemas.openxmlformats.org/officeDocument/2006/relationships/hyperlink" Target="https://cardano.ideascale.com/a/dtd/Power-Up-The-Catalyst-Circle/373192-48088" TargetMode="External"/><Relationship Id="rId110" Type="http://schemas.openxmlformats.org/officeDocument/2006/relationships/hyperlink" Target="https://cardano.ideascale.com/a/dtd/PACE-Idea-collaboration-tool/369082-48088" TargetMode="External"/><Relationship Id="rId114" Type="http://schemas.openxmlformats.org/officeDocument/2006/relationships/hyperlink" Target="https://cardano.ideascale.com/a/dtd/Phygital-Hub-for-Local-NFTs-DAOOH/370246-48088" TargetMode="External"/><Relationship Id="rId113" Type="http://schemas.openxmlformats.org/officeDocument/2006/relationships/hyperlink" Target="https://cardano.ideascale.com/a/dtd/Payment-with-ADA-in-Ethiopia/369264-48088" TargetMode="External"/><Relationship Id="rId112" Type="http://schemas.openxmlformats.org/officeDocument/2006/relationships/hyperlink" Target="https://cardano.ideascale.com/a/dtd/PACE-Proposal-progress-updates/367266-48088" TargetMode="External"/><Relationship Id="rId111" Type="http://schemas.openxmlformats.org/officeDocument/2006/relationships/hyperlink" Target="https://cardano.ideascale.com/a/dtd/PACE-Proposal-media-content/367365-48088"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app.ideascale.com/t/UM5UZBimz" TargetMode="External"/><Relationship Id="rId42" Type="http://schemas.openxmlformats.org/officeDocument/2006/relationships/hyperlink" Target="http://app.ideascale.com/t/UM5UZBipV" TargetMode="External"/><Relationship Id="rId41" Type="http://schemas.openxmlformats.org/officeDocument/2006/relationships/hyperlink" Target="http://app.ideascale.com/t/UM5UZBipW" TargetMode="External"/><Relationship Id="rId44" Type="http://schemas.openxmlformats.org/officeDocument/2006/relationships/hyperlink" Target="http://app.ideascale.com/t/UM5UZBiwn" TargetMode="External"/><Relationship Id="rId43" Type="http://schemas.openxmlformats.org/officeDocument/2006/relationships/hyperlink" Target="http://app.ideascale.com/t/UM5UZBipP" TargetMode="External"/><Relationship Id="rId46" Type="http://schemas.openxmlformats.org/officeDocument/2006/relationships/hyperlink" Target="http://app.ideascale.com/t/UM5UZBiPr" TargetMode="External"/><Relationship Id="rId45" Type="http://schemas.openxmlformats.org/officeDocument/2006/relationships/hyperlink" Target="http://app.ideascale.com/t/UM5UZBijG" TargetMode="External"/><Relationship Id="rId48" Type="http://schemas.openxmlformats.org/officeDocument/2006/relationships/hyperlink" Target="http://app.ideascale.com/t/UM5UZBiyK" TargetMode="External"/><Relationship Id="rId47" Type="http://schemas.openxmlformats.org/officeDocument/2006/relationships/hyperlink" Target="http://app.ideascale.com/t/UM5UZBilz" TargetMode="External"/><Relationship Id="rId49" Type="http://schemas.openxmlformats.org/officeDocument/2006/relationships/hyperlink" Target="http://app.ideascale.com/t/UM5UZBioG" TargetMode="External"/><Relationship Id="rId31" Type="http://schemas.openxmlformats.org/officeDocument/2006/relationships/hyperlink" Target="http://app.ideascale.com/t/UM5UZBinW" TargetMode="External"/><Relationship Id="rId30" Type="http://schemas.openxmlformats.org/officeDocument/2006/relationships/hyperlink" Target="http://app.ideascale.com/t/UM5UZBiQQ" TargetMode="External"/><Relationship Id="rId33" Type="http://schemas.openxmlformats.org/officeDocument/2006/relationships/hyperlink" Target="http://app.ideascale.com/t/UM5UZBiuM" TargetMode="External"/><Relationship Id="rId32" Type="http://schemas.openxmlformats.org/officeDocument/2006/relationships/hyperlink" Target="https://cardano.ideascale.com/c/idea/352760" TargetMode="External"/><Relationship Id="rId35" Type="http://schemas.openxmlformats.org/officeDocument/2006/relationships/hyperlink" Target="http://app.ideascale.com/t/UM5UZBiyv" TargetMode="External"/><Relationship Id="rId34" Type="http://schemas.openxmlformats.org/officeDocument/2006/relationships/hyperlink" Target="http://app.ideascale.com/t/UM5UZBikh" TargetMode="External"/><Relationship Id="rId37" Type="http://schemas.openxmlformats.org/officeDocument/2006/relationships/hyperlink" Target="http://app.ideascale.com/t/UM5UZBiOt" TargetMode="External"/><Relationship Id="rId36" Type="http://schemas.openxmlformats.org/officeDocument/2006/relationships/hyperlink" Target="http://app.ideascale.com/t/UM5UZBigv" TargetMode="External"/><Relationship Id="rId39" Type="http://schemas.openxmlformats.org/officeDocument/2006/relationships/hyperlink" Target="http://app.ideascale.com/t/UM5UZBimI" TargetMode="External"/><Relationship Id="rId38" Type="http://schemas.openxmlformats.org/officeDocument/2006/relationships/hyperlink" Target="https://cardano.ideascale.com/c/idea/352666" TargetMode="External"/><Relationship Id="rId20" Type="http://schemas.openxmlformats.org/officeDocument/2006/relationships/hyperlink" Target="http://app.ideascale.com/t/UM5UZBiPK" TargetMode="External"/><Relationship Id="rId22" Type="http://schemas.openxmlformats.org/officeDocument/2006/relationships/hyperlink" Target="https://cardano.ideascale.com/c/idea/350835" TargetMode="External"/><Relationship Id="rId21" Type="http://schemas.openxmlformats.org/officeDocument/2006/relationships/hyperlink" Target="http://app.ideascale.com/t/UM5UZBiO7" TargetMode="External"/><Relationship Id="rId24" Type="http://schemas.openxmlformats.org/officeDocument/2006/relationships/hyperlink" Target="http://app.ideascale.com/t/UM5UZBius" TargetMode="External"/><Relationship Id="rId23" Type="http://schemas.openxmlformats.org/officeDocument/2006/relationships/hyperlink" Target="http://app.ideascale.com/t/UM5UZBiO1" TargetMode="External"/><Relationship Id="rId26" Type="http://schemas.openxmlformats.org/officeDocument/2006/relationships/hyperlink" Target="http://app.ideascale.com/t/UM5UZBitb" TargetMode="External"/><Relationship Id="rId25" Type="http://schemas.openxmlformats.org/officeDocument/2006/relationships/hyperlink" Target="http://app.ideascale.com/t/UM5UZBiQX" TargetMode="External"/><Relationship Id="rId28" Type="http://schemas.openxmlformats.org/officeDocument/2006/relationships/hyperlink" Target="http://app.ideascale.com/t/UM5UZBix3" TargetMode="External"/><Relationship Id="rId27" Type="http://schemas.openxmlformats.org/officeDocument/2006/relationships/hyperlink" Target="http://app.ideascale.com/t/UM5UZBiOH" TargetMode="External"/><Relationship Id="rId29" Type="http://schemas.openxmlformats.org/officeDocument/2006/relationships/hyperlink" Target="http://app.ideascale.com/t/UM5UZBisN" TargetMode="External"/><Relationship Id="rId11" Type="http://schemas.openxmlformats.org/officeDocument/2006/relationships/hyperlink" Target="http://app.ideascale.com/t/UM5UZBiyY" TargetMode="External"/><Relationship Id="rId10" Type="http://schemas.openxmlformats.org/officeDocument/2006/relationships/hyperlink" Target="http://app.ideascale.com/t/UM5UZBitY" TargetMode="External"/><Relationship Id="rId13" Type="http://schemas.openxmlformats.org/officeDocument/2006/relationships/hyperlink" Target="http://app.ideascale.com/t/UM5UZBitW" TargetMode="External"/><Relationship Id="rId12" Type="http://schemas.openxmlformats.org/officeDocument/2006/relationships/hyperlink" Target="http://app.ideascale.com/t/UM5UZBiPS" TargetMode="External"/><Relationship Id="rId15" Type="http://schemas.openxmlformats.org/officeDocument/2006/relationships/hyperlink" Target="http://app.ideascale.com/t/UM5UZBivs" TargetMode="External"/><Relationship Id="rId14" Type="http://schemas.openxmlformats.org/officeDocument/2006/relationships/hyperlink" Target="http://app.ideascale.com/t/UM5UZBiik" TargetMode="External"/><Relationship Id="rId17" Type="http://schemas.openxmlformats.org/officeDocument/2006/relationships/hyperlink" Target="http://app.ideascale.com/t/UM5UZBiTx" TargetMode="External"/><Relationship Id="rId16" Type="http://schemas.openxmlformats.org/officeDocument/2006/relationships/hyperlink" Target="http://app.ideascale.com/t/UM5UZBibU" TargetMode="External"/><Relationship Id="rId19" Type="http://schemas.openxmlformats.org/officeDocument/2006/relationships/hyperlink" Target="http://app.ideascale.com/t/UM5UZBiOw" TargetMode="External"/><Relationship Id="rId18" Type="http://schemas.openxmlformats.org/officeDocument/2006/relationships/hyperlink" Target="http://app.ideascale.com/t/UM5UZBiOa" TargetMode="External"/><Relationship Id="rId62" Type="http://schemas.openxmlformats.org/officeDocument/2006/relationships/hyperlink" Target="https://cardano.ideascale.com/c/idea/350780" TargetMode="External"/><Relationship Id="rId61" Type="http://schemas.openxmlformats.org/officeDocument/2006/relationships/hyperlink" Target="http://app.ideascale.com/t/UM5UZBif8" TargetMode="External"/><Relationship Id="rId64" Type="http://schemas.openxmlformats.org/officeDocument/2006/relationships/hyperlink" Target="http://app.ideascale.com/t/UM5UZBitq" TargetMode="External"/><Relationship Id="rId63" Type="http://schemas.openxmlformats.org/officeDocument/2006/relationships/hyperlink" Target="http://app.ideascale.com/t/UM5UZBiSh" TargetMode="External"/><Relationship Id="rId66" Type="http://schemas.openxmlformats.org/officeDocument/2006/relationships/hyperlink" Target="http://app.ideascale.com/t/UM5UZBix4" TargetMode="External"/><Relationship Id="rId65" Type="http://schemas.openxmlformats.org/officeDocument/2006/relationships/hyperlink" Target="https://cardano.ideascale.com/c/idea/352611" TargetMode="External"/><Relationship Id="rId67" Type="http://schemas.openxmlformats.org/officeDocument/2006/relationships/drawing" Target="../drawings/drawing13.xml"/><Relationship Id="rId60" Type="http://schemas.openxmlformats.org/officeDocument/2006/relationships/hyperlink" Target="https://cardano.ideascale.com/c/idea/352606" TargetMode="External"/><Relationship Id="rId51" Type="http://schemas.openxmlformats.org/officeDocument/2006/relationships/hyperlink" Target="http://app.ideascale.com/t/UM5UZBinj" TargetMode="External"/><Relationship Id="rId50" Type="http://schemas.openxmlformats.org/officeDocument/2006/relationships/hyperlink" Target="http://app.ideascale.com/t/UM5UZBinp" TargetMode="External"/><Relationship Id="rId53" Type="http://schemas.openxmlformats.org/officeDocument/2006/relationships/hyperlink" Target="http://app.ideascale.com/t/UM5UZBidU" TargetMode="External"/><Relationship Id="rId52" Type="http://schemas.openxmlformats.org/officeDocument/2006/relationships/hyperlink" Target="http://app.ideascale.com/t/UM5UZBify" TargetMode="External"/><Relationship Id="rId55" Type="http://schemas.openxmlformats.org/officeDocument/2006/relationships/hyperlink" Target="https://cardano.ideascale.com/c/idea/352779" TargetMode="External"/><Relationship Id="rId54" Type="http://schemas.openxmlformats.org/officeDocument/2006/relationships/hyperlink" Target="http://app.ideascale.com/t/UM5UZBiin" TargetMode="External"/><Relationship Id="rId57" Type="http://schemas.openxmlformats.org/officeDocument/2006/relationships/hyperlink" Target="http://app.ideascale.com/t/UM5UZBiyn" TargetMode="External"/><Relationship Id="rId56" Type="http://schemas.openxmlformats.org/officeDocument/2006/relationships/hyperlink" Target="http://app.ideascale.com/t/UM5UZBiyR" TargetMode="External"/><Relationship Id="rId59" Type="http://schemas.openxmlformats.org/officeDocument/2006/relationships/hyperlink" Target="http://app.ideascale.com/t/UM5UZBibc" TargetMode="External"/><Relationship Id="rId58" Type="http://schemas.openxmlformats.org/officeDocument/2006/relationships/hyperlink" Target="http://app.ideascale.com/t/UM5UZBigN"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app.ideascale.com/t/UM5UZBip2" TargetMode="External"/><Relationship Id="rId3" Type="http://schemas.openxmlformats.org/officeDocument/2006/relationships/hyperlink" Target="http://app.ideascale.com/t/UM5UZBisa" TargetMode="External"/><Relationship Id="rId4" Type="http://schemas.openxmlformats.org/officeDocument/2006/relationships/hyperlink" Target="http://app.ideascale.com/t/UM5UZBiso" TargetMode="External"/><Relationship Id="rId9" Type="http://schemas.openxmlformats.org/officeDocument/2006/relationships/hyperlink" Target="http://app.ideascale.com/t/UM5UZBivI" TargetMode="External"/><Relationship Id="rId5" Type="http://schemas.openxmlformats.org/officeDocument/2006/relationships/hyperlink" Target="http://app.ideascale.com/t/UM5UZBiN7" TargetMode="External"/><Relationship Id="rId6" Type="http://schemas.openxmlformats.org/officeDocument/2006/relationships/hyperlink" Target="https://cardano.ideascale.com/c/idea/351501" TargetMode="External"/><Relationship Id="rId7" Type="http://schemas.openxmlformats.org/officeDocument/2006/relationships/hyperlink" Target="http://app.ideascale.com/t/UM5UZBixr" TargetMode="External"/><Relationship Id="rId8" Type="http://schemas.openxmlformats.org/officeDocument/2006/relationships/hyperlink" Target="http://app.ideascale.com/t/UM5UZBilk"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cardano.ideascale.com/c/idea/341443" TargetMode="External"/><Relationship Id="rId42" Type="http://schemas.openxmlformats.org/officeDocument/2006/relationships/hyperlink" Target="https://cardano.ideascale.com/c/idea/341456" TargetMode="External"/><Relationship Id="rId41" Type="http://schemas.openxmlformats.org/officeDocument/2006/relationships/hyperlink" Target="https://cardano.ideascale.com/c/idea/341190" TargetMode="External"/><Relationship Id="rId44" Type="http://schemas.openxmlformats.org/officeDocument/2006/relationships/hyperlink" Target="https://cardano.ideascale.com/c/idea/341455" TargetMode="External"/><Relationship Id="rId43" Type="http://schemas.openxmlformats.org/officeDocument/2006/relationships/hyperlink" Target="https://cardano.ideascale.com/c/idea/341448" TargetMode="External"/><Relationship Id="rId46" Type="http://schemas.openxmlformats.org/officeDocument/2006/relationships/hyperlink" Target="https://cardano.ideascale.com/c/idea/340904" TargetMode="External"/><Relationship Id="rId45" Type="http://schemas.openxmlformats.org/officeDocument/2006/relationships/hyperlink" Target="https://cardano.ideascale.com/c/idea/341451" TargetMode="External"/><Relationship Id="rId48" Type="http://schemas.openxmlformats.org/officeDocument/2006/relationships/hyperlink" Target="https://cardano.ideascale.com/c/idea/341436" TargetMode="External"/><Relationship Id="rId47" Type="http://schemas.openxmlformats.org/officeDocument/2006/relationships/hyperlink" Target="https://cardano.ideascale.com/c/idea/340064" TargetMode="External"/><Relationship Id="rId49" Type="http://schemas.openxmlformats.org/officeDocument/2006/relationships/hyperlink" Target="https://cardano.ideascale.com/c/idea/340129" TargetMode="External"/><Relationship Id="rId31" Type="http://schemas.openxmlformats.org/officeDocument/2006/relationships/hyperlink" Target="https://cardano.ideascale.com/c/idea/340029" TargetMode="External"/><Relationship Id="rId30" Type="http://schemas.openxmlformats.org/officeDocument/2006/relationships/hyperlink" Target="https://cardano.ideascale.com/c/idea/341861" TargetMode="External"/><Relationship Id="rId33" Type="http://schemas.openxmlformats.org/officeDocument/2006/relationships/hyperlink" Target="https://cardano.ideascale.com/c/idea/341012" TargetMode="External"/><Relationship Id="rId32" Type="http://schemas.openxmlformats.org/officeDocument/2006/relationships/hyperlink" Target="https://cardano.ideascale.com/c/idea/340284" TargetMode="External"/><Relationship Id="rId35" Type="http://schemas.openxmlformats.org/officeDocument/2006/relationships/hyperlink" Target="https://cardano.ideascale.com/c/idea/342248" TargetMode="External"/><Relationship Id="rId34" Type="http://schemas.openxmlformats.org/officeDocument/2006/relationships/hyperlink" Target="https://cardano.ideascale.com/c/idea/342147" TargetMode="External"/><Relationship Id="rId37" Type="http://schemas.openxmlformats.org/officeDocument/2006/relationships/hyperlink" Target="https://cardano.ideascale.com/c/idea/341657" TargetMode="External"/><Relationship Id="rId36" Type="http://schemas.openxmlformats.org/officeDocument/2006/relationships/hyperlink" Target="https://cardano.ideascale.com/c/idea/340535" TargetMode="External"/><Relationship Id="rId39" Type="http://schemas.openxmlformats.org/officeDocument/2006/relationships/hyperlink" Target="https://cardano.ideascale.com/c/idea/341191" TargetMode="External"/><Relationship Id="rId38" Type="http://schemas.openxmlformats.org/officeDocument/2006/relationships/hyperlink" Target="https://cardano.ideascale.com/c/idea/341718" TargetMode="External"/><Relationship Id="rId20" Type="http://schemas.openxmlformats.org/officeDocument/2006/relationships/hyperlink" Target="https://cardano.ideascale.com/c/idea/340760" TargetMode="External"/><Relationship Id="rId22" Type="http://schemas.openxmlformats.org/officeDocument/2006/relationships/hyperlink" Target="https://cardano.ideascale.com/c/idea/342249" TargetMode="External"/><Relationship Id="rId21" Type="http://schemas.openxmlformats.org/officeDocument/2006/relationships/hyperlink" Target="https://cardano.ideascale.com/c/idea/342230" TargetMode="External"/><Relationship Id="rId24" Type="http://schemas.openxmlformats.org/officeDocument/2006/relationships/hyperlink" Target="https://cardano.ideascale.com/c/idea/341440" TargetMode="External"/><Relationship Id="rId23" Type="http://schemas.openxmlformats.org/officeDocument/2006/relationships/hyperlink" Target="https://cardano.ideascale.com/c/idea/341446" TargetMode="External"/><Relationship Id="rId26" Type="http://schemas.openxmlformats.org/officeDocument/2006/relationships/hyperlink" Target="https://cardano.ideascale.com/c/idea/341457" TargetMode="External"/><Relationship Id="rId25" Type="http://schemas.openxmlformats.org/officeDocument/2006/relationships/hyperlink" Target="https://cardano.ideascale.com/c/idea/340837" TargetMode="External"/><Relationship Id="rId28" Type="http://schemas.openxmlformats.org/officeDocument/2006/relationships/hyperlink" Target="https://cardano.ideascale.com/c/idea/341535" TargetMode="External"/><Relationship Id="rId27" Type="http://schemas.openxmlformats.org/officeDocument/2006/relationships/hyperlink" Target="https://cardano.ideascale.com/c/idea/341442" TargetMode="External"/><Relationship Id="rId29" Type="http://schemas.openxmlformats.org/officeDocument/2006/relationships/hyperlink" Target="https://cardano.ideascale.com/c/idea/340301" TargetMode="External"/><Relationship Id="rId11" Type="http://schemas.openxmlformats.org/officeDocument/2006/relationships/hyperlink" Target="https://cardano.ideascale.com/c/idea/340411" TargetMode="External"/><Relationship Id="rId10" Type="http://schemas.openxmlformats.org/officeDocument/2006/relationships/hyperlink" Target="http://app.ideascale.com/t/UM5UZBf37" TargetMode="External"/><Relationship Id="rId13" Type="http://schemas.openxmlformats.org/officeDocument/2006/relationships/hyperlink" Target="https://cardano.ideascale.com/c/idea/340007" TargetMode="External"/><Relationship Id="rId12" Type="http://schemas.openxmlformats.org/officeDocument/2006/relationships/hyperlink" Target="https://cardano.ideascale.com/c/idea/340180" TargetMode="External"/><Relationship Id="rId15" Type="http://schemas.openxmlformats.org/officeDocument/2006/relationships/hyperlink" Target="https://cardano.ideascale.com/c/idea/340657" TargetMode="External"/><Relationship Id="rId14" Type="http://schemas.openxmlformats.org/officeDocument/2006/relationships/hyperlink" Target="https://cardano.ideascale.com/c/idea/342252" TargetMode="External"/><Relationship Id="rId17" Type="http://schemas.openxmlformats.org/officeDocument/2006/relationships/hyperlink" Target="https://cardano.ideascale.com/c/idea/341459" TargetMode="External"/><Relationship Id="rId16" Type="http://schemas.openxmlformats.org/officeDocument/2006/relationships/hyperlink" Target="https://cardano.ideascale.com/c/idea/340940" TargetMode="External"/><Relationship Id="rId19" Type="http://schemas.openxmlformats.org/officeDocument/2006/relationships/hyperlink" Target="https://cardano.ideascale.com/c/idea/341445" TargetMode="External"/><Relationship Id="rId18" Type="http://schemas.openxmlformats.org/officeDocument/2006/relationships/hyperlink" Target="https://cardano.ideascale.com/c/idea/340644" TargetMode="External"/><Relationship Id="rId51" Type="http://schemas.openxmlformats.org/officeDocument/2006/relationships/hyperlink" Target="https://cardano.ideascale.com/c/idea/341147" TargetMode="External"/><Relationship Id="rId50" Type="http://schemas.openxmlformats.org/officeDocument/2006/relationships/hyperlink" Target="https://cardano.ideascale.com/c/idea/340017" TargetMode="External"/><Relationship Id="rId53" Type="http://schemas.openxmlformats.org/officeDocument/2006/relationships/drawing" Target="../drawings/drawing14.xml"/><Relationship Id="rId52" Type="http://schemas.openxmlformats.org/officeDocument/2006/relationships/hyperlink" Target="https://cardano.ideascale.com/c/idea/341465"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c/idea/341461" TargetMode="External"/><Relationship Id="rId3" Type="http://schemas.openxmlformats.org/officeDocument/2006/relationships/hyperlink" Target="https://cardano.ideascale.com/c/idea/341889" TargetMode="External"/><Relationship Id="rId4" Type="http://schemas.openxmlformats.org/officeDocument/2006/relationships/hyperlink" Target="https://cardano.ideascale.com/c/idea/340677" TargetMode="External"/><Relationship Id="rId9" Type="http://schemas.openxmlformats.org/officeDocument/2006/relationships/hyperlink" Target="https://cardano.ideascale.com/c/idea/341679" TargetMode="External"/><Relationship Id="rId5" Type="http://schemas.openxmlformats.org/officeDocument/2006/relationships/hyperlink" Target="https://cardano.ideascale.com/c/idea/340867" TargetMode="External"/><Relationship Id="rId6" Type="http://schemas.openxmlformats.org/officeDocument/2006/relationships/hyperlink" Target="https://cardano.ideascale.com/c/idea/341458" TargetMode="External"/><Relationship Id="rId7" Type="http://schemas.openxmlformats.org/officeDocument/2006/relationships/hyperlink" Target="https://cardano.ideascale.com/c/idea/341586" TargetMode="External"/><Relationship Id="rId8" Type="http://schemas.openxmlformats.org/officeDocument/2006/relationships/hyperlink" Target="https://cardano.ideascale.com/c/idea/341094"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app.ideascaleapp.eu/t/UCNZPNN" TargetMode="External"/><Relationship Id="rId22" Type="http://schemas.openxmlformats.org/officeDocument/2006/relationships/hyperlink" Target="https://cardano.ideascale.com/c/idea/333838" TargetMode="External"/><Relationship Id="rId21" Type="http://schemas.openxmlformats.org/officeDocument/2006/relationships/hyperlink" Target="https://cardano.ideascale.com/c/idea/333827" TargetMode="External"/><Relationship Id="rId23" Type="http://schemas.openxmlformats.org/officeDocument/2006/relationships/drawing" Target="../drawings/drawing15.xml"/><Relationship Id="rId11" Type="http://schemas.openxmlformats.org/officeDocument/2006/relationships/hyperlink" Target="https://cardano.ideascale.com/c/idea/333605" TargetMode="External"/><Relationship Id="rId10" Type="http://schemas.openxmlformats.org/officeDocument/2006/relationships/hyperlink" Target="https://cardano.ideascale.com/c/idea/333447" TargetMode="External"/><Relationship Id="rId13" Type="http://schemas.openxmlformats.org/officeDocument/2006/relationships/hyperlink" Target="https://cardano.ideascale.com/c/idea/334507" TargetMode="External"/><Relationship Id="rId12" Type="http://schemas.openxmlformats.org/officeDocument/2006/relationships/hyperlink" Target="https://cardano.ideascale.com/c/idea/333096" TargetMode="External"/><Relationship Id="rId15" Type="http://schemas.openxmlformats.org/officeDocument/2006/relationships/hyperlink" Target="https://cardano.ideascale.com/c/idea/333382" TargetMode="External"/><Relationship Id="rId14" Type="http://schemas.openxmlformats.org/officeDocument/2006/relationships/hyperlink" Target="https://cardano.ideascale.com/c/idea/334108" TargetMode="External"/><Relationship Id="rId17" Type="http://schemas.openxmlformats.org/officeDocument/2006/relationships/hyperlink" Target="https://cardano.ideascale.com/c/idea/334228" TargetMode="External"/><Relationship Id="rId16" Type="http://schemas.openxmlformats.org/officeDocument/2006/relationships/hyperlink" Target="https://cardano.ideascale.com/c/idea/333395" TargetMode="External"/><Relationship Id="rId19" Type="http://schemas.openxmlformats.org/officeDocument/2006/relationships/hyperlink" Target="https://cardano.ideascale.com/c/idea/333770" TargetMode="External"/><Relationship Id="rId18" Type="http://schemas.openxmlformats.org/officeDocument/2006/relationships/hyperlink" Target="https://cardano.ideascale.com/c/idea/334106"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c/idea/333467" TargetMode="External"/><Relationship Id="rId3" Type="http://schemas.openxmlformats.org/officeDocument/2006/relationships/hyperlink" Target="https://cardano.ideascale.com/c/idea/334235" TargetMode="External"/><Relationship Id="rId4" Type="http://schemas.openxmlformats.org/officeDocument/2006/relationships/hyperlink" Target="https://cardano.ideascale.com/c/idea/334417" TargetMode="External"/><Relationship Id="rId9" Type="http://schemas.openxmlformats.org/officeDocument/2006/relationships/hyperlink" Target="https://cardano.ideascale.com/c/idea/333905" TargetMode="External"/><Relationship Id="rId5" Type="http://schemas.openxmlformats.org/officeDocument/2006/relationships/hyperlink" Target="https://cardano.ideascale.com/c/idea/333570" TargetMode="External"/><Relationship Id="rId6" Type="http://schemas.openxmlformats.org/officeDocument/2006/relationships/hyperlink" Target="https://cardano.ideascale.com/c/idea/334110" TargetMode="External"/><Relationship Id="rId7" Type="http://schemas.openxmlformats.org/officeDocument/2006/relationships/hyperlink" Target="https://cardano.ideascale.com/c/idea/333629" TargetMode="External"/><Relationship Id="rId8" Type="http://schemas.openxmlformats.org/officeDocument/2006/relationships/hyperlink" Target="https://cardano.ideascale.com/c/idea/334521"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cardano.ideascale.com/c/idea/323886" TargetMode="External"/><Relationship Id="rId10" Type="http://schemas.openxmlformats.org/officeDocument/2006/relationships/hyperlink" Target="https://cardano.ideascale.com/c/idea/322325" TargetMode="External"/><Relationship Id="rId13" Type="http://schemas.openxmlformats.org/officeDocument/2006/relationships/hyperlink" Target="https://cardano.ideascale.com/c/idea/322241" TargetMode="External"/><Relationship Id="rId12" Type="http://schemas.openxmlformats.org/officeDocument/2006/relationships/hyperlink" Target="https://cardano.ideascale.com/c/idea/323939" TargetMode="External"/><Relationship Id="rId14" Type="http://schemas.openxmlformats.org/officeDocument/2006/relationships/drawing" Target="../drawings/drawing16.xm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c/idea/323251" TargetMode="External"/><Relationship Id="rId3" Type="http://schemas.openxmlformats.org/officeDocument/2006/relationships/hyperlink" Target="https://cardano.ideascale.com/c/idea/323970" TargetMode="External"/><Relationship Id="rId4" Type="http://schemas.openxmlformats.org/officeDocument/2006/relationships/hyperlink" Target="https://cardano.ideascale.com/c/idea/323158" TargetMode="External"/><Relationship Id="rId9" Type="http://schemas.openxmlformats.org/officeDocument/2006/relationships/hyperlink" Target="https://cardano.ideascale.com/c/idea/322338" TargetMode="External"/><Relationship Id="rId5" Type="http://schemas.openxmlformats.org/officeDocument/2006/relationships/hyperlink" Target="https://cardano.ideascale.com/c/idea/322195" TargetMode="External"/><Relationship Id="rId6" Type="http://schemas.openxmlformats.org/officeDocument/2006/relationships/hyperlink" Target="https://cardano.ideascale.com/c/idea/322197" TargetMode="External"/><Relationship Id="rId7" Type="http://schemas.openxmlformats.org/officeDocument/2006/relationships/hyperlink" Target="https://cardano.ideascale.com/c/idea/324317" TargetMode="External"/><Relationship Id="rId8" Type="http://schemas.openxmlformats.org/officeDocument/2006/relationships/hyperlink" Target="https://cardano.ideascale.com/c/idea/32355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atalystiog.zendesk.com/hc/en-us/requests/new"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app.ideascale.com/t/UM5UZBius" TargetMode="External"/><Relationship Id="rId42" Type="http://schemas.openxmlformats.org/officeDocument/2006/relationships/hyperlink" Target="http://app.ideascale.com/t/UM5UZBix3" TargetMode="External"/><Relationship Id="rId41" Type="http://schemas.openxmlformats.org/officeDocument/2006/relationships/hyperlink" Target="http://app.ideascale.com/t/UM5UZBiOH" TargetMode="External"/><Relationship Id="rId44" Type="http://schemas.openxmlformats.org/officeDocument/2006/relationships/hyperlink" Target="http://app.ideascale.com/t/UM5UZBiOt" TargetMode="External"/><Relationship Id="rId43" Type="http://schemas.openxmlformats.org/officeDocument/2006/relationships/hyperlink" Target="http://app.ideascale.com/t/UM5UZBiuM" TargetMode="External"/><Relationship Id="rId46" Type="http://schemas.openxmlformats.org/officeDocument/2006/relationships/hyperlink" Target="http://app.ideascale.com/t/UM5UZBipV" TargetMode="External"/><Relationship Id="rId45" Type="http://schemas.openxmlformats.org/officeDocument/2006/relationships/hyperlink" Target="http://app.ideascale.com/t/UM5UZBipW" TargetMode="External"/><Relationship Id="rId48" Type="http://schemas.openxmlformats.org/officeDocument/2006/relationships/hyperlink" Target="http://app.ideascale.com/t/UM5UZBiPr" TargetMode="External"/><Relationship Id="rId47" Type="http://schemas.openxmlformats.org/officeDocument/2006/relationships/hyperlink" Target="http://app.ideascale.com/t/UM5UZBipP" TargetMode="External"/><Relationship Id="rId49" Type="http://schemas.openxmlformats.org/officeDocument/2006/relationships/hyperlink" Target="http://app.ideascale.com/t/UM5UZBilz" TargetMode="External"/><Relationship Id="rId31" Type="http://schemas.openxmlformats.org/officeDocument/2006/relationships/hyperlink" Target="https://cardano.ideascale.com/c/idea/341443" TargetMode="External"/><Relationship Id="rId30" Type="http://schemas.openxmlformats.org/officeDocument/2006/relationships/hyperlink" Target="https://cardano.ideascale.com/c/idea/341191" TargetMode="External"/><Relationship Id="rId33" Type="http://schemas.openxmlformats.org/officeDocument/2006/relationships/hyperlink" Target="https://cardano.ideascale.com/c/idea/341456" TargetMode="External"/><Relationship Id="rId32" Type="http://schemas.openxmlformats.org/officeDocument/2006/relationships/hyperlink" Target="https://cardano.ideascale.com/c/idea/341190" TargetMode="External"/><Relationship Id="rId35" Type="http://schemas.openxmlformats.org/officeDocument/2006/relationships/hyperlink" Target="https://cardano.ideascale.com/c/idea/341455" TargetMode="External"/><Relationship Id="rId34" Type="http://schemas.openxmlformats.org/officeDocument/2006/relationships/hyperlink" Target="https://cardano.ideascale.com/c/idea/341448" TargetMode="External"/><Relationship Id="rId37" Type="http://schemas.openxmlformats.org/officeDocument/2006/relationships/hyperlink" Target="http://app.ideascale.com/t/UM5UZBiN7" TargetMode="External"/><Relationship Id="rId36" Type="http://schemas.openxmlformats.org/officeDocument/2006/relationships/hyperlink" Target="https://cardano.ideascale.com/c/idea/341451" TargetMode="External"/><Relationship Id="rId39" Type="http://schemas.openxmlformats.org/officeDocument/2006/relationships/hyperlink" Target="http://app.ideascale.com/t/UM5UZBiTx" TargetMode="External"/><Relationship Id="rId38" Type="http://schemas.openxmlformats.org/officeDocument/2006/relationships/hyperlink" Target="http://app.ideascale.com/t/UM5UZBiyY" TargetMode="External"/><Relationship Id="rId20" Type="http://schemas.openxmlformats.org/officeDocument/2006/relationships/hyperlink" Target="https://cardano.ideascale.com/c/idea/341459" TargetMode="External"/><Relationship Id="rId22" Type="http://schemas.openxmlformats.org/officeDocument/2006/relationships/hyperlink" Target="https://cardano.ideascale.com/c/idea/341446" TargetMode="External"/><Relationship Id="rId21" Type="http://schemas.openxmlformats.org/officeDocument/2006/relationships/hyperlink" Target="https://cardano.ideascale.com/c/idea/341445" TargetMode="External"/><Relationship Id="rId24" Type="http://schemas.openxmlformats.org/officeDocument/2006/relationships/hyperlink" Target="https://cardanocataly.st/" TargetMode="External"/><Relationship Id="rId23" Type="http://schemas.openxmlformats.org/officeDocument/2006/relationships/hyperlink" Target="https://cardano.ideascale.com/c/idea/340837" TargetMode="External"/><Relationship Id="rId26" Type="http://schemas.openxmlformats.org/officeDocument/2006/relationships/hyperlink" Target="https://cardano.ideascale.com/c/idea/341442" TargetMode="External"/><Relationship Id="rId25" Type="http://schemas.openxmlformats.org/officeDocument/2006/relationships/hyperlink" Target="https://cardano.ideascale.com/c/idea/341457" TargetMode="External"/><Relationship Id="rId28" Type="http://schemas.openxmlformats.org/officeDocument/2006/relationships/hyperlink" Target="https://cardano.ideascale.com/c/idea/340284" TargetMode="External"/><Relationship Id="rId27" Type="http://schemas.openxmlformats.org/officeDocument/2006/relationships/hyperlink" Target="https://cardano.ideascale.com/c/idea/341535" TargetMode="External"/><Relationship Id="rId29" Type="http://schemas.openxmlformats.org/officeDocument/2006/relationships/hyperlink" Target="https://cardano.ideascale.com/c/idea/340535" TargetMode="External"/><Relationship Id="rId11" Type="http://schemas.openxmlformats.org/officeDocument/2006/relationships/hyperlink" Target="https://github.com/emesik/cardano-python/" TargetMode="External"/><Relationship Id="rId10" Type="http://schemas.openxmlformats.org/officeDocument/2006/relationships/hyperlink" Target="https://cardano.ideascale.com/c/idea/333770" TargetMode="External"/><Relationship Id="rId13" Type="http://schemas.openxmlformats.org/officeDocument/2006/relationships/hyperlink" Target="https://cardano.ideascale.com/c/idea/341889" TargetMode="External"/><Relationship Id="rId12" Type="http://schemas.openxmlformats.org/officeDocument/2006/relationships/hyperlink" Target="https://cardano.ideascale.com/c/idea/341461" TargetMode="External"/><Relationship Id="rId15" Type="http://schemas.openxmlformats.org/officeDocument/2006/relationships/hyperlink" Target="https://cardano.ideascale.com/c/idea/341679" TargetMode="External"/><Relationship Id="rId14" Type="http://schemas.openxmlformats.org/officeDocument/2006/relationships/hyperlink" Target="https://cardano.ideascale.com/c/idea/341458" TargetMode="External"/><Relationship Id="rId17" Type="http://schemas.openxmlformats.org/officeDocument/2006/relationships/hyperlink" Target="https://cardano-podcast.squarespace.com/" TargetMode="External"/><Relationship Id="rId16" Type="http://schemas.openxmlformats.org/officeDocument/2006/relationships/hyperlink" Target="https://cardano.ideascale.com/c/idea/340411" TargetMode="External"/><Relationship Id="rId19" Type="http://schemas.openxmlformats.org/officeDocument/2006/relationships/hyperlink" Target="https://cardano.ideascale.com/c/idea/340940" TargetMode="External"/><Relationship Id="rId18" Type="http://schemas.openxmlformats.org/officeDocument/2006/relationships/hyperlink" Target="https://cardano.ideascale.com/c/idea/340180" TargetMode="External"/><Relationship Id="rId83" Type="http://schemas.openxmlformats.org/officeDocument/2006/relationships/drawing" Target="../drawings/drawing18.xml"/><Relationship Id="rId80" Type="http://schemas.openxmlformats.org/officeDocument/2006/relationships/hyperlink" Target="https://cardano.ideascale.com/a/dtd/Win-Win-Dispute-Resolution/368353-48088" TargetMode="External"/><Relationship Id="rId82" Type="http://schemas.openxmlformats.org/officeDocument/2006/relationships/hyperlink" Target="https://cardano.ideascale.com/a/dtd/Zero-interest-penalty-CD-Token/367811-48088" TargetMode="External"/><Relationship Id="rId81" Type="http://schemas.openxmlformats.org/officeDocument/2006/relationships/hyperlink" Target="https://cardano.ideascale.com/a/dtd/Wutano-Token-Africa-Health-System/367824-48088" TargetMode="External"/><Relationship Id="rId73" Type="http://schemas.openxmlformats.org/officeDocument/2006/relationships/hyperlink" Target="https://cardano.ideascale.com/a/dtd/PlayerMint-Community-Access-NFTs/366761-48088" TargetMode="External"/><Relationship Id="rId72" Type="http://schemas.openxmlformats.org/officeDocument/2006/relationships/hyperlink" Target="https://cardano.ideascale.com/a/dtd/Payment-with-ADA-in-Ethiopia/369264-48088" TargetMode="External"/><Relationship Id="rId75" Type="http://schemas.openxmlformats.org/officeDocument/2006/relationships/hyperlink" Target="https://cardano.ideascale.com/a/dtd/Repository-of-SPO-Testing-Resources/369823-48088" TargetMode="External"/><Relationship Id="rId74" Type="http://schemas.openxmlformats.org/officeDocument/2006/relationships/hyperlink" Target="https://cardano.ideascale.com/a/dtd/Proof-of-identity-for-mediators/368367-48088" TargetMode="External"/><Relationship Id="rId77" Type="http://schemas.openxmlformats.org/officeDocument/2006/relationships/hyperlink" Target="https://cardano.ideascale.com/a/dtd/368891-48088" TargetMode="External"/><Relationship Id="rId76" Type="http://schemas.openxmlformats.org/officeDocument/2006/relationships/hyperlink" Target="https://cardano.ideascale.com/a/dtd/Software-as-a-Service-for-Cardano/366977-48088" TargetMode="External"/><Relationship Id="rId79" Type="http://schemas.openxmlformats.org/officeDocument/2006/relationships/hyperlink" Target="https://cardano.ideascale.com/a/dtd/Visual-Blockchain-Designer-Explorer/368879-48088" TargetMode="External"/><Relationship Id="rId78" Type="http://schemas.openxmlformats.org/officeDocument/2006/relationships/hyperlink" Target="https://cardano.ideascale.com/a/dtd/Translator-Collaboration-Platform/366922-48088" TargetMode="External"/><Relationship Id="rId71" Type="http://schemas.openxmlformats.org/officeDocument/2006/relationships/hyperlink" Target="https://cardano.ideascale.com/a/dtd/osNFTs-for-science-popularization/369965-48088" TargetMode="External"/><Relationship Id="rId70" Type="http://schemas.openxmlformats.org/officeDocument/2006/relationships/hyperlink" Target="https://cardano.ideascale.com/a/dtd/Microlending-Partnership-Models/366720-48088" TargetMode="External"/><Relationship Id="rId62" Type="http://schemas.openxmlformats.org/officeDocument/2006/relationships/hyperlink" Target="https://cardano.ideascale.com/a/dtd/Dionysus-For-Theatre-Phase-1/369520-48088" TargetMode="External"/><Relationship Id="rId61" Type="http://schemas.openxmlformats.org/officeDocument/2006/relationships/hyperlink" Target="https://cardano.ideascale.com/a/dtd/Defi-Credit-Union-Via-Crowd-staking/367062-48088" TargetMode="External"/><Relationship Id="rId64" Type="http://schemas.openxmlformats.org/officeDocument/2006/relationships/hyperlink" Target="https://cardano.ideascale.com/a/dtd/Ensuro-A-Decentralized-Insurance/368441-48088" TargetMode="External"/><Relationship Id="rId63" Type="http://schemas.openxmlformats.org/officeDocument/2006/relationships/hyperlink" Target="https://cardano.ideascale.com/a/dtd/Educational-Content-in-a-Single-Web/367666-48088" TargetMode="External"/><Relationship Id="rId66" Type="http://schemas.openxmlformats.org/officeDocument/2006/relationships/hyperlink" Target="https://cardano.ideascale.com/a/dtd/Green-Lion-GL-lending-in-Ghana/368875-48088" TargetMode="External"/><Relationship Id="rId65" Type="http://schemas.openxmlformats.org/officeDocument/2006/relationships/hyperlink" Target="https://cardano.ideascale.com/a/dtd/Give-Users-security-and-confidence/369892-48088" TargetMode="External"/><Relationship Id="rId68" Type="http://schemas.openxmlformats.org/officeDocument/2006/relationships/hyperlink" Target="https://cardano.ideascale.com/a/dtd/Maladex-Algorithmic-Swaps-Protocol/368774-48088" TargetMode="External"/><Relationship Id="rId67" Type="http://schemas.openxmlformats.org/officeDocument/2006/relationships/hyperlink" Target="https://cardano.ideascale.com/a/dtd/Logosphere-Cell-Level-Security/369769-48088" TargetMode="External"/><Relationship Id="rId60" Type="http://schemas.openxmlformats.org/officeDocument/2006/relationships/hyperlink" Target="https://cardano.ideascale.com/a/dtd/Community-Tools-Maintenance-Updates/368917-48088" TargetMode="External"/><Relationship Id="rId69" Type="http://schemas.openxmlformats.org/officeDocument/2006/relationships/hyperlink" Target="https://cardano.ideascale.com/a/dtd/Maladex-Cardano-Index-Funds/368779-48088" TargetMode="External"/><Relationship Id="rId51" Type="http://schemas.openxmlformats.org/officeDocument/2006/relationships/hyperlink" Target="https://cardano.ideascale.com/a/dtd/Passive-Interface-with-DNA-DID/369053-48088" TargetMode="External"/><Relationship Id="rId50" Type="http://schemas.openxmlformats.org/officeDocument/2006/relationships/hyperlink" Target="http://app.ideascale.com/t/UM5UZBix4" TargetMode="External"/><Relationship Id="rId53" Type="http://schemas.openxmlformats.org/officeDocument/2006/relationships/hyperlink" Target="https://cardano.ideascale.com/a/dtd/Cardano-Hub-Buenos-Aires/367293-48088" TargetMode="External"/><Relationship Id="rId52" Type="http://schemas.openxmlformats.org/officeDocument/2006/relationships/hyperlink" Target="https://cardano.ideascale.com/a/dtd/369707-48088" TargetMode="External"/><Relationship Id="rId55" Type="http://schemas.openxmlformats.org/officeDocument/2006/relationships/hyperlink" Target="https://cardano.ideascale.com/a/dtd/Cardano-Heartbeat-CEM-%F0%9F%92%9E/366924-48088" TargetMode="External"/><Relationship Id="rId54" Type="http://schemas.openxmlformats.org/officeDocument/2006/relationships/hyperlink" Target="https://cardano.ideascale.com/a/dtd/Cardano-Smart-Voting/367168-48088" TargetMode="External"/><Relationship Id="rId57" Type="http://schemas.openxmlformats.org/officeDocument/2006/relationships/hyperlink" Target="https://cardano.ideascale.com/a/dtd/Catalyst-QA-Automation-scripts/369099-48088" TargetMode="External"/><Relationship Id="rId56" Type="http://schemas.openxmlformats.org/officeDocument/2006/relationships/hyperlink" Target="https://cardano.ideascale.com/a/dtd/CardanoWall-new-levels-of-PoE/366814-48088" TargetMode="External"/><Relationship Id="rId59" Type="http://schemas.openxmlformats.org/officeDocument/2006/relationships/hyperlink" Target="https://cardano.ideascale.com/a/dtd/CheCha-With-ADA-Wallets/367389-48088" TargetMode="External"/><Relationship Id="rId58" Type="http://schemas.openxmlformats.org/officeDocument/2006/relationships/hyperlink" Target="https://cardano.ideascale.com/a/dtd/Catalyst-Exploratory-Data-Analysis/368899-48088" TargetMode="External"/><Relationship Id="rId1" Type="http://schemas.openxmlformats.org/officeDocument/2006/relationships/hyperlink" Target="https://catalystiog.zendesk.com/hc/en-us/requests/new" TargetMode="External"/><Relationship Id="rId2" Type="http://schemas.openxmlformats.org/officeDocument/2006/relationships/hyperlink" Target="https://cardano.ideascale.com/c/idea/323970" TargetMode="External"/><Relationship Id="rId3" Type="http://schemas.openxmlformats.org/officeDocument/2006/relationships/hyperlink" Target="https://github.com/tesseract-one/Cardano.swift" TargetMode="External"/><Relationship Id="rId4" Type="http://schemas.openxmlformats.org/officeDocument/2006/relationships/hyperlink" Target="https://cardano.ideascale.com/c/idea/323939" TargetMode="External"/><Relationship Id="rId9" Type="http://schemas.openxmlformats.org/officeDocument/2006/relationships/hyperlink" Target="https://cardano.ideascale.com/c/idea/334507" TargetMode="External"/><Relationship Id="rId5" Type="http://schemas.openxmlformats.org/officeDocument/2006/relationships/hyperlink" Target="https://cardano.ideascale.com/c/idea/333905" TargetMode="External"/><Relationship Id="rId6" Type="http://schemas.openxmlformats.org/officeDocument/2006/relationships/hyperlink" Target="https://cardano.ideascale.com/c/idea/333605" TargetMode="External"/><Relationship Id="rId7" Type="http://schemas.openxmlformats.org/officeDocument/2006/relationships/hyperlink" Target="https://github.com/cardano-community/guild-operators/tree/master" TargetMode="External"/><Relationship Id="rId8" Type="http://schemas.openxmlformats.org/officeDocument/2006/relationships/hyperlink" Target="https://cardano.ideascale.com/c/idea/333096"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atalystiog.zendesk.com/hc/en-us/requests/new" TargetMode="External"/><Relationship Id="rId2" Type="http://schemas.openxmlformats.org/officeDocument/2006/relationships/drawing" Target="../drawings/drawing19.xml"/><Relationship Id="rId4"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hyperlink" Target="https://t.me/cardanocatalyst" TargetMode="External"/><Relationship Id="rId10" Type="http://schemas.openxmlformats.org/officeDocument/2006/relationships/hyperlink" Target="http://cardano.ideascale.com/" TargetMode="External"/><Relationship Id="rId13" Type="http://schemas.openxmlformats.org/officeDocument/2006/relationships/hyperlink" Target="https://t.me/catalystproposers" TargetMode="External"/><Relationship Id="rId12" Type="http://schemas.openxmlformats.org/officeDocument/2006/relationships/hyperlink" Target="https://t.me/ProjectCatalystChat" TargetMode="External"/><Relationship Id="rId14" Type="http://schemas.openxmlformats.org/officeDocument/2006/relationships/drawing" Target="../drawings/drawing21.xml"/><Relationship Id="rId1" Type="http://schemas.openxmlformats.org/officeDocument/2006/relationships/hyperlink" Target="https://docs.google.com/spreadsheets/d/1xny1W7HhHANLNeQcnbr8El5rakJ80VIM7fgDwJ-uqys/edit" TargetMode="External"/><Relationship Id="rId2" Type="http://schemas.openxmlformats.org/officeDocument/2006/relationships/hyperlink" Target="https://catalyst-swarm.gitbook.io/catalyst-auditing/admin/meetings" TargetMode="External"/><Relationship Id="rId3" Type="http://schemas.openxmlformats.org/officeDocument/2006/relationships/hyperlink" Target="https://catalyst-swarm.gitbook.io/catalyst-circle/" TargetMode="External"/><Relationship Id="rId4" Type="http://schemas.openxmlformats.org/officeDocument/2006/relationships/hyperlink" Target="https://bit.ly/3dSZJvx" TargetMode="External"/><Relationship Id="rId9" Type="http://schemas.openxmlformats.org/officeDocument/2006/relationships/hyperlink" Target="https://www.youtube.com/playlist?list=PLnPTB0CuBOByRhpTUdALq4J89m_h7QqLk" TargetMode="External"/><Relationship Id="rId5" Type="http://schemas.openxmlformats.org/officeDocument/2006/relationships/hyperlink" Target="https://www.youtube.com/channel/UCIPvRvMoxhmHLUuPPcsMmmg/videos" TargetMode="External"/><Relationship Id="rId6" Type="http://schemas.openxmlformats.org/officeDocument/2006/relationships/hyperlink" Target="https://www.youtube.com/channel/UCuXdR8JMH0QriU0uOTVpg3w/videos" TargetMode="External"/><Relationship Id="rId7" Type="http://schemas.openxmlformats.org/officeDocument/2006/relationships/hyperlink" Target="https://www.reddit.com/user/danny_cryptofay/posts/" TargetMode="External"/><Relationship Id="rId8" Type="http://schemas.openxmlformats.org/officeDocument/2006/relationships/hyperlink" Target="https://t.me/CatalystCommunityAdviso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63"/>
    <col customWidth="1" min="2" max="2" width="21.0"/>
    <col customWidth="1" min="3" max="4" width="9.38"/>
    <col customWidth="1" min="5" max="5" width="8.5"/>
    <col customWidth="1" min="6" max="6" width="13.13"/>
    <col customWidth="1" min="7" max="7" width="14.13"/>
    <col customWidth="1" min="14" max="14" width="14.88"/>
    <col customWidth="1" min="15" max="15" width="5.0"/>
  </cols>
  <sheetData>
    <row r="1">
      <c r="A1" s="1" t="s">
        <v>0</v>
      </c>
      <c r="B1" s="2"/>
      <c r="C1" s="2"/>
      <c r="D1" s="2"/>
      <c r="E1" s="2"/>
      <c r="F1" s="2"/>
      <c r="G1" s="2"/>
      <c r="H1" s="2"/>
      <c r="I1" s="2"/>
      <c r="J1" s="2"/>
      <c r="K1" s="2"/>
      <c r="L1" s="2"/>
      <c r="M1" s="2"/>
      <c r="N1" s="2"/>
      <c r="O1" s="3"/>
    </row>
    <row r="2">
      <c r="A2" s="4"/>
      <c r="O2" s="5"/>
    </row>
    <row r="3">
      <c r="A3" s="6"/>
      <c r="B3" s="7"/>
      <c r="C3" s="7"/>
      <c r="D3" s="7"/>
      <c r="E3" s="7"/>
      <c r="F3" s="7"/>
      <c r="G3" s="7"/>
      <c r="H3" s="7"/>
      <c r="I3" s="7"/>
      <c r="J3" s="7"/>
      <c r="K3" s="7"/>
      <c r="L3" s="7"/>
      <c r="M3" s="7"/>
      <c r="N3" s="7"/>
      <c r="O3" s="8"/>
    </row>
    <row r="4">
      <c r="A4" s="9"/>
      <c r="B4" s="9"/>
      <c r="C4" s="10"/>
      <c r="D4" s="10"/>
      <c r="E4" s="10"/>
      <c r="F4" s="11"/>
      <c r="G4" s="11"/>
      <c r="H4" s="9"/>
      <c r="I4" s="9"/>
      <c r="J4" s="9"/>
      <c r="K4" s="9"/>
      <c r="L4" s="9"/>
      <c r="M4" s="9"/>
      <c r="N4" s="9"/>
      <c r="O4" s="9"/>
    </row>
    <row r="5">
      <c r="A5" s="9"/>
      <c r="B5" s="9"/>
      <c r="C5" s="12"/>
      <c r="D5" s="13"/>
      <c r="E5" s="13"/>
      <c r="F5" s="14" t="s">
        <v>1</v>
      </c>
      <c r="G5" s="15"/>
      <c r="H5" s="16"/>
      <c r="I5" s="17" t="s">
        <v>2</v>
      </c>
      <c r="J5" s="2"/>
      <c r="K5" s="2"/>
      <c r="L5" s="2"/>
      <c r="M5" s="2"/>
      <c r="N5" s="3"/>
      <c r="O5" s="9"/>
    </row>
    <row r="6">
      <c r="A6" s="9"/>
      <c r="B6" s="9"/>
      <c r="C6" s="18" t="s">
        <v>3</v>
      </c>
      <c r="D6" s="19" t="s">
        <v>4</v>
      </c>
      <c r="E6" s="19" t="s">
        <v>5</v>
      </c>
      <c r="F6" s="20" t="s">
        <v>6</v>
      </c>
      <c r="G6" s="21" t="s">
        <v>7</v>
      </c>
      <c r="H6" s="16"/>
      <c r="I6" s="6"/>
      <c r="J6" s="7"/>
      <c r="K6" s="7"/>
      <c r="L6" s="7"/>
      <c r="M6" s="7"/>
      <c r="N6" s="8"/>
      <c r="O6" s="9"/>
    </row>
    <row r="7">
      <c r="A7" s="9"/>
      <c r="B7" s="22" t="s">
        <v>8</v>
      </c>
      <c r="C7" s="23" t="s">
        <v>9</v>
      </c>
      <c r="D7" s="23" t="s">
        <v>10</v>
      </c>
      <c r="E7" s="24" t="s">
        <v>10</v>
      </c>
      <c r="F7" s="25" t="s">
        <v>11</v>
      </c>
      <c r="G7" s="26" t="s">
        <v>10</v>
      </c>
      <c r="H7" s="9"/>
      <c r="I7" s="9"/>
      <c r="J7" s="9"/>
      <c r="K7" s="9"/>
      <c r="L7" s="9"/>
      <c r="M7" s="9"/>
      <c r="N7" s="9"/>
      <c r="O7" s="9"/>
    </row>
    <row r="8">
      <c r="A8" s="9"/>
      <c r="B8" s="27" t="s">
        <v>12</v>
      </c>
      <c r="C8" s="28" t="s">
        <v>13</v>
      </c>
      <c r="D8" s="29" t="s">
        <v>14</v>
      </c>
      <c r="E8" s="30" t="s">
        <v>10</v>
      </c>
      <c r="F8" s="31" t="s">
        <v>15</v>
      </c>
      <c r="G8" s="32" t="s">
        <v>10</v>
      </c>
      <c r="H8" s="9"/>
      <c r="I8" s="9"/>
      <c r="J8" s="9"/>
      <c r="K8" s="9"/>
      <c r="L8" s="9"/>
      <c r="M8" s="9"/>
      <c r="N8" s="9"/>
      <c r="O8" s="9"/>
    </row>
    <row r="9">
      <c r="A9" s="9"/>
      <c r="B9" s="33" t="s">
        <v>16</v>
      </c>
      <c r="C9" s="34" t="s">
        <v>14</v>
      </c>
      <c r="D9" s="35" t="s">
        <v>17</v>
      </c>
      <c r="E9" s="36" t="s">
        <v>10</v>
      </c>
      <c r="F9" s="31" t="s">
        <v>18</v>
      </c>
      <c r="G9" s="37" t="s">
        <v>19</v>
      </c>
      <c r="H9" s="9"/>
      <c r="I9" s="9"/>
      <c r="J9" s="9"/>
      <c r="K9" s="9"/>
      <c r="L9" s="9"/>
      <c r="M9" s="9"/>
      <c r="N9" s="9"/>
      <c r="O9" s="9"/>
    </row>
    <row r="10">
      <c r="A10" s="9"/>
      <c r="B10" s="33" t="s">
        <v>20</v>
      </c>
      <c r="C10" s="34" t="s">
        <v>21</v>
      </c>
      <c r="D10" s="35" t="s">
        <v>22</v>
      </c>
      <c r="E10" s="36" t="s">
        <v>10</v>
      </c>
      <c r="F10" s="31" t="s">
        <v>23</v>
      </c>
      <c r="G10" s="37" t="s">
        <v>24</v>
      </c>
      <c r="H10" s="9"/>
      <c r="I10" s="9"/>
      <c r="J10" s="9"/>
      <c r="K10" s="9"/>
      <c r="L10" s="9"/>
      <c r="M10" s="9"/>
      <c r="N10" s="9"/>
      <c r="O10" s="9"/>
    </row>
    <row r="11">
      <c r="A11" s="9"/>
      <c r="B11" s="27" t="s">
        <v>25</v>
      </c>
      <c r="C11" s="38" t="s">
        <v>26</v>
      </c>
      <c r="D11" s="39" t="s">
        <v>27</v>
      </c>
      <c r="E11" s="30" t="s">
        <v>10</v>
      </c>
      <c r="F11" s="31" t="s">
        <v>28</v>
      </c>
      <c r="G11" s="40" t="s">
        <v>29</v>
      </c>
      <c r="H11" s="9"/>
      <c r="I11" s="9"/>
      <c r="J11" s="9"/>
      <c r="K11" s="9"/>
      <c r="L11" s="9"/>
      <c r="M11" s="9"/>
      <c r="N11" s="9"/>
      <c r="O11" s="9"/>
    </row>
    <row r="12">
      <c r="A12" s="9"/>
      <c r="B12" s="27" t="s">
        <v>30</v>
      </c>
      <c r="C12" s="41" t="s">
        <v>9</v>
      </c>
      <c r="D12" s="23" t="s">
        <v>31</v>
      </c>
      <c r="E12" s="42" t="s">
        <v>32</v>
      </c>
      <c r="F12" s="25" t="s">
        <v>33</v>
      </c>
      <c r="G12" s="37" t="s">
        <v>34</v>
      </c>
      <c r="H12" s="9"/>
      <c r="I12" s="9"/>
      <c r="J12" s="9"/>
      <c r="K12" s="9"/>
      <c r="L12" s="9"/>
      <c r="M12" s="9"/>
      <c r="N12" s="9"/>
      <c r="O12" s="9"/>
    </row>
    <row r="13">
      <c r="A13" s="9"/>
      <c r="B13" s="27" t="s">
        <v>35</v>
      </c>
      <c r="C13" s="41" t="s">
        <v>36</v>
      </c>
      <c r="D13" s="23" t="s">
        <v>37</v>
      </c>
      <c r="E13" s="42" t="s">
        <v>38</v>
      </c>
      <c r="F13" s="43" t="s">
        <v>39</v>
      </c>
      <c r="G13" s="44" t="s">
        <v>40</v>
      </c>
      <c r="H13" s="9"/>
      <c r="I13" s="9"/>
      <c r="J13" s="9"/>
      <c r="K13" s="9"/>
      <c r="L13" s="9"/>
      <c r="M13" s="9"/>
      <c r="N13" s="9"/>
      <c r="O13" s="9"/>
    </row>
    <row r="14">
      <c r="A14" s="9"/>
      <c r="B14" s="27" t="s">
        <v>41</v>
      </c>
      <c r="C14" s="23" t="s">
        <v>37</v>
      </c>
      <c r="D14" s="23" t="s">
        <v>42</v>
      </c>
      <c r="E14" s="45" t="s">
        <v>43</v>
      </c>
      <c r="F14" s="43" t="s">
        <v>44</v>
      </c>
      <c r="G14" s="44" t="s">
        <v>45</v>
      </c>
      <c r="H14" s="9"/>
      <c r="I14" s="9"/>
      <c r="J14" s="9"/>
      <c r="K14" s="9"/>
      <c r="L14" s="9"/>
      <c r="M14" s="9"/>
      <c r="N14" s="9"/>
      <c r="O14" s="9"/>
    </row>
    <row r="15">
      <c r="A15" s="9"/>
      <c r="B15" s="46" t="s">
        <v>46</v>
      </c>
      <c r="C15" s="47" t="s">
        <v>47</v>
      </c>
      <c r="D15" s="47" t="s">
        <v>48</v>
      </c>
      <c r="E15" s="48" t="s">
        <v>49</v>
      </c>
      <c r="F15" s="49" t="s">
        <v>50</v>
      </c>
      <c r="G15" s="50" t="s">
        <v>51</v>
      </c>
      <c r="H15" s="9"/>
      <c r="I15" s="9"/>
      <c r="J15" s="9"/>
      <c r="K15" s="9"/>
      <c r="L15" s="9"/>
      <c r="M15" s="9"/>
      <c r="N15" s="9"/>
      <c r="O15" s="9"/>
    </row>
    <row r="16">
      <c r="A16" s="9"/>
      <c r="B16" s="46" t="s">
        <v>52</v>
      </c>
      <c r="C16" s="47"/>
      <c r="D16" s="47"/>
      <c r="E16" s="51"/>
      <c r="F16" s="52"/>
      <c r="G16" s="53"/>
      <c r="H16" s="9"/>
      <c r="I16" s="9"/>
      <c r="J16" s="9"/>
      <c r="K16" s="9"/>
      <c r="L16" s="9"/>
      <c r="M16" s="9"/>
      <c r="N16" s="9"/>
      <c r="O16" s="9"/>
    </row>
    <row r="17">
      <c r="A17" s="9"/>
      <c r="B17" s="46" t="s">
        <v>53</v>
      </c>
      <c r="C17" s="47"/>
      <c r="D17" s="47"/>
      <c r="E17" s="51"/>
      <c r="F17" s="52"/>
      <c r="G17" s="53"/>
      <c r="H17" s="9"/>
      <c r="I17" s="9"/>
      <c r="J17" s="9"/>
      <c r="K17" s="9"/>
      <c r="L17" s="9"/>
      <c r="M17" s="9"/>
      <c r="N17" s="9"/>
      <c r="O17" s="9"/>
    </row>
    <row r="18">
      <c r="A18" s="9"/>
      <c r="B18" s="46" t="s">
        <v>54</v>
      </c>
      <c r="C18" s="47"/>
      <c r="D18" s="47"/>
      <c r="E18" s="51"/>
      <c r="F18" s="52"/>
      <c r="G18" s="53"/>
      <c r="H18" s="9"/>
      <c r="I18" s="9"/>
      <c r="J18" s="9"/>
      <c r="K18" s="9"/>
      <c r="L18" s="9"/>
      <c r="M18" s="9"/>
      <c r="N18" s="9"/>
      <c r="O18" s="9"/>
    </row>
    <row r="19">
      <c r="A19" s="9"/>
      <c r="B19" s="46" t="s">
        <v>55</v>
      </c>
      <c r="C19" s="47"/>
      <c r="D19" s="47"/>
      <c r="E19" s="51"/>
      <c r="F19" s="52"/>
      <c r="G19" s="53"/>
      <c r="H19" s="9"/>
      <c r="I19" s="9"/>
      <c r="J19" s="9"/>
      <c r="K19" s="9"/>
      <c r="L19" s="9"/>
      <c r="M19" s="9"/>
      <c r="N19" s="9"/>
      <c r="O19" s="9"/>
    </row>
    <row r="20">
      <c r="A20" s="9"/>
      <c r="B20" s="54" t="s">
        <v>56</v>
      </c>
      <c r="C20" s="55"/>
      <c r="D20" s="56" t="s">
        <v>57</v>
      </c>
      <c r="E20" s="57"/>
      <c r="F20" s="58"/>
      <c r="G20" s="58"/>
      <c r="H20" s="9"/>
      <c r="I20" s="9"/>
      <c r="J20" s="9"/>
      <c r="K20" s="9"/>
      <c r="L20" s="9"/>
      <c r="M20" s="9"/>
      <c r="N20" s="9"/>
      <c r="O20" s="9"/>
    </row>
    <row r="21">
      <c r="A21" s="9"/>
      <c r="B21" s="9"/>
      <c r="C21" s="59"/>
      <c r="D21" s="59"/>
      <c r="E21" s="59"/>
      <c r="F21" s="59"/>
      <c r="G21" s="59"/>
      <c r="H21" s="9"/>
      <c r="I21" s="9"/>
      <c r="J21" s="9"/>
      <c r="K21" s="9"/>
      <c r="L21" s="9"/>
      <c r="M21" s="9"/>
      <c r="N21" s="9"/>
      <c r="O21" s="9"/>
    </row>
    <row r="22">
      <c r="A22" s="9"/>
      <c r="B22" s="60" t="s">
        <v>58</v>
      </c>
      <c r="C22" s="61"/>
      <c r="D22" s="61"/>
      <c r="E22" s="61"/>
      <c r="F22" s="61"/>
      <c r="G22" s="62"/>
      <c r="H22" s="9"/>
      <c r="I22" s="9"/>
      <c r="J22" s="9"/>
      <c r="K22" s="9"/>
      <c r="L22" s="9"/>
      <c r="M22" s="9"/>
      <c r="N22" s="9"/>
      <c r="O22" s="9"/>
    </row>
    <row r="23">
      <c r="A23" s="9"/>
      <c r="B23" s="63"/>
      <c r="C23" s="63"/>
      <c r="D23" s="63"/>
      <c r="E23" s="63"/>
      <c r="F23" s="63"/>
      <c r="G23" s="63"/>
      <c r="H23" s="9"/>
      <c r="I23" s="9"/>
      <c r="J23" s="9"/>
      <c r="K23" s="9"/>
      <c r="L23" s="9"/>
      <c r="M23" s="9"/>
      <c r="N23" s="9"/>
      <c r="O23" s="9"/>
    </row>
    <row r="24">
      <c r="A24" s="9"/>
      <c r="B24" s="64"/>
      <c r="C24" s="65"/>
      <c r="D24" s="65"/>
      <c r="E24" s="65"/>
      <c r="F24" s="65"/>
      <c r="G24" s="65"/>
      <c r="H24" s="9"/>
      <c r="I24" s="9"/>
      <c r="J24" s="9"/>
      <c r="K24" s="9"/>
      <c r="L24" s="9"/>
      <c r="M24" s="9"/>
      <c r="N24" s="9"/>
      <c r="O24" s="9"/>
    </row>
    <row r="25">
      <c r="A25" s="9"/>
      <c r="B25" s="66" t="s">
        <v>59</v>
      </c>
      <c r="C25" s="67" t="s">
        <v>60</v>
      </c>
      <c r="E25" s="68"/>
      <c r="F25" s="68"/>
      <c r="G25" s="69"/>
      <c r="H25" s="9"/>
      <c r="I25" s="9"/>
      <c r="J25" s="9"/>
      <c r="K25" s="9"/>
      <c r="L25" s="9"/>
      <c r="M25" s="9"/>
      <c r="N25" s="9"/>
      <c r="O25" s="9"/>
    </row>
    <row r="26">
      <c r="A26" s="9"/>
      <c r="B26" s="66" t="s">
        <v>61</v>
      </c>
      <c r="C26" s="70" t="s">
        <v>62</v>
      </c>
      <c r="D26" s="71"/>
      <c r="E26" s="71"/>
      <c r="F26" s="71"/>
      <c r="G26" s="71"/>
      <c r="H26" s="9"/>
      <c r="I26" s="9"/>
      <c r="J26" s="9"/>
      <c r="K26" s="9"/>
      <c r="L26" s="9"/>
      <c r="M26" s="9"/>
      <c r="N26" s="9"/>
      <c r="O26" s="9"/>
    </row>
    <row r="27">
      <c r="A27" s="9"/>
      <c r="B27" s="72"/>
      <c r="C27" s="73"/>
      <c r="D27" s="73"/>
      <c r="E27" s="73"/>
      <c r="F27" s="73"/>
      <c r="G27" s="73"/>
      <c r="H27" s="9"/>
      <c r="I27" s="74"/>
      <c r="J27" s="61"/>
      <c r="K27" s="61"/>
      <c r="L27" s="61"/>
      <c r="M27" s="62"/>
      <c r="N27" s="9"/>
      <c r="O27" s="9"/>
    </row>
    <row r="28">
      <c r="A28" s="9"/>
      <c r="B28" s="66" t="s">
        <v>63</v>
      </c>
      <c r="C28" s="73"/>
      <c r="D28" s="73"/>
      <c r="E28" s="73"/>
      <c r="F28" s="73"/>
      <c r="G28" s="73"/>
      <c r="H28" s="9"/>
      <c r="I28" s="74" t="s">
        <v>64</v>
      </c>
      <c r="J28" s="61"/>
      <c r="K28" s="61"/>
      <c r="L28" s="61"/>
      <c r="M28" s="62"/>
      <c r="N28" s="9"/>
      <c r="O28" s="9"/>
    </row>
    <row r="29">
      <c r="A29" s="9"/>
      <c r="B29" s="75" t="s">
        <v>65</v>
      </c>
      <c r="C29" s="61"/>
      <c r="D29" s="61"/>
      <c r="E29" s="61"/>
      <c r="F29" s="61"/>
      <c r="G29" s="62"/>
      <c r="H29" s="76" t="s">
        <v>66</v>
      </c>
      <c r="I29" s="61"/>
      <c r="J29" s="61"/>
      <c r="K29" s="61"/>
      <c r="L29" s="61"/>
      <c r="M29" s="61"/>
      <c r="N29" s="62"/>
      <c r="O29" s="9"/>
    </row>
    <row r="30">
      <c r="A30" s="9"/>
      <c r="B30" s="77" t="s">
        <v>67</v>
      </c>
      <c r="C30" s="78" t="s">
        <v>68</v>
      </c>
      <c r="D30" s="61"/>
      <c r="E30" s="62"/>
      <c r="F30" s="79"/>
      <c r="G30" s="79"/>
      <c r="H30" s="80"/>
      <c r="I30" s="80"/>
      <c r="J30" s="80"/>
      <c r="K30" s="80"/>
      <c r="L30" s="80"/>
      <c r="M30" s="80"/>
      <c r="N30" s="80"/>
      <c r="O30" s="9"/>
    </row>
    <row r="31">
      <c r="A31" s="9"/>
      <c r="B31" s="72"/>
      <c r="C31" s="73"/>
      <c r="D31" s="73"/>
      <c r="E31" s="73"/>
      <c r="F31" s="73"/>
      <c r="G31" s="73"/>
      <c r="H31" s="9"/>
      <c r="I31" s="9"/>
      <c r="J31" s="9"/>
      <c r="K31" s="9"/>
      <c r="L31" s="9"/>
      <c r="M31" s="9"/>
      <c r="N31" s="9"/>
      <c r="O31" s="9"/>
    </row>
    <row r="32">
      <c r="A32" s="9"/>
      <c r="B32" s="81" t="s">
        <v>69</v>
      </c>
      <c r="C32" s="82"/>
      <c r="D32" s="82"/>
      <c r="E32" s="82"/>
      <c r="F32" s="82"/>
      <c r="G32" s="82"/>
      <c r="H32" s="9"/>
      <c r="I32" s="9"/>
      <c r="J32" s="9"/>
      <c r="K32" s="9"/>
      <c r="L32" s="9"/>
      <c r="M32" s="9"/>
      <c r="N32" s="9"/>
      <c r="O32" s="9"/>
    </row>
    <row r="33">
      <c r="A33" s="9"/>
      <c r="B33" s="9"/>
      <c r="C33" s="59"/>
      <c r="D33" s="59"/>
      <c r="E33" s="59"/>
      <c r="F33" s="59"/>
      <c r="G33" s="59"/>
      <c r="H33" s="9"/>
      <c r="I33" s="9"/>
      <c r="J33" s="9"/>
      <c r="K33" s="9"/>
      <c r="L33" s="9"/>
      <c r="M33" s="9"/>
      <c r="N33" s="9"/>
      <c r="O33" s="9"/>
    </row>
    <row r="34">
      <c r="A34" s="9"/>
      <c r="B34" s="83" t="s">
        <v>70</v>
      </c>
      <c r="C34" s="59"/>
      <c r="D34" s="59"/>
      <c r="E34" s="59"/>
      <c r="F34" s="59"/>
      <c r="G34" s="59"/>
      <c r="H34" s="9"/>
      <c r="I34" s="9"/>
      <c r="J34" s="9"/>
      <c r="K34" s="9"/>
      <c r="L34" s="9"/>
      <c r="M34" s="9"/>
      <c r="N34" s="9"/>
      <c r="O34" s="9"/>
    </row>
    <row r="35">
      <c r="A35" s="9"/>
      <c r="B35" s="84" t="s">
        <v>71</v>
      </c>
      <c r="C35" s="85" t="s">
        <v>72</v>
      </c>
      <c r="D35" s="85"/>
      <c r="E35" s="85"/>
      <c r="F35" s="86"/>
      <c r="G35" s="59"/>
      <c r="H35" s="9"/>
      <c r="I35" s="9"/>
      <c r="J35" s="9"/>
      <c r="K35" s="9"/>
      <c r="L35" s="9"/>
      <c r="M35" s="9"/>
      <c r="N35" s="9"/>
      <c r="O35" s="9"/>
    </row>
    <row r="36">
      <c r="A36" s="9"/>
      <c r="B36" s="87" t="s">
        <v>73</v>
      </c>
      <c r="C36" s="85" t="s">
        <v>74</v>
      </c>
      <c r="D36" s="85"/>
      <c r="E36" s="85"/>
      <c r="F36" s="86"/>
      <c r="G36" s="85"/>
      <c r="H36" s="9"/>
      <c r="I36" s="9"/>
      <c r="J36" s="9"/>
      <c r="K36" s="9"/>
      <c r="L36" s="9"/>
      <c r="M36" s="9"/>
      <c r="N36" s="9"/>
      <c r="O36" s="9"/>
    </row>
    <row r="37">
      <c r="A37" s="9"/>
      <c r="B37" s="88" t="s">
        <v>75</v>
      </c>
      <c r="C37" s="85" t="s">
        <v>76</v>
      </c>
      <c r="D37" s="85"/>
      <c r="E37" s="85"/>
      <c r="G37" s="85"/>
      <c r="H37" s="9"/>
      <c r="I37" s="9"/>
      <c r="J37" s="9"/>
      <c r="K37" s="9"/>
      <c r="L37" s="9"/>
      <c r="M37" s="9"/>
      <c r="N37" s="9"/>
      <c r="O37" s="9"/>
    </row>
    <row r="38">
      <c r="A38" s="9"/>
      <c r="B38" s="9"/>
      <c r="C38" s="59"/>
      <c r="D38" s="59"/>
      <c r="E38" s="59"/>
      <c r="F38" s="59"/>
      <c r="G38" s="59"/>
      <c r="H38" s="9"/>
      <c r="I38" s="9"/>
      <c r="J38" s="9"/>
      <c r="K38" s="9"/>
      <c r="L38" s="9"/>
      <c r="M38" s="9"/>
      <c r="N38" s="9"/>
      <c r="O38" s="9"/>
    </row>
    <row r="39">
      <c r="A39" s="9"/>
      <c r="B39" s="89" t="s">
        <v>77</v>
      </c>
      <c r="C39" s="61"/>
      <c r="D39" s="61"/>
      <c r="E39" s="61"/>
      <c r="F39" s="61"/>
      <c r="G39" s="61"/>
      <c r="H39" s="61"/>
      <c r="I39" s="61"/>
      <c r="J39" s="61"/>
      <c r="K39" s="61"/>
      <c r="L39" s="61"/>
      <c r="M39" s="61"/>
      <c r="N39" s="62"/>
      <c r="O39" s="9"/>
    </row>
    <row r="40">
      <c r="A40" s="9"/>
      <c r="B40" s="9"/>
      <c r="C40" s="59"/>
      <c r="D40" s="59"/>
      <c r="E40" s="59"/>
      <c r="F40" s="59"/>
      <c r="G40" s="59"/>
      <c r="H40" s="9"/>
      <c r="I40" s="9"/>
      <c r="J40" s="9"/>
      <c r="K40" s="9"/>
      <c r="L40" s="9"/>
      <c r="M40" s="9"/>
      <c r="N40" s="9"/>
      <c r="O40" s="9"/>
    </row>
  </sheetData>
  <mergeCells count="10">
    <mergeCell ref="B29:G29"/>
    <mergeCell ref="C30:E30"/>
    <mergeCell ref="B39:N39"/>
    <mergeCell ref="A1:O3"/>
    <mergeCell ref="F5:G5"/>
    <mergeCell ref="I5:N6"/>
    <mergeCell ref="B22:G22"/>
    <mergeCell ref="I27:M27"/>
    <mergeCell ref="I28:M28"/>
    <mergeCell ref="H29:N29"/>
  </mergeCells>
  <hyperlinks>
    <hyperlink r:id="rId1" ref="A1"/>
    <hyperlink r:id="rId2" ref="I5"/>
    <hyperlink r:id="rId3" ref="F7"/>
    <hyperlink r:id="rId4" ref="F8"/>
    <hyperlink r:id="rId5" ref="F9"/>
    <hyperlink r:id="rId6" location="gid=1538672709" ref="G9"/>
    <hyperlink r:id="rId7" ref="F10"/>
    <hyperlink r:id="rId8" location="gid=1538672709" ref="G10"/>
    <hyperlink r:id="rId9" ref="F11"/>
    <hyperlink r:id="rId10" location="gid=1848314097" ref="G11"/>
    <hyperlink r:id="rId11" ref="C12"/>
    <hyperlink r:id="rId12" ref="E12"/>
    <hyperlink r:id="rId13" ref="F12"/>
    <hyperlink r:id="rId14" location="gid=1183771745" ref="G12"/>
    <hyperlink r:id="rId15" ref="C13"/>
    <hyperlink r:id="rId16" ref="E13"/>
    <hyperlink r:id="rId17" ref="F13"/>
    <hyperlink r:id="rId18" location="gid=309291557" ref="G13"/>
    <hyperlink r:id="rId19" ref="E14"/>
    <hyperlink r:id="rId20" ref="F14"/>
    <hyperlink r:id="rId21" location="gid=2111315347" ref="G14"/>
    <hyperlink r:id="rId22" ref="E15"/>
    <hyperlink r:id="rId23" ref="F15"/>
    <hyperlink r:id="rId24" ref="G15"/>
    <hyperlink r:id="rId25" ref="D20"/>
    <hyperlink r:id="rId26" ref="C25"/>
    <hyperlink r:id="rId27" ref="C26"/>
    <hyperlink r:id="rId28" ref="H29"/>
    <hyperlink r:id="rId29" ref="C30"/>
    <hyperlink r:id="rId30" ref="B32"/>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13"/>
    <col customWidth="1" min="2" max="2" width="6.5"/>
    <col customWidth="1" min="3" max="3" width="11.13"/>
    <col customWidth="1" min="4" max="4" width="75.75"/>
    <col customWidth="1" min="5" max="5" width="18.38"/>
    <col customWidth="1" min="6" max="6" width="18.0"/>
    <col customWidth="1" min="7" max="7" width="17.13"/>
    <col customWidth="1" min="8" max="8" width="18.5"/>
    <col customWidth="1" min="9" max="9" width="18.88"/>
    <col customWidth="1" min="10" max="10" width="7.38"/>
    <col customWidth="1" min="11" max="11" width="31.63"/>
    <col customWidth="1" min="12" max="12" width="18.88"/>
    <col customWidth="1" min="13" max="13" width="9.5"/>
    <col customWidth="1" min="14" max="14" width="11.5"/>
    <col customWidth="1" min="15" max="16" width="9.75"/>
    <col customWidth="1" min="17" max="17" width="49.75"/>
  </cols>
  <sheetData>
    <row r="1">
      <c r="A1" s="1" t="s">
        <v>78</v>
      </c>
      <c r="B1" s="2"/>
      <c r="C1" s="2"/>
      <c r="D1" s="2"/>
      <c r="E1" s="2"/>
      <c r="F1" s="2"/>
      <c r="G1" s="2"/>
      <c r="H1" s="2"/>
      <c r="I1" s="2"/>
      <c r="J1" s="2"/>
      <c r="K1" s="2"/>
      <c r="L1" s="2"/>
      <c r="M1" s="2"/>
      <c r="N1" s="2"/>
      <c r="O1" s="2"/>
      <c r="P1" s="2"/>
      <c r="Q1" s="3"/>
    </row>
    <row r="2">
      <c r="A2" s="4"/>
      <c r="Q2" s="5"/>
    </row>
    <row r="3">
      <c r="A3" s="6"/>
      <c r="B3" s="7"/>
      <c r="C3" s="7"/>
      <c r="D3" s="7"/>
      <c r="E3" s="7"/>
      <c r="F3" s="7"/>
      <c r="G3" s="7"/>
      <c r="H3" s="7"/>
      <c r="I3" s="7"/>
      <c r="J3" s="7"/>
      <c r="K3" s="7"/>
      <c r="L3" s="7"/>
      <c r="M3" s="7"/>
      <c r="N3" s="7"/>
      <c r="O3" s="7"/>
      <c r="P3" s="7"/>
      <c r="Q3" s="8"/>
    </row>
    <row r="4">
      <c r="A4" s="90" t="s">
        <v>79</v>
      </c>
      <c r="B4" s="91"/>
      <c r="C4" s="91"/>
      <c r="D4" s="92"/>
      <c r="E4" s="93"/>
      <c r="F4" s="94"/>
      <c r="G4" s="94"/>
      <c r="H4" s="94"/>
      <c r="I4" s="95"/>
      <c r="J4" s="91"/>
      <c r="K4" s="91"/>
      <c r="L4" s="96"/>
      <c r="M4" s="97"/>
      <c r="N4" s="91"/>
      <c r="O4" s="98"/>
      <c r="P4" s="98"/>
      <c r="Q4" s="98"/>
    </row>
    <row r="5">
      <c r="A5" s="91"/>
      <c r="B5" s="99"/>
      <c r="C5" s="100" t="s">
        <v>80</v>
      </c>
      <c r="D5" s="101" t="s">
        <v>81</v>
      </c>
      <c r="E5" s="102"/>
      <c r="F5" s="103" t="s">
        <v>82</v>
      </c>
      <c r="G5" s="61"/>
      <c r="H5" s="62"/>
      <c r="I5" s="101" t="s">
        <v>79</v>
      </c>
      <c r="J5" s="99"/>
      <c r="K5" s="99"/>
      <c r="L5" s="104"/>
      <c r="M5" s="105" t="s">
        <v>83</v>
      </c>
      <c r="N5" s="62"/>
      <c r="O5" s="106" t="s">
        <v>84</v>
      </c>
      <c r="P5" s="61"/>
      <c r="Q5" s="62"/>
    </row>
    <row r="6">
      <c r="A6" s="107"/>
      <c r="B6" s="108" t="s">
        <v>85</v>
      </c>
      <c r="C6" s="108" t="s">
        <v>86</v>
      </c>
      <c r="D6" s="108" t="s">
        <v>87</v>
      </c>
      <c r="E6" s="109" t="s">
        <v>88</v>
      </c>
      <c r="F6" s="110" t="s">
        <v>89</v>
      </c>
      <c r="G6" s="110" t="s">
        <v>90</v>
      </c>
      <c r="H6" s="111" t="s">
        <v>91</v>
      </c>
      <c r="I6" s="112" t="s">
        <v>92</v>
      </c>
      <c r="J6" s="112" t="s">
        <v>93</v>
      </c>
      <c r="K6" s="112" t="s">
        <v>94</v>
      </c>
      <c r="L6" s="113" t="s">
        <v>95</v>
      </c>
      <c r="M6" s="114" t="s">
        <v>96</v>
      </c>
      <c r="N6" s="112" t="s">
        <v>97</v>
      </c>
      <c r="O6" s="112" t="s">
        <v>98</v>
      </c>
      <c r="P6" s="112" t="s">
        <v>99</v>
      </c>
      <c r="Q6" s="115" t="s">
        <v>100</v>
      </c>
    </row>
    <row r="7">
      <c r="A7" s="116"/>
      <c r="B7" s="117"/>
      <c r="C7" s="117"/>
      <c r="D7" s="118">
        <f>'Summary (draft)'!G6</f>
        <v>1581</v>
      </c>
      <c r="E7" s="119"/>
      <c r="F7" s="120">
        <f t="shared" ref="F7:H7" si="1">SUM(F8:F2729)</f>
        <v>145215900.3</v>
      </c>
      <c r="G7" s="120">
        <f t="shared" si="1"/>
        <v>141579870.6</v>
      </c>
      <c r="H7" s="120">
        <f t="shared" si="1"/>
        <v>3636029.66</v>
      </c>
      <c r="I7" s="121"/>
      <c r="J7" s="122"/>
      <c r="K7" s="123"/>
      <c r="L7" s="124"/>
      <c r="M7" s="122"/>
      <c r="N7" s="122"/>
      <c r="O7" s="125"/>
      <c r="P7" s="125"/>
      <c r="Q7" s="126"/>
    </row>
    <row r="8">
      <c r="A8" s="127"/>
      <c r="B8" s="128">
        <v>1.0</v>
      </c>
      <c r="C8" s="128">
        <v>200003.0</v>
      </c>
      <c r="D8" s="129" t="s">
        <v>101</v>
      </c>
      <c r="E8" s="130" t="s">
        <v>73</v>
      </c>
      <c r="F8" s="131">
        <v>5000.0</v>
      </c>
      <c r="G8" s="131">
        <v>5000.0</v>
      </c>
      <c r="H8" s="132">
        <f t="shared" ref="H8:H26" si="2">F8-G8</f>
        <v>0</v>
      </c>
      <c r="I8" s="133" t="s">
        <v>102</v>
      </c>
      <c r="J8" s="134" t="s">
        <v>103</v>
      </c>
      <c r="K8" s="134" t="s">
        <v>104</v>
      </c>
      <c r="L8" s="135">
        <v>44287.0</v>
      </c>
      <c r="M8" s="136" t="s">
        <v>105</v>
      </c>
      <c r="N8" s="137" t="s">
        <v>106</v>
      </c>
      <c r="O8" s="138" t="s">
        <v>10</v>
      </c>
      <c r="P8" s="138"/>
      <c r="Q8" s="138" t="s">
        <v>10</v>
      </c>
    </row>
    <row r="9">
      <c r="A9" s="127"/>
      <c r="B9" s="128">
        <v>2.0</v>
      </c>
      <c r="C9" s="128">
        <v>200010.0</v>
      </c>
      <c r="D9" s="139" t="s">
        <v>107</v>
      </c>
      <c r="E9" s="130" t="s">
        <v>73</v>
      </c>
      <c r="F9" s="131">
        <v>10700.0</v>
      </c>
      <c r="G9" s="131">
        <v>10700.0</v>
      </c>
      <c r="H9" s="132">
        <f t="shared" si="2"/>
        <v>0</v>
      </c>
      <c r="I9" s="133" t="s">
        <v>108</v>
      </c>
      <c r="J9" s="134" t="s">
        <v>103</v>
      </c>
      <c r="K9" s="134" t="s">
        <v>104</v>
      </c>
      <c r="L9" s="135">
        <v>44287.0</v>
      </c>
      <c r="M9" s="136" t="s">
        <v>109</v>
      </c>
      <c r="N9" s="140" t="s">
        <v>110</v>
      </c>
      <c r="O9" s="138" t="s">
        <v>10</v>
      </c>
      <c r="P9" s="138"/>
      <c r="Q9" s="138" t="s">
        <v>10</v>
      </c>
    </row>
    <row r="10">
      <c r="A10" s="127"/>
      <c r="B10" s="128">
        <v>3.0</v>
      </c>
      <c r="C10" s="141">
        <v>500063.0</v>
      </c>
      <c r="D10" s="139" t="s">
        <v>111</v>
      </c>
      <c r="E10" s="130" t="s">
        <v>73</v>
      </c>
      <c r="F10" s="131">
        <v>7500.0</v>
      </c>
      <c r="G10" s="131">
        <v>7500.0</v>
      </c>
      <c r="H10" s="142">
        <f t="shared" si="2"/>
        <v>0</v>
      </c>
      <c r="I10" s="133" t="s">
        <v>112</v>
      </c>
      <c r="J10" s="134" t="s">
        <v>113</v>
      </c>
      <c r="K10" s="134" t="s">
        <v>114</v>
      </c>
      <c r="L10" s="135">
        <v>44409.0</v>
      </c>
      <c r="M10" s="136" t="s">
        <v>115</v>
      </c>
      <c r="N10" s="137" t="s">
        <v>116</v>
      </c>
      <c r="O10" s="138" t="s">
        <v>10</v>
      </c>
      <c r="P10" s="138"/>
      <c r="Q10" s="138" t="s">
        <v>10</v>
      </c>
    </row>
    <row r="11">
      <c r="A11" s="127"/>
      <c r="B11" s="141">
        <v>4.0</v>
      </c>
      <c r="C11" s="141">
        <v>300004.0</v>
      </c>
      <c r="D11" s="139" t="s">
        <v>117</v>
      </c>
      <c r="E11" s="130" t="s">
        <v>73</v>
      </c>
      <c r="F11" s="131">
        <v>15000.0</v>
      </c>
      <c r="G11" s="131">
        <v>15000.0</v>
      </c>
      <c r="H11" s="132">
        <f t="shared" si="2"/>
        <v>0</v>
      </c>
      <c r="I11" s="133" t="s">
        <v>118</v>
      </c>
      <c r="J11" s="134" t="s">
        <v>16</v>
      </c>
      <c r="K11" s="134" t="s">
        <v>104</v>
      </c>
      <c r="L11" s="135">
        <v>44440.0</v>
      </c>
      <c r="M11" s="136" t="s">
        <v>119</v>
      </c>
      <c r="N11" s="137" t="s">
        <v>120</v>
      </c>
      <c r="O11" s="138" t="s">
        <v>10</v>
      </c>
      <c r="P11" s="138"/>
      <c r="Q11" s="138" t="s">
        <v>10</v>
      </c>
    </row>
    <row r="12">
      <c r="A12" s="127"/>
      <c r="B12" s="128">
        <v>5.0</v>
      </c>
      <c r="C12" s="141">
        <v>300006.0</v>
      </c>
      <c r="D12" s="129" t="s">
        <v>121</v>
      </c>
      <c r="E12" s="130" t="s">
        <v>73</v>
      </c>
      <c r="F12" s="131">
        <v>19520.0</v>
      </c>
      <c r="G12" s="131">
        <v>19520.0</v>
      </c>
      <c r="H12" s="132">
        <f t="shared" si="2"/>
        <v>0</v>
      </c>
      <c r="I12" s="133" t="s">
        <v>122</v>
      </c>
      <c r="J12" s="134" t="s">
        <v>16</v>
      </c>
      <c r="K12" s="134" t="s">
        <v>104</v>
      </c>
      <c r="L12" s="135">
        <v>44440.0</v>
      </c>
      <c r="M12" s="136" t="s">
        <v>123</v>
      </c>
      <c r="N12" s="137" t="s">
        <v>124</v>
      </c>
      <c r="O12" s="138" t="s">
        <v>10</v>
      </c>
      <c r="P12" s="138"/>
      <c r="Q12" s="138" t="s">
        <v>10</v>
      </c>
    </row>
    <row r="13">
      <c r="A13" s="127"/>
      <c r="B13" s="128">
        <v>6.0</v>
      </c>
      <c r="C13" s="141">
        <v>400049.0</v>
      </c>
      <c r="D13" s="139" t="s">
        <v>125</v>
      </c>
      <c r="E13" s="130" t="s">
        <v>73</v>
      </c>
      <c r="F13" s="143">
        <v>6000.0</v>
      </c>
      <c r="G13" s="143">
        <v>6000.0</v>
      </c>
      <c r="H13" s="144">
        <f t="shared" si="2"/>
        <v>0</v>
      </c>
      <c r="I13" s="145" t="s">
        <v>126</v>
      </c>
      <c r="J13" s="146" t="s">
        <v>20</v>
      </c>
      <c r="K13" s="134" t="s">
        <v>127</v>
      </c>
      <c r="L13" s="135">
        <v>44440.0</v>
      </c>
      <c r="M13" s="136" t="s">
        <v>128</v>
      </c>
      <c r="N13" s="137" t="s">
        <v>129</v>
      </c>
      <c r="O13" s="138" t="s">
        <v>10</v>
      </c>
      <c r="P13" s="138"/>
      <c r="Q13" s="138" t="s">
        <v>10</v>
      </c>
    </row>
    <row r="14">
      <c r="A14" s="147"/>
      <c r="B14" s="128">
        <v>7.0</v>
      </c>
      <c r="C14" s="141">
        <v>200001.0</v>
      </c>
      <c r="D14" s="139" t="s">
        <v>130</v>
      </c>
      <c r="E14" s="130" t="s">
        <v>73</v>
      </c>
      <c r="F14" s="143">
        <v>10700.0</v>
      </c>
      <c r="G14" s="143">
        <v>10700.0</v>
      </c>
      <c r="H14" s="148">
        <f t="shared" si="2"/>
        <v>0</v>
      </c>
      <c r="I14" s="145" t="s">
        <v>131</v>
      </c>
      <c r="J14" s="149" t="s">
        <v>12</v>
      </c>
      <c r="K14" s="134" t="s">
        <v>10</v>
      </c>
      <c r="L14" s="135">
        <v>44440.0</v>
      </c>
      <c r="M14" s="150" t="s">
        <v>10</v>
      </c>
      <c r="N14" s="151" t="s">
        <v>10</v>
      </c>
      <c r="O14" s="140" t="s">
        <v>132</v>
      </c>
      <c r="P14" s="152"/>
      <c r="Q14" s="137"/>
    </row>
    <row r="15">
      <c r="A15" s="127"/>
      <c r="B15" s="141">
        <v>8.0</v>
      </c>
      <c r="C15" s="141">
        <v>400019.0</v>
      </c>
      <c r="D15" s="139" t="s">
        <v>133</v>
      </c>
      <c r="E15" s="153" t="s">
        <v>73</v>
      </c>
      <c r="F15" s="143">
        <v>15000.0</v>
      </c>
      <c r="G15" s="143">
        <v>15000.0</v>
      </c>
      <c r="H15" s="144">
        <f t="shared" si="2"/>
        <v>0</v>
      </c>
      <c r="I15" s="145" t="s">
        <v>134</v>
      </c>
      <c r="J15" s="146" t="s">
        <v>20</v>
      </c>
      <c r="K15" s="134" t="s">
        <v>135</v>
      </c>
      <c r="L15" s="135">
        <v>44440.0</v>
      </c>
      <c r="M15" s="154" t="s">
        <v>10</v>
      </c>
      <c r="N15" s="151" t="s">
        <v>10</v>
      </c>
      <c r="O15" s="137" t="s">
        <v>136</v>
      </c>
      <c r="P15" s="137" t="s">
        <v>137</v>
      </c>
      <c r="Q15" s="155" t="s">
        <v>138</v>
      </c>
    </row>
    <row r="16">
      <c r="A16" s="147"/>
      <c r="B16" s="128">
        <v>9.0</v>
      </c>
      <c r="C16" s="156">
        <v>400012.0</v>
      </c>
      <c r="D16" s="157" t="s">
        <v>139</v>
      </c>
      <c r="E16" s="158" t="s">
        <v>73</v>
      </c>
      <c r="F16" s="159">
        <v>5000.0</v>
      </c>
      <c r="G16" s="159">
        <v>5000.0</v>
      </c>
      <c r="H16" s="160">
        <f t="shared" si="2"/>
        <v>0</v>
      </c>
      <c r="I16" s="161" t="s">
        <v>140</v>
      </c>
      <c r="J16" s="149" t="s">
        <v>20</v>
      </c>
      <c r="K16" s="134" t="s">
        <v>141</v>
      </c>
      <c r="L16" s="135">
        <v>44440.0</v>
      </c>
      <c r="M16" s="150" t="s">
        <v>10</v>
      </c>
      <c r="N16" s="151" t="s">
        <v>10</v>
      </c>
      <c r="O16" s="140" t="s">
        <v>142</v>
      </c>
      <c r="P16" s="140" t="s">
        <v>143</v>
      </c>
      <c r="Q16" s="137" t="s">
        <v>144</v>
      </c>
    </row>
    <row r="17">
      <c r="A17" s="127"/>
      <c r="B17" s="128">
        <v>10.0</v>
      </c>
      <c r="C17" s="141">
        <v>300020.0</v>
      </c>
      <c r="D17" s="139" t="s">
        <v>145</v>
      </c>
      <c r="E17" s="130" t="s">
        <v>73</v>
      </c>
      <c r="F17" s="143">
        <v>16450.0</v>
      </c>
      <c r="G17" s="143">
        <v>16450.0</v>
      </c>
      <c r="H17" s="148">
        <f t="shared" si="2"/>
        <v>0</v>
      </c>
      <c r="I17" s="145" t="s">
        <v>146</v>
      </c>
      <c r="J17" s="146" t="s">
        <v>16</v>
      </c>
      <c r="K17" s="134" t="s">
        <v>104</v>
      </c>
      <c r="L17" s="135">
        <v>44470.0</v>
      </c>
      <c r="M17" s="136" t="s">
        <v>147</v>
      </c>
      <c r="N17" s="137" t="s">
        <v>148</v>
      </c>
      <c r="O17" s="138" t="s">
        <v>10</v>
      </c>
      <c r="P17" s="138"/>
      <c r="Q17" s="138" t="s">
        <v>10</v>
      </c>
    </row>
    <row r="18">
      <c r="A18" s="127"/>
      <c r="B18" s="128">
        <v>11.0</v>
      </c>
      <c r="C18" s="141">
        <v>400007.0</v>
      </c>
      <c r="D18" s="139" t="s">
        <v>149</v>
      </c>
      <c r="E18" s="130" t="s">
        <v>73</v>
      </c>
      <c r="F18" s="143">
        <v>16700.0</v>
      </c>
      <c r="G18" s="143">
        <v>16700.0</v>
      </c>
      <c r="H18" s="144">
        <f t="shared" si="2"/>
        <v>0</v>
      </c>
      <c r="I18" s="145" t="s">
        <v>150</v>
      </c>
      <c r="J18" s="146" t="s">
        <v>20</v>
      </c>
      <c r="K18" s="134" t="s">
        <v>151</v>
      </c>
      <c r="L18" s="135">
        <v>44470.0</v>
      </c>
      <c r="M18" s="136" t="s">
        <v>152</v>
      </c>
      <c r="N18" s="137" t="s">
        <v>153</v>
      </c>
      <c r="O18" s="138" t="s">
        <v>10</v>
      </c>
      <c r="P18" s="138"/>
      <c r="Q18" s="138" t="s">
        <v>10</v>
      </c>
    </row>
    <row r="19">
      <c r="A19" s="127"/>
      <c r="B19" s="141">
        <v>12.0</v>
      </c>
      <c r="C19" s="141">
        <v>400032.0</v>
      </c>
      <c r="D19" s="139" t="s">
        <v>154</v>
      </c>
      <c r="E19" s="153" t="s">
        <v>73</v>
      </c>
      <c r="F19" s="143">
        <v>28648.0</v>
      </c>
      <c r="G19" s="143">
        <v>28648.0</v>
      </c>
      <c r="H19" s="160">
        <f t="shared" si="2"/>
        <v>0</v>
      </c>
      <c r="I19" s="161" t="s">
        <v>155</v>
      </c>
      <c r="J19" s="149" t="s">
        <v>20</v>
      </c>
      <c r="K19" s="134" t="s">
        <v>156</v>
      </c>
      <c r="L19" s="135">
        <v>44470.0</v>
      </c>
      <c r="M19" s="154" t="s">
        <v>10</v>
      </c>
      <c r="N19" s="151" t="s">
        <v>10</v>
      </c>
      <c r="O19" s="140" t="s">
        <v>157</v>
      </c>
      <c r="P19" s="152"/>
      <c r="Q19" s="137" t="s">
        <v>158</v>
      </c>
    </row>
    <row r="20">
      <c r="A20" s="127"/>
      <c r="B20" s="128">
        <v>13.0</v>
      </c>
      <c r="C20" s="141">
        <v>400003.0</v>
      </c>
      <c r="D20" s="139" t="s">
        <v>159</v>
      </c>
      <c r="E20" s="130" t="s">
        <v>73</v>
      </c>
      <c r="F20" s="143">
        <v>8000.0</v>
      </c>
      <c r="G20" s="143">
        <v>8000.0</v>
      </c>
      <c r="H20" s="144">
        <f t="shared" si="2"/>
        <v>0</v>
      </c>
      <c r="I20" s="145" t="s">
        <v>160</v>
      </c>
      <c r="J20" s="146" t="s">
        <v>161</v>
      </c>
      <c r="K20" s="134" t="s">
        <v>162</v>
      </c>
      <c r="L20" s="162">
        <v>44470.0</v>
      </c>
      <c r="M20" s="163" t="s">
        <v>10</v>
      </c>
      <c r="N20" s="152" t="s">
        <v>10</v>
      </c>
      <c r="O20" s="140" t="s">
        <v>163</v>
      </c>
      <c r="P20" s="140" t="s">
        <v>164</v>
      </c>
      <c r="Q20" s="140" t="s">
        <v>165</v>
      </c>
    </row>
    <row r="21">
      <c r="A21" s="147"/>
      <c r="B21" s="128">
        <v>14.0</v>
      </c>
      <c r="C21" s="141">
        <v>500060.0</v>
      </c>
      <c r="D21" s="139" t="s">
        <v>166</v>
      </c>
      <c r="E21" s="153" t="s">
        <v>73</v>
      </c>
      <c r="F21" s="159">
        <v>5.0</v>
      </c>
      <c r="G21" s="159">
        <v>5.0</v>
      </c>
      <c r="H21" s="160">
        <f t="shared" si="2"/>
        <v>0</v>
      </c>
      <c r="I21" s="161" t="s">
        <v>167</v>
      </c>
      <c r="J21" s="149" t="s">
        <v>113</v>
      </c>
      <c r="K21" s="134" t="s">
        <v>114</v>
      </c>
      <c r="L21" s="135">
        <v>44501.0</v>
      </c>
      <c r="M21" s="164" t="s">
        <v>168</v>
      </c>
      <c r="N21" s="165" t="s">
        <v>169</v>
      </c>
      <c r="O21" s="152"/>
      <c r="P21" s="152"/>
      <c r="Q21" s="151" t="s">
        <v>10</v>
      </c>
    </row>
    <row r="22">
      <c r="A22" s="127"/>
      <c r="B22" s="128">
        <v>15.0</v>
      </c>
      <c r="C22" s="141">
        <v>400014.0</v>
      </c>
      <c r="D22" s="139" t="s">
        <v>170</v>
      </c>
      <c r="E22" s="130" t="s">
        <v>73</v>
      </c>
      <c r="F22" s="143">
        <v>14000.0</v>
      </c>
      <c r="G22" s="143">
        <v>14000.0</v>
      </c>
      <c r="H22" s="144">
        <f t="shared" si="2"/>
        <v>0</v>
      </c>
      <c r="I22" s="145" t="s">
        <v>171</v>
      </c>
      <c r="J22" s="146" t="s">
        <v>20</v>
      </c>
      <c r="K22" s="134" t="s">
        <v>162</v>
      </c>
      <c r="L22" s="135">
        <v>44501.0</v>
      </c>
      <c r="M22" s="136" t="s">
        <v>172</v>
      </c>
      <c r="N22" s="137" t="s">
        <v>173</v>
      </c>
      <c r="O22" s="155" t="s">
        <v>174</v>
      </c>
      <c r="P22" s="155" t="s">
        <v>175</v>
      </c>
      <c r="Q22" s="155" t="s">
        <v>176</v>
      </c>
    </row>
    <row r="23">
      <c r="A23" s="127"/>
      <c r="B23" s="128">
        <v>16.0</v>
      </c>
      <c r="C23" s="141">
        <v>500056.0</v>
      </c>
      <c r="D23" s="166" t="s">
        <v>177</v>
      </c>
      <c r="E23" s="153" t="s">
        <v>73</v>
      </c>
      <c r="F23" s="143">
        <v>12000.0</v>
      </c>
      <c r="G23" s="143">
        <v>12000.0</v>
      </c>
      <c r="H23" s="144">
        <f t="shared" si="2"/>
        <v>0</v>
      </c>
      <c r="I23" s="145" t="s">
        <v>178</v>
      </c>
      <c r="J23" s="146" t="s">
        <v>113</v>
      </c>
      <c r="K23" s="134" t="s">
        <v>179</v>
      </c>
      <c r="L23" s="135">
        <v>44501.0</v>
      </c>
      <c r="M23" s="136" t="s">
        <v>180</v>
      </c>
      <c r="N23" s="137" t="s">
        <v>181</v>
      </c>
      <c r="O23" s="155" t="s">
        <v>182</v>
      </c>
      <c r="P23" s="155" t="s">
        <v>183</v>
      </c>
      <c r="Q23" s="137" t="s">
        <v>184</v>
      </c>
    </row>
    <row r="24">
      <c r="A24" s="127"/>
      <c r="B24" s="128">
        <v>17.0</v>
      </c>
      <c r="C24" s="141">
        <v>500068.0</v>
      </c>
      <c r="D24" s="129" t="s">
        <v>185</v>
      </c>
      <c r="E24" s="167" t="s">
        <v>73</v>
      </c>
      <c r="F24" s="143">
        <v>11000.0</v>
      </c>
      <c r="G24" s="143">
        <v>11000.0</v>
      </c>
      <c r="H24" s="144">
        <f t="shared" si="2"/>
        <v>0</v>
      </c>
      <c r="I24" s="145" t="s">
        <v>186</v>
      </c>
      <c r="J24" s="146" t="s">
        <v>113</v>
      </c>
      <c r="K24" s="134" t="s">
        <v>135</v>
      </c>
      <c r="L24" s="135">
        <v>44501.0</v>
      </c>
      <c r="M24" s="154" t="s">
        <v>10</v>
      </c>
      <c r="N24" s="151" t="s">
        <v>10</v>
      </c>
      <c r="O24" s="155" t="s">
        <v>187</v>
      </c>
      <c r="P24" s="155" t="s">
        <v>188</v>
      </c>
      <c r="Q24" s="137" t="s">
        <v>189</v>
      </c>
    </row>
    <row r="25">
      <c r="A25" s="127"/>
      <c r="B25" s="141">
        <v>18.0</v>
      </c>
      <c r="C25" s="141">
        <v>400030.0</v>
      </c>
      <c r="D25" s="139" t="s">
        <v>190</v>
      </c>
      <c r="E25" s="168" t="s">
        <v>73</v>
      </c>
      <c r="F25" s="143">
        <v>4000.0</v>
      </c>
      <c r="G25" s="143">
        <v>4000.0</v>
      </c>
      <c r="H25" s="144">
        <f t="shared" si="2"/>
        <v>0</v>
      </c>
      <c r="I25" s="145" t="s">
        <v>186</v>
      </c>
      <c r="J25" s="146" t="s">
        <v>20</v>
      </c>
      <c r="K25" s="134" t="s">
        <v>151</v>
      </c>
      <c r="L25" s="162">
        <v>44501.0</v>
      </c>
      <c r="M25" s="154" t="s">
        <v>10</v>
      </c>
      <c r="N25" s="151" t="s">
        <v>10</v>
      </c>
      <c r="O25" s="137" t="s">
        <v>187</v>
      </c>
      <c r="P25" s="137" t="s">
        <v>191</v>
      </c>
      <c r="Q25" s="155" t="s">
        <v>189</v>
      </c>
    </row>
    <row r="26">
      <c r="A26" s="127"/>
      <c r="B26" s="128">
        <v>19.0</v>
      </c>
      <c r="C26" s="141">
        <v>600042.0</v>
      </c>
      <c r="D26" s="169" t="s">
        <v>192</v>
      </c>
      <c r="E26" s="168" t="s">
        <v>73</v>
      </c>
      <c r="F26" s="170">
        <v>581.0</v>
      </c>
      <c r="G26" s="143">
        <v>581.0</v>
      </c>
      <c r="H26" s="148">
        <f t="shared" si="2"/>
        <v>0</v>
      </c>
      <c r="I26" s="171" t="s">
        <v>193</v>
      </c>
      <c r="J26" s="146" t="s">
        <v>30</v>
      </c>
      <c r="K26" s="134" t="s">
        <v>194</v>
      </c>
      <c r="L26" s="162">
        <v>44501.0</v>
      </c>
      <c r="M26" s="154" t="s">
        <v>10</v>
      </c>
      <c r="N26" s="151" t="s">
        <v>10</v>
      </c>
      <c r="O26" s="137" t="s">
        <v>195</v>
      </c>
      <c r="P26" s="137"/>
      <c r="Q26" s="152" t="s">
        <v>10</v>
      </c>
    </row>
    <row r="27">
      <c r="A27" s="127"/>
      <c r="B27" s="128">
        <v>20.0</v>
      </c>
      <c r="C27" s="141">
        <v>600084.0</v>
      </c>
      <c r="D27" s="169" t="s">
        <v>196</v>
      </c>
      <c r="E27" s="168" t="s">
        <v>73</v>
      </c>
      <c r="F27" s="170">
        <v>60000.0</v>
      </c>
      <c r="G27" s="143">
        <v>60000.0</v>
      </c>
      <c r="H27" s="148">
        <v>0.0</v>
      </c>
      <c r="I27" s="171" t="s">
        <v>197</v>
      </c>
      <c r="J27" s="146" t="s">
        <v>30</v>
      </c>
      <c r="K27" s="134" t="s">
        <v>198</v>
      </c>
      <c r="L27" s="135">
        <v>44531.0</v>
      </c>
      <c r="M27" s="136" t="s">
        <v>199</v>
      </c>
      <c r="N27" s="137" t="s">
        <v>200</v>
      </c>
      <c r="O27" s="155" t="s">
        <v>201</v>
      </c>
      <c r="P27" s="155" t="s">
        <v>202</v>
      </c>
      <c r="Q27" s="155" t="s">
        <v>203</v>
      </c>
    </row>
    <row r="28">
      <c r="A28" s="127"/>
      <c r="B28" s="128">
        <v>21.0</v>
      </c>
      <c r="C28" s="141">
        <v>600005.0</v>
      </c>
      <c r="D28" s="169" t="s">
        <v>204</v>
      </c>
      <c r="E28" s="168" t="s">
        <v>73</v>
      </c>
      <c r="F28" s="170">
        <v>500.0</v>
      </c>
      <c r="G28" s="143">
        <v>500.0</v>
      </c>
      <c r="H28" s="148">
        <v>0.0</v>
      </c>
      <c r="I28" s="145" t="s">
        <v>205</v>
      </c>
      <c r="J28" s="146" t="s">
        <v>30</v>
      </c>
      <c r="K28" s="134" t="s">
        <v>206</v>
      </c>
      <c r="L28" s="135">
        <v>44531.0</v>
      </c>
      <c r="M28" s="154" t="s">
        <v>10</v>
      </c>
      <c r="N28" s="151" t="s">
        <v>10</v>
      </c>
      <c r="O28" s="137" t="s">
        <v>207</v>
      </c>
      <c r="P28" s="137" t="s">
        <v>208</v>
      </c>
      <c r="Q28" s="137" t="s">
        <v>209</v>
      </c>
    </row>
    <row r="29">
      <c r="A29" s="127"/>
      <c r="B29" s="141">
        <v>22.0</v>
      </c>
      <c r="C29" s="141">
        <v>500006.0</v>
      </c>
      <c r="D29" s="166" t="s">
        <v>210</v>
      </c>
      <c r="E29" s="153" t="s">
        <v>73</v>
      </c>
      <c r="F29" s="143">
        <v>80000.0</v>
      </c>
      <c r="G29" s="143">
        <v>80000.0</v>
      </c>
      <c r="H29" s="144">
        <f t="shared" ref="H29:H1798" si="3">F29-G29</f>
        <v>0</v>
      </c>
      <c r="I29" s="145" t="s">
        <v>211</v>
      </c>
      <c r="J29" s="146" t="s">
        <v>25</v>
      </c>
      <c r="K29" s="134" t="s">
        <v>114</v>
      </c>
      <c r="L29" s="135">
        <v>44531.0</v>
      </c>
      <c r="M29" s="154" t="s">
        <v>10</v>
      </c>
      <c r="N29" s="151" t="s">
        <v>10</v>
      </c>
      <c r="O29" s="137" t="s">
        <v>212</v>
      </c>
      <c r="P29" s="137" t="s">
        <v>213</v>
      </c>
      <c r="Q29" s="155" t="s">
        <v>214</v>
      </c>
    </row>
    <row r="30">
      <c r="A30" s="147"/>
      <c r="B30" s="128">
        <v>23.0</v>
      </c>
      <c r="C30" s="156">
        <v>500032.0</v>
      </c>
      <c r="D30" s="157" t="s">
        <v>215</v>
      </c>
      <c r="E30" s="172" t="s">
        <v>73</v>
      </c>
      <c r="F30" s="159">
        <v>60000.0</v>
      </c>
      <c r="G30" s="159">
        <v>60000.0</v>
      </c>
      <c r="H30" s="160">
        <f t="shared" si="3"/>
        <v>0</v>
      </c>
      <c r="I30" s="161" t="s">
        <v>216</v>
      </c>
      <c r="J30" s="149" t="s">
        <v>25</v>
      </c>
      <c r="K30" s="134" t="s">
        <v>114</v>
      </c>
      <c r="L30" s="135">
        <v>44531.0</v>
      </c>
      <c r="M30" s="154" t="s">
        <v>10</v>
      </c>
      <c r="N30" s="151" t="s">
        <v>10</v>
      </c>
      <c r="O30" s="137" t="s">
        <v>217</v>
      </c>
      <c r="P30" s="137" t="s">
        <v>218</v>
      </c>
      <c r="Q30" s="155" t="s">
        <v>219</v>
      </c>
    </row>
    <row r="31">
      <c r="A31" s="147"/>
      <c r="B31" s="128">
        <v>24.0</v>
      </c>
      <c r="C31" s="156">
        <v>300007.0</v>
      </c>
      <c r="D31" s="157" t="s">
        <v>220</v>
      </c>
      <c r="E31" s="172" t="s">
        <v>73</v>
      </c>
      <c r="F31" s="159">
        <v>48965.0</v>
      </c>
      <c r="G31" s="159">
        <v>48965.0</v>
      </c>
      <c r="H31" s="173">
        <f t="shared" si="3"/>
        <v>0</v>
      </c>
      <c r="I31" s="161" t="s">
        <v>155</v>
      </c>
      <c r="J31" s="149" t="s">
        <v>16</v>
      </c>
      <c r="K31" s="134" t="s">
        <v>221</v>
      </c>
      <c r="L31" s="135">
        <v>44531.0</v>
      </c>
      <c r="M31" s="154" t="s">
        <v>10</v>
      </c>
      <c r="N31" s="151" t="s">
        <v>10</v>
      </c>
      <c r="O31" s="140" t="s">
        <v>222</v>
      </c>
      <c r="P31" s="140" t="s">
        <v>223</v>
      </c>
      <c r="Q31" s="140" t="s">
        <v>224</v>
      </c>
    </row>
    <row r="32">
      <c r="A32" s="147"/>
      <c r="B32" s="128">
        <v>25.0</v>
      </c>
      <c r="C32" s="156">
        <v>600017.0</v>
      </c>
      <c r="D32" s="174" t="s">
        <v>225</v>
      </c>
      <c r="E32" s="175" t="s">
        <v>73</v>
      </c>
      <c r="F32" s="176">
        <v>600.0</v>
      </c>
      <c r="G32" s="159">
        <v>600.0</v>
      </c>
      <c r="H32" s="173">
        <f t="shared" si="3"/>
        <v>0</v>
      </c>
      <c r="I32" s="177" t="s">
        <v>226</v>
      </c>
      <c r="J32" s="149" t="s">
        <v>30</v>
      </c>
      <c r="K32" s="134" t="s">
        <v>227</v>
      </c>
      <c r="L32" s="135">
        <v>44531.0</v>
      </c>
      <c r="M32" s="150" t="s">
        <v>10</v>
      </c>
      <c r="N32" s="151" t="s">
        <v>10</v>
      </c>
      <c r="O32" s="140" t="s">
        <v>228</v>
      </c>
      <c r="P32" s="140" t="s">
        <v>229</v>
      </c>
      <c r="Q32" s="137" t="s">
        <v>230</v>
      </c>
    </row>
    <row r="33">
      <c r="A33" s="147"/>
      <c r="B33" s="141">
        <v>26.0</v>
      </c>
      <c r="C33" s="141">
        <v>500065.0</v>
      </c>
      <c r="D33" s="129" t="s">
        <v>231</v>
      </c>
      <c r="E33" s="130" t="s">
        <v>73</v>
      </c>
      <c r="F33" s="178">
        <v>12000.0</v>
      </c>
      <c r="G33" s="178">
        <v>12000.0</v>
      </c>
      <c r="H33" s="179">
        <f t="shared" si="3"/>
        <v>0</v>
      </c>
      <c r="I33" s="180" t="s">
        <v>232</v>
      </c>
      <c r="J33" s="181" t="s">
        <v>113</v>
      </c>
      <c r="K33" s="134" t="s">
        <v>114</v>
      </c>
      <c r="L33" s="135">
        <v>44531.0</v>
      </c>
      <c r="M33" s="150" t="s">
        <v>10</v>
      </c>
      <c r="N33" s="151" t="s">
        <v>10</v>
      </c>
      <c r="O33" s="182" t="s">
        <v>233</v>
      </c>
      <c r="P33" s="182" t="s">
        <v>234</v>
      </c>
      <c r="Q33" s="182" t="s">
        <v>235</v>
      </c>
    </row>
    <row r="34">
      <c r="A34" s="147"/>
      <c r="B34" s="128">
        <v>27.0</v>
      </c>
      <c r="C34" s="141">
        <v>500038.0</v>
      </c>
      <c r="D34" s="139" t="s">
        <v>236</v>
      </c>
      <c r="E34" s="153" t="s">
        <v>73</v>
      </c>
      <c r="F34" s="178">
        <v>60000.0</v>
      </c>
      <c r="G34" s="178">
        <v>60000.0</v>
      </c>
      <c r="H34" s="179">
        <f t="shared" si="3"/>
        <v>0</v>
      </c>
      <c r="I34" s="180" t="s">
        <v>237</v>
      </c>
      <c r="J34" s="181" t="s">
        <v>25</v>
      </c>
      <c r="K34" s="134" t="s">
        <v>179</v>
      </c>
      <c r="L34" s="162">
        <v>44531.0</v>
      </c>
      <c r="M34" s="150" t="s">
        <v>10</v>
      </c>
      <c r="N34" s="151" t="s">
        <v>10</v>
      </c>
      <c r="O34" s="183" t="s">
        <v>238</v>
      </c>
      <c r="P34" s="183" t="s">
        <v>239</v>
      </c>
      <c r="Q34" s="182" t="s">
        <v>240</v>
      </c>
    </row>
    <row r="35">
      <c r="A35" s="147"/>
      <c r="B35" s="128">
        <v>28.0</v>
      </c>
      <c r="C35" s="156">
        <v>600026.0</v>
      </c>
      <c r="D35" s="174" t="s">
        <v>241</v>
      </c>
      <c r="E35" s="172" t="s">
        <v>73</v>
      </c>
      <c r="F35" s="176">
        <v>4800.0</v>
      </c>
      <c r="G35" s="159">
        <v>4800.0</v>
      </c>
      <c r="H35" s="173">
        <f t="shared" si="3"/>
        <v>0</v>
      </c>
      <c r="I35" s="177" t="s">
        <v>242</v>
      </c>
      <c r="J35" s="149" t="s">
        <v>30</v>
      </c>
      <c r="K35" s="134" t="s">
        <v>104</v>
      </c>
      <c r="L35" s="135">
        <v>44562.0</v>
      </c>
      <c r="M35" s="154" t="s">
        <v>10</v>
      </c>
      <c r="N35" s="151" t="s">
        <v>10</v>
      </c>
      <c r="O35" s="140" t="s">
        <v>243</v>
      </c>
      <c r="P35" s="140" t="s">
        <v>244</v>
      </c>
      <c r="Q35" s="137" t="s">
        <v>245</v>
      </c>
    </row>
    <row r="36">
      <c r="A36" s="147"/>
      <c r="B36" s="128">
        <v>29.0</v>
      </c>
      <c r="C36" s="156">
        <v>200004.0</v>
      </c>
      <c r="D36" s="157" t="s">
        <v>246</v>
      </c>
      <c r="E36" s="172" t="s">
        <v>73</v>
      </c>
      <c r="F36" s="159">
        <v>28355.0</v>
      </c>
      <c r="G36" s="159">
        <v>28355.0</v>
      </c>
      <c r="H36" s="173">
        <f t="shared" si="3"/>
        <v>0</v>
      </c>
      <c r="I36" s="161" t="s">
        <v>247</v>
      </c>
      <c r="J36" s="149" t="s">
        <v>12</v>
      </c>
      <c r="K36" s="134" t="s">
        <v>10</v>
      </c>
      <c r="L36" s="135">
        <v>44593.0</v>
      </c>
      <c r="M36" s="184" t="s">
        <v>248</v>
      </c>
      <c r="N36" s="151" t="s">
        <v>249</v>
      </c>
      <c r="O36" s="140" t="s">
        <v>250</v>
      </c>
      <c r="P36" s="140" t="s">
        <v>251</v>
      </c>
      <c r="Q36" s="140" t="s">
        <v>252</v>
      </c>
    </row>
    <row r="37">
      <c r="A37" s="147"/>
      <c r="B37" s="128">
        <v>30.0</v>
      </c>
      <c r="C37" s="156">
        <v>500057.0</v>
      </c>
      <c r="D37" s="157" t="s">
        <v>253</v>
      </c>
      <c r="E37" s="172" t="s">
        <v>73</v>
      </c>
      <c r="F37" s="159">
        <v>500.0</v>
      </c>
      <c r="G37" s="159">
        <v>500.0</v>
      </c>
      <c r="H37" s="160">
        <f t="shared" si="3"/>
        <v>0</v>
      </c>
      <c r="I37" s="161" t="s">
        <v>254</v>
      </c>
      <c r="J37" s="149" t="s">
        <v>25</v>
      </c>
      <c r="K37" s="134" t="s">
        <v>135</v>
      </c>
      <c r="L37" s="135">
        <v>44593.0</v>
      </c>
      <c r="M37" s="154" t="s">
        <v>10</v>
      </c>
      <c r="N37" s="151" t="s">
        <v>10</v>
      </c>
      <c r="O37" s="137" t="s">
        <v>255</v>
      </c>
      <c r="P37" s="137" t="s">
        <v>256</v>
      </c>
      <c r="Q37" s="137" t="s">
        <v>257</v>
      </c>
    </row>
    <row r="38">
      <c r="A38" s="147"/>
      <c r="B38" s="128">
        <v>31.0</v>
      </c>
      <c r="C38" s="156">
        <v>600095.0</v>
      </c>
      <c r="D38" s="174" t="s">
        <v>258</v>
      </c>
      <c r="E38" s="172" t="s">
        <v>73</v>
      </c>
      <c r="F38" s="176">
        <v>1404.0</v>
      </c>
      <c r="G38" s="159">
        <v>1404.0</v>
      </c>
      <c r="H38" s="173">
        <f t="shared" si="3"/>
        <v>0</v>
      </c>
      <c r="I38" s="161" t="s">
        <v>254</v>
      </c>
      <c r="J38" s="149" t="s">
        <v>30</v>
      </c>
      <c r="K38" s="134" t="s">
        <v>259</v>
      </c>
      <c r="L38" s="135">
        <v>44593.0</v>
      </c>
      <c r="M38" s="154" t="s">
        <v>10</v>
      </c>
      <c r="N38" s="151" t="s">
        <v>10</v>
      </c>
      <c r="O38" s="140" t="s">
        <v>260</v>
      </c>
      <c r="P38" s="140" t="s">
        <v>261</v>
      </c>
      <c r="Q38" s="137" t="s">
        <v>262</v>
      </c>
    </row>
    <row r="39">
      <c r="A39" s="147"/>
      <c r="B39" s="141">
        <v>32.0</v>
      </c>
      <c r="C39" s="156">
        <v>600051.0</v>
      </c>
      <c r="D39" s="174" t="s">
        <v>263</v>
      </c>
      <c r="E39" s="172" t="s">
        <v>73</v>
      </c>
      <c r="F39" s="176">
        <v>9000.0</v>
      </c>
      <c r="G39" s="159">
        <v>9000.0</v>
      </c>
      <c r="H39" s="173">
        <f t="shared" si="3"/>
        <v>0</v>
      </c>
      <c r="I39" s="177" t="s">
        <v>264</v>
      </c>
      <c r="J39" s="149" t="s">
        <v>265</v>
      </c>
      <c r="K39" s="134" t="s">
        <v>266</v>
      </c>
      <c r="L39" s="135">
        <v>44593.0</v>
      </c>
      <c r="M39" s="154" t="s">
        <v>10</v>
      </c>
      <c r="N39" s="151" t="s">
        <v>10</v>
      </c>
      <c r="O39" s="140" t="s">
        <v>267</v>
      </c>
      <c r="P39" s="140" t="s">
        <v>268</v>
      </c>
      <c r="Q39" s="140" t="s">
        <v>269</v>
      </c>
    </row>
    <row r="40">
      <c r="A40" s="147"/>
      <c r="B40" s="128">
        <v>33.0</v>
      </c>
      <c r="C40" s="156">
        <v>600011.0</v>
      </c>
      <c r="D40" s="174" t="s">
        <v>270</v>
      </c>
      <c r="E40" s="172" t="s">
        <v>73</v>
      </c>
      <c r="F40" s="176">
        <v>10000.0</v>
      </c>
      <c r="G40" s="159">
        <v>10000.0</v>
      </c>
      <c r="H40" s="173">
        <f t="shared" si="3"/>
        <v>0</v>
      </c>
      <c r="I40" s="177" t="s">
        <v>271</v>
      </c>
      <c r="J40" s="149" t="s">
        <v>265</v>
      </c>
      <c r="K40" s="134" t="s">
        <v>156</v>
      </c>
      <c r="L40" s="135">
        <v>44593.0</v>
      </c>
      <c r="M40" s="154" t="s">
        <v>10</v>
      </c>
      <c r="N40" s="151" t="s">
        <v>10</v>
      </c>
      <c r="O40" s="140" t="s">
        <v>272</v>
      </c>
      <c r="P40" s="140" t="s">
        <v>273</v>
      </c>
      <c r="Q40" s="137" t="s">
        <v>274</v>
      </c>
    </row>
    <row r="41">
      <c r="A41" s="147"/>
      <c r="B41" s="128">
        <v>34.0</v>
      </c>
      <c r="C41" s="156">
        <v>600081.0</v>
      </c>
      <c r="D41" s="174" t="s">
        <v>275</v>
      </c>
      <c r="E41" s="172" t="s">
        <v>73</v>
      </c>
      <c r="F41" s="176">
        <v>35000.0</v>
      </c>
      <c r="G41" s="159">
        <v>35000.0</v>
      </c>
      <c r="H41" s="173">
        <f t="shared" si="3"/>
        <v>0</v>
      </c>
      <c r="I41" s="177" t="s">
        <v>276</v>
      </c>
      <c r="J41" s="149" t="s">
        <v>30</v>
      </c>
      <c r="K41" s="134" t="s">
        <v>259</v>
      </c>
      <c r="L41" s="135">
        <v>44593.0</v>
      </c>
      <c r="M41" s="154" t="s">
        <v>10</v>
      </c>
      <c r="N41" s="151" t="s">
        <v>10</v>
      </c>
      <c r="O41" s="140" t="s">
        <v>277</v>
      </c>
      <c r="P41" s="140" t="s">
        <v>278</v>
      </c>
      <c r="Q41" s="137" t="s">
        <v>279</v>
      </c>
    </row>
    <row r="42">
      <c r="A42" s="147"/>
      <c r="B42" s="128">
        <v>35.0</v>
      </c>
      <c r="C42" s="156">
        <v>600006.0</v>
      </c>
      <c r="D42" s="174" t="s">
        <v>280</v>
      </c>
      <c r="E42" s="172" t="s">
        <v>73</v>
      </c>
      <c r="F42" s="176">
        <v>7500.0</v>
      </c>
      <c r="G42" s="159">
        <v>7500.0</v>
      </c>
      <c r="H42" s="173">
        <f t="shared" si="3"/>
        <v>0</v>
      </c>
      <c r="I42" s="177" t="s">
        <v>281</v>
      </c>
      <c r="J42" s="149" t="s">
        <v>30</v>
      </c>
      <c r="K42" s="134" t="s">
        <v>227</v>
      </c>
      <c r="L42" s="135">
        <v>44593.0</v>
      </c>
      <c r="M42" s="154" t="s">
        <v>10</v>
      </c>
      <c r="N42" s="151" t="s">
        <v>10</v>
      </c>
      <c r="O42" s="140" t="s">
        <v>282</v>
      </c>
      <c r="P42" s="140" t="s">
        <v>283</v>
      </c>
      <c r="Q42" s="137" t="s">
        <v>284</v>
      </c>
    </row>
    <row r="43">
      <c r="A43" s="147"/>
      <c r="B43" s="141">
        <v>36.0</v>
      </c>
      <c r="C43" s="156">
        <v>700241.0</v>
      </c>
      <c r="D43" s="185" t="s">
        <v>285</v>
      </c>
      <c r="E43" s="172" t="s">
        <v>73</v>
      </c>
      <c r="F43" s="186">
        <v>1000.0</v>
      </c>
      <c r="G43" s="159">
        <v>1000.0</v>
      </c>
      <c r="H43" s="173">
        <f t="shared" si="3"/>
        <v>0</v>
      </c>
      <c r="I43" s="187" t="s">
        <v>286</v>
      </c>
      <c r="J43" s="188" t="s">
        <v>35</v>
      </c>
      <c r="K43" s="134" t="s">
        <v>287</v>
      </c>
      <c r="L43" s="135">
        <v>44593.0</v>
      </c>
      <c r="M43" s="154" t="s">
        <v>10</v>
      </c>
      <c r="N43" s="151" t="s">
        <v>10</v>
      </c>
      <c r="O43" s="140" t="s">
        <v>288</v>
      </c>
      <c r="P43" s="140" t="s">
        <v>289</v>
      </c>
      <c r="Q43" s="137" t="s">
        <v>290</v>
      </c>
    </row>
    <row r="44">
      <c r="A44" s="147"/>
      <c r="B44" s="128">
        <v>37.0</v>
      </c>
      <c r="C44" s="156">
        <v>500055.0</v>
      </c>
      <c r="D44" s="157" t="s">
        <v>291</v>
      </c>
      <c r="E44" s="189" t="s">
        <v>73</v>
      </c>
      <c r="F44" s="190">
        <v>3000.0</v>
      </c>
      <c r="G44" s="190">
        <v>3000.0</v>
      </c>
      <c r="H44" s="191">
        <f t="shared" si="3"/>
        <v>0</v>
      </c>
      <c r="I44" s="192" t="s">
        <v>292</v>
      </c>
      <c r="J44" s="152" t="s">
        <v>113</v>
      </c>
      <c r="K44" s="134" t="s">
        <v>293</v>
      </c>
      <c r="L44" s="135">
        <v>44593.0</v>
      </c>
      <c r="M44" s="154" t="s">
        <v>10</v>
      </c>
      <c r="N44" s="151" t="s">
        <v>10</v>
      </c>
      <c r="O44" s="137" t="s">
        <v>294</v>
      </c>
      <c r="P44" s="137" t="s">
        <v>295</v>
      </c>
      <c r="Q44" s="137" t="s">
        <v>296</v>
      </c>
    </row>
    <row r="45">
      <c r="A45" s="147"/>
      <c r="B45" s="128">
        <v>38.0</v>
      </c>
      <c r="C45" s="156">
        <v>600012.0</v>
      </c>
      <c r="D45" s="174" t="s">
        <v>297</v>
      </c>
      <c r="E45" s="175" t="s">
        <v>73</v>
      </c>
      <c r="F45" s="176">
        <v>6000.0</v>
      </c>
      <c r="G45" s="159">
        <v>6000.0</v>
      </c>
      <c r="H45" s="173">
        <f t="shared" si="3"/>
        <v>0</v>
      </c>
      <c r="I45" s="177" t="s">
        <v>292</v>
      </c>
      <c r="J45" s="149" t="s">
        <v>30</v>
      </c>
      <c r="K45" s="134" t="s">
        <v>298</v>
      </c>
      <c r="L45" s="135">
        <v>44593.0</v>
      </c>
      <c r="M45" s="154" t="s">
        <v>10</v>
      </c>
      <c r="N45" s="151" t="s">
        <v>10</v>
      </c>
      <c r="O45" s="137" t="s">
        <v>299</v>
      </c>
      <c r="P45" s="137" t="s">
        <v>300</v>
      </c>
      <c r="Q45" s="137" t="s">
        <v>296</v>
      </c>
    </row>
    <row r="46">
      <c r="A46" s="147"/>
      <c r="B46" s="128">
        <v>39.0</v>
      </c>
      <c r="C46" s="156">
        <v>600066.0</v>
      </c>
      <c r="D46" s="174" t="s">
        <v>301</v>
      </c>
      <c r="E46" s="175" t="s">
        <v>73</v>
      </c>
      <c r="F46" s="176">
        <v>600.0</v>
      </c>
      <c r="G46" s="159">
        <v>600.0</v>
      </c>
      <c r="H46" s="173">
        <f t="shared" si="3"/>
        <v>0</v>
      </c>
      <c r="I46" s="177" t="s">
        <v>302</v>
      </c>
      <c r="J46" s="149" t="s">
        <v>30</v>
      </c>
      <c r="K46" s="134" t="s">
        <v>179</v>
      </c>
      <c r="L46" s="135">
        <v>44593.0</v>
      </c>
      <c r="M46" s="150" t="s">
        <v>10</v>
      </c>
      <c r="N46" s="151" t="s">
        <v>10</v>
      </c>
      <c r="O46" s="140" t="s">
        <v>303</v>
      </c>
      <c r="P46" s="140" t="s">
        <v>304</v>
      </c>
      <c r="Q46" s="137" t="s">
        <v>305</v>
      </c>
    </row>
    <row r="47">
      <c r="A47" s="147"/>
      <c r="B47" s="141">
        <v>40.0</v>
      </c>
      <c r="C47" s="156">
        <v>600125.0</v>
      </c>
      <c r="D47" s="174" t="s">
        <v>306</v>
      </c>
      <c r="E47" s="175" t="s">
        <v>73</v>
      </c>
      <c r="F47" s="176">
        <v>480.0</v>
      </c>
      <c r="G47" s="159">
        <v>480.0</v>
      </c>
      <c r="H47" s="173">
        <f t="shared" si="3"/>
        <v>0</v>
      </c>
      <c r="I47" s="177" t="s">
        <v>302</v>
      </c>
      <c r="J47" s="149" t="s">
        <v>30</v>
      </c>
      <c r="K47" s="193" t="s">
        <v>227</v>
      </c>
      <c r="L47" s="194">
        <v>44593.0</v>
      </c>
      <c r="M47" s="150" t="s">
        <v>10</v>
      </c>
      <c r="N47" s="151" t="s">
        <v>10</v>
      </c>
      <c r="O47" s="140" t="s">
        <v>307</v>
      </c>
      <c r="P47" s="140" t="s">
        <v>308</v>
      </c>
      <c r="Q47" s="137" t="s">
        <v>309</v>
      </c>
    </row>
    <row r="48">
      <c r="A48" s="147"/>
      <c r="B48" s="128">
        <v>41.0</v>
      </c>
      <c r="C48" s="141">
        <v>600078.0</v>
      </c>
      <c r="D48" s="169" t="s">
        <v>310</v>
      </c>
      <c r="E48" s="168" t="s">
        <v>73</v>
      </c>
      <c r="F48" s="170">
        <v>87700.0</v>
      </c>
      <c r="G48" s="143">
        <v>87700.0</v>
      </c>
      <c r="H48" s="148">
        <f t="shared" si="3"/>
        <v>0</v>
      </c>
      <c r="I48" s="171" t="s">
        <v>311</v>
      </c>
      <c r="J48" s="146" t="s">
        <v>30</v>
      </c>
      <c r="K48" s="195" t="s">
        <v>104</v>
      </c>
      <c r="L48" s="162">
        <v>44593.0</v>
      </c>
      <c r="M48" s="150" t="s">
        <v>10</v>
      </c>
      <c r="N48" s="151" t="s">
        <v>10</v>
      </c>
      <c r="O48" s="183" t="s">
        <v>312</v>
      </c>
      <c r="P48" s="183" t="s">
        <v>313</v>
      </c>
      <c r="Q48" s="182" t="s">
        <v>314</v>
      </c>
    </row>
    <row r="49">
      <c r="A49" s="147"/>
      <c r="B49" s="128">
        <v>42.0</v>
      </c>
      <c r="C49" s="141">
        <v>700061.0</v>
      </c>
      <c r="D49" s="196" t="s">
        <v>315</v>
      </c>
      <c r="E49" s="167" t="s">
        <v>73</v>
      </c>
      <c r="F49" s="197">
        <v>11400.0</v>
      </c>
      <c r="G49" s="143">
        <v>11400.0</v>
      </c>
      <c r="H49" s="148">
        <f t="shared" si="3"/>
        <v>0</v>
      </c>
      <c r="I49" s="198" t="s">
        <v>316</v>
      </c>
      <c r="J49" s="199" t="s">
        <v>35</v>
      </c>
      <c r="K49" s="193" t="s">
        <v>317</v>
      </c>
      <c r="L49" s="162">
        <v>44593.0</v>
      </c>
      <c r="M49" s="200" t="s">
        <v>10</v>
      </c>
      <c r="N49" s="201" t="s">
        <v>10</v>
      </c>
      <c r="O49" s="183" t="s">
        <v>318</v>
      </c>
      <c r="P49" s="202"/>
      <c r="Q49" s="182" t="s">
        <v>319</v>
      </c>
    </row>
    <row r="50">
      <c r="A50" s="147"/>
      <c r="B50" s="128">
        <v>43.0</v>
      </c>
      <c r="C50" s="156">
        <v>500062.0</v>
      </c>
      <c r="D50" s="157" t="s">
        <v>320</v>
      </c>
      <c r="E50" s="189" t="s">
        <v>73</v>
      </c>
      <c r="F50" s="159">
        <v>5000.0</v>
      </c>
      <c r="G50" s="159">
        <v>5000.0</v>
      </c>
      <c r="H50" s="160">
        <f t="shared" si="3"/>
        <v>0</v>
      </c>
      <c r="I50" s="161" t="s">
        <v>140</v>
      </c>
      <c r="J50" s="149" t="s">
        <v>113</v>
      </c>
      <c r="K50" s="195" t="s">
        <v>114</v>
      </c>
      <c r="L50" s="194">
        <v>44621.0</v>
      </c>
      <c r="M50" s="150" t="s">
        <v>10</v>
      </c>
      <c r="N50" s="151" t="s">
        <v>10</v>
      </c>
      <c r="O50" s="140" t="s">
        <v>321</v>
      </c>
      <c r="P50" s="140" t="s">
        <v>322</v>
      </c>
      <c r="Q50" s="137" t="s">
        <v>323</v>
      </c>
    </row>
    <row r="51">
      <c r="A51" s="147"/>
      <c r="B51" s="128">
        <v>44.0</v>
      </c>
      <c r="C51" s="141">
        <v>600021.0</v>
      </c>
      <c r="D51" s="169" t="s">
        <v>324</v>
      </c>
      <c r="E51" s="168" t="s">
        <v>73</v>
      </c>
      <c r="F51" s="170">
        <v>10000.0</v>
      </c>
      <c r="G51" s="143">
        <v>10000.0</v>
      </c>
      <c r="H51" s="148">
        <f t="shared" si="3"/>
        <v>0</v>
      </c>
      <c r="I51" s="171" t="s">
        <v>325</v>
      </c>
      <c r="J51" s="146" t="s">
        <v>30</v>
      </c>
      <c r="K51" s="193" t="s">
        <v>179</v>
      </c>
      <c r="L51" s="162">
        <v>44621.0</v>
      </c>
      <c r="M51" s="150" t="s">
        <v>10</v>
      </c>
      <c r="N51" s="151" t="s">
        <v>10</v>
      </c>
      <c r="O51" s="182" t="s">
        <v>326</v>
      </c>
      <c r="P51" s="182" t="s">
        <v>327</v>
      </c>
      <c r="Q51" s="182" t="s">
        <v>328</v>
      </c>
    </row>
    <row r="52">
      <c r="A52" s="147"/>
      <c r="B52" s="128">
        <v>45.0</v>
      </c>
      <c r="C52" s="141">
        <v>600085.0</v>
      </c>
      <c r="D52" s="169" t="s">
        <v>329</v>
      </c>
      <c r="E52" s="168" t="s">
        <v>73</v>
      </c>
      <c r="F52" s="170">
        <v>37000.0</v>
      </c>
      <c r="G52" s="143">
        <v>37000.0</v>
      </c>
      <c r="H52" s="148">
        <f t="shared" si="3"/>
        <v>0</v>
      </c>
      <c r="I52" s="145" t="s">
        <v>330</v>
      </c>
      <c r="J52" s="146" t="s">
        <v>265</v>
      </c>
      <c r="K52" s="195" t="s">
        <v>198</v>
      </c>
      <c r="L52" s="162">
        <v>44621.0</v>
      </c>
      <c r="M52" s="150" t="s">
        <v>10</v>
      </c>
      <c r="N52" s="151" t="s">
        <v>10</v>
      </c>
      <c r="O52" s="183" t="s">
        <v>331</v>
      </c>
      <c r="P52" s="183" t="s">
        <v>332</v>
      </c>
      <c r="Q52" s="182" t="s">
        <v>333</v>
      </c>
    </row>
    <row r="53">
      <c r="A53" s="147"/>
      <c r="B53" s="141">
        <v>46.0</v>
      </c>
      <c r="C53" s="141">
        <v>400046.0</v>
      </c>
      <c r="D53" s="139" t="s">
        <v>334</v>
      </c>
      <c r="E53" s="130" t="s">
        <v>73</v>
      </c>
      <c r="F53" s="143">
        <v>10000.0</v>
      </c>
      <c r="G53" s="143">
        <v>10000.0</v>
      </c>
      <c r="H53" s="144">
        <f t="shared" si="3"/>
        <v>0</v>
      </c>
      <c r="I53" s="145" t="s">
        <v>335</v>
      </c>
      <c r="J53" s="146" t="s">
        <v>20</v>
      </c>
      <c r="K53" s="193" t="s">
        <v>127</v>
      </c>
      <c r="L53" s="162">
        <v>44621.0</v>
      </c>
      <c r="M53" s="150" t="s">
        <v>10</v>
      </c>
      <c r="N53" s="151" t="s">
        <v>10</v>
      </c>
      <c r="O53" s="183" t="s">
        <v>336</v>
      </c>
      <c r="P53" s="183" t="s">
        <v>337</v>
      </c>
      <c r="Q53" s="182" t="s">
        <v>338</v>
      </c>
    </row>
    <row r="54">
      <c r="A54" s="147"/>
      <c r="B54" s="128">
        <v>47.0</v>
      </c>
      <c r="C54" s="141">
        <v>700080.0</v>
      </c>
      <c r="D54" s="203" t="s">
        <v>339</v>
      </c>
      <c r="E54" s="167" t="s">
        <v>73</v>
      </c>
      <c r="F54" s="186">
        <v>7000.0</v>
      </c>
      <c r="G54" s="159">
        <v>7000.0</v>
      </c>
      <c r="H54" s="173">
        <f t="shared" si="3"/>
        <v>0</v>
      </c>
      <c r="I54" s="187" t="s">
        <v>340</v>
      </c>
      <c r="J54" s="188" t="s">
        <v>35</v>
      </c>
      <c r="K54" s="195" t="s">
        <v>317</v>
      </c>
      <c r="L54" s="135">
        <v>44621.0</v>
      </c>
      <c r="M54" s="150" t="s">
        <v>10</v>
      </c>
      <c r="N54" s="151" t="s">
        <v>10</v>
      </c>
      <c r="O54" s="140" t="s">
        <v>341</v>
      </c>
      <c r="P54" s="140" t="s">
        <v>342</v>
      </c>
      <c r="Q54" s="137" t="s">
        <v>343</v>
      </c>
    </row>
    <row r="55">
      <c r="A55" s="147"/>
      <c r="B55" s="128">
        <v>48.0</v>
      </c>
      <c r="C55" s="141">
        <v>700222.0</v>
      </c>
      <c r="D55" s="203" t="s">
        <v>344</v>
      </c>
      <c r="E55" s="167" t="s">
        <v>73</v>
      </c>
      <c r="F55" s="186">
        <v>10000.0</v>
      </c>
      <c r="G55" s="159">
        <v>10000.0</v>
      </c>
      <c r="H55" s="173">
        <f t="shared" si="3"/>
        <v>0</v>
      </c>
      <c r="I55" s="187" t="s">
        <v>345</v>
      </c>
      <c r="J55" s="188" t="s">
        <v>346</v>
      </c>
      <c r="K55" s="193" t="s">
        <v>347</v>
      </c>
      <c r="L55" s="135">
        <v>44621.0</v>
      </c>
      <c r="M55" s="150" t="s">
        <v>79</v>
      </c>
      <c r="N55" s="151" t="s">
        <v>10</v>
      </c>
      <c r="O55" s="140" t="s">
        <v>348</v>
      </c>
      <c r="P55" s="140" t="s">
        <v>349</v>
      </c>
      <c r="Q55" s="137" t="s">
        <v>350</v>
      </c>
    </row>
    <row r="56">
      <c r="A56" s="147"/>
      <c r="B56" s="128">
        <v>49.0</v>
      </c>
      <c r="C56" s="141">
        <v>500035.0</v>
      </c>
      <c r="D56" s="139" t="s">
        <v>351</v>
      </c>
      <c r="E56" s="167" t="s">
        <v>73</v>
      </c>
      <c r="F56" s="159">
        <v>10000.0</v>
      </c>
      <c r="G56" s="159">
        <v>10000.0</v>
      </c>
      <c r="H56" s="160">
        <f t="shared" si="3"/>
        <v>0</v>
      </c>
      <c r="I56" s="161" t="s">
        <v>352</v>
      </c>
      <c r="J56" s="149" t="s">
        <v>113</v>
      </c>
      <c r="K56" s="195" t="s">
        <v>162</v>
      </c>
      <c r="L56" s="135">
        <v>44621.0</v>
      </c>
      <c r="M56" s="150" t="s">
        <v>10</v>
      </c>
      <c r="N56" s="151" t="s">
        <v>10</v>
      </c>
      <c r="O56" s="140" t="s">
        <v>353</v>
      </c>
      <c r="P56" s="140" t="s">
        <v>354</v>
      </c>
      <c r="Q56" s="204" t="s">
        <v>355</v>
      </c>
    </row>
    <row r="57">
      <c r="A57" s="147"/>
      <c r="B57" s="141">
        <v>50.0</v>
      </c>
      <c r="C57" s="141">
        <v>600086.0</v>
      </c>
      <c r="D57" s="205" t="s">
        <v>356</v>
      </c>
      <c r="E57" s="168" t="s">
        <v>73</v>
      </c>
      <c r="F57" s="176">
        <v>16830.0</v>
      </c>
      <c r="G57" s="159">
        <v>16830.0</v>
      </c>
      <c r="H57" s="173">
        <f t="shared" si="3"/>
        <v>0</v>
      </c>
      <c r="I57" s="177" t="s">
        <v>357</v>
      </c>
      <c r="J57" s="149" t="s">
        <v>30</v>
      </c>
      <c r="K57" s="193" t="s">
        <v>358</v>
      </c>
      <c r="L57" s="135">
        <v>44621.0</v>
      </c>
      <c r="M57" s="150" t="s">
        <v>10</v>
      </c>
      <c r="N57" s="151" t="s">
        <v>10</v>
      </c>
      <c r="O57" s="140" t="s">
        <v>359</v>
      </c>
      <c r="P57" s="140" t="s">
        <v>360</v>
      </c>
      <c r="Q57" s="137" t="s">
        <v>361</v>
      </c>
    </row>
    <row r="58">
      <c r="A58" s="147"/>
      <c r="B58" s="128">
        <v>51.0</v>
      </c>
      <c r="C58" s="141">
        <v>700076.0</v>
      </c>
      <c r="D58" s="206" t="s">
        <v>362</v>
      </c>
      <c r="E58" s="167" t="s">
        <v>73</v>
      </c>
      <c r="F58" s="186">
        <v>24000.0</v>
      </c>
      <c r="G58" s="159">
        <v>24000.0</v>
      </c>
      <c r="H58" s="173">
        <f t="shared" si="3"/>
        <v>0</v>
      </c>
      <c r="I58" s="187" t="s">
        <v>363</v>
      </c>
      <c r="J58" s="188" t="s">
        <v>35</v>
      </c>
      <c r="K58" s="195" t="s">
        <v>364</v>
      </c>
      <c r="L58" s="135">
        <v>44621.0</v>
      </c>
      <c r="M58" s="150" t="s">
        <v>10</v>
      </c>
      <c r="N58" s="151" t="s">
        <v>10</v>
      </c>
      <c r="O58" s="140" t="s">
        <v>365</v>
      </c>
      <c r="P58" s="140" t="s">
        <v>366</v>
      </c>
      <c r="Q58" s="207" t="s">
        <v>367</v>
      </c>
    </row>
    <row r="59">
      <c r="A59" s="147"/>
      <c r="B59" s="128">
        <v>52.0</v>
      </c>
      <c r="C59" s="141">
        <v>700262.0</v>
      </c>
      <c r="D59" s="206" t="s">
        <v>368</v>
      </c>
      <c r="E59" s="167" t="s">
        <v>73</v>
      </c>
      <c r="F59" s="186">
        <v>32000.0</v>
      </c>
      <c r="G59" s="159">
        <v>32000.0</v>
      </c>
      <c r="H59" s="173">
        <f t="shared" si="3"/>
        <v>0</v>
      </c>
      <c r="I59" s="187" t="s">
        <v>363</v>
      </c>
      <c r="J59" s="188" t="s">
        <v>35</v>
      </c>
      <c r="K59" s="193" t="s">
        <v>364</v>
      </c>
      <c r="L59" s="135">
        <v>44621.0</v>
      </c>
      <c r="M59" s="150" t="s">
        <v>10</v>
      </c>
      <c r="N59" s="151" t="s">
        <v>10</v>
      </c>
      <c r="O59" s="140" t="s">
        <v>369</v>
      </c>
      <c r="P59" s="140" t="s">
        <v>370</v>
      </c>
      <c r="Q59" s="207" t="s">
        <v>367</v>
      </c>
    </row>
    <row r="60">
      <c r="A60" s="147"/>
      <c r="B60" s="128">
        <v>53.0</v>
      </c>
      <c r="C60" s="141">
        <v>600144.0</v>
      </c>
      <c r="D60" s="169" t="s">
        <v>371</v>
      </c>
      <c r="E60" s="168" t="s">
        <v>73</v>
      </c>
      <c r="F60" s="170">
        <v>1717.0</v>
      </c>
      <c r="G60" s="143">
        <v>1717.0</v>
      </c>
      <c r="H60" s="148">
        <f t="shared" si="3"/>
        <v>0</v>
      </c>
      <c r="I60" s="145" t="s">
        <v>254</v>
      </c>
      <c r="J60" s="146" t="s">
        <v>30</v>
      </c>
      <c r="K60" s="195" t="s">
        <v>372</v>
      </c>
      <c r="L60" s="162">
        <v>44621.0</v>
      </c>
      <c r="M60" s="150" t="s">
        <v>10</v>
      </c>
      <c r="N60" s="151" t="s">
        <v>10</v>
      </c>
      <c r="O60" s="183" t="s">
        <v>373</v>
      </c>
      <c r="P60" s="183" t="s">
        <v>374</v>
      </c>
      <c r="Q60" s="182" t="s">
        <v>375</v>
      </c>
    </row>
    <row r="61">
      <c r="A61" s="147"/>
      <c r="B61" s="141">
        <v>54.0</v>
      </c>
      <c r="C61" s="141">
        <v>600023.0</v>
      </c>
      <c r="D61" s="169" t="s">
        <v>376</v>
      </c>
      <c r="E61" s="168" t="s">
        <v>73</v>
      </c>
      <c r="F61" s="170">
        <v>1200.0</v>
      </c>
      <c r="G61" s="143">
        <v>1200.0</v>
      </c>
      <c r="H61" s="148">
        <f t="shared" si="3"/>
        <v>0</v>
      </c>
      <c r="I61" s="171" t="s">
        <v>311</v>
      </c>
      <c r="J61" s="146" t="s">
        <v>30</v>
      </c>
      <c r="K61" s="193" t="s">
        <v>206</v>
      </c>
      <c r="L61" s="162">
        <v>44652.0</v>
      </c>
      <c r="M61" s="150" t="s">
        <v>10</v>
      </c>
      <c r="N61" s="151" t="s">
        <v>10</v>
      </c>
      <c r="O61" s="183" t="s">
        <v>377</v>
      </c>
      <c r="P61" s="183" t="s">
        <v>378</v>
      </c>
      <c r="Q61" s="182" t="s">
        <v>379</v>
      </c>
    </row>
    <row r="62">
      <c r="A62" s="147"/>
      <c r="B62" s="128">
        <v>55.0</v>
      </c>
      <c r="C62" s="141">
        <v>700138.0</v>
      </c>
      <c r="D62" s="208" t="s">
        <v>380</v>
      </c>
      <c r="E62" s="167" t="s">
        <v>73</v>
      </c>
      <c r="F62" s="197">
        <v>22700.0</v>
      </c>
      <c r="G62" s="143">
        <v>22700.0</v>
      </c>
      <c r="H62" s="148">
        <f t="shared" si="3"/>
        <v>0</v>
      </c>
      <c r="I62" s="198" t="s">
        <v>381</v>
      </c>
      <c r="J62" s="199" t="s">
        <v>35</v>
      </c>
      <c r="K62" s="195" t="s">
        <v>382</v>
      </c>
      <c r="L62" s="162">
        <v>44652.0</v>
      </c>
      <c r="M62" s="150" t="s">
        <v>10</v>
      </c>
      <c r="N62" s="151" t="s">
        <v>10</v>
      </c>
      <c r="O62" s="183" t="s">
        <v>383</v>
      </c>
      <c r="P62" s="183" t="s">
        <v>384</v>
      </c>
      <c r="Q62" s="182" t="s">
        <v>385</v>
      </c>
    </row>
    <row r="63">
      <c r="A63" s="147"/>
      <c r="B63" s="128">
        <v>56.0</v>
      </c>
      <c r="C63" s="141">
        <v>700053.0</v>
      </c>
      <c r="D63" s="208" t="s">
        <v>386</v>
      </c>
      <c r="E63" s="167" t="s">
        <v>73</v>
      </c>
      <c r="F63" s="197">
        <v>9636.0</v>
      </c>
      <c r="G63" s="143">
        <v>9636.0</v>
      </c>
      <c r="H63" s="148">
        <f t="shared" si="3"/>
        <v>0</v>
      </c>
      <c r="I63" s="198" t="s">
        <v>387</v>
      </c>
      <c r="J63" s="199" t="s">
        <v>346</v>
      </c>
      <c r="K63" s="193" t="s">
        <v>206</v>
      </c>
      <c r="L63" s="162">
        <v>44652.0</v>
      </c>
      <c r="M63" s="200" t="s">
        <v>10</v>
      </c>
      <c r="N63" s="201" t="s">
        <v>10</v>
      </c>
      <c r="O63" s="183" t="s">
        <v>388</v>
      </c>
      <c r="P63" s="183" t="s">
        <v>389</v>
      </c>
      <c r="Q63" s="182" t="s">
        <v>390</v>
      </c>
    </row>
    <row r="64">
      <c r="A64" s="147"/>
      <c r="B64" s="128">
        <v>57.0</v>
      </c>
      <c r="C64" s="141">
        <v>700015.0</v>
      </c>
      <c r="D64" s="208" t="s">
        <v>391</v>
      </c>
      <c r="E64" s="167" t="s">
        <v>73</v>
      </c>
      <c r="F64" s="197">
        <v>0.0</v>
      </c>
      <c r="G64" s="143">
        <v>0.0</v>
      </c>
      <c r="H64" s="148">
        <f t="shared" si="3"/>
        <v>0</v>
      </c>
      <c r="I64" s="198" t="s">
        <v>387</v>
      </c>
      <c r="J64" s="199" t="s">
        <v>35</v>
      </c>
      <c r="K64" s="195" t="s">
        <v>392</v>
      </c>
      <c r="L64" s="162">
        <v>44652.0</v>
      </c>
      <c r="M64" s="200" t="s">
        <v>10</v>
      </c>
      <c r="N64" s="201" t="s">
        <v>10</v>
      </c>
      <c r="O64" s="183" t="s">
        <v>393</v>
      </c>
      <c r="P64" s="183" t="s">
        <v>394</v>
      </c>
      <c r="Q64" s="182" t="s">
        <v>395</v>
      </c>
    </row>
    <row r="65" ht="22.5" customHeight="1">
      <c r="A65" s="147"/>
      <c r="B65" s="128">
        <v>58.0</v>
      </c>
      <c r="C65" s="141">
        <v>600044.0</v>
      </c>
      <c r="D65" s="169" t="s">
        <v>396</v>
      </c>
      <c r="E65" s="168" t="s">
        <v>73</v>
      </c>
      <c r="F65" s="170">
        <v>11500.0</v>
      </c>
      <c r="G65" s="143">
        <v>11500.0</v>
      </c>
      <c r="H65" s="148">
        <f t="shared" si="3"/>
        <v>0</v>
      </c>
      <c r="I65" s="171" t="s">
        <v>397</v>
      </c>
      <c r="J65" s="146" t="s">
        <v>30</v>
      </c>
      <c r="K65" s="193" t="s">
        <v>259</v>
      </c>
      <c r="L65" s="162">
        <v>44652.0</v>
      </c>
      <c r="M65" s="200" t="s">
        <v>10</v>
      </c>
      <c r="N65" s="201" t="s">
        <v>10</v>
      </c>
      <c r="O65" s="183" t="s">
        <v>398</v>
      </c>
      <c r="P65" s="183" t="s">
        <v>399</v>
      </c>
      <c r="Q65" s="209" t="s">
        <v>400</v>
      </c>
    </row>
    <row r="66">
      <c r="A66" s="147"/>
      <c r="B66" s="128">
        <v>59.0</v>
      </c>
      <c r="C66" s="141">
        <v>500015.0</v>
      </c>
      <c r="D66" s="139" t="s">
        <v>401</v>
      </c>
      <c r="E66" s="167" t="s">
        <v>73</v>
      </c>
      <c r="F66" s="143">
        <v>10000.0</v>
      </c>
      <c r="G66" s="143">
        <v>10000.0</v>
      </c>
      <c r="H66" s="144">
        <f t="shared" si="3"/>
        <v>0</v>
      </c>
      <c r="I66" s="145" t="s">
        <v>402</v>
      </c>
      <c r="J66" s="146" t="s">
        <v>25</v>
      </c>
      <c r="K66" s="195" t="s">
        <v>114</v>
      </c>
      <c r="L66" s="162">
        <v>44652.0</v>
      </c>
      <c r="M66" s="200" t="s">
        <v>10</v>
      </c>
      <c r="N66" s="201" t="s">
        <v>10</v>
      </c>
      <c r="O66" s="182" t="s">
        <v>403</v>
      </c>
      <c r="P66" s="182" t="s">
        <v>404</v>
      </c>
      <c r="Q66" s="182" t="s">
        <v>405</v>
      </c>
    </row>
    <row r="67">
      <c r="A67" s="147"/>
      <c r="B67" s="141">
        <v>60.0</v>
      </c>
      <c r="C67" s="141">
        <v>600020.0</v>
      </c>
      <c r="D67" s="169" t="s">
        <v>406</v>
      </c>
      <c r="E67" s="168" t="s">
        <v>73</v>
      </c>
      <c r="F67" s="170">
        <v>30000.0</v>
      </c>
      <c r="G67" s="143">
        <v>30000.0</v>
      </c>
      <c r="H67" s="148">
        <f t="shared" si="3"/>
        <v>0</v>
      </c>
      <c r="I67" s="145" t="s">
        <v>407</v>
      </c>
      <c r="J67" s="146" t="s">
        <v>30</v>
      </c>
      <c r="K67" s="193" t="s">
        <v>408</v>
      </c>
      <c r="L67" s="162">
        <v>44652.0</v>
      </c>
      <c r="M67" s="200" t="s">
        <v>10</v>
      </c>
      <c r="N67" s="201" t="s">
        <v>10</v>
      </c>
      <c r="O67" s="183" t="s">
        <v>409</v>
      </c>
      <c r="P67" s="183" t="s">
        <v>410</v>
      </c>
      <c r="Q67" s="182" t="s">
        <v>411</v>
      </c>
    </row>
    <row r="68">
      <c r="A68" s="147"/>
      <c r="B68" s="128">
        <v>61.0</v>
      </c>
      <c r="C68" s="141">
        <v>500051.0</v>
      </c>
      <c r="D68" s="139" t="s">
        <v>412</v>
      </c>
      <c r="E68" s="130" t="s">
        <v>73</v>
      </c>
      <c r="F68" s="143">
        <v>69945.0</v>
      </c>
      <c r="G68" s="143">
        <v>69945.0</v>
      </c>
      <c r="H68" s="144">
        <f t="shared" si="3"/>
        <v>0</v>
      </c>
      <c r="I68" s="145" t="s">
        <v>155</v>
      </c>
      <c r="J68" s="146" t="s">
        <v>25</v>
      </c>
      <c r="K68" s="195" t="s">
        <v>114</v>
      </c>
      <c r="L68" s="162">
        <v>44652.0</v>
      </c>
      <c r="M68" s="200" t="s">
        <v>10</v>
      </c>
      <c r="N68" s="201" t="s">
        <v>10</v>
      </c>
      <c r="O68" s="183" t="s">
        <v>413</v>
      </c>
      <c r="P68" s="183" t="s">
        <v>414</v>
      </c>
      <c r="Q68" s="182" t="s">
        <v>415</v>
      </c>
    </row>
    <row r="69">
      <c r="A69" s="147"/>
      <c r="B69" s="128">
        <v>62.0</v>
      </c>
      <c r="C69" s="141">
        <v>600093.0</v>
      </c>
      <c r="D69" s="129" t="s">
        <v>416</v>
      </c>
      <c r="E69" s="168" t="s">
        <v>73</v>
      </c>
      <c r="F69" s="170">
        <v>12000.0</v>
      </c>
      <c r="G69" s="143">
        <v>12000.0</v>
      </c>
      <c r="H69" s="148">
        <f t="shared" si="3"/>
        <v>0</v>
      </c>
      <c r="I69" s="171" t="s">
        <v>417</v>
      </c>
      <c r="J69" s="146" t="s">
        <v>30</v>
      </c>
      <c r="K69" s="193" t="s">
        <v>298</v>
      </c>
      <c r="L69" s="162">
        <v>44652.0</v>
      </c>
      <c r="M69" s="200" t="s">
        <v>10</v>
      </c>
      <c r="N69" s="201" t="s">
        <v>10</v>
      </c>
      <c r="O69" s="183" t="s">
        <v>418</v>
      </c>
      <c r="P69" s="183" t="s">
        <v>419</v>
      </c>
      <c r="Q69" s="182" t="s">
        <v>420</v>
      </c>
    </row>
    <row r="70">
      <c r="A70" s="147"/>
      <c r="B70" s="128">
        <v>63.0</v>
      </c>
      <c r="C70" s="141">
        <v>700264.0</v>
      </c>
      <c r="D70" s="208" t="s">
        <v>421</v>
      </c>
      <c r="E70" s="167" t="s">
        <v>73</v>
      </c>
      <c r="F70" s="197">
        <v>5000.0</v>
      </c>
      <c r="G70" s="143">
        <v>5000.0</v>
      </c>
      <c r="H70" s="148">
        <f t="shared" si="3"/>
        <v>0</v>
      </c>
      <c r="I70" s="198" t="s">
        <v>422</v>
      </c>
      <c r="J70" s="199" t="s">
        <v>35</v>
      </c>
      <c r="K70" s="195" t="s">
        <v>423</v>
      </c>
      <c r="L70" s="162">
        <v>44652.0</v>
      </c>
      <c r="M70" s="200" t="s">
        <v>10</v>
      </c>
      <c r="N70" s="201" t="s">
        <v>10</v>
      </c>
      <c r="O70" s="183" t="s">
        <v>424</v>
      </c>
      <c r="P70" s="183" t="s">
        <v>425</v>
      </c>
      <c r="Q70" s="182" t="s">
        <v>426</v>
      </c>
    </row>
    <row r="71">
      <c r="A71" s="147"/>
      <c r="B71" s="141">
        <v>64.0</v>
      </c>
      <c r="C71" s="141">
        <v>700146.0</v>
      </c>
      <c r="D71" s="208" t="s">
        <v>427</v>
      </c>
      <c r="E71" s="167" t="s">
        <v>73</v>
      </c>
      <c r="F71" s="197">
        <v>4000.0</v>
      </c>
      <c r="G71" s="143">
        <v>4000.0</v>
      </c>
      <c r="H71" s="148">
        <f t="shared" si="3"/>
        <v>0</v>
      </c>
      <c r="I71" s="198" t="s">
        <v>428</v>
      </c>
      <c r="J71" s="199" t="s">
        <v>346</v>
      </c>
      <c r="K71" s="193" t="s">
        <v>382</v>
      </c>
      <c r="L71" s="162">
        <v>44593.0</v>
      </c>
      <c r="M71" s="200" t="s">
        <v>10</v>
      </c>
      <c r="N71" s="201" t="s">
        <v>10</v>
      </c>
      <c r="O71" s="183" t="s">
        <v>429</v>
      </c>
      <c r="P71" s="183" t="s">
        <v>430</v>
      </c>
      <c r="Q71" s="182" t="s">
        <v>431</v>
      </c>
    </row>
    <row r="72">
      <c r="A72" s="147"/>
      <c r="B72" s="128">
        <v>65.0</v>
      </c>
      <c r="C72" s="141">
        <v>600032.0</v>
      </c>
      <c r="D72" s="169" t="s">
        <v>432</v>
      </c>
      <c r="E72" s="168" t="s">
        <v>73</v>
      </c>
      <c r="F72" s="170">
        <v>5000.0</v>
      </c>
      <c r="G72" s="143">
        <v>5000.0</v>
      </c>
      <c r="H72" s="148">
        <f t="shared" si="3"/>
        <v>0</v>
      </c>
      <c r="I72" s="171" t="s">
        <v>433</v>
      </c>
      <c r="J72" s="146" t="s">
        <v>30</v>
      </c>
      <c r="K72" s="195" t="s">
        <v>372</v>
      </c>
      <c r="L72" s="162">
        <v>44682.0</v>
      </c>
      <c r="M72" s="200" t="s">
        <v>10</v>
      </c>
      <c r="N72" s="201" t="s">
        <v>10</v>
      </c>
      <c r="O72" s="183" t="s">
        <v>434</v>
      </c>
      <c r="P72" s="183" t="s">
        <v>435</v>
      </c>
      <c r="Q72" s="182" t="s">
        <v>436</v>
      </c>
    </row>
    <row r="73">
      <c r="A73" s="147"/>
      <c r="B73" s="128">
        <v>66.0</v>
      </c>
      <c r="C73" s="141">
        <v>600033.0</v>
      </c>
      <c r="D73" s="169" t="s">
        <v>437</v>
      </c>
      <c r="E73" s="168" t="s">
        <v>73</v>
      </c>
      <c r="F73" s="170">
        <v>16500.0</v>
      </c>
      <c r="G73" s="143">
        <v>16500.0</v>
      </c>
      <c r="H73" s="148">
        <f t="shared" si="3"/>
        <v>0</v>
      </c>
      <c r="I73" s="171" t="s">
        <v>438</v>
      </c>
      <c r="J73" s="146" t="s">
        <v>30</v>
      </c>
      <c r="K73" s="193" t="s">
        <v>439</v>
      </c>
      <c r="L73" s="162">
        <v>44682.0</v>
      </c>
      <c r="M73" s="200" t="s">
        <v>10</v>
      </c>
      <c r="N73" s="201" t="s">
        <v>10</v>
      </c>
      <c r="O73" s="183" t="s">
        <v>440</v>
      </c>
      <c r="P73" s="183" t="s">
        <v>441</v>
      </c>
      <c r="Q73" s="182" t="s">
        <v>442</v>
      </c>
    </row>
    <row r="74">
      <c r="A74" s="147"/>
      <c r="B74" s="128">
        <v>67.0</v>
      </c>
      <c r="C74" s="141">
        <v>600068.0</v>
      </c>
      <c r="D74" s="205" t="s">
        <v>443</v>
      </c>
      <c r="E74" s="168" t="s">
        <v>73</v>
      </c>
      <c r="F74" s="170">
        <v>25000.0</v>
      </c>
      <c r="G74" s="143">
        <v>25000.0</v>
      </c>
      <c r="H74" s="148">
        <f t="shared" si="3"/>
        <v>0</v>
      </c>
      <c r="I74" s="171" t="s">
        <v>444</v>
      </c>
      <c r="J74" s="146" t="s">
        <v>30</v>
      </c>
      <c r="K74" s="195" t="s">
        <v>259</v>
      </c>
      <c r="L74" s="162">
        <v>44682.0</v>
      </c>
      <c r="M74" s="200" t="s">
        <v>10</v>
      </c>
      <c r="N74" s="201" t="s">
        <v>10</v>
      </c>
      <c r="O74" s="183" t="s">
        <v>445</v>
      </c>
      <c r="P74" s="183" t="s">
        <v>446</v>
      </c>
      <c r="Q74" s="182" t="s">
        <v>447</v>
      </c>
    </row>
    <row r="75">
      <c r="A75" s="147"/>
      <c r="B75" s="141">
        <v>68.0</v>
      </c>
      <c r="C75" s="141">
        <v>600146.0</v>
      </c>
      <c r="D75" s="205" t="s">
        <v>448</v>
      </c>
      <c r="E75" s="168" t="s">
        <v>73</v>
      </c>
      <c r="F75" s="170">
        <v>9790.0</v>
      </c>
      <c r="G75" s="170">
        <v>9790.0</v>
      </c>
      <c r="H75" s="148">
        <f t="shared" si="3"/>
        <v>0</v>
      </c>
      <c r="I75" s="171" t="s">
        <v>449</v>
      </c>
      <c r="J75" s="146" t="s">
        <v>30</v>
      </c>
      <c r="K75" s="193" t="s">
        <v>450</v>
      </c>
      <c r="L75" s="162">
        <v>44652.0</v>
      </c>
      <c r="M75" s="200" t="s">
        <v>10</v>
      </c>
      <c r="N75" s="201" t="s">
        <v>10</v>
      </c>
      <c r="O75" s="182" t="s">
        <v>451</v>
      </c>
      <c r="P75" s="182" t="s">
        <v>452</v>
      </c>
      <c r="Q75" s="182" t="s">
        <v>453</v>
      </c>
    </row>
    <row r="76">
      <c r="A76" s="147"/>
      <c r="B76" s="128">
        <v>69.0</v>
      </c>
      <c r="C76" s="141">
        <v>600147.0</v>
      </c>
      <c r="D76" s="205" t="s">
        <v>454</v>
      </c>
      <c r="E76" s="168" t="s">
        <v>73</v>
      </c>
      <c r="F76" s="170">
        <v>3650.0</v>
      </c>
      <c r="G76" s="143">
        <v>3650.0</v>
      </c>
      <c r="H76" s="148">
        <f t="shared" si="3"/>
        <v>0</v>
      </c>
      <c r="I76" s="171" t="s">
        <v>455</v>
      </c>
      <c r="J76" s="146" t="s">
        <v>30</v>
      </c>
      <c r="K76" s="195" t="s">
        <v>358</v>
      </c>
      <c r="L76" s="162">
        <v>44562.0</v>
      </c>
      <c r="M76" s="200" t="s">
        <v>10</v>
      </c>
      <c r="N76" s="201" t="s">
        <v>10</v>
      </c>
      <c r="O76" s="182" t="s">
        <v>456</v>
      </c>
      <c r="P76" s="182" t="s">
        <v>457</v>
      </c>
      <c r="Q76" s="182" t="s">
        <v>453</v>
      </c>
    </row>
    <row r="77">
      <c r="A77" s="147"/>
      <c r="B77" s="128">
        <v>70.0</v>
      </c>
      <c r="C77" s="141">
        <v>500054.0</v>
      </c>
      <c r="D77" s="210" t="s">
        <v>458</v>
      </c>
      <c r="E77" s="153" t="s">
        <v>73</v>
      </c>
      <c r="F77" s="143">
        <v>33470.0</v>
      </c>
      <c r="G77" s="143">
        <v>33470.0</v>
      </c>
      <c r="H77" s="144">
        <f t="shared" si="3"/>
        <v>0</v>
      </c>
      <c r="I77" s="145" t="s">
        <v>160</v>
      </c>
      <c r="J77" s="146" t="s">
        <v>113</v>
      </c>
      <c r="K77" s="193" t="s">
        <v>162</v>
      </c>
      <c r="L77" s="162">
        <v>44593.0</v>
      </c>
      <c r="M77" s="200" t="s">
        <v>10</v>
      </c>
      <c r="N77" s="201" t="s">
        <v>10</v>
      </c>
      <c r="O77" s="182" t="s">
        <v>459</v>
      </c>
      <c r="P77" s="182" t="s">
        <v>460</v>
      </c>
      <c r="Q77" s="182" t="s">
        <v>461</v>
      </c>
    </row>
    <row r="78">
      <c r="A78" s="147"/>
      <c r="B78" s="128">
        <v>71.0</v>
      </c>
      <c r="C78" s="141">
        <v>700060.0</v>
      </c>
      <c r="D78" s="208" t="s">
        <v>462</v>
      </c>
      <c r="E78" s="167" t="s">
        <v>73</v>
      </c>
      <c r="F78" s="197">
        <v>10000.0</v>
      </c>
      <c r="G78" s="143">
        <v>10000.0</v>
      </c>
      <c r="H78" s="148">
        <f t="shared" si="3"/>
        <v>0</v>
      </c>
      <c r="I78" s="198" t="s">
        <v>463</v>
      </c>
      <c r="J78" s="199" t="s">
        <v>35</v>
      </c>
      <c r="K78" s="195" t="s">
        <v>317</v>
      </c>
      <c r="L78" s="162">
        <v>44682.0</v>
      </c>
      <c r="M78" s="200" t="s">
        <v>10</v>
      </c>
      <c r="N78" s="201" t="s">
        <v>10</v>
      </c>
      <c r="O78" s="182" t="s">
        <v>464</v>
      </c>
      <c r="P78" s="182" t="s">
        <v>465</v>
      </c>
      <c r="Q78" s="182" t="s">
        <v>466</v>
      </c>
    </row>
    <row r="79">
      <c r="A79" s="147"/>
      <c r="B79" s="128">
        <v>72.0</v>
      </c>
      <c r="C79" s="141">
        <v>600076.0</v>
      </c>
      <c r="D79" s="205" t="s">
        <v>467</v>
      </c>
      <c r="E79" s="168" t="s">
        <v>73</v>
      </c>
      <c r="F79" s="170">
        <v>7887.0</v>
      </c>
      <c r="G79" s="170">
        <v>7887.0</v>
      </c>
      <c r="H79" s="148">
        <f t="shared" si="3"/>
        <v>0</v>
      </c>
      <c r="I79" s="171" t="s">
        <v>468</v>
      </c>
      <c r="J79" s="146" t="s">
        <v>30</v>
      </c>
      <c r="K79" s="193" t="s">
        <v>179</v>
      </c>
      <c r="L79" s="162">
        <v>44621.0</v>
      </c>
      <c r="M79" s="200" t="s">
        <v>10</v>
      </c>
      <c r="N79" s="201" t="s">
        <v>10</v>
      </c>
      <c r="O79" s="182" t="s">
        <v>469</v>
      </c>
      <c r="P79" s="182" t="s">
        <v>470</v>
      </c>
      <c r="Q79" s="182" t="s">
        <v>471</v>
      </c>
    </row>
    <row r="80">
      <c r="A80" s="147"/>
      <c r="B80" s="128">
        <v>73.0</v>
      </c>
      <c r="C80" s="141">
        <v>700162.0</v>
      </c>
      <c r="D80" s="208" t="s">
        <v>472</v>
      </c>
      <c r="E80" s="167" t="s">
        <v>73</v>
      </c>
      <c r="F80" s="197">
        <v>9420.0</v>
      </c>
      <c r="G80" s="143">
        <v>9420.0</v>
      </c>
      <c r="H80" s="148">
        <f t="shared" si="3"/>
        <v>0</v>
      </c>
      <c r="I80" s="198" t="s">
        <v>473</v>
      </c>
      <c r="J80" s="199" t="s">
        <v>35</v>
      </c>
      <c r="K80" s="195" t="s">
        <v>206</v>
      </c>
      <c r="L80" s="162">
        <v>44682.0</v>
      </c>
      <c r="M80" s="200" t="s">
        <v>10</v>
      </c>
      <c r="N80" s="201" t="s">
        <v>10</v>
      </c>
      <c r="O80" s="182" t="s">
        <v>474</v>
      </c>
      <c r="P80" s="182" t="s">
        <v>475</v>
      </c>
      <c r="Q80" s="182" t="s">
        <v>476</v>
      </c>
    </row>
    <row r="81">
      <c r="A81" s="147"/>
      <c r="B81" s="141">
        <v>74.0</v>
      </c>
      <c r="C81" s="141">
        <v>600126.0</v>
      </c>
      <c r="D81" s="205" t="s">
        <v>477</v>
      </c>
      <c r="E81" s="168" t="s">
        <v>73</v>
      </c>
      <c r="F81" s="170">
        <v>8400.0</v>
      </c>
      <c r="G81" s="170">
        <v>8400.0</v>
      </c>
      <c r="H81" s="148">
        <f t="shared" si="3"/>
        <v>0</v>
      </c>
      <c r="I81" s="171" t="s">
        <v>478</v>
      </c>
      <c r="J81" s="146" t="s">
        <v>30</v>
      </c>
      <c r="K81" s="193" t="s">
        <v>227</v>
      </c>
      <c r="L81" s="162">
        <v>44621.0</v>
      </c>
      <c r="M81" s="200" t="s">
        <v>10</v>
      </c>
      <c r="N81" s="201" t="s">
        <v>10</v>
      </c>
      <c r="O81" s="182" t="s">
        <v>479</v>
      </c>
      <c r="P81" s="182" t="s">
        <v>480</v>
      </c>
      <c r="Q81" s="182" t="s">
        <v>481</v>
      </c>
    </row>
    <row r="82">
      <c r="A82" s="147"/>
      <c r="B82" s="128">
        <v>75.0</v>
      </c>
      <c r="C82" s="141">
        <v>600121.0</v>
      </c>
      <c r="D82" s="211" t="s">
        <v>482</v>
      </c>
      <c r="E82" s="168" t="s">
        <v>73</v>
      </c>
      <c r="F82" s="170">
        <v>14000.0</v>
      </c>
      <c r="G82" s="143">
        <v>14000.0</v>
      </c>
      <c r="H82" s="148">
        <f t="shared" si="3"/>
        <v>0</v>
      </c>
      <c r="I82" s="171" t="s">
        <v>478</v>
      </c>
      <c r="J82" s="146" t="s">
        <v>30</v>
      </c>
      <c r="K82" s="195" t="s">
        <v>259</v>
      </c>
      <c r="L82" s="162">
        <v>44621.0</v>
      </c>
      <c r="M82" s="200" t="s">
        <v>10</v>
      </c>
      <c r="N82" s="201" t="s">
        <v>10</v>
      </c>
      <c r="O82" s="182" t="s">
        <v>483</v>
      </c>
      <c r="P82" s="182" t="s">
        <v>484</v>
      </c>
      <c r="Q82" s="182" t="s">
        <v>485</v>
      </c>
    </row>
    <row r="83">
      <c r="A83" s="147"/>
      <c r="B83" s="128">
        <v>76.0</v>
      </c>
      <c r="C83" s="141">
        <v>600063.0</v>
      </c>
      <c r="D83" s="211" t="s">
        <v>486</v>
      </c>
      <c r="E83" s="168" t="s">
        <v>73</v>
      </c>
      <c r="F83" s="170">
        <v>10000.0</v>
      </c>
      <c r="G83" s="143">
        <v>10000.0</v>
      </c>
      <c r="H83" s="148">
        <f t="shared" si="3"/>
        <v>0</v>
      </c>
      <c r="I83" s="171" t="s">
        <v>487</v>
      </c>
      <c r="J83" s="146" t="s">
        <v>30</v>
      </c>
      <c r="K83" s="193" t="s">
        <v>194</v>
      </c>
      <c r="L83" s="162">
        <v>44593.0</v>
      </c>
      <c r="M83" s="200" t="s">
        <v>10</v>
      </c>
      <c r="N83" s="201" t="s">
        <v>10</v>
      </c>
      <c r="O83" s="182" t="s">
        <v>488</v>
      </c>
      <c r="P83" s="182" t="s">
        <v>489</v>
      </c>
      <c r="Q83" s="182" t="s">
        <v>490</v>
      </c>
    </row>
    <row r="84">
      <c r="A84" s="147"/>
      <c r="B84" s="128">
        <v>77.0</v>
      </c>
      <c r="C84" s="141">
        <v>700039.0</v>
      </c>
      <c r="D84" s="208" t="s">
        <v>491</v>
      </c>
      <c r="E84" s="167" t="s">
        <v>73</v>
      </c>
      <c r="F84" s="197">
        <v>7500.0</v>
      </c>
      <c r="G84" s="143">
        <v>7500.0</v>
      </c>
      <c r="H84" s="148">
        <f t="shared" si="3"/>
        <v>0</v>
      </c>
      <c r="I84" s="198" t="s">
        <v>492</v>
      </c>
      <c r="J84" s="199" t="s">
        <v>35</v>
      </c>
      <c r="K84" s="195" t="s">
        <v>493</v>
      </c>
      <c r="L84" s="162">
        <v>44682.0</v>
      </c>
      <c r="M84" s="200" t="s">
        <v>10</v>
      </c>
      <c r="N84" s="201" t="s">
        <v>10</v>
      </c>
      <c r="O84" s="209" t="s">
        <v>494</v>
      </c>
      <c r="P84" s="209" t="s">
        <v>495</v>
      </c>
      <c r="Q84" s="209" t="s">
        <v>496</v>
      </c>
    </row>
    <row r="85">
      <c r="A85" s="147"/>
      <c r="B85" s="141">
        <v>78.0</v>
      </c>
      <c r="C85" s="141">
        <v>700197.0</v>
      </c>
      <c r="D85" s="208" t="s">
        <v>497</v>
      </c>
      <c r="E85" s="167" t="s">
        <v>73</v>
      </c>
      <c r="F85" s="197">
        <v>39000.0</v>
      </c>
      <c r="G85" s="143">
        <v>39000.0</v>
      </c>
      <c r="H85" s="148">
        <f t="shared" si="3"/>
        <v>0</v>
      </c>
      <c r="I85" s="198" t="s">
        <v>498</v>
      </c>
      <c r="J85" s="199" t="s">
        <v>35</v>
      </c>
      <c r="K85" s="193" t="s">
        <v>423</v>
      </c>
      <c r="L85" s="162">
        <v>44682.0</v>
      </c>
      <c r="M85" s="200" t="s">
        <v>10</v>
      </c>
      <c r="N85" s="201" t="s">
        <v>10</v>
      </c>
      <c r="O85" s="209" t="s">
        <v>499</v>
      </c>
      <c r="P85" s="209" t="s">
        <v>500</v>
      </c>
      <c r="Q85" s="209" t="s">
        <v>501</v>
      </c>
    </row>
    <row r="86">
      <c r="A86" s="147"/>
      <c r="B86" s="128">
        <v>79.0</v>
      </c>
      <c r="C86" s="141">
        <v>700180.0</v>
      </c>
      <c r="D86" s="208" t="s">
        <v>502</v>
      </c>
      <c r="E86" s="167" t="s">
        <v>73</v>
      </c>
      <c r="F86" s="197">
        <v>12500.0</v>
      </c>
      <c r="G86" s="143">
        <v>12500.0</v>
      </c>
      <c r="H86" s="148">
        <f t="shared" si="3"/>
        <v>0</v>
      </c>
      <c r="I86" s="198" t="s">
        <v>503</v>
      </c>
      <c r="J86" s="199" t="s">
        <v>35</v>
      </c>
      <c r="K86" s="195" t="s">
        <v>504</v>
      </c>
      <c r="L86" s="162">
        <v>44682.0</v>
      </c>
      <c r="M86" s="200" t="s">
        <v>10</v>
      </c>
      <c r="N86" s="201" t="s">
        <v>10</v>
      </c>
      <c r="O86" s="209" t="s">
        <v>505</v>
      </c>
      <c r="P86" s="209" t="s">
        <v>506</v>
      </c>
      <c r="Q86" s="209" t="s">
        <v>507</v>
      </c>
    </row>
    <row r="87">
      <c r="A87" s="147"/>
      <c r="B87" s="128">
        <v>80.0</v>
      </c>
      <c r="C87" s="141">
        <v>700131.0</v>
      </c>
      <c r="D87" s="208" t="s">
        <v>508</v>
      </c>
      <c r="E87" s="167" t="s">
        <v>73</v>
      </c>
      <c r="F87" s="197">
        <v>5850.0</v>
      </c>
      <c r="G87" s="143">
        <v>5850.0</v>
      </c>
      <c r="H87" s="148">
        <f t="shared" si="3"/>
        <v>0</v>
      </c>
      <c r="I87" s="198" t="s">
        <v>509</v>
      </c>
      <c r="J87" s="199" t="s">
        <v>35</v>
      </c>
      <c r="K87" s="193" t="s">
        <v>206</v>
      </c>
      <c r="L87" s="162">
        <v>44682.0</v>
      </c>
      <c r="M87" s="200" t="s">
        <v>10</v>
      </c>
      <c r="N87" s="201" t="s">
        <v>10</v>
      </c>
      <c r="O87" s="209" t="s">
        <v>510</v>
      </c>
      <c r="P87" s="209" t="s">
        <v>511</v>
      </c>
      <c r="Q87" s="209" t="s">
        <v>512</v>
      </c>
    </row>
    <row r="88">
      <c r="A88" s="147"/>
      <c r="B88" s="128">
        <v>81.0</v>
      </c>
      <c r="C88" s="141">
        <v>700084.0</v>
      </c>
      <c r="D88" s="196" t="s">
        <v>513</v>
      </c>
      <c r="E88" s="167" t="s">
        <v>73</v>
      </c>
      <c r="F88" s="197">
        <v>24500.0</v>
      </c>
      <c r="G88" s="143">
        <v>24500.0</v>
      </c>
      <c r="H88" s="148">
        <f t="shared" si="3"/>
        <v>0</v>
      </c>
      <c r="I88" s="198" t="s">
        <v>514</v>
      </c>
      <c r="J88" s="199" t="s">
        <v>35</v>
      </c>
      <c r="K88" s="195" t="s">
        <v>515</v>
      </c>
      <c r="L88" s="162">
        <v>44682.0</v>
      </c>
      <c r="M88" s="200" t="s">
        <v>10</v>
      </c>
      <c r="N88" s="201" t="s">
        <v>10</v>
      </c>
      <c r="O88" s="209" t="s">
        <v>516</v>
      </c>
      <c r="P88" s="209"/>
      <c r="Q88" s="212" t="s">
        <v>517</v>
      </c>
    </row>
    <row r="89">
      <c r="A89" s="147"/>
      <c r="B89" s="141">
        <v>82.0</v>
      </c>
      <c r="C89" s="141">
        <v>700225.0</v>
      </c>
      <c r="D89" s="208" t="s">
        <v>518</v>
      </c>
      <c r="E89" s="167" t="s">
        <v>73</v>
      </c>
      <c r="F89" s="197">
        <v>10000.0</v>
      </c>
      <c r="G89" s="143">
        <v>10000.0</v>
      </c>
      <c r="H89" s="148">
        <f t="shared" si="3"/>
        <v>0</v>
      </c>
      <c r="I89" s="198" t="s">
        <v>311</v>
      </c>
      <c r="J89" s="199" t="s">
        <v>35</v>
      </c>
      <c r="K89" s="193" t="s">
        <v>347</v>
      </c>
      <c r="L89" s="162">
        <v>44682.0</v>
      </c>
      <c r="M89" s="200" t="s">
        <v>10</v>
      </c>
      <c r="N89" s="201" t="s">
        <v>10</v>
      </c>
      <c r="O89" s="209" t="s">
        <v>519</v>
      </c>
      <c r="P89" s="209" t="s">
        <v>520</v>
      </c>
      <c r="Q89" s="209" t="s">
        <v>521</v>
      </c>
    </row>
    <row r="90">
      <c r="A90" s="147"/>
      <c r="B90" s="128">
        <v>83.0</v>
      </c>
      <c r="C90" s="141">
        <v>700107.0</v>
      </c>
      <c r="D90" s="208" t="s">
        <v>522</v>
      </c>
      <c r="E90" s="167" t="s">
        <v>73</v>
      </c>
      <c r="F90" s="197">
        <v>5000.0</v>
      </c>
      <c r="G90" s="143">
        <v>5000.0</v>
      </c>
      <c r="H90" s="148">
        <f t="shared" si="3"/>
        <v>0</v>
      </c>
      <c r="I90" s="198" t="s">
        <v>523</v>
      </c>
      <c r="J90" s="199" t="s">
        <v>35</v>
      </c>
      <c r="K90" s="195" t="s">
        <v>287</v>
      </c>
      <c r="L90" s="162">
        <v>44682.0</v>
      </c>
      <c r="M90" s="200" t="s">
        <v>10</v>
      </c>
      <c r="N90" s="201" t="s">
        <v>10</v>
      </c>
      <c r="O90" s="209" t="s">
        <v>524</v>
      </c>
      <c r="P90" s="209"/>
      <c r="Q90" s="209" t="s">
        <v>525</v>
      </c>
    </row>
    <row r="91">
      <c r="A91" s="147"/>
      <c r="B91" s="128">
        <v>84.0</v>
      </c>
      <c r="C91" s="141">
        <v>600131.0</v>
      </c>
      <c r="D91" s="205" t="s">
        <v>526</v>
      </c>
      <c r="E91" s="168" t="s">
        <v>73</v>
      </c>
      <c r="F91" s="170">
        <v>15000.0</v>
      </c>
      <c r="G91" s="143">
        <v>15000.0</v>
      </c>
      <c r="H91" s="148">
        <f t="shared" si="3"/>
        <v>0</v>
      </c>
      <c r="I91" s="171" t="s">
        <v>527</v>
      </c>
      <c r="J91" s="146" t="s">
        <v>30</v>
      </c>
      <c r="K91" s="193" t="s">
        <v>528</v>
      </c>
      <c r="L91" s="162">
        <v>44682.0</v>
      </c>
      <c r="M91" s="200" t="s">
        <v>10</v>
      </c>
      <c r="N91" s="201" t="s">
        <v>10</v>
      </c>
      <c r="O91" s="209" t="s">
        <v>529</v>
      </c>
      <c r="P91" s="209" t="s">
        <v>530</v>
      </c>
      <c r="Q91" s="209" t="s">
        <v>531</v>
      </c>
    </row>
    <row r="92">
      <c r="A92" s="147"/>
      <c r="B92" s="128">
        <v>85.0</v>
      </c>
      <c r="C92" s="141">
        <v>700211.0</v>
      </c>
      <c r="D92" s="208" t="s">
        <v>532</v>
      </c>
      <c r="E92" s="167" t="s">
        <v>73</v>
      </c>
      <c r="F92" s="197">
        <v>14400.0</v>
      </c>
      <c r="G92" s="143">
        <v>14400.0</v>
      </c>
      <c r="H92" s="148">
        <f t="shared" si="3"/>
        <v>0</v>
      </c>
      <c r="I92" s="198" t="s">
        <v>533</v>
      </c>
      <c r="J92" s="199" t="s">
        <v>35</v>
      </c>
      <c r="K92" s="195" t="s">
        <v>493</v>
      </c>
      <c r="L92" s="162">
        <v>44682.0</v>
      </c>
      <c r="M92" s="200" t="s">
        <v>10</v>
      </c>
      <c r="N92" s="201" t="s">
        <v>10</v>
      </c>
      <c r="O92" s="213" t="s">
        <v>534</v>
      </c>
      <c r="P92" s="213" t="s">
        <v>535</v>
      </c>
      <c r="Q92" s="209" t="s">
        <v>536</v>
      </c>
    </row>
    <row r="93">
      <c r="A93" s="147"/>
      <c r="B93" s="128">
        <v>86.0</v>
      </c>
      <c r="C93" s="141">
        <v>700147.0</v>
      </c>
      <c r="D93" s="208" t="s">
        <v>537</v>
      </c>
      <c r="E93" s="167" t="s">
        <v>73</v>
      </c>
      <c r="F93" s="197">
        <v>5500.0</v>
      </c>
      <c r="G93" s="143">
        <v>5500.0</v>
      </c>
      <c r="H93" s="148">
        <f t="shared" si="3"/>
        <v>0</v>
      </c>
      <c r="I93" s="198" t="s">
        <v>538</v>
      </c>
      <c r="J93" s="199" t="s">
        <v>35</v>
      </c>
      <c r="K93" s="193" t="s">
        <v>423</v>
      </c>
      <c r="L93" s="162">
        <v>44682.0</v>
      </c>
      <c r="M93" s="200" t="s">
        <v>10</v>
      </c>
      <c r="N93" s="201" t="s">
        <v>10</v>
      </c>
      <c r="O93" s="182" t="s">
        <v>539</v>
      </c>
      <c r="P93" s="182" t="s">
        <v>540</v>
      </c>
      <c r="Q93" s="182" t="s">
        <v>541</v>
      </c>
    </row>
    <row r="94">
      <c r="A94" s="147"/>
      <c r="B94" s="128">
        <v>87.0</v>
      </c>
      <c r="C94" s="141">
        <v>700007.0</v>
      </c>
      <c r="D94" s="208" t="s">
        <v>542</v>
      </c>
      <c r="E94" s="167" t="s">
        <v>73</v>
      </c>
      <c r="F94" s="197">
        <v>10000.0</v>
      </c>
      <c r="G94" s="143">
        <v>10000.0</v>
      </c>
      <c r="H94" s="148">
        <f t="shared" si="3"/>
        <v>0</v>
      </c>
      <c r="I94" s="198" t="s">
        <v>543</v>
      </c>
      <c r="J94" s="199" t="s">
        <v>35</v>
      </c>
      <c r="K94" s="195" t="s">
        <v>347</v>
      </c>
      <c r="L94" s="162">
        <v>44713.0</v>
      </c>
      <c r="M94" s="200" t="s">
        <v>10</v>
      </c>
      <c r="N94" s="201" t="s">
        <v>10</v>
      </c>
      <c r="O94" s="182" t="s">
        <v>544</v>
      </c>
      <c r="P94" s="182" t="s">
        <v>545</v>
      </c>
      <c r="Q94" s="182" t="s">
        <v>546</v>
      </c>
    </row>
    <row r="95">
      <c r="A95" s="147"/>
      <c r="B95" s="141">
        <v>88.0</v>
      </c>
      <c r="C95" s="141">
        <v>700101.0</v>
      </c>
      <c r="D95" s="208" t="s">
        <v>547</v>
      </c>
      <c r="E95" s="167" t="s">
        <v>73</v>
      </c>
      <c r="F95" s="197">
        <v>9941.0</v>
      </c>
      <c r="G95" s="143">
        <v>9941.0</v>
      </c>
      <c r="H95" s="148">
        <f t="shared" si="3"/>
        <v>0</v>
      </c>
      <c r="I95" s="198" t="s">
        <v>150</v>
      </c>
      <c r="J95" s="199" t="s">
        <v>35</v>
      </c>
      <c r="K95" s="193" t="s">
        <v>382</v>
      </c>
      <c r="L95" s="162">
        <v>44713.0</v>
      </c>
      <c r="M95" s="200" t="s">
        <v>10</v>
      </c>
      <c r="N95" s="201" t="s">
        <v>10</v>
      </c>
      <c r="O95" s="182" t="s">
        <v>548</v>
      </c>
      <c r="P95" s="182" t="s">
        <v>549</v>
      </c>
      <c r="Q95" s="182" t="s">
        <v>550</v>
      </c>
    </row>
    <row r="96">
      <c r="A96" s="147"/>
      <c r="B96" s="128">
        <v>89.0</v>
      </c>
      <c r="C96" s="141">
        <v>800291.0</v>
      </c>
      <c r="D96" s="205" t="s">
        <v>551</v>
      </c>
      <c r="E96" s="167" t="s">
        <v>73</v>
      </c>
      <c r="F96" s="197">
        <v>2200.0</v>
      </c>
      <c r="G96" s="143">
        <v>2200.0</v>
      </c>
      <c r="H96" s="148">
        <f t="shared" si="3"/>
        <v>0</v>
      </c>
      <c r="I96" s="198" t="s">
        <v>552</v>
      </c>
      <c r="J96" s="199" t="s">
        <v>41</v>
      </c>
      <c r="K96" s="195" t="s">
        <v>114</v>
      </c>
      <c r="L96" s="162">
        <v>44713.0</v>
      </c>
      <c r="M96" s="200" t="s">
        <v>10</v>
      </c>
      <c r="N96" s="201" t="s">
        <v>10</v>
      </c>
      <c r="O96" s="182" t="s">
        <v>553</v>
      </c>
      <c r="P96" s="182" t="s">
        <v>554</v>
      </c>
      <c r="Q96" s="182" t="s">
        <v>555</v>
      </c>
    </row>
    <row r="97">
      <c r="A97" s="147"/>
      <c r="B97" s="128">
        <v>90.0</v>
      </c>
      <c r="C97" s="141">
        <v>600122.0</v>
      </c>
      <c r="D97" s="205" t="s">
        <v>556</v>
      </c>
      <c r="E97" s="168" t="s">
        <v>73</v>
      </c>
      <c r="F97" s="170">
        <v>39000.0</v>
      </c>
      <c r="G97" s="143">
        <v>39000.0</v>
      </c>
      <c r="H97" s="148">
        <f t="shared" si="3"/>
        <v>0</v>
      </c>
      <c r="I97" s="171" t="s">
        <v>557</v>
      </c>
      <c r="J97" s="146" t="s">
        <v>30</v>
      </c>
      <c r="K97" s="193" t="s">
        <v>372</v>
      </c>
      <c r="L97" s="162">
        <v>44682.0</v>
      </c>
      <c r="M97" s="200" t="s">
        <v>10</v>
      </c>
      <c r="N97" s="201" t="s">
        <v>10</v>
      </c>
      <c r="O97" s="182" t="s">
        <v>558</v>
      </c>
      <c r="P97" s="182" t="s">
        <v>559</v>
      </c>
      <c r="Q97" s="182" t="s">
        <v>560</v>
      </c>
    </row>
    <row r="98">
      <c r="A98" s="147"/>
      <c r="B98" s="128">
        <v>91.0</v>
      </c>
      <c r="C98" s="141">
        <v>600087.0</v>
      </c>
      <c r="D98" s="205" t="s">
        <v>561</v>
      </c>
      <c r="E98" s="168" t="s">
        <v>73</v>
      </c>
      <c r="F98" s="170">
        <v>30000.0</v>
      </c>
      <c r="G98" s="143">
        <v>30000.0</v>
      </c>
      <c r="H98" s="148">
        <f t="shared" si="3"/>
        <v>0</v>
      </c>
      <c r="I98" s="171" t="s">
        <v>562</v>
      </c>
      <c r="J98" s="146" t="s">
        <v>30</v>
      </c>
      <c r="K98" s="195" t="s">
        <v>104</v>
      </c>
      <c r="L98" s="162">
        <v>44621.0</v>
      </c>
      <c r="M98" s="200" t="s">
        <v>10</v>
      </c>
      <c r="N98" s="201" t="s">
        <v>10</v>
      </c>
      <c r="O98" s="182" t="s">
        <v>563</v>
      </c>
      <c r="P98" s="182" t="s">
        <v>564</v>
      </c>
      <c r="Q98" s="182" t="s">
        <v>565</v>
      </c>
    </row>
    <row r="99">
      <c r="A99" s="147"/>
      <c r="B99" s="141">
        <v>92.0</v>
      </c>
      <c r="C99" s="141">
        <v>700190.0</v>
      </c>
      <c r="D99" s="208" t="s">
        <v>566</v>
      </c>
      <c r="E99" s="167" t="s">
        <v>73</v>
      </c>
      <c r="F99" s="197">
        <v>0.0</v>
      </c>
      <c r="G99" s="143">
        <v>0.0</v>
      </c>
      <c r="H99" s="148">
        <f t="shared" si="3"/>
        <v>0</v>
      </c>
      <c r="I99" s="198" t="s">
        <v>538</v>
      </c>
      <c r="J99" s="199" t="s">
        <v>35</v>
      </c>
      <c r="K99" s="193" t="s">
        <v>392</v>
      </c>
      <c r="L99" s="162">
        <v>44713.0</v>
      </c>
      <c r="M99" s="214" t="s">
        <v>10</v>
      </c>
      <c r="N99" s="201" t="s">
        <v>10</v>
      </c>
      <c r="O99" s="182" t="s">
        <v>567</v>
      </c>
      <c r="P99" s="182" t="s">
        <v>568</v>
      </c>
      <c r="Q99" s="182" t="s">
        <v>569</v>
      </c>
    </row>
    <row r="100">
      <c r="A100" s="147"/>
      <c r="B100" s="128">
        <v>93.0</v>
      </c>
      <c r="C100" s="141">
        <v>700257.0</v>
      </c>
      <c r="D100" s="208" t="s">
        <v>570</v>
      </c>
      <c r="E100" s="167" t="s">
        <v>73</v>
      </c>
      <c r="F100" s="197">
        <v>16400.0</v>
      </c>
      <c r="G100" s="143">
        <v>16400.0</v>
      </c>
      <c r="H100" s="148">
        <f t="shared" si="3"/>
        <v>0</v>
      </c>
      <c r="I100" s="198" t="s">
        <v>571</v>
      </c>
      <c r="J100" s="199" t="s">
        <v>35</v>
      </c>
      <c r="K100" s="195" t="s">
        <v>504</v>
      </c>
      <c r="L100" s="162">
        <v>44713.0</v>
      </c>
      <c r="M100" s="214" t="s">
        <v>10</v>
      </c>
      <c r="N100" s="201" t="s">
        <v>10</v>
      </c>
      <c r="O100" s="182" t="s">
        <v>572</v>
      </c>
      <c r="P100" s="182" t="s">
        <v>573</v>
      </c>
      <c r="Q100" s="182" t="s">
        <v>574</v>
      </c>
    </row>
    <row r="101">
      <c r="A101" s="147"/>
      <c r="B101" s="128">
        <v>94.0</v>
      </c>
      <c r="C101" s="141">
        <v>600142.0</v>
      </c>
      <c r="D101" s="205" t="s">
        <v>575</v>
      </c>
      <c r="E101" s="168" t="s">
        <v>73</v>
      </c>
      <c r="F101" s="170">
        <v>48000.0</v>
      </c>
      <c r="G101" s="143">
        <v>48000.0</v>
      </c>
      <c r="H101" s="148">
        <f t="shared" si="3"/>
        <v>0</v>
      </c>
      <c r="I101" s="171" t="s">
        <v>264</v>
      </c>
      <c r="J101" s="146" t="s">
        <v>30</v>
      </c>
      <c r="K101" s="193" t="s">
        <v>198</v>
      </c>
      <c r="L101" s="162">
        <v>44713.0</v>
      </c>
      <c r="M101" s="214" t="s">
        <v>10</v>
      </c>
      <c r="N101" s="201" t="s">
        <v>10</v>
      </c>
      <c r="O101" s="182" t="s">
        <v>576</v>
      </c>
      <c r="P101" s="182" t="s">
        <v>577</v>
      </c>
      <c r="Q101" s="182" t="s">
        <v>578</v>
      </c>
    </row>
    <row r="102">
      <c r="A102" s="147"/>
      <c r="B102" s="128">
        <v>95.0</v>
      </c>
      <c r="C102" s="141">
        <v>700259.0</v>
      </c>
      <c r="D102" s="208" t="s">
        <v>579</v>
      </c>
      <c r="E102" s="167" t="s">
        <v>73</v>
      </c>
      <c r="F102" s="197">
        <v>3475.0</v>
      </c>
      <c r="G102" s="143">
        <v>3475.0</v>
      </c>
      <c r="H102" s="148">
        <f t="shared" si="3"/>
        <v>0</v>
      </c>
      <c r="I102" s="198" t="s">
        <v>580</v>
      </c>
      <c r="J102" s="199" t="s">
        <v>35</v>
      </c>
      <c r="K102" s="195" t="s">
        <v>581</v>
      </c>
      <c r="L102" s="162">
        <v>44652.0</v>
      </c>
      <c r="M102" s="214" t="s">
        <v>10</v>
      </c>
      <c r="N102" s="201" t="s">
        <v>10</v>
      </c>
      <c r="O102" s="182" t="s">
        <v>582</v>
      </c>
      <c r="P102" s="182" t="s">
        <v>583</v>
      </c>
      <c r="Q102" s="182" t="s">
        <v>584</v>
      </c>
    </row>
    <row r="103">
      <c r="A103" s="147"/>
      <c r="B103" s="141">
        <v>96.0</v>
      </c>
      <c r="C103" s="141">
        <v>700137.0</v>
      </c>
      <c r="D103" s="208" t="s">
        <v>585</v>
      </c>
      <c r="E103" s="167" t="s">
        <v>73</v>
      </c>
      <c r="F103" s="197">
        <v>30000.0</v>
      </c>
      <c r="G103" s="143">
        <v>30000.0</v>
      </c>
      <c r="H103" s="148">
        <f t="shared" si="3"/>
        <v>0</v>
      </c>
      <c r="I103" s="198" t="s">
        <v>538</v>
      </c>
      <c r="J103" s="199" t="s">
        <v>35</v>
      </c>
      <c r="K103" s="193" t="s">
        <v>423</v>
      </c>
      <c r="L103" s="162">
        <v>44713.0</v>
      </c>
      <c r="M103" s="214" t="s">
        <v>10</v>
      </c>
      <c r="N103" s="201" t="s">
        <v>10</v>
      </c>
      <c r="O103" s="182" t="s">
        <v>586</v>
      </c>
      <c r="P103" s="182" t="s">
        <v>587</v>
      </c>
      <c r="Q103" s="182" t="s">
        <v>588</v>
      </c>
    </row>
    <row r="104">
      <c r="A104" s="147"/>
      <c r="B104" s="128">
        <v>97.0</v>
      </c>
      <c r="C104" s="141">
        <v>600077.0</v>
      </c>
      <c r="D104" s="205" t="s">
        <v>589</v>
      </c>
      <c r="E104" s="168" t="s">
        <v>73</v>
      </c>
      <c r="F104" s="170">
        <v>54000.0</v>
      </c>
      <c r="G104" s="143">
        <v>54000.0</v>
      </c>
      <c r="H104" s="148">
        <f t="shared" si="3"/>
        <v>0</v>
      </c>
      <c r="I104" s="171" t="s">
        <v>590</v>
      </c>
      <c r="J104" s="146" t="s">
        <v>30</v>
      </c>
      <c r="K104" s="195" t="s">
        <v>104</v>
      </c>
      <c r="L104" s="162">
        <v>44593.0</v>
      </c>
      <c r="M104" s="214" t="s">
        <v>10</v>
      </c>
      <c r="N104" s="201" t="s">
        <v>10</v>
      </c>
      <c r="O104" s="182" t="s">
        <v>591</v>
      </c>
      <c r="P104" s="182" t="s">
        <v>592</v>
      </c>
      <c r="Q104" s="182" t="s">
        <v>593</v>
      </c>
    </row>
    <row r="105">
      <c r="A105" s="147"/>
      <c r="B105" s="128">
        <v>98.0</v>
      </c>
      <c r="C105" s="141">
        <v>600073.0</v>
      </c>
      <c r="D105" s="205" t="s">
        <v>594</v>
      </c>
      <c r="E105" s="168" t="s">
        <v>73</v>
      </c>
      <c r="F105" s="170">
        <v>44000.0</v>
      </c>
      <c r="G105" s="143">
        <v>44000.0</v>
      </c>
      <c r="H105" s="148">
        <f t="shared" si="3"/>
        <v>0</v>
      </c>
      <c r="I105" s="171" t="s">
        <v>590</v>
      </c>
      <c r="J105" s="146" t="s">
        <v>30</v>
      </c>
      <c r="K105" s="193" t="s">
        <v>104</v>
      </c>
      <c r="L105" s="162">
        <v>44593.0</v>
      </c>
      <c r="M105" s="214" t="s">
        <v>10</v>
      </c>
      <c r="N105" s="201" t="s">
        <v>10</v>
      </c>
      <c r="O105" s="182" t="s">
        <v>595</v>
      </c>
      <c r="P105" s="182" t="s">
        <v>596</v>
      </c>
      <c r="Q105" s="182" t="s">
        <v>593</v>
      </c>
    </row>
    <row r="106">
      <c r="A106" s="147"/>
      <c r="B106" s="128">
        <v>99.0</v>
      </c>
      <c r="C106" s="141">
        <v>600074.0</v>
      </c>
      <c r="D106" s="205" t="s">
        <v>597</v>
      </c>
      <c r="E106" s="168" t="s">
        <v>73</v>
      </c>
      <c r="F106" s="170">
        <v>27350.0</v>
      </c>
      <c r="G106" s="143">
        <v>27350.0</v>
      </c>
      <c r="H106" s="148">
        <f t="shared" si="3"/>
        <v>0</v>
      </c>
      <c r="I106" s="171" t="s">
        <v>590</v>
      </c>
      <c r="J106" s="146" t="s">
        <v>30</v>
      </c>
      <c r="K106" s="195" t="s">
        <v>104</v>
      </c>
      <c r="L106" s="162">
        <v>44593.0</v>
      </c>
      <c r="M106" s="214" t="s">
        <v>10</v>
      </c>
      <c r="N106" s="201" t="s">
        <v>10</v>
      </c>
      <c r="O106" s="182" t="s">
        <v>598</v>
      </c>
      <c r="P106" s="182" t="s">
        <v>599</v>
      </c>
      <c r="Q106" s="182" t="s">
        <v>593</v>
      </c>
    </row>
    <row r="107">
      <c r="A107" s="147"/>
      <c r="B107" s="128">
        <v>100.0</v>
      </c>
      <c r="C107" s="141">
        <v>500023.0</v>
      </c>
      <c r="D107" s="210" t="s">
        <v>600</v>
      </c>
      <c r="E107" s="167" t="s">
        <v>73</v>
      </c>
      <c r="F107" s="143">
        <v>19200.0</v>
      </c>
      <c r="G107" s="143">
        <v>19200.0</v>
      </c>
      <c r="H107" s="144">
        <f t="shared" si="3"/>
        <v>0</v>
      </c>
      <c r="I107" s="145" t="s">
        <v>601</v>
      </c>
      <c r="J107" s="146" t="s">
        <v>113</v>
      </c>
      <c r="K107" s="193" t="s">
        <v>293</v>
      </c>
      <c r="L107" s="162">
        <v>44593.0</v>
      </c>
      <c r="M107" s="214" t="s">
        <v>10</v>
      </c>
      <c r="N107" s="201" t="s">
        <v>10</v>
      </c>
      <c r="O107" s="182" t="s">
        <v>602</v>
      </c>
      <c r="P107" s="182" t="s">
        <v>603</v>
      </c>
      <c r="Q107" s="182" t="s">
        <v>604</v>
      </c>
    </row>
    <row r="108">
      <c r="A108" s="147"/>
      <c r="B108" s="128">
        <v>101.0</v>
      </c>
      <c r="C108" s="141">
        <v>200007.0</v>
      </c>
      <c r="D108" s="215" t="s">
        <v>605</v>
      </c>
      <c r="E108" s="130" t="s">
        <v>73</v>
      </c>
      <c r="F108" s="143">
        <v>374.0</v>
      </c>
      <c r="G108" s="143">
        <v>374.0</v>
      </c>
      <c r="H108" s="148">
        <f t="shared" si="3"/>
        <v>0</v>
      </c>
      <c r="I108" s="145" t="s">
        <v>606</v>
      </c>
      <c r="J108" s="146" t="s">
        <v>12</v>
      </c>
      <c r="K108" s="195" t="s">
        <v>10</v>
      </c>
      <c r="L108" s="162">
        <v>44713.0</v>
      </c>
      <c r="M108" s="214" t="s">
        <v>10</v>
      </c>
      <c r="N108" s="201" t="s">
        <v>10</v>
      </c>
      <c r="O108" s="182" t="s">
        <v>607</v>
      </c>
      <c r="P108" s="182" t="s">
        <v>608</v>
      </c>
      <c r="Q108" s="182" t="s">
        <v>609</v>
      </c>
    </row>
    <row r="109">
      <c r="A109" s="147"/>
      <c r="B109" s="141">
        <v>102.0</v>
      </c>
      <c r="C109" s="141">
        <v>800189.0</v>
      </c>
      <c r="D109" s="205" t="s">
        <v>610</v>
      </c>
      <c r="E109" s="167" t="s">
        <v>73</v>
      </c>
      <c r="F109" s="216">
        <v>5000.0</v>
      </c>
      <c r="G109" s="143">
        <v>5000.0</v>
      </c>
      <c r="H109" s="148">
        <f t="shared" si="3"/>
        <v>0</v>
      </c>
      <c r="I109" s="198" t="s">
        <v>611</v>
      </c>
      <c r="J109" s="199" t="s">
        <v>41</v>
      </c>
      <c r="K109" s="193" t="s">
        <v>612</v>
      </c>
      <c r="L109" s="162">
        <v>44713.0</v>
      </c>
      <c r="M109" s="214" t="s">
        <v>10</v>
      </c>
      <c r="N109" s="201" t="s">
        <v>10</v>
      </c>
      <c r="O109" s="182" t="s">
        <v>613</v>
      </c>
      <c r="P109" s="182" t="s">
        <v>614</v>
      </c>
      <c r="Q109" s="182" t="s">
        <v>615</v>
      </c>
    </row>
    <row r="110">
      <c r="A110" s="147"/>
      <c r="B110" s="128">
        <v>103.0</v>
      </c>
      <c r="C110" s="141">
        <v>700104.0</v>
      </c>
      <c r="D110" s="208" t="s">
        <v>616</v>
      </c>
      <c r="E110" s="167" t="s">
        <v>73</v>
      </c>
      <c r="F110" s="217">
        <v>3000.0</v>
      </c>
      <c r="G110" s="143">
        <v>3000.0</v>
      </c>
      <c r="H110" s="148">
        <f t="shared" si="3"/>
        <v>0</v>
      </c>
      <c r="I110" s="198" t="s">
        <v>381</v>
      </c>
      <c r="J110" s="199" t="s">
        <v>35</v>
      </c>
      <c r="K110" s="195" t="s">
        <v>617</v>
      </c>
      <c r="L110" s="162">
        <v>44652.0</v>
      </c>
      <c r="M110" s="214" t="s">
        <v>10</v>
      </c>
      <c r="N110" s="201" t="s">
        <v>10</v>
      </c>
      <c r="O110" s="182" t="s">
        <v>618</v>
      </c>
      <c r="P110" s="182" t="s">
        <v>619</v>
      </c>
      <c r="Q110" s="182" t="s">
        <v>620</v>
      </c>
    </row>
    <row r="111">
      <c r="A111" s="147"/>
      <c r="B111" s="128">
        <v>104.0</v>
      </c>
      <c r="C111" s="141">
        <v>700246.0</v>
      </c>
      <c r="D111" s="208" t="s">
        <v>621</v>
      </c>
      <c r="E111" s="167" t="s">
        <v>73</v>
      </c>
      <c r="F111" s="216">
        <v>5000.0</v>
      </c>
      <c r="G111" s="143">
        <v>5000.0</v>
      </c>
      <c r="H111" s="148">
        <f t="shared" si="3"/>
        <v>0</v>
      </c>
      <c r="I111" s="198" t="s">
        <v>478</v>
      </c>
      <c r="J111" s="199" t="s">
        <v>35</v>
      </c>
      <c r="K111" s="193" t="s">
        <v>617</v>
      </c>
      <c r="L111" s="162">
        <v>44682.0</v>
      </c>
      <c r="M111" s="214" t="s">
        <v>10</v>
      </c>
      <c r="N111" s="201" t="s">
        <v>10</v>
      </c>
      <c r="O111" s="182" t="s">
        <v>622</v>
      </c>
      <c r="P111" s="182" t="s">
        <v>623</v>
      </c>
      <c r="Q111" s="155" t="s">
        <v>624</v>
      </c>
    </row>
    <row r="112">
      <c r="A112" s="147"/>
      <c r="B112" s="128">
        <v>105.0</v>
      </c>
      <c r="C112" s="141">
        <v>700248.0</v>
      </c>
      <c r="D112" s="208" t="s">
        <v>625</v>
      </c>
      <c r="E112" s="167" t="s">
        <v>73</v>
      </c>
      <c r="F112" s="217">
        <v>12500.0</v>
      </c>
      <c r="G112" s="143">
        <v>12500.0</v>
      </c>
      <c r="H112" s="148">
        <f t="shared" si="3"/>
        <v>0</v>
      </c>
      <c r="I112" s="198" t="s">
        <v>626</v>
      </c>
      <c r="J112" s="199" t="s">
        <v>346</v>
      </c>
      <c r="K112" s="195" t="s">
        <v>358</v>
      </c>
      <c r="L112" s="162">
        <v>44713.0</v>
      </c>
      <c r="M112" s="214" t="s">
        <v>10</v>
      </c>
      <c r="N112" s="201" t="s">
        <v>10</v>
      </c>
      <c r="O112" s="182" t="s">
        <v>627</v>
      </c>
      <c r="P112" s="182" t="s">
        <v>628</v>
      </c>
      <c r="Q112" s="182" t="s">
        <v>629</v>
      </c>
    </row>
    <row r="113">
      <c r="A113" s="147"/>
      <c r="B113" s="141">
        <v>106.0</v>
      </c>
      <c r="C113" s="141">
        <v>700249.0</v>
      </c>
      <c r="D113" s="208" t="s">
        <v>630</v>
      </c>
      <c r="E113" s="167" t="s">
        <v>73</v>
      </c>
      <c r="F113" s="216">
        <v>12000.0</v>
      </c>
      <c r="G113" s="143">
        <v>12000.0</v>
      </c>
      <c r="H113" s="148">
        <f t="shared" si="3"/>
        <v>0</v>
      </c>
      <c r="I113" s="198" t="s">
        <v>626</v>
      </c>
      <c r="J113" s="199" t="s">
        <v>35</v>
      </c>
      <c r="K113" s="193" t="s">
        <v>493</v>
      </c>
      <c r="L113" s="162">
        <v>44713.0</v>
      </c>
      <c r="M113" s="214" t="s">
        <v>10</v>
      </c>
      <c r="N113" s="201" t="s">
        <v>10</v>
      </c>
      <c r="O113" s="182" t="s">
        <v>631</v>
      </c>
      <c r="P113" s="182" t="s">
        <v>632</v>
      </c>
      <c r="Q113" s="182" t="s">
        <v>633</v>
      </c>
    </row>
    <row r="114">
      <c r="A114" s="147"/>
      <c r="B114" s="128">
        <v>107.0</v>
      </c>
      <c r="C114" s="141">
        <v>700141.0</v>
      </c>
      <c r="D114" s="208" t="s">
        <v>634</v>
      </c>
      <c r="E114" s="167" t="s">
        <v>73</v>
      </c>
      <c r="F114" s="217">
        <v>6000.0</v>
      </c>
      <c r="G114" s="143">
        <v>6000.0</v>
      </c>
      <c r="H114" s="148">
        <f t="shared" si="3"/>
        <v>0</v>
      </c>
      <c r="I114" s="198" t="s">
        <v>478</v>
      </c>
      <c r="J114" s="199" t="s">
        <v>35</v>
      </c>
      <c r="K114" s="195" t="s">
        <v>581</v>
      </c>
      <c r="L114" s="162">
        <v>44713.0</v>
      </c>
      <c r="M114" s="214" t="s">
        <v>10</v>
      </c>
      <c r="N114" s="201" t="s">
        <v>10</v>
      </c>
      <c r="O114" s="182" t="s">
        <v>635</v>
      </c>
      <c r="P114" s="182" t="s">
        <v>636</v>
      </c>
      <c r="Q114" s="182" t="s">
        <v>637</v>
      </c>
    </row>
    <row r="115">
      <c r="A115" s="147"/>
      <c r="B115" s="128">
        <v>108.0</v>
      </c>
      <c r="C115" s="141">
        <v>800332.0</v>
      </c>
      <c r="D115" s="205" t="s">
        <v>638</v>
      </c>
      <c r="E115" s="167" t="s">
        <v>73</v>
      </c>
      <c r="F115" s="216">
        <v>500.0</v>
      </c>
      <c r="G115" s="143">
        <v>500.0</v>
      </c>
      <c r="H115" s="148">
        <f t="shared" si="3"/>
        <v>0</v>
      </c>
      <c r="I115" s="198" t="s">
        <v>639</v>
      </c>
      <c r="J115" s="199" t="s">
        <v>41</v>
      </c>
      <c r="K115" s="193" t="s">
        <v>640</v>
      </c>
      <c r="L115" s="162">
        <v>44713.0</v>
      </c>
      <c r="M115" s="214" t="s">
        <v>10</v>
      </c>
      <c r="N115" s="201" t="s">
        <v>10</v>
      </c>
      <c r="O115" s="182" t="s">
        <v>641</v>
      </c>
      <c r="P115" s="182" t="s">
        <v>642</v>
      </c>
      <c r="Q115" s="182" t="s">
        <v>643</v>
      </c>
    </row>
    <row r="116">
      <c r="A116" s="147"/>
      <c r="B116" s="128">
        <v>109.0</v>
      </c>
      <c r="C116" s="141">
        <v>500053.0</v>
      </c>
      <c r="D116" s="210" t="s">
        <v>644</v>
      </c>
      <c r="E116" s="130" t="s">
        <v>73</v>
      </c>
      <c r="F116" s="218">
        <v>20000.0</v>
      </c>
      <c r="G116" s="143">
        <v>20000.0</v>
      </c>
      <c r="H116" s="144">
        <f t="shared" si="3"/>
        <v>0</v>
      </c>
      <c r="I116" s="145" t="s">
        <v>645</v>
      </c>
      <c r="J116" s="146" t="s">
        <v>113</v>
      </c>
      <c r="K116" s="195" t="s">
        <v>179</v>
      </c>
      <c r="L116" s="162">
        <v>44713.0</v>
      </c>
      <c r="M116" s="214" t="s">
        <v>10</v>
      </c>
      <c r="N116" s="201" t="s">
        <v>10</v>
      </c>
      <c r="O116" s="182" t="s">
        <v>646</v>
      </c>
      <c r="P116" s="182" t="s">
        <v>647</v>
      </c>
      <c r="Q116" s="182" t="s">
        <v>648</v>
      </c>
    </row>
    <row r="117">
      <c r="A117" s="147"/>
      <c r="B117" s="141">
        <v>110.0</v>
      </c>
      <c r="C117" s="141">
        <v>800179.0</v>
      </c>
      <c r="D117" s="205" t="s">
        <v>649</v>
      </c>
      <c r="E117" s="167" t="s">
        <v>73</v>
      </c>
      <c r="F117" s="216">
        <v>18755.0</v>
      </c>
      <c r="G117" s="143">
        <v>18755.0</v>
      </c>
      <c r="H117" s="148">
        <f t="shared" si="3"/>
        <v>0</v>
      </c>
      <c r="I117" s="198" t="s">
        <v>650</v>
      </c>
      <c r="J117" s="199" t="s">
        <v>41</v>
      </c>
      <c r="K117" s="193" t="s">
        <v>206</v>
      </c>
      <c r="L117" s="162">
        <v>44713.0</v>
      </c>
      <c r="M117" s="214" t="s">
        <v>10</v>
      </c>
      <c r="N117" s="201" t="s">
        <v>10</v>
      </c>
      <c r="O117" s="182" t="s">
        <v>651</v>
      </c>
      <c r="P117" s="182" t="s">
        <v>652</v>
      </c>
      <c r="Q117" s="182" t="s">
        <v>653</v>
      </c>
    </row>
    <row r="118">
      <c r="A118" s="147"/>
      <c r="B118" s="128">
        <v>111.0</v>
      </c>
      <c r="C118" s="141">
        <v>700179.0</v>
      </c>
      <c r="D118" s="208" t="s">
        <v>654</v>
      </c>
      <c r="E118" s="167" t="s">
        <v>73</v>
      </c>
      <c r="F118" s="217">
        <v>8000.0</v>
      </c>
      <c r="G118" s="143">
        <v>8000.0</v>
      </c>
      <c r="H118" s="148">
        <f t="shared" si="3"/>
        <v>0</v>
      </c>
      <c r="I118" s="198" t="s">
        <v>655</v>
      </c>
      <c r="J118" s="199" t="s">
        <v>35</v>
      </c>
      <c r="K118" s="195" t="s">
        <v>493</v>
      </c>
      <c r="L118" s="162">
        <v>44713.0</v>
      </c>
      <c r="M118" s="214" t="s">
        <v>10</v>
      </c>
      <c r="N118" s="201" t="s">
        <v>10</v>
      </c>
      <c r="O118" s="182" t="s">
        <v>656</v>
      </c>
      <c r="P118" s="182" t="s">
        <v>657</v>
      </c>
      <c r="Q118" s="182" t="s">
        <v>658</v>
      </c>
    </row>
    <row r="119">
      <c r="A119" s="147"/>
      <c r="B119" s="128">
        <v>112.0</v>
      </c>
      <c r="C119" s="141">
        <v>700106.0</v>
      </c>
      <c r="D119" s="208" t="s">
        <v>659</v>
      </c>
      <c r="E119" s="167" t="s">
        <v>73</v>
      </c>
      <c r="F119" s="216">
        <v>34250.0</v>
      </c>
      <c r="G119" s="143">
        <v>34250.0</v>
      </c>
      <c r="H119" s="148">
        <f t="shared" si="3"/>
        <v>0</v>
      </c>
      <c r="I119" s="198" t="s">
        <v>509</v>
      </c>
      <c r="J119" s="199" t="s">
        <v>35</v>
      </c>
      <c r="K119" s="193" t="s">
        <v>660</v>
      </c>
      <c r="L119" s="162">
        <v>44713.0</v>
      </c>
      <c r="M119" s="214" t="s">
        <v>10</v>
      </c>
      <c r="N119" s="201" t="s">
        <v>10</v>
      </c>
      <c r="O119" s="182" t="s">
        <v>661</v>
      </c>
      <c r="P119" s="182" t="s">
        <v>662</v>
      </c>
      <c r="Q119" s="182" t="s">
        <v>663</v>
      </c>
    </row>
    <row r="120">
      <c r="A120" s="147"/>
      <c r="B120" s="128">
        <v>113.0</v>
      </c>
      <c r="C120" s="141">
        <v>700062.0</v>
      </c>
      <c r="D120" s="208" t="s">
        <v>664</v>
      </c>
      <c r="E120" s="167" t="s">
        <v>73</v>
      </c>
      <c r="F120" s="217">
        <v>18000.0</v>
      </c>
      <c r="G120" s="143">
        <v>18000.0</v>
      </c>
      <c r="H120" s="148">
        <f t="shared" si="3"/>
        <v>0</v>
      </c>
      <c r="I120" s="198" t="s">
        <v>665</v>
      </c>
      <c r="J120" s="199" t="s">
        <v>35</v>
      </c>
      <c r="K120" s="195" t="s">
        <v>382</v>
      </c>
      <c r="L120" s="162">
        <v>44682.0</v>
      </c>
      <c r="M120" s="214" t="s">
        <v>10</v>
      </c>
      <c r="N120" s="201" t="s">
        <v>10</v>
      </c>
      <c r="O120" s="182" t="s">
        <v>666</v>
      </c>
      <c r="P120" s="182" t="s">
        <v>667</v>
      </c>
      <c r="Q120" s="137" t="s">
        <v>668</v>
      </c>
    </row>
    <row r="121">
      <c r="A121" s="147"/>
      <c r="B121" s="128">
        <v>114.0</v>
      </c>
      <c r="C121" s="141">
        <v>700063.0</v>
      </c>
      <c r="D121" s="208" t="s">
        <v>669</v>
      </c>
      <c r="E121" s="167" t="s">
        <v>73</v>
      </c>
      <c r="F121" s="216">
        <v>18290.0</v>
      </c>
      <c r="G121" s="143">
        <v>18290.0</v>
      </c>
      <c r="H121" s="148">
        <f t="shared" si="3"/>
        <v>0</v>
      </c>
      <c r="I121" s="198" t="s">
        <v>670</v>
      </c>
      <c r="J121" s="199" t="s">
        <v>35</v>
      </c>
      <c r="K121" s="193" t="s">
        <v>660</v>
      </c>
      <c r="L121" s="162">
        <v>44713.0</v>
      </c>
      <c r="M121" s="214" t="s">
        <v>10</v>
      </c>
      <c r="N121" s="201" t="s">
        <v>10</v>
      </c>
      <c r="O121" s="182" t="s">
        <v>671</v>
      </c>
      <c r="P121" s="182" t="s">
        <v>672</v>
      </c>
      <c r="Q121" s="182" t="s">
        <v>673</v>
      </c>
    </row>
    <row r="122">
      <c r="A122" s="147"/>
      <c r="B122" s="128">
        <v>115.0</v>
      </c>
      <c r="C122" s="141">
        <v>600117.0</v>
      </c>
      <c r="D122" s="205" t="s">
        <v>674</v>
      </c>
      <c r="E122" s="168" t="s">
        <v>73</v>
      </c>
      <c r="F122" s="219">
        <v>35000.0</v>
      </c>
      <c r="G122" s="143">
        <v>35000.0</v>
      </c>
      <c r="H122" s="148">
        <f t="shared" si="3"/>
        <v>0</v>
      </c>
      <c r="I122" s="171" t="s">
        <v>675</v>
      </c>
      <c r="J122" s="146" t="s">
        <v>30</v>
      </c>
      <c r="K122" s="195" t="s">
        <v>104</v>
      </c>
      <c r="L122" s="162">
        <v>44713.0</v>
      </c>
      <c r="M122" s="214" t="s">
        <v>10</v>
      </c>
      <c r="N122" s="201" t="s">
        <v>10</v>
      </c>
      <c r="O122" s="182" t="s">
        <v>676</v>
      </c>
      <c r="P122" s="182" t="s">
        <v>677</v>
      </c>
      <c r="Q122" s="182" t="s">
        <v>678</v>
      </c>
    </row>
    <row r="123">
      <c r="A123" s="147"/>
      <c r="B123" s="141">
        <v>116.0</v>
      </c>
      <c r="C123" s="141">
        <v>600101.0</v>
      </c>
      <c r="D123" s="205" t="s">
        <v>679</v>
      </c>
      <c r="E123" s="168" t="s">
        <v>73</v>
      </c>
      <c r="F123" s="220">
        <v>12500.0</v>
      </c>
      <c r="G123" s="170">
        <v>12500.0</v>
      </c>
      <c r="H123" s="148">
        <f t="shared" si="3"/>
        <v>0</v>
      </c>
      <c r="I123" s="171" t="s">
        <v>487</v>
      </c>
      <c r="J123" s="146" t="s">
        <v>30</v>
      </c>
      <c r="K123" s="193" t="s">
        <v>358</v>
      </c>
      <c r="L123" s="162">
        <v>44593.0</v>
      </c>
      <c r="M123" s="214" t="s">
        <v>10</v>
      </c>
      <c r="N123" s="201" t="s">
        <v>10</v>
      </c>
      <c r="O123" s="182" t="s">
        <v>680</v>
      </c>
      <c r="P123" s="182" t="s">
        <v>681</v>
      </c>
      <c r="Q123" s="182" t="s">
        <v>682</v>
      </c>
    </row>
    <row r="124">
      <c r="A124" s="147"/>
      <c r="B124" s="128">
        <v>117.0</v>
      </c>
      <c r="C124" s="141">
        <v>700158.0</v>
      </c>
      <c r="D124" s="208" t="s">
        <v>683</v>
      </c>
      <c r="E124" s="167" t="s">
        <v>73</v>
      </c>
      <c r="F124" s="217">
        <v>19488.0</v>
      </c>
      <c r="G124" s="143">
        <v>19488.0</v>
      </c>
      <c r="H124" s="148">
        <f t="shared" si="3"/>
        <v>0</v>
      </c>
      <c r="I124" s="198" t="s">
        <v>381</v>
      </c>
      <c r="J124" s="199" t="s">
        <v>35</v>
      </c>
      <c r="K124" s="195" t="s">
        <v>493</v>
      </c>
      <c r="L124" s="162">
        <v>44713.0</v>
      </c>
      <c r="M124" s="214" t="s">
        <v>10</v>
      </c>
      <c r="N124" s="201" t="s">
        <v>10</v>
      </c>
      <c r="O124" s="182" t="s">
        <v>684</v>
      </c>
      <c r="P124" s="182" t="s">
        <v>685</v>
      </c>
      <c r="Q124" s="182" t="s">
        <v>686</v>
      </c>
    </row>
    <row r="125">
      <c r="A125" s="147"/>
      <c r="B125" s="128">
        <v>118.0</v>
      </c>
      <c r="C125" s="141">
        <v>600060.0</v>
      </c>
      <c r="D125" s="205" t="s">
        <v>687</v>
      </c>
      <c r="E125" s="168" t="s">
        <v>73</v>
      </c>
      <c r="F125" s="220">
        <v>9280.0</v>
      </c>
      <c r="G125" s="143">
        <v>9280.0</v>
      </c>
      <c r="H125" s="148">
        <f t="shared" si="3"/>
        <v>0</v>
      </c>
      <c r="I125" s="171" t="s">
        <v>302</v>
      </c>
      <c r="J125" s="146" t="s">
        <v>30</v>
      </c>
      <c r="K125" s="193" t="s">
        <v>688</v>
      </c>
      <c r="L125" s="162">
        <v>44682.0</v>
      </c>
      <c r="M125" s="214" t="s">
        <v>10</v>
      </c>
      <c r="N125" s="201" t="s">
        <v>10</v>
      </c>
      <c r="O125" s="182" t="s">
        <v>689</v>
      </c>
      <c r="P125" s="182"/>
      <c r="Q125" s="182" t="s">
        <v>690</v>
      </c>
    </row>
    <row r="126">
      <c r="A126" s="147"/>
      <c r="B126" s="128">
        <v>119.0</v>
      </c>
      <c r="C126" s="141">
        <v>700081.0</v>
      </c>
      <c r="D126" s="208" t="s">
        <v>691</v>
      </c>
      <c r="E126" s="167" t="s">
        <v>73</v>
      </c>
      <c r="F126" s="217">
        <v>9000.0</v>
      </c>
      <c r="G126" s="143">
        <v>9000.0</v>
      </c>
      <c r="H126" s="148">
        <f t="shared" si="3"/>
        <v>0</v>
      </c>
      <c r="I126" s="198" t="s">
        <v>503</v>
      </c>
      <c r="J126" s="199" t="s">
        <v>35</v>
      </c>
      <c r="K126" s="195" t="s">
        <v>692</v>
      </c>
      <c r="L126" s="162">
        <v>44713.0</v>
      </c>
      <c r="M126" s="214" t="s">
        <v>10</v>
      </c>
      <c r="N126" s="201" t="s">
        <v>10</v>
      </c>
      <c r="O126" s="182" t="s">
        <v>693</v>
      </c>
      <c r="P126" s="182" t="s">
        <v>694</v>
      </c>
      <c r="Q126" s="182" t="s">
        <v>695</v>
      </c>
    </row>
    <row r="127">
      <c r="A127" s="147"/>
      <c r="B127" s="141">
        <v>120.0</v>
      </c>
      <c r="C127" s="141">
        <v>600018.0</v>
      </c>
      <c r="D127" s="205" t="s">
        <v>696</v>
      </c>
      <c r="E127" s="168" t="s">
        <v>73</v>
      </c>
      <c r="F127" s="220">
        <v>29000.0</v>
      </c>
      <c r="G127" s="143">
        <v>29000.0</v>
      </c>
      <c r="H127" s="148">
        <f t="shared" si="3"/>
        <v>0</v>
      </c>
      <c r="I127" s="171" t="s">
        <v>665</v>
      </c>
      <c r="J127" s="146" t="s">
        <v>30</v>
      </c>
      <c r="K127" s="193" t="s">
        <v>358</v>
      </c>
      <c r="L127" s="162">
        <v>44682.0</v>
      </c>
      <c r="M127" s="214" t="s">
        <v>10</v>
      </c>
      <c r="N127" s="201" t="s">
        <v>10</v>
      </c>
      <c r="O127" s="182" t="s">
        <v>697</v>
      </c>
      <c r="P127" s="182" t="s">
        <v>698</v>
      </c>
      <c r="Q127" s="182" t="s">
        <v>697</v>
      </c>
    </row>
    <row r="128">
      <c r="A128" s="147"/>
      <c r="B128" s="128">
        <v>121.0</v>
      </c>
      <c r="C128" s="141">
        <v>400006.0</v>
      </c>
      <c r="D128" s="210" t="s">
        <v>699</v>
      </c>
      <c r="E128" s="130" t="s">
        <v>73</v>
      </c>
      <c r="F128" s="218">
        <v>3000.0</v>
      </c>
      <c r="G128" s="143">
        <v>3000.0</v>
      </c>
      <c r="H128" s="144">
        <f t="shared" si="3"/>
        <v>0</v>
      </c>
      <c r="I128" s="145" t="s">
        <v>700</v>
      </c>
      <c r="J128" s="146" t="s">
        <v>20</v>
      </c>
      <c r="K128" s="195" t="s">
        <v>151</v>
      </c>
      <c r="L128" s="162">
        <v>44593.0</v>
      </c>
      <c r="M128" s="214" t="s">
        <v>10</v>
      </c>
      <c r="N128" s="201" t="s">
        <v>10</v>
      </c>
      <c r="O128" s="182" t="s">
        <v>701</v>
      </c>
      <c r="P128" s="182" t="s">
        <v>702</v>
      </c>
      <c r="Q128" s="182" t="s">
        <v>703</v>
      </c>
    </row>
    <row r="129">
      <c r="A129" s="147"/>
      <c r="B129" s="128">
        <v>122.0</v>
      </c>
      <c r="C129" s="141">
        <v>600143.0</v>
      </c>
      <c r="D129" s="205" t="s">
        <v>334</v>
      </c>
      <c r="E129" s="168" t="s">
        <v>73</v>
      </c>
      <c r="F129" s="220">
        <v>4900.0</v>
      </c>
      <c r="G129" s="143">
        <v>4900.0</v>
      </c>
      <c r="H129" s="148">
        <f t="shared" si="3"/>
        <v>0</v>
      </c>
      <c r="I129" s="171" t="s">
        <v>704</v>
      </c>
      <c r="J129" s="146" t="s">
        <v>30</v>
      </c>
      <c r="K129" s="193" t="s">
        <v>372</v>
      </c>
      <c r="L129" s="162">
        <v>44713.0</v>
      </c>
      <c r="M129" s="214" t="s">
        <v>10</v>
      </c>
      <c r="N129" s="201" t="s">
        <v>10</v>
      </c>
      <c r="O129" s="182" t="s">
        <v>705</v>
      </c>
      <c r="P129" s="182" t="s">
        <v>706</v>
      </c>
      <c r="Q129" s="182" t="s">
        <v>707</v>
      </c>
    </row>
    <row r="130">
      <c r="A130" s="147"/>
      <c r="B130" s="128">
        <v>123.0</v>
      </c>
      <c r="C130" s="141">
        <v>600058.0</v>
      </c>
      <c r="D130" s="205" t="s">
        <v>708</v>
      </c>
      <c r="E130" s="168" t="s">
        <v>73</v>
      </c>
      <c r="F130" s="219">
        <v>10000.0</v>
      </c>
      <c r="G130" s="143">
        <v>10000.0</v>
      </c>
      <c r="H130" s="148">
        <f t="shared" si="3"/>
        <v>0</v>
      </c>
      <c r="I130" s="171" t="s">
        <v>709</v>
      </c>
      <c r="J130" s="146" t="s">
        <v>30</v>
      </c>
      <c r="K130" s="195" t="s">
        <v>198</v>
      </c>
      <c r="L130" s="162">
        <v>44743.0</v>
      </c>
      <c r="M130" s="214" t="s">
        <v>10</v>
      </c>
      <c r="N130" s="201" t="s">
        <v>10</v>
      </c>
      <c r="O130" s="182" t="s">
        <v>710</v>
      </c>
      <c r="P130" s="182"/>
      <c r="Q130" s="182" t="s">
        <v>711</v>
      </c>
    </row>
    <row r="131">
      <c r="A131" s="147"/>
      <c r="B131" s="141">
        <v>124.0</v>
      </c>
      <c r="C131" s="141">
        <v>500036.0</v>
      </c>
      <c r="D131" s="210" t="s">
        <v>712</v>
      </c>
      <c r="E131" s="153" t="s">
        <v>73</v>
      </c>
      <c r="F131" s="221">
        <v>20416.0</v>
      </c>
      <c r="G131" s="143">
        <v>20416.0</v>
      </c>
      <c r="H131" s="144">
        <f t="shared" si="3"/>
        <v>0</v>
      </c>
      <c r="I131" s="145" t="s">
        <v>713</v>
      </c>
      <c r="J131" s="146" t="s">
        <v>113</v>
      </c>
      <c r="K131" s="193" t="s">
        <v>714</v>
      </c>
      <c r="L131" s="162">
        <v>44470.0</v>
      </c>
      <c r="M131" s="214" t="s">
        <v>10</v>
      </c>
      <c r="N131" s="201" t="s">
        <v>10</v>
      </c>
      <c r="O131" s="182" t="s">
        <v>715</v>
      </c>
      <c r="P131" s="182" t="s">
        <v>716</v>
      </c>
      <c r="Q131" s="182" t="s">
        <v>717</v>
      </c>
    </row>
    <row r="132">
      <c r="A132" s="147"/>
      <c r="B132" s="128">
        <v>125.0</v>
      </c>
      <c r="C132" s="141">
        <v>500022.0</v>
      </c>
      <c r="D132" s="210" t="s">
        <v>718</v>
      </c>
      <c r="E132" s="167" t="s">
        <v>73</v>
      </c>
      <c r="F132" s="218">
        <v>6500.0</v>
      </c>
      <c r="G132" s="143">
        <v>6500.0</v>
      </c>
      <c r="H132" s="144">
        <f t="shared" si="3"/>
        <v>0</v>
      </c>
      <c r="I132" s="145" t="s">
        <v>719</v>
      </c>
      <c r="J132" s="146" t="s">
        <v>25</v>
      </c>
      <c r="K132" s="195" t="s">
        <v>135</v>
      </c>
      <c r="L132" s="162">
        <v>44621.0</v>
      </c>
      <c r="M132" s="214" t="s">
        <v>10</v>
      </c>
      <c r="N132" s="201" t="s">
        <v>10</v>
      </c>
      <c r="O132" s="182" t="s">
        <v>720</v>
      </c>
      <c r="P132" s="182" t="s">
        <v>721</v>
      </c>
      <c r="Q132" s="182" t="s">
        <v>722</v>
      </c>
    </row>
    <row r="133">
      <c r="A133" s="147"/>
      <c r="B133" s="128">
        <v>126.0</v>
      </c>
      <c r="C133" s="141">
        <v>600133.0</v>
      </c>
      <c r="D133" s="205" t="s">
        <v>723</v>
      </c>
      <c r="E133" s="168" t="s">
        <v>73</v>
      </c>
      <c r="F133" s="220">
        <v>1000.0</v>
      </c>
      <c r="G133" s="143">
        <v>1000.0</v>
      </c>
      <c r="H133" s="148">
        <f t="shared" si="3"/>
        <v>0</v>
      </c>
      <c r="I133" s="171" t="s">
        <v>724</v>
      </c>
      <c r="J133" s="146" t="s">
        <v>30</v>
      </c>
      <c r="K133" s="193" t="s">
        <v>439</v>
      </c>
      <c r="L133" s="162">
        <v>44713.0</v>
      </c>
      <c r="M133" s="214" t="s">
        <v>10</v>
      </c>
      <c r="N133" s="201" t="s">
        <v>10</v>
      </c>
      <c r="O133" s="182" t="s">
        <v>725</v>
      </c>
      <c r="P133" s="182" t="s">
        <v>726</v>
      </c>
      <c r="Q133" s="182" t="s">
        <v>727</v>
      </c>
    </row>
    <row r="134">
      <c r="A134" s="147"/>
      <c r="B134" s="128">
        <v>127.0</v>
      </c>
      <c r="C134" s="141">
        <v>700218.0</v>
      </c>
      <c r="D134" s="208" t="s">
        <v>728</v>
      </c>
      <c r="E134" s="167" t="s">
        <v>73</v>
      </c>
      <c r="F134" s="217">
        <v>35000.0</v>
      </c>
      <c r="G134" s="143">
        <v>35000.0</v>
      </c>
      <c r="H134" s="148">
        <f t="shared" si="3"/>
        <v>0</v>
      </c>
      <c r="I134" s="198" t="s">
        <v>557</v>
      </c>
      <c r="J134" s="199" t="s">
        <v>35</v>
      </c>
      <c r="K134" s="195" t="s">
        <v>660</v>
      </c>
      <c r="L134" s="162">
        <v>44713.0</v>
      </c>
      <c r="M134" s="214" t="s">
        <v>10</v>
      </c>
      <c r="N134" s="201" t="s">
        <v>10</v>
      </c>
      <c r="O134" s="182" t="s">
        <v>729</v>
      </c>
      <c r="P134" s="182" t="s">
        <v>730</v>
      </c>
      <c r="Q134" s="182" t="s">
        <v>731</v>
      </c>
    </row>
    <row r="135">
      <c r="A135" s="147"/>
      <c r="B135" s="128">
        <v>128.0</v>
      </c>
      <c r="C135" s="141">
        <v>300001.0</v>
      </c>
      <c r="D135" s="222" t="s">
        <v>732</v>
      </c>
      <c r="E135" s="130" t="s">
        <v>73</v>
      </c>
      <c r="F135" s="221">
        <v>13800.0</v>
      </c>
      <c r="G135" s="143">
        <v>13800.0</v>
      </c>
      <c r="H135" s="148">
        <f t="shared" si="3"/>
        <v>0</v>
      </c>
      <c r="I135" s="145" t="s">
        <v>733</v>
      </c>
      <c r="J135" s="146" t="s">
        <v>16</v>
      </c>
      <c r="K135" s="193" t="s">
        <v>104</v>
      </c>
      <c r="L135" s="162">
        <v>44621.0</v>
      </c>
      <c r="M135" s="214" t="s">
        <v>10</v>
      </c>
      <c r="N135" s="201" t="s">
        <v>10</v>
      </c>
      <c r="O135" s="182" t="s">
        <v>734</v>
      </c>
      <c r="P135" s="182" t="s">
        <v>735</v>
      </c>
      <c r="Q135" s="182" t="s">
        <v>736</v>
      </c>
    </row>
    <row r="136">
      <c r="A136" s="147"/>
      <c r="B136" s="128">
        <v>129.0</v>
      </c>
      <c r="C136" s="141">
        <v>800223.0</v>
      </c>
      <c r="D136" s="205" t="s">
        <v>737</v>
      </c>
      <c r="E136" s="167" t="s">
        <v>73</v>
      </c>
      <c r="F136" s="217">
        <v>5000.0</v>
      </c>
      <c r="G136" s="143">
        <v>5000.0</v>
      </c>
      <c r="H136" s="148">
        <f t="shared" si="3"/>
        <v>0</v>
      </c>
      <c r="I136" s="198" t="s">
        <v>738</v>
      </c>
      <c r="J136" s="199" t="s">
        <v>739</v>
      </c>
      <c r="K136" s="195" t="s">
        <v>740</v>
      </c>
      <c r="L136" s="162">
        <v>44713.0</v>
      </c>
      <c r="M136" s="214" t="s">
        <v>10</v>
      </c>
      <c r="N136" s="201" t="s">
        <v>10</v>
      </c>
      <c r="O136" s="182" t="s">
        <v>741</v>
      </c>
      <c r="P136" s="182" t="s">
        <v>742</v>
      </c>
      <c r="Q136" s="182" t="s">
        <v>743</v>
      </c>
    </row>
    <row r="137">
      <c r="A137" s="147"/>
      <c r="B137" s="141">
        <v>130.0</v>
      </c>
      <c r="C137" s="141">
        <v>600037.0</v>
      </c>
      <c r="D137" s="205" t="s">
        <v>744</v>
      </c>
      <c r="E137" s="168" t="s">
        <v>73</v>
      </c>
      <c r="F137" s="220">
        <v>3480.0</v>
      </c>
      <c r="G137" s="143">
        <v>3480.0</v>
      </c>
      <c r="H137" s="148">
        <f t="shared" si="3"/>
        <v>0</v>
      </c>
      <c r="I137" s="171" t="s">
        <v>167</v>
      </c>
      <c r="J137" s="146" t="s">
        <v>30</v>
      </c>
      <c r="K137" s="193" t="s">
        <v>194</v>
      </c>
      <c r="L137" s="162">
        <v>44562.0</v>
      </c>
      <c r="M137" s="214" t="s">
        <v>10</v>
      </c>
      <c r="N137" s="201" t="s">
        <v>10</v>
      </c>
      <c r="O137" s="137" t="s">
        <v>745</v>
      </c>
      <c r="P137" s="137" t="s">
        <v>746</v>
      </c>
      <c r="Q137" s="182" t="s">
        <v>747</v>
      </c>
    </row>
    <row r="138">
      <c r="A138" s="147"/>
      <c r="B138" s="128">
        <v>131.0</v>
      </c>
      <c r="C138" s="141">
        <v>800099.0</v>
      </c>
      <c r="D138" s="205" t="s">
        <v>748</v>
      </c>
      <c r="E138" s="167" t="s">
        <v>73</v>
      </c>
      <c r="F138" s="217">
        <v>9800.0</v>
      </c>
      <c r="G138" s="143">
        <v>9800.0</v>
      </c>
      <c r="H138" s="148">
        <f t="shared" si="3"/>
        <v>0</v>
      </c>
      <c r="I138" s="198" t="s">
        <v>381</v>
      </c>
      <c r="J138" s="199" t="s">
        <v>41</v>
      </c>
      <c r="K138" s="195" t="s">
        <v>179</v>
      </c>
      <c r="L138" s="162">
        <v>44682.0</v>
      </c>
      <c r="M138" s="214" t="s">
        <v>10</v>
      </c>
      <c r="N138" s="201" t="s">
        <v>10</v>
      </c>
      <c r="O138" s="182" t="s">
        <v>749</v>
      </c>
      <c r="P138" s="182" t="s">
        <v>750</v>
      </c>
      <c r="Q138" s="182" t="s">
        <v>751</v>
      </c>
    </row>
    <row r="139">
      <c r="A139" s="147"/>
      <c r="B139" s="128">
        <v>132.0</v>
      </c>
      <c r="C139" s="141">
        <v>500008.0</v>
      </c>
      <c r="D139" s="210" t="s">
        <v>752</v>
      </c>
      <c r="E139" s="167" t="s">
        <v>73</v>
      </c>
      <c r="F139" s="221">
        <v>6000.0</v>
      </c>
      <c r="G139" s="221">
        <v>6000.0</v>
      </c>
      <c r="H139" s="223">
        <f t="shared" si="3"/>
        <v>0</v>
      </c>
      <c r="I139" s="224" t="s">
        <v>753</v>
      </c>
      <c r="J139" s="193" t="s">
        <v>113</v>
      </c>
      <c r="K139" s="193" t="s">
        <v>293</v>
      </c>
      <c r="L139" s="162">
        <v>44743.0</v>
      </c>
      <c r="M139" s="214" t="s">
        <v>10</v>
      </c>
      <c r="N139" s="201" t="s">
        <v>10</v>
      </c>
      <c r="O139" s="182" t="s">
        <v>754</v>
      </c>
      <c r="P139" s="182" t="s">
        <v>755</v>
      </c>
      <c r="Q139" s="182" t="s">
        <v>756</v>
      </c>
    </row>
    <row r="140">
      <c r="A140" s="147"/>
      <c r="B140" s="128">
        <v>133.0</v>
      </c>
      <c r="C140" s="141">
        <v>600069.0</v>
      </c>
      <c r="D140" s="205" t="s">
        <v>757</v>
      </c>
      <c r="E140" s="168" t="s">
        <v>73</v>
      </c>
      <c r="F140" s="219">
        <v>7250.0</v>
      </c>
      <c r="G140" s="218">
        <v>7250.0</v>
      </c>
      <c r="H140" s="225">
        <f t="shared" si="3"/>
        <v>0</v>
      </c>
      <c r="I140" s="226" t="s">
        <v>758</v>
      </c>
      <c r="J140" s="195" t="s">
        <v>30</v>
      </c>
      <c r="K140" s="195" t="s">
        <v>206</v>
      </c>
      <c r="L140" s="162">
        <v>44501.0</v>
      </c>
      <c r="M140" s="214" t="s">
        <v>10</v>
      </c>
      <c r="N140" s="201" t="s">
        <v>10</v>
      </c>
      <c r="O140" s="137" t="s">
        <v>759</v>
      </c>
      <c r="P140" s="137" t="s">
        <v>760</v>
      </c>
      <c r="Q140" s="182" t="s">
        <v>761</v>
      </c>
    </row>
    <row r="141">
      <c r="A141" s="147"/>
      <c r="B141" s="141">
        <v>134.0</v>
      </c>
      <c r="C141" s="141">
        <v>700216.0</v>
      </c>
      <c r="D141" s="208" t="s">
        <v>762</v>
      </c>
      <c r="E141" s="167" t="s">
        <v>73</v>
      </c>
      <c r="F141" s="216">
        <v>16875.0</v>
      </c>
      <c r="G141" s="221">
        <v>16875.0</v>
      </c>
      <c r="H141" s="227">
        <f t="shared" si="3"/>
        <v>0</v>
      </c>
      <c r="I141" s="228" t="s">
        <v>763</v>
      </c>
      <c r="J141" s="229" t="s">
        <v>35</v>
      </c>
      <c r="K141" s="193" t="s">
        <v>317</v>
      </c>
      <c r="L141" s="162">
        <v>44713.0</v>
      </c>
      <c r="M141" s="214" t="s">
        <v>10</v>
      </c>
      <c r="N141" s="201" t="s">
        <v>10</v>
      </c>
      <c r="O141" s="182" t="s">
        <v>764</v>
      </c>
      <c r="P141" s="182" t="s">
        <v>765</v>
      </c>
      <c r="Q141" s="182" t="s">
        <v>766</v>
      </c>
    </row>
    <row r="142">
      <c r="A142" s="147"/>
      <c r="B142" s="128">
        <v>135.0</v>
      </c>
      <c r="C142" s="141">
        <v>700151.0</v>
      </c>
      <c r="D142" s="208" t="s">
        <v>767</v>
      </c>
      <c r="E142" s="167" t="s">
        <v>73</v>
      </c>
      <c r="F142" s="217">
        <v>6500.0</v>
      </c>
      <c r="G142" s="218">
        <v>6500.0</v>
      </c>
      <c r="H142" s="225">
        <f t="shared" si="3"/>
        <v>0</v>
      </c>
      <c r="I142" s="230" t="s">
        <v>381</v>
      </c>
      <c r="J142" s="231" t="s">
        <v>35</v>
      </c>
      <c r="K142" s="195" t="s">
        <v>617</v>
      </c>
      <c r="L142" s="162">
        <v>44713.0</v>
      </c>
      <c r="M142" s="214" t="s">
        <v>10</v>
      </c>
      <c r="N142" s="201" t="s">
        <v>10</v>
      </c>
      <c r="O142" s="182" t="s">
        <v>768</v>
      </c>
      <c r="P142" s="182" t="s">
        <v>769</v>
      </c>
      <c r="Q142" s="182" t="s">
        <v>770</v>
      </c>
    </row>
    <row r="143">
      <c r="A143" s="147"/>
      <c r="B143" s="128">
        <v>136.0</v>
      </c>
      <c r="C143" s="141">
        <v>700204.0</v>
      </c>
      <c r="D143" s="208" t="s">
        <v>771</v>
      </c>
      <c r="E143" s="167" t="s">
        <v>73</v>
      </c>
      <c r="F143" s="216">
        <v>3500.0</v>
      </c>
      <c r="G143" s="221">
        <v>3500.0</v>
      </c>
      <c r="H143" s="227">
        <f t="shared" si="3"/>
        <v>0</v>
      </c>
      <c r="I143" s="228" t="s">
        <v>772</v>
      </c>
      <c r="J143" s="229" t="s">
        <v>35</v>
      </c>
      <c r="K143" s="193" t="s">
        <v>504</v>
      </c>
      <c r="L143" s="162">
        <v>44713.0</v>
      </c>
      <c r="M143" s="214" t="s">
        <v>10</v>
      </c>
      <c r="N143" s="201" t="s">
        <v>10</v>
      </c>
      <c r="O143" s="182" t="s">
        <v>773</v>
      </c>
      <c r="P143" s="182" t="s">
        <v>774</v>
      </c>
      <c r="Q143" s="182" t="s">
        <v>775</v>
      </c>
    </row>
    <row r="144">
      <c r="A144" s="147"/>
      <c r="B144" s="128">
        <v>137.0</v>
      </c>
      <c r="C144" s="141">
        <v>700115.0</v>
      </c>
      <c r="D144" s="208" t="s">
        <v>776</v>
      </c>
      <c r="E144" s="167" t="s">
        <v>73</v>
      </c>
      <c r="F144" s="217">
        <v>20000.0</v>
      </c>
      <c r="G144" s="218">
        <v>20000.0</v>
      </c>
      <c r="H144" s="225">
        <f t="shared" si="3"/>
        <v>0</v>
      </c>
      <c r="I144" s="230" t="s">
        <v>503</v>
      </c>
      <c r="J144" s="231" t="s">
        <v>35</v>
      </c>
      <c r="K144" s="195" t="s">
        <v>777</v>
      </c>
      <c r="L144" s="162">
        <v>44713.0</v>
      </c>
      <c r="M144" s="214" t="s">
        <v>10</v>
      </c>
      <c r="N144" s="201" t="s">
        <v>10</v>
      </c>
      <c r="O144" s="182" t="s">
        <v>778</v>
      </c>
      <c r="P144" s="182" t="s">
        <v>779</v>
      </c>
      <c r="Q144" s="182" t="s">
        <v>780</v>
      </c>
    </row>
    <row r="145">
      <c r="A145" s="147"/>
      <c r="B145" s="141">
        <v>138.0</v>
      </c>
      <c r="C145" s="141">
        <v>700027.0</v>
      </c>
      <c r="D145" s="208" t="s">
        <v>781</v>
      </c>
      <c r="E145" s="167" t="s">
        <v>73</v>
      </c>
      <c r="F145" s="216">
        <v>60000.0</v>
      </c>
      <c r="G145" s="221">
        <v>60000.0</v>
      </c>
      <c r="H145" s="227">
        <f t="shared" si="3"/>
        <v>0</v>
      </c>
      <c r="I145" s="228" t="s">
        <v>381</v>
      </c>
      <c r="J145" s="229" t="s">
        <v>35</v>
      </c>
      <c r="K145" s="193" t="s">
        <v>660</v>
      </c>
      <c r="L145" s="162">
        <v>44682.0</v>
      </c>
      <c r="M145" s="214" t="s">
        <v>10</v>
      </c>
      <c r="N145" s="201" t="s">
        <v>10</v>
      </c>
      <c r="O145" s="182" t="s">
        <v>782</v>
      </c>
      <c r="P145" s="182" t="s">
        <v>783</v>
      </c>
      <c r="Q145" s="232" t="s">
        <v>784</v>
      </c>
    </row>
    <row r="146">
      <c r="A146" s="147"/>
      <c r="B146" s="128">
        <v>139.0</v>
      </c>
      <c r="C146" s="141">
        <v>700250.0</v>
      </c>
      <c r="D146" s="208" t="s">
        <v>785</v>
      </c>
      <c r="E146" s="167" t="s">
        <v>73</v>
      </c>
      <c r="F146" s="217">
        <v>6000.0</v>
      </c>
      <c r="G146" s="218">
        <v>6000.0</v>
      </c>
      <c r="H146" s="225">
        <f t="shared" si="3"/>
        <v>0</v>
      </c>
      <c r="I146" s="230" t="s">
        <v>478</v>
      </c>
      <c r="J146" s="231" t="s">
        <v>35</v>
      </c>
      <c r="K146" s="195" t="s">
        <v>317</v>
      </c>
      <c r="L146" s="162">
        <v>44713.0</v>
      </c>
      <c r="M146" s="214" t="s">
        <v>10</v>
      </c>
      <c r="N146" s="201" t="s">
        <v>10</v>
      </c>
      <c r="O146" s="182" t="s">
        <v>786</v>
      </c>
      <c r="P146" s="182" t="s">
        <v>787</v>
      </c>
      <c r="Q146" s="182" t="s">
        <v>788</v>
      </c>
    </row>
    <row r="147">
      <c r="A147" s="147"/>
      <c r="B147" s="128">
        <v>140.0</v>
      </c>
      <c r="C147" s="141">
        <v>700123.0</v>
      </c>
      <c r="D147" s="208" t="s">
        <v>789</v>
      </c>
      <c r="E147" s="167" t="s">
        <v>73</v>
      </c>
      <c r="F147" s="216">
        <v>5500.0</v>
      </c>
      <c r="G147" s="221">
        <v>5500.0</v>
      </c>
      <c r="H147" s="227">
        <f t="shared" si="3"/>
        <v>0</v>
      </c>
      <c r="I147" s="228" t="s">
        <v>478</v>
      </c>
      <c r="J147" s="229" t="s">
        <v>35</v>
      </c>
      <c r="K147" s="193" t="s">
        <v>504</v>
      </c>
      <c r="L147" s="162">
        <v>44652.0</v>
      </c>
      <c r="M147" s="214" t="s">
        <v>10</v>
      </c>
      <c r="N147" s="201" t="s">
        <v>10</v>
      </c>
      <c r="O147" s="182" t="s">
        <v>790</v>
      </c>
      <c r="P147" s="182" t="s">
        <v>791</v>
      </c>
      <c r="Q147" s="182" t="s">
        <v>792</v>
      </c>
    </row>
    <row r="148">
      <c r="A148" s="147"/>
      <c r="B148" s="128">
        <v>141.0</v>
      </c>
      <c r="C148" s="141">
        <v>700017.0</v>
      </c>
      <c r="D148" s="208" t="s">
        <v>793</v>
      </c>
      <c r="E148" s="167" t="s">
        <v>73</v>
      </c>
      <c r="F148" s="217">
        <v>25000.0</v>
      </c>
      <c r="G148" s="218">
        <v>25000.0</v>
      </c>
      <c r="H148" s="225">
        <f t="shared" si="3"/>
        <v>0</v>
      </c>
      <c r="I148" s="230" t="s">
        <v>381</v>
      </c>
      <c r="J148" s="231" t="s">
        <v>35</v>
      </c>
      <c r="K148" s="195" t="s">
        <v>382</v>
      </c>
      <c r="L148" s="162">
        <v>44682.0</v>
      </c>
      <c r="M148" s="214" t="s">
        <v>10</v>
      </c>
      <c r="N148" s="201" t="s">
        <v>10</v>
      </c>
      <c r="O148" s="182" t="s">
        <v>794</v>
      </c>
      <c r="P148" s="182"/>
      <c r="Q148" s="182" t="s">
        <v>795</v>
      </c>
    </row>
    <row r="149">
      <c r="A149" s="147"/>
      <c r="B149" s="128">
        <v>142.0</v>
      </c>
      <c r="C149" s="141">
        <v>700065.0</v>
      </c>
      <c r="D149" s="208" t="s">
        <v>796</v>
      </c>
      <c r="E149" s="167" t="s">
        <v>73</v>
      </c>
      <c r="F149" s="216">
        <v>8000.0</v>
      </c>
      <c r="G149" s="221">
        <v>8000.0</v>
      </c>
      <c r="H149" s="227">
        <f t="shared" si="3"/>
        <v>0</v>
      </c>
      <c r="I149" s="228" t="s">
        <v>381</v>
      </c>
      <c r="J149" s="229" t="s">
        <v>35</v>
      </c>
      <c r="K149" s="193" t="s">
        <v>317</v>
      </c>
      <c r="L149" s="162">
        <v>44682.0</v>
      </c>
      <c r="M149" s="214" t="s">
        <v>10</v>
      </c>
      <c r="N149" s="201" t="s">
        <v>10</v>
      </c>
      <c r="O149" s="182" t="s">
        <v>797</v>
      </c>
      <c r="P149" s="182"/>
      <c r="Q149" s="182" t="s">
        <v>795</v>
      </c>
    </row>
    <row r="150">
      <c r="A150" s="147"/>
      <c r="B150" s="128">
        <v>143.0</v>
      </c>
      <c r="C150" s="141">
        <v>400045.0</v>
      </c>
      <c r="D150" s="210" t="s">
        <v>798</v>
      </c>
      <c r="E150" s="130" t="s">
        <v>73</v>
      </c>
      <c r="F150" s="218">
        <v>30669.0</v>
      </c>
      <c r="G150" s="218">
        <v>30669.0</v>
      </c>
      <c r="H150" s="233">
        <f t="shared" si="3"/>
        <v>0</v>
      </c>
      <c r="I150" s="234" t="s">
        <v>799</v>
      </c>
      <c r="J150" s="195" t="s">
        <v>161</v>
      </c>
      <c r="K150" s="195" t="s">
        <v>162</v>
      </c>
      <c r="L150" s="162">
        <v>44593.0</v>
      </c>
      <c r="M150" s="214" t="s">
        <v>10</v>
      </c>
      <c r="N150" s="201" t="s">
        <v>10</v>
      </c>
      <c r="O150" s="182" t="s">
        <v>800</v>
      </c>
      <c r="P150" s="182" t="s">
        <v>801</v>
      </c>
      <c r="Q150" s="182" t="s">
        <v>802</v>
      </c>
    </row>
    <row r="151">
      <c r="A151" s="147"/>
      <c r="B151" s="141">
        <v>144.0</v>
      </c>
      <c r="C151" s="141">
        <v>500004.0</v>
      </c>
      <c r="D151" s="210" t="s">
        <v>803</v>
      </c>
      <c r="E151" s="167" t="s">
        <v>73</v>
      </c>
      <c r="F151" s="221">
        <v>5960.0</v>
      </c>
      <c r="G151" s="221">
        <v>5960.0</v>
      </c>
      <c r="H151" s="223">
        <f t="shared" si="3"/>
        <v>0</v>
      </c>
      <c r="I151" s="224" t="s">
        <v>804</v>
      </c>
      <c r="J151" s="193" t="s">
        <v>25</v>
      </c>
      <c r="K151" s="193" t="s">
        <v>127</v>
      </c>
      <c r="L151" s="162">
        <v>44713.0</v>
      </c>
      <c r="M151" s="214" t="s">
        <v>10</v>
      </c>
      <c r="N151" s="201" t="s">
        <v>10</v>
      </c>
      <c r="O151" s="182" t="s">
        <v>805</v>
      </c>
      <c r="P151" s="182" t="s">
        <v>806</v>
      </c>
      <c r="Q151" s="182" t="s">
        <v>807</v>
      </c>
    </row>
    <row r="152">
      <c r="A152" s="147"/>
      <c r="B152" s="128">
        <v>145.0</v>
      </c>
      <c r="C152" s="141">
        <v>700152.0</v>
      </c>
      <c r="D152" s="208" t="s">
        <v>808</v>
      </c>
      <c r="E152" s="167" t="s">
        <v>73</v>
      </c>
      <c r="F152" s="217">
        <v>1500.0</v>
      </c>
      <c r="G152" s="218">
        <v>1500.0</v>
      </c>
      <c r="H152" s="225">
        <f t="shared" si="3"/>
        <v>0</v>
      </c>
      <c r="I152" s="230" t="s">
        <v>809</v>
      </c>
      <c r="J152" s="231" t="s">
        <v>35</v>
      </c>
      <c r="K152" s="195" t="s">
        <v>777</v>
      </c>
      <c r="L152" s="162">
        <v>44743.0</v>
      </c>
      <c r="M152" s="214" t="s">
        <v>10</v>
      </c>
      <c r="N152" s="201" t="s">
        <v>10</v>
      </c>
      <c r="O152" s="182" t="s">
        <v>810</v>
      </c>
      <c r="P152" s="182" t="s">
        <v>811</v>
      </c>
      <c r="Q152" s="182" t="s">
        <v>812</v>
      </c>
    </row>
    <row r="153">
      <c r="A153" s="147"/>
      <c r="B153" s="128">
        <v>146.0</v>
      </c>
      <c r="C153" s="141">
        <v>700148.0</v>
      </c>
      <c r="D153" s="208" t="s">
        <v>813</v>
      </c>
      <c r="E153" s="167" t="s">
        <v>73</v>
      </c>
      <c r="F153" s="216">
        <v>1500.0</v>
      </c>
      <c r="G153" s="221">
        <v>1500.0</v>
      </c>
      <c r="H153" s="227">
        <f t="shared" si="3"/>
        <v>0</v>
      </c>
      <c r="I153" s="228" t="s">
        <v>809</v>
      </c>
      <c r="J153" s="229" t="s">
        <v>35</v>
      </c>
      <c r="K153" s="193" t="s">
        <v>814</v>
      </c>
      <c r="L153" s="162">
        <v>44743.0</v>
      </c>
      <c r="M153" s="214" t="s">
        <v>10</v>
      </c>
      <c r="N153" s="201" t="s">
        <v>10</v>
      </c>
      <c r="O153" s="182" t="s">
        <v>815</v>
      </c>
      <c r="P153" s="182" t="s">
        <v>816</v>
      </c>
      <c r="Q153" s="182" t="s">
        <v>817</v>
      </c>
    </row>
    <row r="154">
      <c r="A154" s="147"/>
      <c r="B154" s="128">
        <v>147.0</v>
      </c>
      <c r="C154" s="141">
        <v>800352.0</v>
      </c>
      <c r="D154" s="205" t="s">
        <v>818</v>
      </c>
      <c r="E154" s="167" t="s">
        <v>73</v>
      </c>
      <c r="F154" s="217">
        <v>6425.0</v>
      </c>
      <c r="G154" s="218">
        <v>6425.0</v>
      </c>
      <c r="H154" s="225">
        <f t="shared" si="3"/>
        <v>0</v>
      </c>
      <c r="I154" s="230" t="s">
        <v>538</v>
      </c>
      <c r="J154" s="231" t="s">
        <v>41</v>
      </c>
      <c r="K154" s="195" t="s">
        <v>423</v>
      </c>
      <c r="L154" s="162">
        <v>44713.0</v>
      </c>
      <c r="M154" s="214" t="s">
        <v>10</v>
      </c>
      <c r="N154" s="201" t="s">
        <v>10</v>
      </c>
      <c r="O154" s="182" t="s">
        <v>819</v>
      </c>
      <c r="P154" s="182" t="s">
        <v>820</v>
      </c>
      <c r="Q154" s="182" t="s">
        <v>821</v>
      </c>
    </row>
    <row r="155">
      <c r="A155" s="147"/>
      <c r="B155" s="141">
        <v>148.0</v>
      </c>
      <c r="C155" s="141">
        <v>500003.0</v>
      </c>
      <c r="D155" s="210" t="s">
        <v>822</v>
      </c>
      <c r="E155" s="167" t="s">
        <v>73</v>
      </c>
      <c r="F155" s="221">
        <v>9080.0</v>
      </c>
      <c r="G155" s="221">
        <v>9080.0</v>
      </c>
      <c r="H155" s="223">
        <f t="shared" si="3"/>
        <v>0</v>
      </c>
      <c r="I155" s="224" t="s">
        <v>804</v>
      </c>
      <c r="J155" s="193" t="s">
        <v>113</v>
      </c>
      <c r="K155" s="193" t="s">
        <v>135</v>
      </c>
      <c r="L155" s="162">
        <v>44713.0</v>
      </c>
      <c r="M155" s="214" t="s">
        <v>10</v>
      </c>
      <c r="N155" s="201" t="s">
        <v>10</v>
      </c>
      <c r="O155" s="182" t="s">
        <v>823</v>
      </c>
      <c r="P155" s="182" t="s">
        <v>824</v>
      </c>
      <c r="Q155" s="182" t="s">
        <v>825</v>
      </c>
    </row>
    <row r="156">
      <c r="A156" s="147"/>
      <c r="B156" s="128">
        <v>149.0</v>
      </c>
      <c r="C156" s="141">
        <v>700134.0</v>
      </c>
      <c r="D156" s="208" t="s">
        <v>826</v>
      </c>
      <c r="E156" s="167" t="s">
        <v>73</v>
      </c>
      <c r="F156" s="217">
        <v>2000.0</v>
      </c>
      <c r="G156" s="218">
        <v>2000.0</v>
      </c>
      <c r="H156" s="225">
        <f t="shared" si="3"/>
        <v>0</v>
      </c>
      <c r="I156" s="230" t="s">
        <v>809</v>
      </c>
      <c r="J156" s="231" t="s">
        <v>35</v>
      </c>
      <c r="K156" s="195" t="s">
        <v>206</v>
      </c>
      <c r="L156" s="162">
        <v>44743.0</v>
      </c>
      <c r="M156" s="214" t="s">
        <v>10</v>
      </c>
      <c r="N156" s="201" t="s">
        <v>10</v>
      </c>
      <c r="O156" s="182" t="s">
        <v>827</v>
      </c>
      <c r="P156" s="182" t="s">
        <v>828</v>
      </c>
      <c r="Q156" s="182" t="s">
        <v>829</v>
      </c>
    </row>
    <row r="157">
      <c r="A157" s="147"/>
      <c r="B157" s="128">
        <v>150.0</v>
      </c>
      <c r="C157" s="141">
        <v>600061.0</v>
      </c>
      <c r="D157" s="205" t="s">
        <v>830</v>
      </c>
      <c r="E157" s="168" t="s">
        <v>73</v>
      </c>
      <c r="F157" s="220">
        <v>8720.0</v>
      </c>
      <c r="G157" s="235">
        <v>8720.0</v>
      </c>
      <c r="H157" s="227">
        <f t="shared" si="3"/>
        <v>0</v>
      </c>
      <c r="I157" s="236" t="s">
        <v>167</v>
      </c>
      <c r="J157" s="193" t="s">
        <v>30</v>
      </c>
      <c r="K157" s="193" t="s">
        <v>581</v>
      </c>
      <c r="L157" s="162">
        <v>44713.0</v>
      </c>
      <c r="M157" s="214" t="s">
        <v>10</v>
      </c>
      <c r="N157" s="201" t="s">
        <v>10</v>
      </c>
      <c r="O157" s="182" t="s">
        <v>831</v>
      </c>
      <c r="P157" s="182" t="s">
        <v>832</v>
      </c>
      <c r="Q157" s="232" t="s">
        <v>833</v>
      </c>
    </row>
    <row r="158">
      <c r="A158" s="147"/>
      <c r="B158" s="128">
        <v>151.0</v>
      </c>
      <c r="C158" s="141">
        <v>600102.0</v>
      </c>
      <c r="D158" s="205" t="s">
        <v>834</v>
      </c>
      <c r="E158" s="168" t="s">
        <v>73</v>
      </c>
      <c r="F158" s="219">
        <v>8720.0</v>
      </c>
      <c r="G158" s="219">
        <v>8720.0</v>
      </c>
      <c r="H158" s="225">
        <f t="shared" si="3"/>
        <v>0</v>
      </c>
      <c r="I158" s="226" t="s">
        <v>167</v>
      </c>
      <c r="J158" s="195" t="s">
        <v>30</v>
      </c>
      <c r="K158" s="195" t="s">
        <v>259</v>
      </c>
      <c r="L158" s="162">
        <v>44713.0</v>
      </c>
      <c r="M158" s="214" t="s">
        <v>10</v>
      </c>
      <c r="N158" s="201" t="s">
        <v>10</v>
      </c>
      <c r="O158" s="182" t="s">
        <v>835</v>
      </c>
      <c r="P158" s="182" t="s">
        <v>836</v>
      </c>
      <c r="Q158" s="182" t="s">
        <v>833</v>
      </c>
    </row>
    <row r="159">
      <c r="A159" s="147"/>
      <c r="B159" s="141">
        <v>152.0</v>
      </c>
      <c r="C159" s="141">
        <v>700167.0</v>
      </c>
      <c r="D159" s="208" t="s">
        <v>837</v>
      </c>
      <c r="E159" s="167" t="s">
        <v>73</v>
      </c>
      <c r="F159" s="216">
        <v>50000.0</v>
      </c>
      <c r="G159" s="221">
        <v>50000.0</v>
      </c>
      <c r="H159" s="227">
        <f t="shared" si="3"/>
        <v>0</v>
      </c>
      <c r="I159" s="228" t="s">
        <v>838</v>
      </c>
      <c r="J159" s="229" t="s">
        <v>35</v>
      </c>
      <c r="K159" s="193" t="s">
        <v>660</v>
      </c>
      <c r="L159" s="162">
        <v>44743.0</v>
      </c>
      <c r="M159" s="214" t="s">
        <v>10</v>
      </c>
      <c r="N159" s="201" t="s">
        <v>10</v>
      </c>
      <c r="O159" s="182" t="s">
        <v>839</v>
      </c>
      <c r="P159" s="182"/>
      <c r="Q159" s="182" t="s">
        <v>840</v>
      </c>
    </row>
    <row r="160">
      <c r="A160" s="147"/>
      <c r="B160" s="128">
        <v>153.0</v>
      </c>
      <c r="C160" s="141">
        <v>600115.0</v>
      </c>
      <c r="D160" s="205" t="s">
        <v>841</v>
      </c>
      <c r="E160" s="168" t="s">
        <v>73</v>
      </c>
      <c r="F160" s="219">
        <v>33600.0</v>
      </c>
      <c r="G160" s="237">
        <v>33600.0</v>
      </c>
      <c r="H160" s="225">
        <f t="shared" si="3"/>
        <v>0</v>
      </c>
      <c r="I160" s="226" t="s">
        <v>842</v>
      </c>
      <c r="J160" s="195" t="s">
        <v>30</v>
      </c>
      <c r="K160" s="195" t="s">
        <v>198</v>
      </c>
      <c r="L160" s="162">
        <v>44743.0</v>
      </c>
      <c r="M160" s="214" t="s">
        <v>10</v>
      </c>
      <c r="N160" s="201" t="s">
        <v>10</v>
      </c>
      <c r="O160" s="182" t="s">
        <v>843</v>
      </c>
      <c r="P160" s="182" t="s">
        <v>844</v>
      </c>
      <c r="Q160" s="182" t="s">
        <v>845</v>
      </c>
    </row>
    <row r="161">
      <c r="A161" s="147"/>
      <c r="B161" s="128">
        <v>154.0</v>
      </c>
      <c r="C161" s="141">
        <v>700234.0</v>
      </c>
      <c r="D161" s="208" t="s">
        <v>846</v>
      </c>
      <c r="E161" s="167" t="s">
        <v>73</v>
      </c>
      <c r="F161" s="216">
        <v>15000.0</v>
      </c>
      <c r="G161" s="221">
        <v>15000.0</v>
      </c>
      <c r="H161" s="227">
        <f t="shared" si="3"/>
        <v>0</v>
      </c>
      <c r="I161" s="228" t="s">
        <v>838</v>
      </c>
      <c r="J161" s="229" t="s">
        <v>35</v>
      </c>
      <c r="K161" s="193" t="s">
        <v>515</v>
      </c>
      <c r="L161" s="162">
        <v>44682.0</v>
      </c>
      <c r="M161" s="214" t="s">
        <v>10</v>
      </c>
      <c r="N161" s="201" t="s">
        <v>10</v>
      </c>
      <c r="O161" s="182" t="s">
        <v>847</v>
      </c>
      <c r="P161" s="182" t="s">
        <v>848</v>
      </c>
      <c r="Q161" s="182" t="s">
        <v>849</v>
      </c>
    </row>
    <row r="162">
      <c r="A162" s="147"/>
      <c r="B162" s="128">
        <v>155.0</v>
      </c>
      <c r="C162" s="141">
        <v>700024.0</v>
      </c>
      <c r="D162" s="208" t="s">
        <v>850</v>
      </c>
      <c r="E162" s="167" t="s">
        <v>73</v>
      </c>
      <c r="F162" s="217">
        <v>15000.0</v>
      </c>
      <c r="G162" s="218">
        <v>15000.0</v>
      </c>
      <c r="H162" s="225">
        <f t="shared" si="3"/>
        <v>0</v>
      </c>
      <c r="I162" s="230" t="s">
        <v>838</v>
      </c>
      <c r="J162" s="231" t="s">
        <v>346</v>
      </c>
      <c r="K162" s="195" t="s">
        <v>515</v>
      </c>
      <c r="L162" s="162">
        <v>44682.0</v>
      </c>
      <c r="M162" s="214" t="s">
        <v>10</v>
      </c>
      <c r="N162" s="201" t="s">
        <v>10</v>
      </c>
      <c r="O162" s="182" t="s">
        <v>851</v>
      </c>
      <c r="P162" s="182" t="s">
        <v>852</v>
      </c>
      <c r="Q162" s="182" t="s">
        <v>853</v>
      </c>
    </row>
    <row r="163">
      <c r="A163" s="147"/>
      <c r="B163" s="128">
        <v>156.0</v>
      </c>
      <c r="C163" s="141">
        <v>700118.0</v>
      </c>
      <c r="D163" s="208" t="s">
        <v>854</v>
      </c>
      <c r="E163" s="167" t="s">
        <v>73</v>
      </c>
      <c r="F163" s="216">
        <v>65000.0</v>
      </c>
      <c r="G163" s="221">
        <v>65000.0</v>
      </c>
      <c r="H163" s="227">
        <f t="shared" si="3"/>
        <v>0</v>
      </c>
      <c r="I163" s="228" t="s">
        <v>855</v>
      </c>
      <c r="J163" s="229" t="s">
        <v>35</v>
      </c>
      <c r="K163" s="193" t="s">
        <v>660</v>
      </c>
      <c r="L163" s="162">
        <v>44713.0</v>
      </c>
      <c r="M163" s="214" t="s">
        <v>10</v>
      </c>
      <c r="N163" s="201" t="s">
        <v>10</v>
      </c>
      <c r="O163" s="182" t="s">
        <v>856</v>
      </c>
      <c r="P163" s="182" t="s">
        <v>857</v>
      </c>
      <c r="Q163" s="182" t="s">
        <v>858</v>
      </c>
    </row>
    <row r="164">
      <c r="A164" s="147"/>
      <c r="B164" s="128">
        <v>157.0</v>
      </c>
      <c r="C164" s="141">
        <v>800044.0</v>
      </c>
      <c r="D164" s="238" t="s">
        <v>859</v>
      </c>
      <c r="E164" s="167" t="s">
        <v>73</v>
      </c>
      <c r="F164" s="217">
        <v>18000.0</v>
      </c>
      <c r="G164" s="218">
        <v>18000.0</v>
      </c>
      <c r="H164" s="225">
        <f t="shared" si="3"/>
        <v>0</v>
      </c>
      <c r="I164" s="230" t="s">
        <v>503</v>
      </c>
      <c r="J164" s="231" t="s">
        <v>41</v>
      </c>
      <c r="K164" s="195" t="s">
        <v>640</v>
      </c>
      <c r="L164" s="162">
        <v>44743.0</v>
      </c>
      <c r="M164" s="214" t="s">
        <v>10</v>
      </c>
      <c r="N164" s="201" t="s">
        <v>10</v>
      </c>
      <c r="O164" s="182" t="s">
        <v>860</v>
      </c>
      <c r="P164" s="182" t="s">
        <v>861</v>
      </c>
      <c r="Q164" s="182" t="s">
        <v>862</v>
      </c>
    </row>
    <row r="165">
      <c r="A165" s="147"/>
      <c r="B165" s="141">
        <v>158.0</v>
      </c>
      <c r="C165" s="141">
        <v>800309.0</v>
      </c>
      <c r="D165" s="205" t="s">
        <v>863</v>
      </c>
      <c r="E165" s="167" t="s">
        <v>73</v>
      </c>
      <c r="F165" s="216">
        <v>18000.0</v>
      </c>
      <c r="G165" s="221">
        <v>18000.0</v>
      </c>
      <c r="H165" s="227">
        <f t="shared" si="3"/>
        <v>0</v>
      </c>
      <c r="I165" s="228" t="s">
        <v>864</v>
      </c>
      <c r="J165" s="229" t="s">
        <v>41</v>
      </c>
      <c r="K165" s="193" t="s">
        <v>692</v>
      </c>
      <c r="L165" s="162">
        <v>44743.0</v>
      </c>
      <c r="M165" s="214" t="s">
        <v>10</v>
      </c>
      <c r="N165" s="201" t="s">
        <v>10</v>
      </c>
      <c r="O165" s="182" t="s">
        <v>865</v>
      </c>
      <c r="P165" s="182"/>
      <c r="Q165" s="182" t="s">
        <v>866</v>
      </c>
    </row>
    <row r="166">
      <c r="A166" s="147"/>
      <c r="B166" s="128">
        <v>159.0</v>
      </c>
      <c r="C166" s="141">
        <v>800002.0</v>
      </c>
      <c r="D166" s="205" t="s">
        <v>867</v>
      </c>
      <c r="E166" s="167" t="s">
        <v>73</v>
      </c>
      <c r="F166" s="217">
        <v>3700.0</v>
      </c>
      <c r="G166" s="218">
        <v>3700.0</v>
      </c>
      <c r="H166" s="225">
        <f t="shared" si="3"/>
        <v>0</v>
      </c>
      <c r="I166" s="230" t="s">
        <v>868</v>
      </c>
      <c r="J166" s="231" t="s">
        <v>41</v>
      </c>
      <c r="K166" s="195" t="s">
        <v>640</v>
      </c>
      <c r="L166" s="162">
        <v>44682.0</v>
      </c>
      <c r="M166" s="214" t="s">
        <v>10</v>
      </c>
      <c r="N166" s="201" t="s">
        <v>10</v>
      </c>
      <c r="O166" s="182" t="s">
        <v>869</v>
      </c>
      <c r="P166" s="182" t="s">
        <v>870</v>
      </c>
      <c r="Q166" s="182" t="s">
        <v>871</v>
      </c>
    </row>
    <row r="167">
      <c r="A167" s="147"/>
      <c r="B167" s="128">
        <v>160.0</v>
      </c>
      <c r="C167" s="141">
        <v>800001.0</v>
      </c>
      <c r="D167" s="205" t="s">
        <v>872</v>
      </c>
      <c r="E167" s="167" t="s">
        <v>73</v>
      </c>
      <c r="F167" s="216">
        <v>2800.0</v>
      </c>
      <c r="G167" s="221">
        <v>2800.0</v>
      </c>
      <c r="H167" s="227">
        <f t="shared" si="3"/>
        <v>0</v>
      </c>
      <c r="I167" s="228" t="s">
        <v>868</v>
      </c>
      <c r="J167" s="229" t="s">
        <v>41</v>
      </c>
      <c r="K167" s="193" t="s">
        <v>640</v>
      </c>
      <c r="L167" s="162">
        <v>44713.0</v>
      </c>
      <c r="M167" s="214" t="s">
        <v>10</v>
      </c>
      <c r="N167" s="201" t="s">
        <v>10</v>
      </c>
      <c r="O167" s="182" t="s">
        <v>873</v>
      </c>
      <c r="P167" s="182" t="s">
        <v>874</v>
      </c>
      <c r="Q167" s="182" t="s">
        <v>875</v>
      </c>
    </row>
    <row r="168">
      <c r="A168" s="147"/>
      <c r="B168" s="128">
        <v>161.0</v>
      </c>
      <c r="C168" s="141">
        <v>700254.0</v>
      </c>
      <c r="D168" s="208" t="s">
        <v>876</v>
      </c>
      <c r="E168" s="167" t="s">
        <v>73</v>
      </c>
      <c r="F168" s="217">
        <v>15070.0</v>
      </c>
      <c r="G168" s="218">
        <v>15070.0</v>
      </c>
      <c r="H168" s="225">
        <f t="shared" si="3"/>
        <v>0</v>
      </c>
      <c r="I168" s="230" t="s">
        <v>877</v>
      </c>
      <c r="J168" s="231" t="s">
        <v>35</v>
      </c>
      <c r="K168" s="195" t="s">
        <v>493</v>
      </c>
      <c r="L168" s="162">
        <v>44743.0</v>
      </c>
      <c r="M168" s="214" t="s">
        <v>10</v>
      </c>
      <c r="N168" s="201" t="s">
        <v>10</v>
      </c>
      <c r="O168" s="182" t="s">
        <v>878</v>
      </c>
      <c r="P168" s="182" t="s">
        <v>879</v>
      </c>
      <c r="Q168" s="232" t="s">
        <v>880</v>
      </c>
    </row>
    <row r="169">
      <c r="A169" s="147"/>
      <c r="B169" s="141">
        <v>162.0</v>
      </c>
      <c r="C169" s="141">
        <v>800334.0</v>
      </c>
      <c r="D169" s="205" t="s">
        <v>881</v>
      </c>
      <c r="E169" s="167" t="s">
        <v>73</v>
      </c>
      <c r="F169" s="216">
        <v>17800.0</v>
      </c>
      <c r="G169" s="221">
        <v>17800.0</v>
      </c>
      <c r="H169" s="227">
        <f t="shared" si="3"/>
        <v>0</v>
      </c>
      <c r="I169" s="228" t="s">
        <v>882</v>
      </c>
      <c r="J169" s="229" t="s">
        <v>41</v>
      </c>
      <c r="K169" s="193" t="s">
        <v>612</v>
      </c>
      <c r="L169" s="162">
        <v>44743.0</v>
      </c>
      <c r="M169" s="214" t="s">
        <v>10</v>
      </c>
      <c r="N169" s="201" t="s">
        <v>10</v>
      </c>
      <c r="O169" s="182" t="s">
        <v>883</v>
      </c>
      <c r="P169" s="182" t="s">
        <v>884</v>
      </c>
      <c r="Q169" s="182" t="s">
        <v>885</v>
      </c>
    </row>
    <row r="170">
      <c r="A170" s="147"/>
      <c r="B170" s="128">
        <v>163.0</v>
      </c>
      <c r="C170" s="141">
        <v>600136.0</v>
      </c>
      <c r="D170" s="205" t="s">
        <v>428</v>
      </c>
      <c r="E170" s="168" t="s">
        <v>73</v>
      </c>
      <c r="F170" s="219">
        <v>17500.0</v>
      </c>
      <c r="G170" s="237">
        <v>17500.0</v>
      </c>
      <c r="H170" s="225">
        <f t="shared" si="3"/>
        <v>0</v>
      </c>
      <c r="I170" s="226" t="s">
        <v>882</v>
      </c>
      <c r="J170" s="195" t="s">
        <v>30</v>
      </c>
      <c r="K170" s="195" t="s">
        <v>194</v>
      </c>
      <c r="L170" s="162">
        <v>44743.0</v>
      </c>
      <c r="M170" s="214" t="s">
        <v>10</v>
      </c>
      <c r="N170" s="201" t="s">
        <v>10</v>
      </c>
      <c r="O170" s="182" t="s">
        <v>886</v>
      </c>
      <c r="P170" s="182" t="s">
        <v>887</v>
      </c>
      <c r="Q170" s="182" t="s">
        <v>888</v>
      </c>
    </row>
    <row r="171">
      <c r="A171" s="147"/>
      <c r="B171" s="128">
        <v>164.0</v>
      </c>
      <c r="C171" s="141">
        <v>600138.0</v>
      </c>
      <c r="D171" s="205" t="s">
        <v>889</v>
      </c>
      <c r="E171" s="168" t="s">
        <v>73</v>
      </c>
      <c r="F171" s="220">
        <v>10228.0</v>
      </c>
      <c r="G171" s="220">
        <v>10228.0</v>
      </c>
      <c r="H171" s="227">
        <f t="shared" si="3"/>
        <v>0</v>
      </c>
      <c r="I171" s="236" t="s">
        <v>449</v>
      </c>
      <c r="J171" s="193" t="s">
        <v>30</v>
      </c>
      <c r="K171" s="193" t="s">
        <v>194</v>
      </c>
      <c r="L171" s="162">
        <v>44743.0</v>
      </c>
      <c r="M171" s="214" t="s">
        <v>10</v>
      </c>
      <c r="N171" s="201" t="s">
        <v>10</v>
      </c>
      <c r="O171" s="182" t="s">
        <v>890</v>
      </c>
      <c r="P171" s="182" t="s">
        <v>891</v>
      </c>
      <c r="Q171" s="182" t="s">
        <v>892</v>
      </c>
    </row>
    <row r="172">
      <c r="A172" s="147"/>
      <c r="B172" s="128">
        <v>165.0</v>
      </c>
      <c r="C172" s="141">
        <v>800353.0</v>
      </c>
      <c r="D172" s="211" t="s">
        <v>893</v>
      </c>
      <c r="E172" s="167" t="s">
        <v>73</v>
      </c>
      <c r="F172" s="217">
        <v>15000.0</v>
      </c>
      <c r="G172" s="218">
        <v>15000.0</v>
      </c>
      <c r="H172" s="225">
        <f t="shared" si="3"/>
        <v>0</v>
      </c>
      <c r="I172" s="230" t="s">
        <v>894</v>
      </c>
      <c r="J172" s="231" t="s">
        <v>41</v>
      </c>
      <c r="K172" s="195" t="s">
        <v>895</v>
      </c>
      <c r="L172" s="162">
        <v>44743.0</v>
      </c>
      <c r="M172" s="214" t="s">
        <v>10</v>
      </c>
      <c r="N172" s="201" t="s">
        <v>10</v>
      </c>
      <c r="O172" s="182" t="s">
        <v>896</v>
      </c>
      <c r="P172" s="182" t="s">
        <v>897</v>
      </c>
      <c r="Q172" s="182" t="s">
        <v>898</v>
      </c>
    </row>
    <row r="173">
      <c r="A173" s="147"/>
      <c r="B173" s="141">
        <v>166.0</v>
      </c>
      <c r="C173" s="141">
        <v>700227.0</v>
      </c>
      <c r="D173" s="208" t="s">
        <v>899</v>
      </c>
      <c r="E173" s="167" t="s">
        <v>73</v>
      </c>
      <c r="F173" s="216">
        <v>11000.0</v>
      </c>
      <c r="G173" s="221">
        <v>11000.0</v>
      </c>
      <c r="H173" s="227">
        <f t="shared" si="3"/>
        <v>0</v>
      </c>
      <c r="I173" s="228" t="s">
        <v>900</v>
      </c>
      <c r="J173" s="229" t="s">
        <v>35</v>
      </c>
      <c r="K173" s="193" t="s">
        <v>660</v>
      </c>
      <c r="L173" s="162">
        <v>44743.0</v>
      </c>
      <c r="M173" s="214" t="s">
        <v>10</v>
      </c>
      <c r="N173" s="201" t="s">
        <v>10</v>
      </c>
      <c r="O173" s="182" t="s">
        <v>901</v>
      </c>
      <c r="P173" s="182" t="s">
        <v>902</v>
      </c>
      <c r="Q173" s="182" t="s">
        <v>903</v>
      </c>
    </row>
    <row r="174">
      <c r="A174" s="147"/>
      <c r="B174" s="128">
        <v>167.0</v>
      </c>
      <c r="C174" s="141">
        <v>700120.0</v>
      </c>
      <c r="D174" s="208" t="s">
        <v>904</v>
      </c>
      <c r="E174" s="167" t="s">
        <v>73</v>
      </c>
      <c r="F174" s="217">
        <v>9900.0</v>
      </c>
      <c r="G174" s="218">
        <v>9900.0</v>
      </c>
      <c r="H174" s="225">
        <f t="shared" si="3"/>
        <v>0</v>
      </c>
      <c r="I174" s="230" t="s">
        <v>905</v>
      </c>
      <c r="J174" s="231" t="s">
        <v>35</v>
      </c>
      <c r="K174" s="195" t="s">
        <v>906</v>
      </c>
      <c r="L174" s="162">
        <v>44743.0</v>
      </c>
      <c r="M174" s="214" t="s">
        <v>10</v>
      </c>
      <c r="N174" s="201" t="s">
        <v>10</v>
      </c>
      <c r="O174" s="182" t="s">
        <v>907</v>
      </c>
      <c r="P174" s="182" t="s">
        <v>908</v>
      </c>
      <c r="Q174" s="182" t="s">
        <v>909</v>
      </c>
    </row>
    <row r="175">
      <c r="A175" s="147"/>
      <c r="B175" s="128">
        <v>168.0</v>
      </c>
      <c r="C175" s="141">
        <v>700103.0</v>
      </c>
      <c r="D175" s="208" t="s">
        <v>910</v>
      </c>
      <c r="E175" s="167" t="s">
        <v>73</v>
      </c>
      <c r="F175" s="216">
        <v>12000.0</v>
      </c>
      <c r="G175" s="221">
        <v>12000.0</v>
      </c>
      <c r="H175" s="227">
        <f t="shared" si="3"/>
        <v>0</v>
      </c>
      <c r="I175" s="228" t="s">
        <v>381</v>
      </c>
      <c r="J175" s="229" t="s">
        <v>346</v>
      </c>
      <c r="K175" s="193" t="s">
        <v>382</v>
      </c>
      <c r="L175" s="162">
        <v>44743.0</v>
      </c>
      <c r="M175" s="214" t="s">
        <v>10</v>
      </c>
      <c r="N175" s="201" t="s">
        <v>10</v>
      </c>
      <c r="O175" s="182" t="s">
        <v>911</v>
      </c>
      <c r="P175" s="182" t="s">
        <v>912</v>
      </c>
      <c r="Q175" s="232" t="s">
        <v>913</v>
      </c>
    </row>
    <row r="176">
      <c r="A176" s="147"/>
      <c r="B176" s="128">
        <v>169.0</v>
      </c>
      <c r="C176" s="141">
        <v>800067.0</v>
      </c>
      <c r="D176" s="205" t="s">
        <v>914</v>
      </c>
      <c r="E176" s="167" t="s">
        <v>73</v>
      </c>
      <c r="F176" s="217">
        <v>5280.0</v>
      </c>
      <c r="G176" s="218">
        <v>5280.0</v>
      </c>
      <c r="H176" s="225">
        <f t="shared" si="3"/>
        <v>0</v>
      </c>
      <c r="I176" s="230" t="s">
        <v>915</v>
      </c>
      <c r="J176" s="231" t="s">
        <v>41</v>
      </c>
      <c r="K176" s="195" t="s">
        <v>206</v>
      </c>
      <c r="L176" s="162">
        <v>44774.0</v>
      </c>
      <c r="M176" s="214" t="s">
        <v>10</v>
      </c>
      <c r="N176" s="201" t="s">
        <v>10</v>
      </c>
      <c r="O176" s="182" t="s">
        <v>916</v>
      </c>
      <c r="P176" s="182" t="s">
        <v>917</v>
      </c>
      <c r="Q176" s="182" t="s">
        <v>918</v>
      </c>
    </row>
    <row r="177">
      <c r="A177" s="147"/>
      <c r="B177" s="128">
        <v>170.0</v>
      </c>
      <c r="C177" s="141">
        <v>700172.0</v>
      </c>
      <c r="D177" s="208" t="s">
        <v>919</v>
      </c>
      <c r="E177" s="167" t="s">
        <v>73</v>
      </c>
      <c r="F177" s="216">
        <v>3456.0</v>
      </c>
      <c r="G177" s="221">
        <v>3456.0</v>
      </c>
      <c r="H177" s="227">
        <f t="shared" si="3"/>
        <v>0</v>
      </c>
      <c r="I177" s="228" t="s">
        <v>920</v>
      </c>
      <c r="J177" s="229" t="s">
        <v>35</v>
      </c>
      <c r="K177" s="193" t="s">
        <v>382</v>
      </c>
      <c r="L177" s="162">
        <v>44682.0</v>
      </c>
      <c r="M177" s="214" t="s">
        <v>10</v>
      </c>
      <c r="N177" s="201" t="s">
        <v>10</v>
      </c>
      <c r="O177" s="182" t="s">
        <v>921</v>
      </c>
      <c r="P177" s="182" t="s">
        <v>922</v>
      </c>
      <c r="Q177" s="182" t="s">
        <v>923</v>
      </c>
    </row>
    <row r="178">
      <c r="A178" s="147"/>
      <c r="B178" s="128">
        <v>171.0</v>
      </c>
      <c r="C178" s="141">
        <v>500059.0</v>
      </c>
      <c r="D178" s="210" t="s">
        <v>924</v>
      </c>
      <c r="E178" s="153" t="s">
        <v>73</v>
      </c>
      <c r="F178" s="218">
        <v>900.0</v>
      </c>
      <c r="G178" s="218">
        <v>900.0</v>
      </c>
      <c r="H178" s="233">
        <f t="shared" si="3"/>
        <v>0</v>
      </c>
      <c r="I178" s="234" t="s">
        <v>254</v>
      </c>
      <c r="J178" s="195" t="s">
        <v>113</v>
      </c>
      <c r="K178" s="195" t="s">
        <v>135</v>
      </c>
      <c r="L178" s="162">
        <v>44682.0</v>
      </c>
      <c r="M178" s="214" t="s">
        <v>10</v>
      </c>
      <c r="N178" s="201" t="s">
        <v>10</v>
      </c>
      <c r="O178" s="182" t="s">
        <v>925</v>
      </c>
      <c r="P178" s="182" t="s">
        <v>926</v>
      </c>
      <c r="Q178" s="182" t="s">
        <v>927</v>
      </c>
    </row>
    <row r="179">
      <c r="A179" s="147"/>
      <c r="B179" s="141">
        <v>172.0</v>
      </c>
      <c r="C179" s="141">
        <v>700186.0</v>
      </c>
      <c r="D179" s="208" t="s">
        <v>928</v>
      </c>
      <c r="E179" s="167" t="s">
        <v>73</v>
      </c>
      <c r="F179" s="216">
        <v>30000.0</v>
      </c>
      <c r="G179" s="221">
        <v>30000.0</v>
      </c>
      <c r="H179" s="227">
        <f t="shared" si="3"/>
        <v>0</v>
      </c>
      <c r="I179" s="228" t="s">
        <v>929</v>
      </c>
      <c r="J179" s="229" t="s">
        <v>346</v>
      </c>
      <c r="K179" s="193" t="s">
        <v>423</v>
      </c>
      <c r="L179" s="162">
        <v>44713.0</v>
      </c>
      <c r="M179" s="214" t="s">
        <v>10</v>
      </c>
      <c r="N179" s="201" t="s">
        <v>10</v>
      </c>
      <c r="O179" s="182" t="s">
        <v>930</v>
      </c>
      <c r="P179" s="182" t="s">
        <v>931</v>
      </c>
      <c r="Q179" s="182" t="s">
        <v>932</v>
      </c>
    </row>
    <row r="180">
      <c r="A180" s="147"/>
      <c r="B180" s="128">
        <v>173.0</v>
      </c>
      <c r="C180" s="141">
        <v>700114.0</v>
      </c>
      <c r="D180" s="208" t="s">
        <v>757</v>
      </c>
      <c r="E180" s="167" t="s">
        <v>73</v>
      </c>
      <c r="F180" s="217">
        <v>80000.0</v>
      </c>
      <c r="G180" s="218">
        <v>80000.0</v>
      </c>
      <c r="H180" s="225">
        <f t="shared" si="3"/>
        <v>0</v>
      </c>
      <c r="I180" s="230" t="s">
        <v>758</v>
      </c>
      <c r="J180" s="231" t="s">
        <v>35</v>
      </c>
      <c r="K180" s="195" t="s">
        <v>206</v>
      </c>
      <c r="L180" s="162">
        <v>44743.0</v>
      </c>
      <c r="M180" s="214" t="s">
        <v>10</v>
      </c>
      <c r="N180" s="201" t="s">
        <v>10</v>
      </c>
      <c r="O180" s="182" t="s">
        <v>933</v>
      </c>
      <c r="P180" s="182" t="s">
        <v>934</v>
      </c>
      <c r="Q180" s="182" t="s">
        <v>935</v>
      </c>
    </row>
    <row r="181">
      <c r="A181" s="147"/>
      <c r="B181" s="128">
        <v>174.0</v>
      </c>
      <c r="C181" s="141">
        <v>800344.0</v>
      </c>
      <c r="D181" s="205" t="s">
        <v>936</v>
      </c>
      <c r="E181" s="167" t="s">
        <v>73</v>
      </c>
      <c r="F181" s="216">
        <v>1900.0</v>
      </c>
      <c r="G181" s="221">
        <v>1900.0</v>
      </c>
      <c r="H181" s="227">
        <f t="shared" si="3"/>
        <v>0</v>
      </c>
      <c r="I181" s="228" t="s">
        <v>937</v>
      </c>
      <c r="J181" s="229" t="s">
        <v>41</v>
      </c>
      <c r="K181" s="193" t="s">
        <v>938</v>
      </c>
      <c r="L181" s="162">
        <v>44713.0</v>
      </c>
      <c r="M181" s="214" t="s">
        <v>10</v>
      </c>
      <c r="N181" s="201" t="s">
        <v>10</v>
      </c>
      <c r="O181" s="182" t="s">
        <v>939</v>
      </c>
      <c r="P181" s="182" t="s">
        <v>940</v>
      </c>
      <c r="Q181" s="182" t="s">
        <v>941</v>
      </c>
    </row>
    <row r="182">
      <c r="A182" s="147"/>
      <c r="B182" s="128">
        <v>175.0</v>
      </c>
      <c r="C182" s="141">
        <v>800343.0</v>
      </c>
      <c r="D182" s="205" t="s">
        <v>942</v>
      </c>
      <c r="E182" s="167" t="s">
        <v>73</v>
      </c>
      <c r="F182" s="217">
        <v>1400.0</v>
      </c>
      <c r="G182" s="218">
        <v>1400.0</v>
      </c>
      <c r="H182" s="225">
        <f t="shared" si="3"/>
        <v>0</v>
      </c>
      <c r="I182" s="230" t="s">
        <v>937</v>
      </c>
      <c r="J182" s="231" t="s">
        <v>41</v>
      </c>
      <c r="K182" s="195" t="s">
        <v>179</v>
      </c>
      <c r="L182" s="162">
        <v>44713.0</v>
      </c>
      <c r="M182" s="214" t="s">
        <v>10</v>
      </c>
      <c r="N182" s="201" t="s">
        <v>10</v>
      </c>
      <c r="O182" s="182" t="s">
        <v>943</v>
      </c>
      <c r="P182" s="182" t="s">
        <v>944</v>
      </c>
      <c r="Q182" s="182" t="s">
        <v>941</v>
      </c>
    </row>
    <row r="183">
      <c r="A183" s="147"/>
      <c r="B183" s="141">
        <v>176.0</v>
      </c>
      <c r="C183" s="141">
        <v>600135.0</v>
      </c>
      <c r="D183" s="205" t="s">
        <v>945</v>
      </c>
      <c r="E183" s="168" t="s">
        <v>73</v>
      </c>
      <c r="F183" s="220">
        <v>8200.0</v>
      </c>
      <c r="G183" s="220">
        <v>8200.0</v>
      </c>
      <c r="H183" s="227">
        <f t="shared" si="3"/>
        <v>0</v>
      </c>
      <c r="I183" s="236" t="s">
        <v>580</v>
      </c>
      <c r="J183" s="193" t="s">
        <v>30</v>
      </c>
      <c r="K183" s="193" t="s">
        <v>179</v>
      </c>
      <c r="L183" s="162">
        <v>44743.0</v>
      </c>
      <c r="M183" s="214" t="s">
        <v>10</v>
      </c>
      <c r="N183" s="201" t="s">
        <v>10</v>
      </c>
      <c r="O183" s="182" t="s">
        <v>946</v>
      </c>
      <c r="P183" s="182" t="s">
        <v>947</v>
      </c>
      <c r="Q183" s="182" t="s">
        <v>948</v>
      </c>
    </row>
    <row r="184">
      <c r="A184" s="147"/>
      <c r="B184" s="128">
        <v>177.0</v>
      </c>
      <c r="C184" s="141">
        <v>700184.0</v>
      </c>
      <c r="D184" s="208" t="s">
        <v>949</v>
      </c>
      <c r="E184" s="167" t="s">
        <v>73</v>
      </c>
      <c r="F184" s="217">
        <v>22500.0</v>
      </c>
      <c r="G184" s="218">
        <v>22500.0</v>
      </c>
      <c r="H184" s="225">
        <f t="shared" si="3"/>
        <v>0</v>
      </c>
      <c r="I184" s="230" t="s">
        <v>950</v>
      </c>
      <c r="J184" s="231" t="s">
        <v>35</v>
      </c>
      <c r="K184" s="195" t="s">
        <v>906</v>
      </c>
      <c r="L184" s="162">
        <v>44743.0</v>
      </c>
      <c r="M184" s="214" t="s">
        <v>10</v>
      </c>
      <c r="N184" s="201" t="s">
        <v>10</v>
      </c>
      <c r="O184" s="182" t="s">
        <v>951</v>
      </c>
      <c r="P184" s="182" t="s">
        <v>952</v>
      </c>
      <c r="Q184" s="182" t="s">
        <v>953</v>
      </c>
    </row>
    <row r="185">
      <c r="A185" s="147"/>
      <c r="B185" s="128">
        <v>178.0</v>
      </c>
      <c r="C185" s="141">
        <v>700229.0</v>
      </c>
      <c r="D185" s="208" t="s">
        <v>954</v>
      </c>
      <c r="E185" s="167" t="s">
        <v>73</v>
      </c>
      <c r="F185" s="216">
        <v>5000.0</v>
      </c>
      <c r="G185" s="221">
        <v>5000.0</v>
      </c>
      <c r="H185" s="227">
        <f t="shared" si="3"/>
        <v>0</v>
      </c>
      <c r="I185" s="228" t="s">
        <v>523</v>
      </c>
      <c r="J185" s="229" t="s">
        <v>35</v>
      </c>
      <c r="K185" s="193" t="s">
        <v>423</v>
      </c>
      <c r="L185" s="162">
        <v>44743.0</v>
      </c>
      <c r="M185" s="214" t="s">
        <v>10</v>
      </c>
      <c r="N185" s="201" t="s">
        <v>10</v>
      </c>
      <c r="O185" s="182" t="s">
        <v>955</v>
      </c>
      <c r="P185" s="182"/>
      <c r="Q185" s="182" t="s">
        <v>956</v>
      </c>
    </row>
    <row r="186">
      <c r="A186" s="147"/>
      <c r="B186" s="128">
        <v>179.0</v>
      </c>
      <c r="C186" s="141">
        <v>800014.0</v>
      </c>
      <c r="D186" s="211" t="s">
        <v>957</v>
      </c>
      <c r="E186" s="167" t="s">
        <v>73</v>
      </c>
      <c r="F186" s="217">
        <v>33999.0</v>
      </c>
      <c r="G186" s="218">
        <v>33999.0</v>
      </c>
      <c r="H186" s="225">
        <f t="shared" si="3"/>
        <v>0</v>
      </c>
      <c r="I186" s="230" t="s">
        <v>958</v>
      </c>
      <c r="J186" s="231" t="s">
        <v>41</v>
      </c>
      <c r="K186" s="195" t="s">
        <v>959</v>
      </c>
      <c r="L186" s="162">
        <v>44743.0</v>
      </c>
      <c r="M186" s="214" t="s">
        <v>10</v>
      </c>
      <c r="N186" s="201" t="s">
        <v>10</v>
      </c>
      <c r="O186" s="182" t="s">
        <v>960</v>
      </c>
      <c r="P186" s="182" t="s">
        <v>961</v>
      </c>
      <c r="Q186" s="182" t="s">
        <v>962</v>
      </c>
    </row>
    <row r="187">
      <c r="A187" s="147"/>
      <c r="B187" s="141">
        <v>180.0</v>
      </c>
      <c r="C187" s="141">
        <v>700183.0</v>
      </c>
      <c r="D187" s="208" t="s">
        <v>963</v>
      </c>
      <c r="E187" s="167" t="s">
        <v>73</v>
      </c>
      <c r="F187" s="216">
        <v>10000.0</v>
      </c>
      <c r="G187" s="221">
        <v>10000.0</v>
      </c>
      <c r="H187" s="227">
        <f t="shared" si="3"/>
        <v>0</v>
      </c>
      <c r="I187" s="228" t="s">
        <v>381</v>
      </c>
      <c r="J187" s="229" t="s">
        <v>35</v>
      </c>
      <c r="K187" s="193" t="s">
        <v>382</v>
      </c>
      <c r="L187" s="162">
        <v>44652.0</v>
      </c>
      <c r="M187" s="214" t="s">
        <v>10</v>
      </c>
      <c r="N187" s="201" t="s">
        <v>10</v>
      </c>
      <c r="O187" s="182" t="s">
        <v>964</v>
      </c>
      <c r="P187" s="182" t="s">
        <v>965</v>
      </c>
      <c r="Q187" s="182" t="s">
        <v>966</v>
      </c>
    </row>
    <row r="188">
      <c r="A188" s="147"/>
      <c r="B188" s="128">
        <v>181.0</v>
      </c>
      <c r="C188" s="141">
        <v>600071.0</v>
      </c>
      <c r="D188" s="205" t="s">
        <v>967</v>
      </c>
      <c r="E188" s="168" t="s">
        <v>73</v>
      </c>
      <c r="F188" s="219">
        <v>6370.0</v>
      </c>
      <c r="G188" s="218">
        <v>6370.0</v>
      </c>
      <c r="H188" s="225">
        <f t="shared" si="3"/>
        <v>0</v>
      </c>
      <c r="I188" s="226" t="s">
        <v>968</v>
      </c>
      <c r="J188" s="195" t="s">
        <v>346</v>
      </c>
      <c r="K188" s="195" t="s">
        <v>372</v>
      </c>
      <c r="L188" s="162">
        <v>44652.0</v>
      </c>
      <c r="M188" s="214" t="s">
        <v>10</v>
      </c>
      <c r="N188" s="201" t="s">
        <v>10</v>
      </c>
      <c r="O188" s="182" t="s">
        <v>969</v>
      </c>
      <c r="P188" s="182" t="s">
        <v>970</v>
      </c>
      <c r="Q188" s="182" t="s">
        <v>971</v>
      </c>
    </row>
    <row r="189">
      <c r="A189" s="147"/>
      <c r="B189" s="128">
        <v>182.0</v>
      </c>
      <c r="C189" s="141">
        <v>700075.0</v>
      </c>
      <c r="D189" s="208" t="s">
        <v>972</v>
      </c>
      <c r="E189" s="167" t="s">
        <v>73</v>
      </c>
      <c r="F189" s="216">
        <v>19100.0</v>
      </c>
      <c r="G189" s="221">
        <v>19100.0</v>
      </c>
      <c r="H189" s="227">
        <f t="shared" si="3"/>
        <v>0</v>
      </c>
      <c r="I189" s="228" t="s">
        <v>167</v>
      </c>
      <c r="J189" s="229" t="s">
        <v>35</v>
      </c>
      <c r="K189" s="193" t="s">
        <v>581</v>
      </c>
      <c r="L189" s="162">
        <v>44743.0</v>
      </c>
      <c r="M189" s="214" t="s">
        <v>10</v>
      </c>
      <c r="N189" s="201" t="s">
        <v>10</v>
      </c>
      <c r="O189" s="182" t="s">
        <v>973</v>
      </c>
      <c r="P189" s="182" t="s">
        <v>974</v>
      </c>
      <c r="Q189" s="182" t="s">
        <v>975</v>
      </c>
    </row>
    <row r="190">
      <c r="A190" s="147"/>
      <c r="B190" s="128">
        <v>183.0</v>
      </c>
      <c r="C190" s="141">
        <v>800111.0</v>
      </c>
      <c r="D190" s="205" t="s">
        <v>976</v>
      </c>
      <c r="E190" s="167" t="s">
        <v>73</v>
      </c>
      <c r="F190" s="217">
        <v>15000.0</v>
      </c>
      <c r="G190" s="218">
        <v>15000.0</v>
      </c>
      <c r="H190" s="225">
        <f t="shared" si="3"/>
        <v>0</v>
      </c>
      <c r="I190" s="230" t="s">
        <v>977</v>
      </c>
      <c r="J190" s="231" t="s">
        <v>41</v>
      </c>
      <c r="K190" s="195" t="s">
        <v>938</v>
      </c>
      <c r="L190" s="162">
        <v>44743.0</v>
      </c>
      <c r="M190" s="214" t="s">
        <v>10</v>
      </c>
      <c r="N190" s="201" t="s">
        <v>10</v>
      </c>
      <c r="O190" s="182" t="s">
        <v>978</v>
      </c>
      <c r="P190" s="182" t="s">
        <v>979</v>
      </c>
      <c r="Q190" s="182" t="s">
        <v>980</v>
      </c>
    </row>
    <row r="191">
      <c r="A191" s="147"/>
      <c r="B191" s="128">
        <v>184.0</v>
      </c>
      <c r="C191" s="141">
        <v>700046.0</v>
      </c>
      <c r="D191" s="239" t="s">
        <v>981</v>
      </c>
      <c r="E191" s="167" t="s">
        <v>73</v>
      </c>
      <c r="F191" s="216">
        <v>10000.0</v>
      </c>
      <c r="G191" s="221">
        <v>10000.0</v>
      </c>
      <c r="H191" s="227">
        <f t="shared" si="3"/>
        <v>0</v>
      </c>
      <c r="I191" s="228" t="s">
        <v>977</v>
      </c>
      <c r="J191" s="229" t="s">
        <v>35</v>
      </c>
      <c r="K191" s="193" t="s">
        <v>617</v>
      </c>
      <c r="L191" s="162">
        <v>44743.0</v>
      </c>
      <c r="M191" s="214" t="s">
        <v>10</v>
      </c>
      <c r="N191" s="201" t="s">
        <v>10</v>
      </c>
      <c r="O191" s="182" t="s">
        <v>982</v>
      </c>
      <c r="P191" s="182" t="s">
        <v>983</v>
      </c>
      <c r="Q191" s="182" t="s">
        <v>980</v>
      </c>
    </row>
    <row r="192">
      <c r="A192" s="147"/>
      <c r="B192" s="128">
        <v>185.0</v>
      </c>
      <c r="C192" s="141">
        <v>600123.0</v>
      </c>
      <c r="D192" s="205" t="s">
        <v>984</v>
      </c>
      <c r="E192" s="168" t="s">
        <v>73</v>
      </c>
      <c r="F192" s="219">
        <v>3000.0</v>
      </c>
      <c r="G192" s="237">
        <v>3000.0</v>
      </c>
      <c r="H192" s="225">
        <f t="shared" si="3"/>
        <v>0</v>
      </c>
      <c r="I192" s="226" t="s">
        <v>985</v>
      </c>
      <c r="J192" s="195" t="s">
        <v>30</v>
      </c>
      <c r="K192" s="195" t="s">
        <v>206</v>
      </c>
      <c r="L192" s="162">
        <v>44713.0</v>
      </c>
      <c r="M192" s="214" t="s">
        <v>10</v>
      </c>
      <c r="N192" s="201" t="s">
        <v>10</v>
      </c>
      <c r="O192" s="182" t="s">
        <v>986</v>
      </c>
      <c r="P192" s="182" t="s">
        <v>987</v>
      </c>
      <c r="Q192" s="182" t="s">
        <v>988</v>
      </c>
    </row>
    <row r="193">
      <c r="A193" s="147"/>
      <c r="B193" s="141">
        <v>186.0</v>
      </c>
      <c r="C193" s="141">
        <v>700037.0</v>
      </c>
      <c r="D193" s="208" t="s">
        <v>989</v>
      </c>
      <c r="E193" s="167" t="s">
        <v>73</v>
      </c>
      <c r="F193" s="216">
        <v>3900.0</v>
      </c>
      <c r="G193" s="221">
        <v>3900.0</v>
      </c>
      <c r="H193" s="227">
        <f t="shared" si="3"/>
        <v>0</v>
      </c>
      <c r="I193" s="228" t="s">
        <v>487</v>
      </c>
      <c r="J193" s="229" t="s">
        <v>35</v>
      </c>
      <c r="K193" s="193" t="s">
        <v>358</v>
      </c>
      <c r="L193" s="162">
        <v>44774.0</v>
      </c>
      <c r="M193" s="214" t="s">
        <v>10</v>
      </c>
      <c r="N193" s="201" t="s">
        <v>10</v>
      </c>
      <c r="O193" s="182" t="s">
        <v>990</v>
      </c>
      <c r="P193" s="182" t="s">
        <v>991</v>
      </c>
      <c r="Q193" s="182" t="s">
        <v>992</v>
      </c>
    </row>
    <row r="194">
      <c r="A194" s="147"/>
      <c r="B194" s="128">
        <v>187.0</v>
      </c>
      <c r="C194" s="141">
        <v>700119.0</v>
      </c>
      <c r="D194" s="208" t="s">
        <v>993</v>
      </c>
      <c r="E194" s="167" t="s">
        <v>73</v>
      </c>
      <c r="F194" s="217">
        <v>15000.0</v>
      </c>
      <c r="G194" s="218">
        <v>15000.0</v>
      </c>
      <c r="H194" s="225">
        <f t="shared" si="3"/>
        <v>0</v>
      </c>
      <c r="I194" s="230" t="s">
        <v>402</v>
      </c>
      <c r="J194" s="231" t="s">
        <v>35</v>
      </c>
      <c r="K194" s="195" t="s">
        <v>504</v>
      </c>
      <c r="L194" s="162">
        <v>44774.0</v>
      </c>
      <c r="M194" s="214" t="s">
        <v>10</v>
      </c>
      <c r="N194" s="201" t="s">
        <v>10</v>
      </c>
      <c r="O194" s="182" t="s">
        <v>994</v>
      </c>
      <c r="P194" s="182" t="s">
        <v>995</v>
      </c>
      <c r="Q194" s="182" t="s">
        <v>996</v>
      </c>
    </row>
    <row r="195">
      <c r="A195" s="147"/>
      <c r="B195" s="128">
        <v>188.0</v>
      </c>
      <c r="C195" s="141">
        <v>800282.0</v>
      </c>
      <c r="D195" s="205" t="s">
        <v>997</v>
      </c>
      <c r="E195" s="167" t="s">
        <v>73</v>
      </c>
      <c r="F195" s="216">
        <v>10000.0</v>
      </c>
      <c r="G195" s="221">
        <v>10000.0</v>
      </c>
      <c r="H195" s="227">
        <f t="shared" si="3"/>
        <v>0</v>
      </c>
      <c r="I195" s="228" t="s">
        <v>571</v>
      </c>
      <c r="J195" s="229" t="s">
        <v>41</v>
      </c>
      <c r="K195" s="193" t="s">
        <v>998</v>
      </c>
      <c r="L195" s="162">
        <v>44743.0</v>
      </c>
      <c r="M195" s="214" t="s">
        <v>10</v>
      </c>
      <c r="N195" s="201" t="s">
        <v>10</v>
      </c>
      <c r="O195" s="182" t="s">
        <v>999</v>
      </c>
      <c r="P195" s="182" t="s">
        <v>1000</v>
      </c>
      <c r="Q195" s="182" t="s">
        <v>1001</v>
      </c>
    </row>
    <row r="196">
      <c r="A196" s="147"/>
      <c r="B196" s="128">
        <v>189.0</v>
      </c>
      <c r="C196" s="141">
        <v>800313.0</v>
      </c>
      <c r="D196" s="205" t="s">
        <v>1002</v>
      </c>
      <c r="E196" s="167" t="s">
        <v>73</v>
      </c>
      <c r="F196" s="217">
        <v>33000.0</v>
      </c>
      <c r="G196" s="218">
        <v>33000.0</v>
      </c>
      <c r="H196" s="225">
        <f t="shared" si="3"/>
        <v>0</v>
      </c>
      <c r="I196" s="230" t="s">
        <v>1003</v>
      </c>
      <c r="J196" s="231" t="s">
        <v>41</v>
      </c>
      <c r="K196" s="195" t="s">
        <v>423</v>
      </c>
      <c r="L196" s="162">
        <v>44774.0</v>
      </c>
      <c r="M196" s="214" t="s">
        <v>10</v>
      </c>
      <c r="N196" s="201" t="s">
        <v>10</v>
      </c>
      <c r="O196" s="182" t="s">
        <v>1004</v>
      </c>
      <c r="P196" s="182" t="s">
        <v>1005</v>
      </c>
      <c r="Q196" s="182" t="s">
        <v>1006</v>
      </c>
    </row>
    <row r="197">
      <c r="A197" s="147"/>
      <c r="B197" s="141">
        <v>190.0</v>
      </c>
      <c r="C197" s="141">
        <v>800088.0</v>
      </c>
      <c r="D197" s="211" t="s">
        <v>1007</v>
      </c>
      <c r="E197" s="167" t="s">
        <v>73</v>
      </c>
      <c r="F197" s="216">
        <v>8400.0</v>
      </c>
      <c r="G197" s="221">
        <v>8400.0</v>
      </c>
      <c r="H197" s="227">
        <f t="shared" si="3"/>
        <v>0</v>
      </c>
      <c r="I197" s="228" t="s">
        <v>1003</v>
      </c>
      <c r="J197" s="229" t="s">
        <v>41</v>
      </c>
      <c r="K197" s="193" t="s">
        <v>1008</v>
      </c>
      <c r="L197" s="162">
        <v>44774.0</v>
      </c>
      <c r="M197" s="214" t="s">
        <v>10</v>
      </c>
      <c r="N197" s="201" t="s">
        <v>10</v>
      </c>
      <c r="O197" s="182" t="s">
        <v>1009</v>
      </c>
      <c r="P197" s="182" t="s">
        <v>1010</v>
      </c>
      <c r="Q197" s="182" t="s">
        <v>1011</v>
      </c>
    </row>
    <row r="198">
      <c r="A198" s="147"/>
      <c r="B198" s="128">
        <v>191.0</v>
      </c>
      <c r="C198" s="141">
        <v>800254.0</v>
      </c>
      <c r="D198" s="205" t="s">
        <v>1012</v>
      </c>
      <c r="E198" s="167" t="s">
        <v>73</v>
      </c>
      <c r="F198" s="217">
        <v>50000.0</v>
      </c>
      <c r="G198" s="218">
        <v>50000.0</v>
      </c>
      <c r="H198" s="225">
        <f t="shared" si="3"/>
        <v>0</v>
      </c>
      <c r="I198" s="230" t="s">
        <v>1013</v>
      </c>
      <c r="J198" s="231" t="s">
        <v>41</v>
      </c>
      <c r="K198" s="195" t="s">
        <v>114</v>
      </c>
      <c r="L198" s="162">
        <v>44774.0</v>
      </c>
      <c r="M198" s="214" t="s">
        <v>10</v>
      </c>
      <c r="N198" s="201" t="s">
        <v>10</v>
      </c>
      <c r="O198" s="182" t="s">
        <v>1014</v>
      </c>
      <c r="P198" s="182" t="s">
        <v>1015</v>
      </c>
      <c r="Q198" s="182" t="s">
        <v>1016</v>
      </c>
    </row>
    <row r="199">
      <c r="A199" s="147"/>
      <c r="B199" s="128">
        <v>192.0</v>
      </c>
      <c r="C199" s="141">
        <v>800356.0</v>
      </c>
      <c r="D199" s="205" t="s">
        <v>1017</v>
      </c>
      <c r="E199" s="167" t="s">
        <v>73</v>
      </c>
      <c r="F199" s="216">
        <v>9832.0</v>
      </c>
      <c r="G199" s="221">
        <v>9832.0</v>
      </c>
      <c r="H199" s="227">
        <f t="shared" si="3"/>
        <v>0</v>
      </c>
      <c r="I199" s="228" t="s">
        <v>1018</v>
      </c>
      <c r="J199" s="229" t="s">
        <v>739</v>
      </c>
      <c r="K199" s="193" t="s">
        <v>612</v>
      </c>
      <c r="L199" s="162">
        <v>44774.0</v>
      </c>
      <c r="M199" s="214" t="s">
        <v>10</v>
      </c>
      <c r="N199" s="201" t="s">
        <v>10</v>
      </c>
      <c r="O199" s="182" t="s">
        <v>1019</v>
      </c>
      <c r="P199" s="182" t="s">
        <v>1020</v>
      </c>
      <c r="Q199" s="182" t="s">
        <v>1021</v>
      </c>
    </row>
    <row r="200">
      <c r="A200" s="147"/>
      <c r="B200" s="128">
        <v>193.0</v>
      </c>
      <c r="C200" s="141">
        <v>800064.0</v>
      </c>
      <c r="D200" s="205" t="s">
        <v>1022</v>
      </c>
      <c r="E200" s="167" t="s">
        <v>73</v>
      </c>
      <c r="F200" s="217">
        <v>1249.0</v>
      </c>
      <c r="G200" s="218">
        <v>1249.0</v>
      </c>
      <c r="H200" s="225">
        <f t="shared" si="3"/>
        <v>0</v>
      </c>
      <c r="I200" s="230" t="s">
        <v>1023</v>
      </c>
      <c r="J200" s="231" t="s">
        <v>41</v>
      </c>
      <c r="K200" s="195" t="s">
        <v>179</v>
      </c>
      <c r="L200" s="162">
        <v>44743.0</v>
      </c>
      <c r="M200" s="214" t="s">
        <v>10</v>
      </c>
      <c r="N200" s="201" t="s">
        <v>10</v>
      </c>
      <c r="O200" s="182" t="s">
        <v>1024</v>
      </c>
      <c r="P200" s="182" t="s">
        <v>1025</v>
      </c>
      <c r="Q200" s="182" t="s">
        <v>1026</v>
      </c>
    </row>
    <row r="201">
      <c r="A201" s="147"/>
      <c r="B201" s="141">
        <v>194.0</v>
      </c>
      <c r="C201" s="141">
        <v>500031.0</v>
      </c>
      <c r="D201" s="210" t="s">
        <v>1027</v>
      </c>
      <c r="E201" s="153" t="s">
        <v>73</v>
      </c>
      <c r="F201" s="221">
        <v>43827.0</v>
      </c>
      <c r="G201" s="221">
        <v>43827.0</v>
      </c>
      <c r="H201" s="223">
        <f t="shared" si="3"/>
        <v>0</v>
      </c>
      <c r="I201" s="224" t="s">
        <v>155</v>
      </c>
      <c r="J201" s="193" t="s">
        <v>113</v>
      </c>
      <c r="K201" s="193" t="s">
        <v>127</v>
      </c>
      <c r="L201" s="162">
        <v>44713.0</v>
      </c>
      <c r="M201" s="214" t="s">
        <v>10</v>
      </c>
      <c r="N201" s="201" t="s">
        <v>10</v>
      </c>
      <c r="O201" s="182" t="s">
        <v>1028</v>
      </c>
      <c r="P201" s="182" t="s">
        <v>1029</v>
      </c>
      <c r="Q201" s="182" t="s">
        <v>1030</v>
      </c>
    </row>
    <row r="202">
      <c r="A202" s="147"/>
      <c r="B202" s="128">
        <v>195.0</v>
      </c>
      <c r="C202" s="141">
        <v>700217.0</v>
      </c>
      <c r="D202" s="208" t="s">
        <v>482</v>
      </c>
      <c r="E202" s="167" t="s">
        <v>73</v>
      </c>
      <c r="F202" s="217">
        <v>7400.0</v>
      </c>
      <c r="G202" s="218">
        <v>7400.0</v>
      </c>
      <c r="H202" s="225">
        <f t="shared" si="3"/>
        <v>0</v>
      </c>
      <c r="I202" s="230" t="s">
        <v>626</v>
      </c>
      <c r="J202" s="231" t="s">
        <v>346</v>
      </c>
      <c r="K202" s="195" t="s">
        <v>504</v>
      </c>
      <c r="L202" s="162">
        <v>44743.0</v>
      </c>
      <c r="M202" s="214" t="s">
        <v>10</v>
      </c>
      <c r="N202" s="201" t="s">
        <v>10</v>
      </c>
      <c r="O202" s="182" t="s">
        <v>1031</v>
      </c>
      <c r="P202" s="182" t="s">
        <v>1032</v>
      </c>
      <c r="Q202" s="182" t="s">
        <v>1033</v>
      </c>
    </row>
    <row r="203">
      <c r="A203" s="147"/>
      <c r="B203" s="128">
        <v>196.0</v>
      </c>
      <c r="C203" s="141">
        <v>600047.0</v>
      </c>
      <c r="D203" s="205" t="s">
        <v>1034</v>
      </c>
      <c r="E203" s="168" t="s">
        <v>73</v>
      </c>
      <c r="F203" s="220">
        <v>15000.0</v>
      </c>
      <c r="G203" s="235">
        <v>15000.0</v>
      </c>
      <c r="H203" s="227">
        <f t="shared" si="3"/>
        <v>0</v>
      </c>
      <c r="I203" s="236" t="s">
        <v>487</v>
      </c>
      <c r="J203" s="193" t="s">
        <v>30</v>
      </c>
      <c r="K203" s="193" t="s">
        <v>450</v>
      </c>
      <c r="L203" s="162">
        <v>44593.0</v>
      </c>
      <c r="M203" s="214" t="s">
        <v>10</v>
      </c>
      <c r="N203" s="201" t="s">
        <v>10</v>
      </c>
      <c r="O203" s="182" t="s">
        <v>1035</v>
      </c>
      <c r="P203" s="182" t="s">
        <v>1036</v>
      </c>
      <c r="Q203" s="182" t="s">
        <v>1037</v>
      </c>
    </row>
    <row r="204">
      <c r="A204" s="147"/>
      <c r="B204" s="128">
        <v>197.0</v>
      </c>
      <c r="C204" s="141">
        <v>300009.0</v>
      </c>
      <c r="D204" s="208" t="s">
        <v>1038</v>
      </c>
      <c r="E204" s="130" t="s">
        <v>73</v>
      </c>
      <c r="F204" s="218">
        <v>4000.0</v>
      </c>
      <c r="G204" s="218">
        <v>4000.0</v>
      </c>
      <c r="H204" s="225">
        <f t="shared" si="3"/>
        <v>0</v>
      </c>
      <c r="I204" s="234" t="s">
        <v>1039</v>
      </c>
      <c r="J204" s="195" t="s">
        <v>16</v>
      </c>
      <c r="K204" s="195" t="s">
        <v>221</v>
      </c>
      <c r="L204" s="162">
        <v>44743.0</v>
      </c>
      <c r="M204" s="214" t="s">
        <v>10</v>
      </c>
      <c r="N204" s="201" t="s">
        <v>10</v>
      </c>
      <c r="O204" s="182" t="s">
        <v>1040</v>
      </c>
      <c r="P204" s="182"/>
      <c r="Q204" s="182" t="s">
        <v>1041</v>
      </c>
    </row>
    <row r="205">
      <c r="A205" s="147"/>
      <c r="B205" s="128">
        <v>198.0</v>
      </c>
      <c r="C205" s="141">
        <v>500044.0</v>
      </c>
      <c r="D205" s="210" t="s">
        <v>1042</v>
      </c>
      <c r="E205" s="153" t="s">
        <v>73</v>
      </c>
      <c r="F205" s="221">
        <v>37500.0</v>
      </c>
      <c r="G205" s="221">
        <v>37500.0</v>
      </c>
      <c r="H205" s="223">
        <f t="shared" si="3"/>
        <v>0</v>
      </c>
      <c r="I205" s="224" t="s">
        <v>1043</v>
      </c>
      <c r="J205" s="193" t="s">
        <v>113</v>
      </c>
      <c r="K205" s="193" t="s">
        <v>1044</v>
      </c>
      <c r="L205" s="162">
        <v>44713.0</v>
      </c>
      <c r="M205" s="214" t="s">
        <v>10</v>
      </c>
      <c r="N205" s="201" t="s">
        <v>10</v>
      </c>
      <c r="O205" s="182" t="s">
        <v>1045</v>
      </c>
      <c r="P205" s="182" t="s">
        <v>1046</v>
      </c>
      <c r="Q205" s="182" t="s">
        <v>1047</v>
      </c>
    </row>
    <row r="206">
      <c r="A206" s="147"/>
      <c r="B206" s="128">
        <v>199.0</v>
      </c>
      <c r="C206" s="141">
        <v>700155.0</v>
      </c>
      <c r="D206" s="208" t="s">
        <v>1048</v>
      </c>
      <c r="E206" s="167" t="s">
        <v>73</v>
      </c>
      <c r="F206" s="217">
        <v>30000.0</v>
      </c>
      <c r="G206" s="218">
        <v>30000.0</v>
      </c>
      <c r="H206" s="225">
        <f t="shared" si="3"/>
        <v>0</v>
      </c>
      <c r="I206" s="230" t="s">
        <v>1049</v>
      </c>
      <c r="J206" s="231" t="s">
        <v>35</v>
      </c>
      <c r="K206" s="195" t="s">
        <v>1050</v>
      </c>
      <c r="L206" s="162">
        <v>44774.0</v>
      </c>
      <c r="M206" s="214" t="s">
        <v>10</v>
      </c>
      <c r="N206" s="201" t="s">
        <v>10</v>
      </c>
      <c r="O206" s="182" t="s">
        <v>1051</v>
      </c>
      <c r="P206" s="182"/>
      <c r="Q206" s="182"/>
    </row>
    <row r="207">
      <c r="A207" s="147"/>
      <c r="B207" s="141">
        <v>200.0</v>
      </c>
      <c r="C207" s="141">
        <v>800198.0</v>
      </c>
      <c r="D207" s="205" t="s">
        <v>1052</v>
      </c>
      <c r="E207" s="167" t="s">
        <v>73</v>
      </c>
      <c r="F207" s="216">
        <v>6500.0</v>
      </c>
      <c r="G207" s="221">
        <v>6500.0</v>
      </c>
      <c r="H207" s="227">
        <f t="shared" si="3"/>
        <v>0</v>
      </c>
      <c r="I207" s="228" t="s">
        <v>1053</v>
      </c>
      <c r="J207" s="229" t="s">
        <v>41</v>
      </c>
      <c r="K207" s="193" t="s">
        <v>114</v>
      </c>
      <c r="L207" s="162">
        <v>44774.0</v>
      </c>
      <c r="M207" s="214" t="s">
        <v>10</v>
      </c>
      <c r="N207" s="201" t="s">
        <v>10</v>
      </c>
      <c r="O207" s="182" t="s">
        <v>1054</v>
      </c>
      <c r="P207" s="182" t="s">
        <v>1055</v>
      </c>
      <c r="Q207" s="182" t="s">
        <v>1056</v>
      </c>
    </row>
    <row r="208">
      <c r="A208" s="147"/>
      <c r="B208" s="128">
        <v>201.0</v>
      </c>
      <c r="C208" s="141">
        <v>700105.0</v>
      </c>
      <c r="D208" s="208" t="s">
        <v>1057</v>
      </c>
      <c r="E208" s="167" t="s">
        <v>73</v>
      </c>
      <c r="F208" s="217">
        <v>15000.0</v>
      </c>
      <c r="G208" s="218">
        <v>15000.0</v>
      </c>
      <c r="H208" s="225">
        <f t="shared" si="3"/>
        <v>0</v>
      </c>
      <c r="I208" s="230" t="s">
        <v>381</v>
      </c>
      <c r="J208" s="231" t="s">
        <v>35</v>
      </c>
      <c r="K208" s="195" t="s">
        <v>358</v>
      </c>
      <c r="L208" s="162">
        <v>44743.0</v>
      </c>
      <c r="M208" s="214" t="s">
        <v>10</v>
      </c>
      <c r="N208" s="201" t="s">
        <v>10</v>
      </c>
      <c r="O208" s="182" t="s">
        <v>1058</v>
      </c>
      <c r="P208" s="182" t="s">
        <v>1059</v>
      </c>
      <c r="Q208" s="182" t="s">
        <v>1058</v>
      </c>
    </row>
    <row r="209">
      <c r="A209" s="147"/>
      <c r="B209" s="128">
        <v>202.0</v>
      </c>
      <c r="C209" s="141">
        <v>800114.0</v>
      </c>
      <c r="D209" s="205" t="s">
        <v>1060</v>
      </c>
      <c r="E209" s="167" t="s">
        <v>73</v>
      </c>
      <c r="F209" s="216">
        <v>9500.0</v>
      </c>
      <c r="G209" s="221">
        <v>9500.0</v>
      </c>
      <c r="H209" s="227">
        <f t="shared" si="3"/>
        <v>0</v>
      </c>
      <c r="I209" s="228" t="s">
        <v>1061</v>
      </c>
      <c r="J209" s="229" t="s">
        <v>41</v>
      </c>
      <c r="K209" s="193" t="s">
        <v>1062</v>
      </c>
      <c r="L209" s="162">
        <v>44774.0</v>
      </c>
      <c r="M209" s="214" t="s">
        <v>10</v>
      </c>
      <c r="N209" s="201" t="s">
        <v>10</v>
      </c>
      <c r="O209" s="182" t="s">
        <v>1063</v>
      </c>
      <c r="P209" s="182" t="s">
        <v>1064</v>
      </c>
      <c r="Q209" s="182" t="s">
        <v>1065</v>
      </c>
    </row>
    <row r="210">
      <c r="A210" s="147"/>
      <c r="B210" s="128">
        <v>203.0</v>
      </c>
      <c r="C210" s="141">
        <v>800195.0</v>
      </c>
      <c r="D210" s="205" t="s">
        <v>1066</v>
      </c>
      <c r="E210" s="167" t="s">
        <v>73</v>
      </c>
      <c r="F210" s="217">
        <v>4000.0</v>
      </c>
      <c r="G210" s="218">
        <v>4000.0</v>
      </c>
      <c r="H210" s="225">
        <f t="shared" si="3"/>
        <v>0</v>
      </c>
      <c r="I210" s="230" t="s">
        <v>1067</v>
      </c>
      <c r="J210" s="231" t="s">
        <v>739</v>
      </c>
      <c r="K210" s="195" t="s">
        <v>612</v>
      </c>
      <c r="L210" s="162">
        <v>44774.0</v>
      </c>
      <c r="M210" s="214" t="s">
        <v>10</v>
      </c>
      <c r="N210" s="201" t="s">
        <v>10</v>
      </c>
      <c r="O210" s="182" t="s">
        <v>1068</v>
      </c>
      <c r="P210" s="182" t="s">
        <v>1069</v>
      </c>
      <c r="Q210" s="182" t="s">
        <v>1070</v>
      </c>
    </row>
    <row r="211">
      <c r="A211" s="147"/>
      <c r="B211" s="141">
        <v>204.0</v>
      </c>
      <c r="C211" s="141">
        <v>600072.0</v>
      </c>
      <c r="D211" s="205" t="s">
        <v>1071</v>
      </c>
      <c r="E211" s="168" t="s">
        <v>73</v>
      </c>
      <c r="F211" s="220">
        <v>12690.0</v>
      </c>
      <c r="G211" s="220">
        <v>12690.0</v>
      </c>
      <c r="H211" s="227">
        <f t="shared" si="3"/>
        <v>0</v>
      </c>
      <c r="I211" s="236" t="s">
        <v>276</v>
      </c>
      <c r="J211" s="193" t="s">
        <v>30</v>
      </c>
      <c r="K211" s="193" t="s">
        <v>372</v>
      </c>
      <c r="L211" s="162">
        <v>44652.0</v>
      </c>
      <c r="M211" s="214" t="s">
        <v>10</v>
      </c>
      <c r="N211" s="201" t="s">
        <v>10</v>
      </c>
      <c r="O211" s="182" t="s">
        <v>1072</v>
      </c>
      <c r="P211" s="182" t="s">
        <v>1073</v>
      </c>
      <c r="Q211" s="182" t="s">
        <v>1074</v>
      </c>
    </row>
    <row r="212">
      <c r="A212" s="147"/>
      <c r="B212" s="128">
        <v>205.0</v>
      </c>
      <c r="C212" s="141">
        <v>700159.0</v>
      </c>
      <c r="D212" s="208" t="s">
        <v>1075</v>
      </c>
      <c r="E212" s="167" t="s">
        <v>73</v>
      </c>
      <c r="F212" s="217">
        <v>75000.0</v>
      </c>
      <c r="G212" s="218">
        <v>75000.0</v>
      </c>
      <c r="H212" s="225">
        <f t="shared" si="3"/>
        <v>0</v>
      </c>
      <c r="I212" s="230" t="s">
        <v>381</v>
      </c>
      <c r="J212" s="231" t="s">
        <v>35</v>
      </c>
      <c r="K212" s="195" t="s">
        <v>504</v>
      </c>
      <c r="L212" s="162">
        <v>44713.0</v>
      </c>
      <c r="M212" s="214" t="s">
        <v>10</v>
      </c>
      <c r="N212" s="201" t="s">
        <v>10</v>
      </c>
      <c r="O212" s="182" t="s">
        <v>1076</v>
      </c>
      <c r="P212" s="182" t="s">
        <v>1077</v>
      </c>
      <c r="Q212" s="182" t="s">
        <v>1078</v>
      </c>
    </row>
    <row r="213">
      <c r="A213" s="147"/>
      <c r="B213" s="128">
        <v>206.0</v>
      </c>
      <c r="C213" s="141">
        <v>800006.0</v>
      </c>
      <c r="D213" s="205" t="s">
        <v>1079</v>
      </c>
      <c r="E213" s="167" t="s">
        <v>73</v>
      </c>
      <c r="F213" s="216">
        <v>22500.0</v>
      </c>
      <c r="G213" s="221">
        <v>22500.0</v>
      </c>
      <c r="H213" s="227">
        <f t="shared" si="3"/>
        <v>0</v>
      </c>
      <c r="I213" s="198" t="s">
        <v>509</v>
      </c>
      <c r="J213" s="229" t="s">
        <v>41</v>
      </c>
      <c r="K213" s="193" t="s">
        <v>364</v>
      </c>
      <c r="L213" s="162">
        <v>44774.0</v>
      </c>
      <c r="M213" s="214" t="s">
        <v>10</v>
      </c>
      <c r="N213" s="201" t="s">
        <v>10</v>
      </c>
      <c r="O213" s="182" t="s">
        <v>1080</v>
      </c>
      <c r="P213" s="182" t="s">
        <v>1081</v>
      </c>
      <c r="Q213" s="182" t="s">
        <v>1082</v>
      </c>
    </row>
    <row r="214">
      <c r="A214" s="147"/>
      <c r="B214" s="128">
        <v>207.0</v>
      </c>
      <c r="C214" s="141">
        <v>800338.0</v>
      </c>
      <c r="D214" s="205" t="s">
        <v>1083</v>
      </c>
      <c r="E214" s="167" t="s">
        <v>73</v>
      </c>
      <c r="F214" s="217">
        <v>15000.0</v>
      </c>
      <c r="G214" s="218">
        <v>15000.0</v>
      </c>
      <c r="H214" s="225">
        <f t="shared" si="3"/>
        <v>0</v>
      </c>
      <c r="I214" s="230" t="s">
        <v>1084</v>
      </c>
      <c r="J214" s="231" t="s">
        <v>41</v>
      </c>
      <c r="K214" s="195" t="s">
        <v>1085</v>
      </c>
      <c r="L214" s="162">
        <v>44774.0</v>
      </c>
      <c r="M214" s="214" t="s">
        <v>10</v>
      </c>
      <c r="N214" s="201" t="s">
        <v>10</v>
      </c>
      <c r="O214" s="182" t="s">
        <v>1086</v>
      </c>
      <c r="P214" s="182" t="s">
        <v>1087</v>
      </c>
      <c r="Q214" s="182" t="s">
        <v>1088</v>
      </c>
    </row>
    <row r="215">
      <c r="A215" s="147"/>
      <c r="B215" s="141">
        <v>208.0</v>
      </c>
      <c r="C215" s="141">
        <v>700050.0</v>
      </c>
      <c r="D215" s="208" t="s">
        <v>1089</v>
      </c>
      <c r="E215" s="167" t="s">
        <v>73</v>
      </c>
      <c r="F215" s="216">
        <v>23960.0</v>
      </c>
      <c r="G215" s="221">
        <v>23960.0</v>
      </c>
      <c r="H215" s="227">
        <f t="shared" si="3"/>
        <v>0</v>
      </c>
      <c r="I215" s="228" t="s">
        <v>665</v>
      </c>
      <c r="J215" s="229" t="s">
        <v>35</v>
      </c>
      <c r="K215" s="193" t="s">
        <v>206</v>
      </c>
      <c r="L215" s="162">
        <v>44774.0</v>
      </c>
      <c r="M215" s="214" t="s">
        <v>10</v>
      </c>
      <c r="N215" s="201" t="s">
        <v>10</v>
      </c>
      <c r="O215" s="182" t="s">
        <v>1090</v>
      </c>
      <c r="P215" s="182" t="s">
        <v>1091</v>
      </c>
      <c r="Q215" s="182" t="s">
        <v>1092</v>
      </c>
    </row>
    <row r="216">
      <c r="A216" s="147"/>
      <c r="B216" s="128">
        <v>209.0</v>
      </c>
      <c r="C216" s="141">
        <v>600130.0</v>
      </c>
      <c r="D216" s="205" t="s">
        <v>1093</v>
      </c>
      <c r="E216" s="168" t="s">
        <v>73</v>
      </c>
      <c r="F216" s="219">
        <v>7000.0</v>
      </c>
      <c r="G216" s="219">
        <v>7000.0</v>
      </c>
      <c r="H216" s="225">
        <f t="shared" si="3"/>
        <v>0</v>
      </c>
      <c r="I216" s="226" t="s">
        <v>1094</v>
      </c>
      <c r="J216" s="195" t="s">
        <v>30</v>
      </c>
      <c r="K216" s="195" t="s">
        <v>259</v>
      </c>
      <c r="L216" s="162">
        <v>44682.0</v>
      </c>
      <c r="M216" s="214" t="s">
        <v>10</v>
      </c>
      <c r="N216" s="201" t="s">
        <v>10</v>
      </c>
      <c r="O216" s="182" t="s">
        <v>1095</v>
      </c>
      <c r="P216" s="182" t="s">
        <v>1096</v>
      </c>
      <c r="Q216" s="182" t="s">
        <v>1097</v>
      </c>
    </row>
    <row r="217">
      <c r="A217" s="147"/>
      <c r="B217" s="128">
        <v>210.0</v>
      </c>
      <c r="C217" s="141">
        <v>700009.0</v>
      </c>
      <c r="D217" s="208" t="s">
        <v>1098</v>
      </c>
      <c r="E217" s="167" t="s">
        <v>73</v>
      </c>
      <c r="F217" s="216">
        <v>75000.0</v>
      </c>
      <c r="G217" s="221">
        <v>75000.0</v>
      </c>
      <c r="H217" s="227">
        <f t="shared" si="3"/>
        <v>0</v>
      </c>
      <c r="I217" s="228" t="s">
        <v>1099</v>
      </c>
      <c r="J217" s="229" t="s">
        <v>35</v>
      </c>
      <c r="K217" s="193" t="s">
        <v>364</v>
      </c>
      <c r="L217" s="162">
        <v>44774.0</v>
      </c>
      <c r="M217" s="214" t="s">
        <v>10</v>
      </c>
      <c r="N217" s="201" t="s">
        <v>10</v>
      </c>
      <c r="O217" s="182" t="s">
        <v>1100</v>
      </c>
      <c r="P217" s="182" t="s">
        <v>1101</v>
      </c>
      <c r="Q217" s="182" t="s">
        <v>1102</v>
      </c>
    </row>
    <row r="218">
      <c r="A218" s="147"/>
      <c r="B218" s="128">
        <v>211.0</v>
      </c>
      <c r="C218" s="141">
        <v>700133.0</v>
      </c>
      <c r="D218" s="208" t="s">
        <v>1103</v>
      </c>
      <c r="E218" s="167" t="s">
        <v>73</v>
      </c>
      <c r="F218" s="217">
        <v>14400.0</v>
      </c>
      <c r="G218" s="218">
        <v>14400.0</v>
      </c>
      <c r="H218" s="225">
        <f t="shared" si="3"/>
        <v>0</v>
      </c>
      <c r="I218" s="230" t="s">
        <v>1104</v>
      </c>
      <c r="J218" s="231" t="s">
        <v>35</v>
      </c>
      <c r="K218" s="195" t="s">
        <v>1105</v>
      </c>
      <c r="L218" s="162">
        <v>44774.0</v>
      </c>
      <c r="M218" s="214" t="s">
        <v>10</v>
      </c>
      <c r="N218" s="201" t="s">
        <v>10</v>
      </c>
      <c r="O218" s="182" t="s">
        <v>1106</v>
      </c>
      <c r="P218" s="182" t="s">
        <v>1107</v>
      </c>
      <c r="Q218" s="182" t="s">
        <v>1108</v>
      </c>
    </row>
    <row r="219">
      <c r="A219" s="147"/>
      <c r="B219" s="128">
        <v>212.0</v>
      </c>
      <c r="C219" s="141">
        <v>700221.0</v>
      </c>
      <c r="D219" s="240" t="s">
        <v>1109</v>
      </c>
      <c r="E219" s="167" t="s">
        <v>73</v>
      </c>
      <c r="F219" s="216">
        <v>96000.0</v>
      </c>
      <c r="G219" s="221">
        <v>96000.0</v>
      </c>
      <c r="H219" s="227">
        <f t="shared" si="3"/>
        <v>0</v>
      </c>
      <c r="I219" s="228" t="s">
        <v>1110</v>
      </c>
      <c r="J219" s="229" t="s">
        <v>35</v>
      </c>
      <c r="K219" s="193" t="s">
        <v>1111</v>
      </c>
      <c r="L219" s="162">
        <v>44774.0</v>
      </c>
      <c r="M219" s="214" t="s">
        <v>10</v>
      </c>
      <c r="N219" s="201" t="s">
        <v>10</v>
      </c>
      <c r="O219" s="232" t="s">
        <v>1112</v>
      </c>
      <c r="P219" s="232" t="s">
        <v>1113</v>
      </c>
      <c r="Q219" s="182" t="s">
        <v>1114</v>
      </c>
    </row>
    <row r="220">
      <c r="A220" s="147"/>
      <c r="B220" s="128">
        <v>213.0</v>
      </c>
      <c r="C220" s="141">
        <v>800231.0</v>
      </c>
      <c r="D220" s="238" t="s">
        <v>1115</v>
      </c>
      <c r="E220" s="167" t="s">
        <v>73</v>
      </c>
      <c r="F220" s="217">
        <v>43500.0</v>
      </c>
      <c r="G220" s="218">
        <v>43500.0</v>
      </c>
      <c r="H220" s="225">
        <f t="shared" si="3"/>
        <v>0</v>
      </c>
      <c r="I220" s="230" t="s">
        <v>1116</v>
      </c>
      <c r="J220" s="231" t="s">
        <v>41</v>
      </c>
      <c r="K220" s="195" t="s">
        <v>895</v>
      </c>
      <c r="L220" s="162">
        <v>44774.0</v>
      </c>
      <c r="M220" s="214" t="s">
        <v>10</v>
      </c>
      <c r="N220" s="201" t="s">
        <v>10</v>
      </c>
      <c r="O220" s="182" t="s">
        <v>1117</v>
      </c>
      <c r="P220" s="182" t="s">
        <v>1118</v>
      </c>
      <c r="Q220" s="182" t="s">
        <v>1119</v>
      </c>
    </row>
    <row r="221">
      <c r="A221" s="147"/>
      <c r="B221" s="141">
        <v>214.0</v>
      </c>
      <c r="C221" s="141">
        <v>700243.0</v>
      </c>
      <c r="D221" s="208" t="s">
        <v>1120</v>
      </c>
      <c r="E221" s="167" t="s">
        <v>73</v>
      </c>
      <c r="F221" s="216">
        <v>10000.0</v>
      </c>
      <c r="G221" s="221">
        <v>10000.0</v>
      </c>
      <c r="H221" s="227">
        <f t="shared" si="3"/>
        <v>0</v>
      </c>
      <c r="I221" s="228" t="s">
        <v>509</v>
      </c>
      <c r="J221" s="229" t="s">
        <v>35</v>
      </c>
      <c r="K221" s="193" t="s">
        <v>660</v>
      </c>
      <c r="L221" s="162">
        <v>44774.0</v>
      </c>
      <c r="M221" s="150"/>
      <c r="N221" s="151"/>
      <c r="O221" s="182" t="s">
        <v>1121</v>
      </c>
      <c r="P221" s="182" t="s">
        <v>1122</v>
      </c>
      <c r="Q221" s="182" t="s">
        <v>1121</v>
      </c>
    </row>
    <row r="222">
      <c r="A222" s="147"/>
      <c r="B222" s="128">
        <v>215.0</v>
      </c>
      <c r="C222" s="141">
        <v>800016.0</v>
      </c>
      <c r="D222" s="205" t="s">
        <v>1123</v>
      </c>
      <c r="E222" s="167" t="s">
        <v>73</v>
      </c>
      <c r="F222" s="217">
        <v>69420.0</v>
      </c>
      <c r="G222" s="218">
        <v>69420.0</v>
      </c>
      <c r="H222" s="225">
        <f t="shared" si="3"/>
        <v>0</v>
      </c>
      <c r="I222" s="230" t="s">
        <v>1124</v>
      </c>
      <c r="J222" s="231" t="s">
        <v>739</v>
      </c>
      <c r="K222" s="195" t="s">
        <v>640</v>
      </c>
      <c r="L222" s="162">
        <v>44774.0</v>
      </c>
      <c r="M222" s="150"/>
      <c r="N222" s="151"/>
      <c r="O222" s="182" t="s">
        <v>1125</v>
      </c>
      <c r="P222" s="182" t="s">
        <v>1126</v>
      </c>
      <c r="Q222" s="182" t="s">
        <v>1127</v>
      </c>
    </row>
    <row r="223">
      <c r="A223" s="147"/>
      <c r="B223" s="128">
        <v>216.0</v>
      </c>
      <c r="C223" s="141">
        <v>800345.0</v>
      </c>
      <c r="D223" s="205" t="s">
        <v>1128</v>
      </c>
      <c r="E223" s="167" t="s">
        <v>73</v>
      </c>
      <c r="F223" s="216">
        <v>37304.0</v>
      </c>
      <c r="G223" s="216">
        <v>37304.0</v>
      </c>
      <c r="H223" s="227">
        <f t="shared" si="3"/>
        <v>0</v>
      </c>
      <c r="I223" s="228" t="s">
        <v>1129</v>
      </c>
      <c r="J223" s="229" t="s">
        <v>739</v>
      </c>
      <c r="K223" s="193" t="s">
        <v>1130</v>
      </c>
      <c r="L223" s="162">
        <v>44774.0</v>
      </c>
      <c r="M223" s="150"/>
      <c r="N223" s="151"/>
      <c r="O223" s="182" t="s">
        <v>1131</v>
      </c>
      <c r="P223" s="182" t="s">
        <v>1132</v>
      </c>
      <c r="Q223" s="182" t="s">
        <v>1133</v>
      </c>
    </row>
    <row r="224">
      <c r="A224" s="147"/>
      <c r="B224" s="128">
        <v>217.0</v>
      </c>
      <c r="C224" s="141">
        <v>800333.0</v>
      </c>
      <c r="D224" s="205" t="s">
        <v>1134</v>
      </c>
      <c r="E224" s="167" t="s">
        <v>73</v>
      </c>
      <c r="F224" s="217">
        <v>10680.0</v>
      </c>
      <c r="G224" s="217">
        <v>10680.0</v>
      </c>
      <c r="H224" s="225">
        <f t="shared" si="3"/>
        <v>0</v>
      </c>
      <c r="I224" s="230" t="s">
        <v>1135</v>
      </c>
      <c r="J224" s="231" t="s">
        <v>41</v>
      </c>
      <c r="K224" s="195" t="s">
        <v>179</v>
      </c>
      <c r="L224" s="162">
        <v>44774.0</v>
      </c>
      <c r="M224" s="150"/>
      <c r="N224" s="151"/>
      <c r="O224" s="182" t="s">
        <v>1136</v>
      </c>
      <c r="P224" s="182" t="s">
        <v>1137</v>
      </c>
      <c r="Q224" s="182" t="s">
        <v>1138</v>
      </c>
    </row>
    <row r="225">
      <c r="A225" s="147"/>
      <c r="B225" s="141">
        <v>218.0</v>
      </c>
      <c r="C225" s="141">
        <v>800175.0</v>
      </c>
      <c r="D225" s="205" t="s">
        <v>1139</v>
      </c>
      <c r="E225" s="167" t="s">
        <v>73</v>
      </c>
      <c r="F225" s="216">
        <v>36000.0</v>
      </c>
      <c r="G225" s="216">
        <v>36000.0</v>
      </c>
      <c r="H225" s="227">
        <f t="shared" si="3"/>
        <v>0</v>
      </c>
      <c r="I225" s="228" t="s">
        <v>1140</v>
      </c>
      <c r="J225" s="229" t="s">
        <v>739</v>
      </c>
      <c r="K225" s="193" t="s">
        <v>640</v>
      </c>
      <c r="L225" s="162">
        <v>44713.0</v>
      </c>
      <c r="M225" s="150"/>
      <c r="N225" s="151"/>
      <c r="O225" s="182" t="s">
        <v>1141</v>
      </c>
      <c r="P225" s="182" t="s">
        <v>1142</v>
      </c>
      <c r="Q225" s="182" t="s">
        <v>1143</v>
      </c>
    </row>
    <row r="226">
      <c r="A226" s="147"/>
      <c r="B226" s="128">
        <v>219.0</v>
      </c>
      <c r="C226" s="141">
        <v>600004.0</v>
      </c>
      <c r="D226" s="205" t="s">
        <v>1144</v>
      </c>
      <c r="E226" s="168" t="s">
        <v>73</v>
      </c>
      <c r="F226" s="219">
        <v>30000.0</v>
      </c>
      <c r="G226" s="218">
        <v>30000.0</v>
      </c>
      <c r="H226" s="225">
        <f t="shared" si="3"/>
        <v>0</v>
      </c>
      <c r="I226" s="226" t="s">
        <v>1145</v>
      </c>
      <c r="J226" s="195" t="s">
        <v>30</v>
      </c>
      <c r="K226" s="195" t="s">
        <v>156</v>
      </c>
      <c r="L226" s="162">
        <v>44743.0</v>
      </c>
      <c r="M226" s="150"/>
      <c r="N226" s="151"/>
      <c r="O226" s="182" t="s">
        <v>1146</v>
      </c>
      <c r="P226" s="182" t="s">
        <v>1147</v>
      </c>
      <c r="Q226" s="182" t="s">
        <v>1148</v>
      </c>
    </row>
    <row r="227">
      <c r="A227" s="147"/>
      <c r="B227" s="128">
        <v>220.0</v>
      </c>
      <c r="C227" s="141">
        <v>800102.0</v>
      </c>
      <c r="D227" s="205" t="s">
        <v>1149</v>
      </c>
      <c r="E227" s="167" t="s">
        <v>73</v>
      </c>
      <c r="F227" s="216">
        <v>24000.0</v>
      </c>
      <c r="G227" s="221">
        <v>24000.0</v>
      </c>
      <c r="H227" s="227">
        <f t="shared" si="3"/>
        <v>0</v>
      </c>
      <c r="I227" s="228" t="s">
        <v>738</v>
      </c>
      <c r="J227" s="229" t="s">
        <v>739</v>
      </c>
      <c r="K227" s="193" t="s">
        <v>640</v>
      </c>
      <c r="L227" s="162">
        <v>44774.0</v>
      </c>
      <c r="M227" s="150"/>
      <c r="N227" s="151"/>
      <c r="O227" s="182" t="s">
        <v>1150</v>
      </c>
      <c r="P227" s="182" t="s">
        <v>1151</v>
      </c>
      <c r="Q227" s="182" t="s">
        <v>1152</v>
      </c>
    </row>
    <row r="228">
      <c r="A228" s="147"/>
      <c r="B228" s="128">
        <v>221.0</v>
      </c>
      <c r="C228" s="141">
        <v>700040.0</v>
      </c>
      <c r="D228" s="208" t="s">
        <v>1153</v>
      </c>
      <c r="E228" s="167" t="s">
        <v>73</v>
      </c>
      <c r="F228" s="217">
        <v>57000.0</v>
      </c>
      <c r="G228" s="218">
        <v>57000.0</v>
      </c>
      <c r="H228" s="225">
        <f t="shared" si="3"/>
        <v>0</v>
      </c>
      <c r="I228" s="230" t="s">
        <v>1154</v>
      </c>
      <c r="J228" s="231" t="s">
        <v>35</v>
      </c>
      <c r="K228" s="195" t="s">
        <v>1155</v>
      </c>
      <c r="L228" s="162">
        <v>44743.0</v>
      </c>
      <c r="M228" s="150"/>
      <c r="N228" s="151"/>
      <c r="O228" s="182" t="s">
        <v>1156</v>
      </c>
      <c r="P228" s="182" t="s">
        <v>1157</v>
      </c>
      <c r="Q228" s="182" t="s">
        <v>1158</v>
      </c>
    </row>
    <row r="229">
      <c r="A229" s="147"/>
      <c r="B229" s="141">
        <v>222.0</v>
      </c>
      <c r="C229" s="141">
        <v>800109.0</v>
      </c>
      <c r="D229" s="205" t="s">
        <v>1159</v>
      </c>
      <c r="E229" s="167" t="s">
        <v>73</v>
      </c>
      <c r="F229" s="216">
        <v>13550.0</v>
      </c>
      <c r="G229" s="221">
        <v>13550.0</v>
      </c>
      <c r="H229" s="227">
        <f t="shared" si="3"/>
        <v>0</v>
      </c>
      <c r="I229" s="228" t="s">
        <v>150</v>
      </c>
      <c r="J229" s="229" t="s">
        <v>739</v>
      </c>
      <c r="K229" s="193" t="s">
        <v>206</v>
      </c>
      <c r="L229" s="162">
        <v>44805.0</v>
      </c>
      <c r="M229" s="150"/>
      <c r="N229" s="151"/>
      <c r="O229" s="182" t="s">
        <v>1160</v>
      </c>
      <c r="P229" s="182" t="s">
        <v>1161</v>
      </c>
      <c r="Q229" s="182" t="s">
        <v>1162</v>
      </c>
    </row>
    <row r="230">
      <c r="A230" s="147"/>
      <c r="B230" s="128">
        <v>223.0</v>
      </c>
      <c r="C230" s="141">
        <v>700233.0</v>
      </c>
      <c r="D230" s="208" t="s">
        <v>1163</v>
      </c>
      <c r="E230" s="167" t="s">
        <v>73</v>
      </c>
      <c r="F230" s="217">
        <v>10000.0</v>
      </c>
      <c r="G230" s="218">
        <v>10000.0</v>
      </c>
      <c r="H230" s="225">
        <f t="shared" si="3"/>
        <v>0</v>
      </c>
      <c r="I230" s="230" t="s">
        <v>1164</v>
      </c>
      <c r="J230" s="231" t="s">
        <v>35</v>
      </c>
      <c r="K230" s="195" t="s">
        <v>347</v>
      </c>
      <c r="L230" s="162">
        <v>44774.0</v>
      </c>
      <c r="M230" s="150"/>
      <c r="N230" s="151"/>
      <c r="O230" s="182" t="s">
        <v>1165</v>
      </c>
      <c r="P230" s="182" t="s">
        <v>1166</v>
      </c>
      <c r="Q230" s="182" t="s">
        <v>1167</v>
      </c>
    </row>
    <row r="231">
      <c r="A231" s="147"/>
      <c r="B231" s="128">
        <v>224.0</v>
      </c>
      <c r="C231" s="141">
        <v>400048.0</v>
      </c>
      <c r="D231" s="210" t="s">
        <v>1168</v>
      </c>
      <c r="E231" s="130" t="s">
        <v>73</v>
      </c>
      <c r="F231" s="221">
        <v>6000.0</v>
      </c>
      <c r="G231" s="221">
        <v>6000.0</v>
      </c>
      <c r="H231" s="223">
        <f t="shared" si="3"/>
        <v>0</v>
      </c>
      <c r="I231" s="224" t="s">
        <v>1169</v>
      </c>
      <c r="J231" s="193" t="s">
        <v>20</v>
      </c>
      <c r="K231" s="193" t="s">
        <v>135</v>
      </c>
      <c r="L231" s="162">
        <v>44531.0</v>
      </c>
      <c r="M231" s="150"/>
      <c r="N231" s="151"/>
      <c r="O231" s="182" t="s">
        <v>1170</v>
      </c>
      <c r="P231" s="182" t="s">
        <v>1171</v>
      </c>
      <c r="Q231" s="182" t="s">
        <v>1172</v>
      </c>
    </row>
    <row r="232">
      <c r="A232" s="147"/>
      <c r="B232" s="128">
        <v>225.0</v>
      </c>
      <c r="C232" s="141">
        <v>400050.0</v>
      </c>
      <c r="D232" s="210" t="s">
        <v>1173</v>
      </c>
      <c r="E232" s="130" t="s">
        <v>73</v>
      </c>
      <c r="F232" s="218">
        <v>15000.0</v>
      </c>
      <c r="G232" s="218">
        <v>15000.0</v>
      </c>
      <c r="H232" s="233">
        <f t="shared" si="3"/>
        <v>0</v>
      </c>
      <c r="I232" s="234" t="s">
        <v>1094</v>
      </c>
      <c r="J232" s="195" t="s">
        <v>20</v>
      </c>
      <c r="K232" s="195" t="s">
        <v>114</v>
      </c>
      <c r="L232" s="162">
        <v>44562.0</v>
      </c>
      <c r="M232" s="150"/>
      <c r="N232" s="151"/>
      <c r="O232" s="182" t="s">
        <v>1174</v>
      </c>
      <c r="P232" s="182" t="s">
        <v>1175</v>
      </c>
      <c r="Q232" s="182" t="s">
        <v>1176</v>
      </c>
    </row>
    <row r="233">
      <c r="A233" s="147"/>
      <c r="B233" s="128">
        <v>226.0</v>
      </c>
      <c r="C233" s="128">
        <v>700168.0</v>
      </c>
      <c r="D233" s="241" t="s">
        <v>1177</v>
      </c>
      <c r="E233" s="167" t="s">
        <v>73</v>
      </c>
      <c r="F233" s="216">
        <v>40000.0</v>
      </c>
      <c r="G233" s="221">
        <v>40000.0</v>
      </c>
      <c r="H233" s="227">
        <f t="shared" si="3"/>
        <v>0</v>
      </c>
      <c r="I233" s="228" t="s">
        <v>838</v>
      </c>
      <c r="J233" s="229" t="s">
        <v>35</v>
      </c>
      <c r="K233" s="193" t="s">
        <v>317</v>
      </c>
      <c r="L233" s="162">
        <v>44774.0</v>
      </c>
      <c r="M233" s="150"/>
      <c r="N233" s="151"/>
      <c r="O233" s="182" t="s">
        <v>1178</v>
      </c>
      <c r="P233" s="182" t="s">
        <v>1179</v>
      </c>
      <c r="Q233" s="182" t="s">
        <v>1180</v>
      </c>
    </row>
    <row r="234">
      <c r="A234" s="147"/>
      <c r="B234" s="128">
        <v>227.0</v>
      </c>
      <c r="C234" s="128">
        <v>700042.0</v>
      </c>
      <c r="D234" s="241" t="s">
        <v>1181</v>
      </c>
      <c r="E234" s="167" t="s">
        <v>73</v>
      </c>
      <c r="F234" s="217">
        <v>6000.0</v>
      </c>
      <c r="G234" s="218">
        <v>6000.0</v>
      </c>
      <c r="H234" s="225">
        <f t="shared" si="3"/>
        <v>0</v>
      </c>
      <c r="I234" s="230" t="s">
        <v>1182</v>
      </c>
      <c r="J234" s="231" t="s">
        <v>35</v>
      </c>
      <c r="K234" s="195" t="s">
        <v>358</v>
      </c>
      <c r="L234" s="162">
        <v>44774.0</v>
      </c>
      <c r="M234" s="150"/>
      <c r="N234" s="151"/>
      <c r="O234" s="182" t="s">
        <v>1183</v>
      </c>
      <c r="P234" s="182" t="s">
        <v>1184</v>
      </c>
      <c r="Q234" s="182" t="s">
        <v>1185</v>
      </c>
    </row>
    <row r="235">
      <c r="A235" s="147"/>
      <c r="B235" s="141">
        <v>228.0</v>
      </c>
      <c r="C235" s="128">
        <v>800065.0</v>
      </c>
      <c r="D235" s="242" t="s">
        <v>1186</v>
      </c>
      <c r="E235" s="167" t="s">
        <v>73</v>
      </c>
      <c r="F235" s="216">
        <v>10000.0</v>
      </c>
      <c r="G235" s="221">
        <v>10000.0</v>
      </c>
      <c r="H235" s="227">
        <f t="shared" si="3"/>
        <v>0</v>
      </c>
      <c r="I235" s="228" t="s">
        <v>1187</v>
      </c>
      <c r="J235" s="229" t="s">
        <v>739</v>
      </c>
      <c r="K235" s="193" t="s">
        <v>1085</v>
      </c>
      <c r="L235" s="162">
        <v>44805.0</v>
      </c>
      <c r="M235" s="150"/>
      <c r="N235" s="151"/>
      <c r="O235" s="182" t="s">
        <v>1188</v>
      </c>
      <c r="P235" s="182" t="s">
        <v>1189</v>
      </c>
      <c r="Q235" s="182" t="s">
        <v>1190</v>
      </c>
    </row>
    <row r="236">
      <c r="A236" s="147"/>
      <c r="B236" s="128">
        <v>229.0</v>
      </c>
      <c r="C236" s="128">
        <v>800250.0</v>
      </c>
      <c r="D236" s="242" t="s">
        <v>1191</v>
      </c>
      <c r="E236" s="167" t="s">
        <v>73</v>
      </c>
      <c r="F236" s="217">
        <v>13200.0</v>
      </c>
      <c r="G236" s="218">
        <v>13200.0</v>
      </c>
      <c r="H236" s="225">
        <f t="shared" si="3"/>
        <v>0</v>
      </c>
      <c r="I236" s="230" t="s">
        <v>1154</v>
      </c>
      <c r="J236" s="231" t="s">
        <v>41</v>
      </c>
      <c r="K236" s="195" t="s">
        <v>1192</v>
      </c>
      <c r="L236" s="162">
        <v>44805.0</v>
      </c>
      <c r="M236" s="150"/>
      <c r="N236" s="151"/>
      <c r="O236" s="182" t="s">
        <v>1193</v>
      </c>
      <c r="P236" s="182" t="s">
        <v>1194</v>
      </c>
      <c r="Q236" s="182" t="s">
        <v>1195</v>
      </c>
    </row>
    <row r="237">
      <c r="A237" s="147"/>
      <c r="B237" s="128">
        <v>230.0</v>
      </c>
      <c r="C237" s="128">
        <v>700038.0</v>
      </c>
      <c r="D237" s="241" t="s">
        <v>1196</v>
      </c>
      <c r="E237" s="167" t="s">
        <v>73</v>
      </c>
      <c r="F237" s="216">
        <v>8000.0</v>
      </c>
      <c r="G237" s="221">
        <v>8000.0</v>
      </c>
      <c r="H237" s="227">
        <f t="shared" si="3"/>
        <v>0</v>
      </c>
      <c r="I237" s="228" t="s">
        <v>915</v>
      </c>
      <c r="J237" s="229" t="s">
        <v>35</v>
      </c>
      <c r="K237" s="193" t="s">
        <v>358</v>
      </c>
      <c r="L237" s="162">
        <v>44805.0</v>
      </c>
      <c r="M237" s="150"/>
      <c r="N237" s="151"/>
      <c r="O237" s="182" t="s">
        <v>1197</v>
      </c>
      <c r="P237" s="182" t="s">
        <v>1198</v>
      </c>
      <c r="Q237" s="182" t="s">
        <v>1199</v>
      </c>
    </row>
    <row r="238">
      <c r="A238" s="147"/>
      <c r="B238" s="128">
        <v>231.0</v>
      </c>
      <c r="C238" s="128">
        <v>800005.0</v>
      </c>
      <c r="D238" s="242" t="s">
        <v>1200</v>
      </c>
      <c r="E238" s="167" t="s">
        <v>73</v>
      </c>
      <c r="F238" s="217">
        <v>28800.0</v>
      </c>
      <c r="G238" s="218">
        <v>28800.0</v>
      </c>
      <c r="H238" s="225">
        <f t="shared" si="3"/>
        <v>0</v>
      </c>
      <c r="I238" s="230" t="s">
        <v>650</v>
      </c>
      <c r="J238" s="231" t="s">
        <v>739</v>
      </c>
      <c r="K238" s="195" t="s">
        <v>1201</v>
      </c>
      <c r="L238" s="162">
        <v>44805.0</v>
      </c>
      <c r="M238" s="150"/>
      <c r="N238" s="151"/>
      <c r="O238" s="182" t="s">
        <v>1202</v>
      </c>
      <c r="P238" s="182" t="s">
        <v>1203</v>
      </c>
      <c r="Q238" s="182" t="s">
        <v>1204</v>
      </c>
    </row>
    <row r="239">
      <c r="A239" s="147"/>
      <c r="B239" s="141">
        <v>232.0</v>
      </c>
      <c r="C239" s="128">
        <v>700054.0</v>
      </c>
      <c r="D239" s="241" t="s">
        <v>1205</v>
      </c>
      <c r="E239" s="167" t="s">
        <v>73</v>
      </c>
      <c r="F239" s="216">
        <v>4181.0</v>
      </c>
      <c r="G239" s="221">
        <v>4181.0</v>
      </c>
      <c r="H239" s="227">
        <f t="shared" si="3"/>
        <v>0</v>
      </c>
      <c r="I239" s="228" t="s">
        <v>1206</v>
      </c>
      <c r="J239" s="229" t="s">
        <v>35</v>
      </c>
      <c r="K239" s="193" t="s">
        <v>382</v>
      </c>
      <c r="L239" s="162">
        <v>44805.0</v>
      </c>
      <c r="M239" s="150"/>
      <c r="N239" s="151"/>
      <c r="O239" s="182" t="s">
        <v>1207</v>
      </c>
      <c r="P239" s="182" t="s">
        <v>1208</v>
      </c>
      <c r="Q239" s="182" t="s">
        <v>1209</v>
      </c>
    </row>
    <row r="240">
      <c r="A240" s="147"/>
      <c r="B240" s="128">
        <v>233.0</v>
      </c>
      <c r="C240" s="128">
        <v>700055.0</v>
      </c>
      <c r="D240" s="241" t="s">
        <v>1210</v>
      </c>
      <c r="E240" s="167" t="s">
        <v>73</v>
      </c>
      <c r="F240" s="217">
        <v>6765.0</v>
      </c>
      <c r="G240" s="218">
        <v>6765.0</v>
      </c>
      <c r="H240" s="225">
        <f t="shared" si="3"/>
        <v>0</v>
      </c>
      <c r="I240" s="230" t="s">
        <v>1206</v>
      </c>
      <c r="J240" s="231" t="s">
        <v>35</v>
      </c>
      <c r="K240" s="195" t="s">
        <v>1211</v>
      </c>
      <c r="L240" s="162">
        <v>44805.0</v>
      </c>
      <c r="M240" s="150"/>
      <c r="N240" s="151"/>
      <c r="O240" s="182" t="s">
        <v>1212</v>
      </c>
      <c r="P240" s="182" t="s">
        <v>1213</v>
      </c>
      <c r="Q240" s="182" t="s">
        <v>1209</v>
      </c>
    </row>
    <row r="241">
      <c r="A241" s="147"/>
      <c r="B241" s="128">
        <v>234.0</v>
      </c>
      <c r="C241" s="128">
        <v>800214.0</v>
      </c>
      <c r="D241" s="242" t="s">
        <v>1214</v>
      </c>
      <c r="E241" s="167" t="s">
        <v>73</v>
      </c>
      <c r="F241" s="216">
        <v>5400.0</v>
      </c>
      <c r="G241" s="216">
        <v>5400.0</v>
      </c>
      <c r="H241" s="227">
        <f t="shared" si="3"/>
        <v>0</v>
      </c>
      <c r="I241" s="228" t="s">
        <v>1215</v>
      </c>
      <c r="J241" s="229" t="s">
        <v>41</v>
      </c>
      <c r="K241" s="193" t="s">
        <v>895</v>
      </c>
      <c r="L241" s="162">
        <v>44805.0</v>
      </c>
      <c r="M241" s="150"/>
      <c r="N241" s="151"/>
      <c r="O241" s="182" t="s">
        <v>1216</v>
      </c>
      <c r="P241" s="182" t="s">
        <v>1217</v>
      </c>
      <c r="Q241" s="182" t="s">
        <v>1218</v>
      </c>
    </row>
    <row r="242">
      <c r="A242" s="147"/>
      <c r="B242" s="128">
        <v>235.0</v>
      </c>
      <c r="C242" s="128">
        <v>800215.0</v>
      </c>
      <c r="D242" s="242" t="s">
        <v>1219</v>
      </c>
      <c r="E242" s="167" t="s">
        <v>73</v>
      </c>
      <c r="F242" s="217">
        <v>11400.0</v>
      </c>
      <c r="G242" s="217">
        <v>11400.0</v>
      </c>
      <c r="H242" s="225">
        <f t="shared" si="3"/>
        <v>0</v>
      </c>
      <c r="I242" s="230" t="s">
        <v>1215</v>
      </c>
      <c r="J242" s="231" t="s">
        <v>41</v>
      </c>
      <c r="K242" s="195" t="s">
        <v>612</v>
      </c>
      <c r="L242" s="162">
        <v>44805.0</v>
      </c>
      <c r="M242" s="150"/>
      <c r="N242" s="151"/>
      <c r="O242" s="182" t="s">
        <v>1220</v>
      </c>
      <c r="P242" s="182" t="s">
        <v>1221</v>
      </c>
      <c r="Q242" s="140" t="s">
        <v>1222</v>
      </c>
    </row>
    <row r="243">
      <c r="A243" s="147"/>
      <c r="B243" s="141">
        <v>236.0</v>
      </c>
      <c r="C243" s="128">
        <v>800093.0</v>
      </c>
      <c r="D243" s="242" t="s">
        <v>1223</v>
      </c>
      <c r="E243" s="167" t="s">
        <v>73</v>
      </c>
      <c r="F243" s="216">
        <v>19500.0</v>
      </c>
      <c r="G243" s="216">
        <v>19500.0</v>
      </c>
      <c r="H243" s="227">
        <f t="shared" si="3"/>
        <v>0</v>
      </c>
      <c r="I243" s="228" t="s">
        <v>387</v>
      </c>
      <c r="J243" s="229" t="s">
        <v>41</v>
      </c>
      <c r="K243" s="193" t="s">
        <v>206</v>
      </c>
      <c r="L243" s="162">
        <v>44805.0</v>
      </c>
      <c r="M243" s="150"/>
      <c r="N243" s="151"/>
      <c r="O243" s="182" t="s">
        <v>1224</v>
      </c>
      <c r="P243" s="182" t="s">
        <v>1225</v>
      </c>
      <c r="Q243" s="182" t="s">
        <v>1226</v>
      </c>
    </row>
    <row r="244">
      <c r="A244" s="147"/>
      <c r="B244" s="128">
        <v>237.0</v>
      </c>
      <c r="C244" s="128">
        <v>700070.0</v>
      </c>
      <c r="D244" s="241" t="s">
        <v>1227</v>
      </c>
      <c r="E244" s="167" t="s">
        <v>73</v>
      </c>
      <c r="F244" s="217">
        <v>5000.0</v>
      </c>
      <c r="G244" s="217">
        <v>5000.0</v>
      </c>
      <c r="H244" s="225">
        <f t="shared" si="3"/>
        <v>0</v>
      </c>
      <c r="I244" s="230" t="s">
        <v>381</v>
      </c>
      <c r="J244" s="231" t="s">
        <v>35</v>
      </c>
      <c r="K244" s="195" t="s">
        <v>382</v>
      </c>
      <c r="L244" s="162">
        <v>44835.0</v>
      </c>
      <c r="M244" s="150"/>
      <c r="N244" s="151"/>
      <c r="O244" s="182" t="s">
        <v>1228</v>
      </c>
      <c r="P244" s="182" t="s">
        <v>1229</v>
      </c>
      <c r="Q244" s="182" t="s">
        <v>1230</v>
      </c>
    </row>
    <row r="245">
      <c r="A245" s="147"/>
      <c r="B245" s="128">
        <v>238.0</v>
      </c>
      <c r="C245" s="128">
        <v>800104.0</v>
      </c>
      <c r="D245" s="242" t="s">
        <v>796</v>
      </c>
      <c r="E245" s="167" t="s">
        <v>73</v>
      </c>
      <c r="F245" s="216">
        <v>41000.0</v>
      </c>
      <c r="G245" s="216">
        <v>41000.0</v>
      </c>
      <c r="H245" s="227">
        <f t="shared" si="3"/>
        <v>0</v>
      </c>
      <c r="I245" s="228" t="s">
        <v>1231</v>
      </c>
      <c r="J245" s="229" t="s">
        <v>41</v>
      </c>
      <c r="K245" s="193" t="s">
        <v>640</v>
      </c>
      <c r="L245" s="162">
        <v>44835.0</v>
      </c>
      <c r="M245" s="150"/>
      <c r="N245" s="151"/>
      <c r="O245" s="182" t="s">
        <v>1232</v>
      </c>
      <c r="P245" s="182" t="s">
        <v>1233</v>
      </c>
      <c r="Q245" s="182" t="s">
        <v>1234</v>
      </c>
    </row>
    <row r="246">
      <c r="A246" s="147"/>
      <c r="B246" s="128">
        <v>239.0</v>
      </c>
      <c r="C246" s="128">
        <v>800028.0</v>
      </c>
      <c r="D246" s="242" t="s">
        <v>793</v>
      </c>
      <c r="E246" s="167" t="s">
        <v>73</v>
      </c>
      <c r="F246" s="217">
        <v>22500.0</v>
      </c>
      <c r="G246" s="217">
        <v>22500.0</v>
      </c>
      <c r="H246" s="225">
        <f t="shared" si="3"/>
        <v>0</v>
      </c>
      <c r="I246" s="230" t="s">
        <v>1231</v>
      </c>
      <c r="J246" s="231" t="s">
        <v>41</v>
      </c>
      <c r="K246" s="195" t="s">
        <v>612</v>
      </c>
      <c r="L246" s="162">
        <v>44835.0</v>
      </c>
      <c r="M246" s="150"/>
      <c r="N246" s="151"/>
      <c r="O246" s="182" t="s">
        <v>1232</v>
      </c>
      <c r="P246" s="182" t="s">
        <v>1235</v>
      </c>
      <c r="Q246" s="182" t="s">
        <v>1236</v>
      </c>
    </row>
    <row r="247">
      <c r="A247" s="147"/>
      <c r="B247" s="128">
        <v>240.0</v>
      </c>
      <c r="C247" s="128">
        <v>700091.0</v>
      </c>
      <c r="D247" s="241" t="s">
        <v>1237</v>
      </c>
      <c r="E247" s="167" t="s">
        <v>73</v>
      </c>
      <c r="F247" s="216">
        <v>29000.0</v>
      </c>
      <c r="G247" s="216">
        <v>29000.0</v>
      </c>
      <c r="H247" s="227">
        <f t="shared" si="3"/>
        <v>0</v>
      </c>
      <c r="I247" s="228" t="s">
        <v>1238</v>
      </c>
      <c r="J247" s="229" t="s">
        <v>35</v>
      </c>
      <c r="K247" s="193" t="s">
        <v>493</v>
      </c>
      <c r="L247" s="162">
        <v>44805.0</v>
      </c>
      <c r="M247" s="150"/>
      <c r="N247" s="151"/>
      <c r="O247" s="232" t="s">
        <v>1239</v>
      </c>
      <c r="P247" s="232" t="s">
        <v>1240</v>
      </c>
      <c r="Q247" s="232" t="s">
        <v>1241</v>
      </c>
    </row>
    <row r="248">
      <c r="A248" s="147"/>
      <c r="B248" s="128">
        <v>241.0</v>
      </c>
      <c r="C248" s="128">
        <v>600113.0</v>
      </c>
      <c r="D248" s="242" t="s">
        <v>1242</v>
      </c>
      <c r="E248" s="168" t="s">
        <v>73</v>
      </c>
      <c r="F248" s="219">
        <v>14000.0</v>
      </c>
      <c r="G248" s="219">
        <v>14000.0</v>
      </c>
      <c r="H248" s="225">
        <f t="shared" si="3"/>
        <v>0</v>
      </c>
      <c r="I248" s="226" t="s">
        <v>1243</v>
      </c>
      <c r="J248" s="195" t="s">
        <v>346</v>
      </c>
      <c r="K248" s="195" t="s">
        <v>1244</v>
      </c>
      <c r="L248" s="162">
        <v>44743.0</v>
      </c>
      <c r="M248" s="150"/>
      <c r="N248" s="151"/>
      <c r="O248" s="182" t="s">
        <v>1245</v>
      </c>
      <c r="P248" s="182" t="s">
        <v>1246</v>
      </c>
      <c r="Q248" s="182" t="s">
        <v>1247</v>
      </c>
    </row>
    <row r="249">
      <c r="A249" s="147"/>
      <c r="B249" s="141">
        <v>242.0</v>
      </c>
      <c r="C249" s="128">
        <v>800165.0</v>
      </c>
      <c r="D249" s="242" t="s">
        <v>1248</v>
      </c>
      <c r="E249" s="167" t="s">
        <v>73</v>
      </c>
      <c r="F249" s="216">
        <v>4750.0</v>
      </c>
      <c r="G249" s="216">
        <v>4750.0</v>
      </c>
      <c r="H249" s="227">
        <f t="shared" si="3"/>
        <v>0</v>
      </c>
      <c r="I249" s="228" t="s">
        <v>1249</v>
      </c>
      <c r="J249" s="229" t="s">
        <v>739</v>
      </c>
      <c r="K249" s="193" t="s">
        <v>179</v>
      </c>
      <c r="L249" s="162">
        <v>44805.0</v>
      </c>
      <c r="M249" s="150"/>
      <c r="N249" s="151"/>
      <c r="O249" s="182" t="s">
        <v>1250</v>
      </c>
      <c r="P249" s="182"/>
      <c r="Q249" s="182" t="s">
        <v>1251</v>
      </c>
    </row>
    <row r="250">
      <c r="A250" s="147"/>
      <c r="B250" s="128">
        <v>243.0</v>
      </c>
      <c r="C250" s="128">
        <v>600097.0</v>
      </c>
      <c r="D250" s="242" t="s">
        <v>1252</v>
      </c>
      <c r="E250" s="168" t="s">
        <v>73</v>
      </c>
      <c r="F250" s="219">
        <v>100000.0</v>
      </c>
      <c r="G250" s="218">
        <v>100000.0</v>
      </c>
      <c r="H250" s="225">
        <f t="shared" si="3"/>
        <v>0</v>
      </c>
      <c r="I250" s="226" t="s">
        <v>838</v>
      </c>
      <c r="J250" s="195" t="s">
        <v>30</v>
      </c>
      <c r="K250" s="195" t="s">
        <v>104</v>
      </c>
      <c r="L250" s="162">
        <v>44835.0</v>
      </c>
      <c r="M250" s="150"/>
      <c r="N250" s="151"/>
      <c r="O250" s="182" t="s">
        <v>1253</v>
      </c>
      <c r="P250" s="182" t="s">
        <v>1254</v>
      </c>
      <c r="Q250" s="182" t="s">
        <v>1255</v>
      </c>
    </row>
    <row r="251">
      <c r="A251" s="147"/>
      <c r="B251" s="128">
        <v>244.0</v>
      </c>
      <c r="C251" s="128">
        <v>700200.0</v>
      </c>
      <c r="D251" s="241" t="s">
        <v>1256</v>
      </c>
      <c r="E251" s="167" t="s">
        <v>73</v>
      </c>
      <c r="F251" s="216">
        <v>119000.0</v>
      </c>
      <c r="G251" s="216">
        <v>119000.0</v>
      </c>
      <c r="H251" s="227">
        <f t="shared" si="3"/>
        <v>0</v>
      </c>
      <c r="I251" s="228" t="s">
        <v>1154</v>
      </c>
      <c r="J251" s="229" t="s">
        <v>35</v>
      </c>
      <c r="K251" s="193" t="s">
        <v>504</v>
      </c>
      <c r="L251" s="162">
        <v>44805.0</v>
      </c>
      <c r="M251" s="150"/>
      <c r="N251" s="151"/>
      <c r="O251" s="182" t="s">
        <v>1257</v>
      </c>
      <c r="P251" s="182" t="s">
        <v>1258</v>
      </c>
      <c r="Q251" s="182" t="s">
        <v>1259</v>
      </c>
    </row>
    <row r="252">
      <c r="A252" s="147"/>
      <c r="B252" s="128">
        <v>245.0</v>
      </c>
      <c r="C252" s="128">
        <v>800168.0</v>
      </c>
      <c r="D252" s="242" t="s">
        <v>1260</v>
      </c>
      <c r="E252" s="167" t="s">
        <v>73</v>
      </c>
      <c r="F252" s="217">
        <v>4750.0</v>
      </c>
      <c r="G252" s="217">
        <v>4750.0</v>
      </c>
      <c r="H252" s="225">
        <f t="shared" si="3"/>
        <v>0</v>
      </c>
      <c r="I252" s="230" t="s">
        <v>1249</v>
      </c>
      <c r="J252" s="231" t="s">
        <v>41</v>
      </c>
      <c r="K252" s="195" t="s">
        <v>1192</v>
      </c>
      <c r="L252" s="162">
        <v>44805.0</v>
      </c>
      <c r="M252" s="150"/>
      <c r="N252" s="151"/>
      <c r="O252" s="232" t="s">
        <v>1261</v>
      </c>
      <c r="P252" s="243"/>
      <c r="Q252" s="182" t="s">
        <v>1262</v>
      </c>
    </row>
    <row r="253">
      <c r="A253" s="147"/>
      <c r="B253" s="141">
        <v>246.0</v>
      </c>
      <c r="C253" s="128">
        <v>800167.0</v>
      </c>
      <c r="D253" s="242" t="s">
        <v>1263</v>
      </c>
      <c r="E253" s="167" t="s">
        <v>73</v>
      </c>
      <c r="F253" s="216">
        <v>4750.0</v>
      </c>
      <c r="G253" s="216">
        <v>4750.0</v>
      </c>
      <c r="H253" s="227">
        <f t="shared" si="3"/>
        <v>0</v>
      </c>
      <c r="I253" s="228" t="s">
        <v>1249</v>
      </c>
      <c r="J253" s="229" t="s">
        <v>41</v>
      </c>
      <c r="K253" s="193" t="s">
        <v>938</v>
      </c>
      <c r="L253" s="162">
        <v>44805.0</v>
      </c>
      <c r="M253" s="150"/>
      <c r="N253" s="151"/>
      <c r="O253" s="232" t="s">
        <v>1264</v>
      </c>
      <c r="P253" s="243"/>
      <c r="Q253" s="232" t="s">
        <v>1265</v>
      </c>
    </row>
    <row r="254">
      <c r="A254" s="147"/>
      <c r="B254" s="128">
        <v>247.0</v>
      </c>
      <c r="C254" s="128">
        <v>800166.0</v>
      </c>
      <c r="D254" s="242" t="s">
        <v>1266</v>
      </c>
      <c r="E254" s="167" t="s">
        <v>73</v>
      </c>
      <c r="F254" s="217">
        <v>4750.0</v>
      </c>
      <c r="G254" s="217">
        <v>4750.0</v>
      </c>
      <c r="H254" s="225">
        <f t="shared" si="3"/>
        <v>0</v>
      </c>
      <c r="I254" s="230" t="s">
        <v>1249</v>
      </c>
      <c r="J254" s="231" t="s">
        <v>41</v>
      </c>
      <c r="K254" s="195" t="s">
        <v>1192</v>
      </c>
      <c r="L254" s="162">
        <v>44805.0</v>
      </c>
      <c r="M254" s="150"/>
      <c r="N254" s="151"/>
      <c r="O254" s="232" t="s">
        <v>1267</v>
      </c>
      <c r="P254" s="243"/>
      <c r="Q254" s="232" t="s">
        <v>1268</v>
      </c>
    </row>
    <row r="255">
      <c r="A255" s="147"/>
      <c r="B255" s="128">
        <v>248.0</v>
      </c>
      <c r="C255" s="128">
        <v>800169.0</v>
      </c>
      <c r="D255" s="242" t="s">
        <v>1269</v>
      </c>
      <c r="E255" s="167" t="s">
        <v>73</v>
      </c>
      <c r="F255" s="216">
        <v>4750.0</v>
      </c>
      <c r="G255" s="216">
        <v>4750.0</v>
      </c>
      <c r="H255" s="227">
        <f t="shared" si="3"/>
        <v>0</v>
      </c>
      <c r="I255" s="228" t="s">
        <v>1249</v>
      </c>
      <c r="J255" s="229" t="s">
        <v>41</v>
      </c>
      <c r="K255" s="193" t="s">
        <v>1192</v>
      </c>
      <c r="L255" s="162">
        <v>44805.0</v>
      </c>
      <c r="M255" s="150"/>
      <c r="N255" s="151"/>
      <c r="O255" s="182" t="s">
        <v>1270</v>
      </c>
      <c r="P255" s="182"/>
      <c r="Q255" s="232" t="s">
        <v>1271</v>
      </c>
    </row>
    <row r="256">
      <c r="A256" s="147"/>
      <c r="B256" s="128">
        <v>249.0</v>
      </c>
      <c r="C256" s="128">
        <v>700049.0</v>
      </c>
      <c r="D256" s="241" t="s">
        <v>1272</v>
      </c>
      <c r="E256" s="167" t="s">
        <v>73</v>
      </c>
      <c r="F256" s="217">
        <v>9600.0</v>
      </c>
      <c r="G256" s="217">
        <v>9600.0</v>
      </c>
      <c r="H256" s="225">
        <f t="shared" si="3"/>
        <v>0</v>
      </c>
      <c r="I256" s="230" t="s">
        <v>1273</v>
      </c>
      <c r="J256" s="231" t="s">
        <v>35</v>
      </c>
      <c r="K256" s="195" t="s">
        <v>1274</v>
      </c>
      <c r="L256" s="162">
        <v>44774.0</v>
      </c>
      <c r="M256" s="150"/>
      <c r="N256" s="151"/>
      <c r="O256" s="182" t="s">
        <v>1275</v>
      </c>
      <c r="P256" s="182" t="s">
        <v>1276</v>
      </c>
      <c r="Q256" s="232" t="s">
        <v>1277</v>
      </c>
    </row>
    <row r="257">
      <c r="A257" s="147"/>
      <c r="B257" s="141">
        <v>250.0</v>
      </c>
      <c r="C257" s="128">
        <v>700124.0</v>
      </c>
      <c r="D257" s="241" t="s">
        <v>1278</v>
      </c>
      <c r="E257" s="167" t="s">
        <v>73</v>
      </c>
      <c r="F257" s="216">
        <v>7650.0</v>
      </c>
      <c r="G257" s="216">
        <v>7650.0</v>
      </c>
      <c r="H257" s="227">
        <f t="shared" si="3"/>
        <v>0</v>
      </c>
      <c r="I257" s="228" t="s">
        <v>523</v>
      </c>
      <c r="J257" s="229" t="s">
        <v>35</v>
      </c>
      <c r="K257" s="193" t="s">
        <v>1155</v>
      </c>
      <c r="L257" s="162">
        <v>44805.0</v>
      </c>
      <c r="M257" s="150"/>
      <c r="N257" s="151"/>
      <c r="O257" s="182" t="s">
        <v>1279</v>
      </c>
      <c r="P257" s="182"/>
      <c r="Q257" s="232" t="s">
        <v>1280</v>
      </c>
    </row>
    <row r="258">
      <c r="A258" s="147"/>
      <c r="B258" s="128">
        <v>251.0</v>
      </c>
      <c r="C258" s="128">
        <v>500050.0</v>
      </c>
      <c r="D258" s="244" t="s">
        <v>1281</v>
      </c>
      <c r="E258" s="167" t="s">
        <v>73</v>
      </c>
      <c r="F258" s="218">
        <v>8200.0</v>
      </c>
      <c r="G258" s="218">
        <v>8200.0</v>
      </c>
      <c r="H258" s="233">
        <f t="shared" si="3"/>
        <v>0</v>
      </c>
      <c r="I258" s="234" t="s">
        <v>155</v>
      </c>
      <c r="J258" s="195" t="s">
        <v>25</v>
      </c>
      <c r="K258" s="195" t="s">
        <v>114</v>
      </c>
      <c r="L258" s="162">
        <v>44774.0</v>
      </c>
      <c r="M258" s="150"/>
      <c r="N258" s="151"/>
      <c r="O258" s="182" t="s">
        <v>1282</v>
      </c>
      <c r="P258" s="182" t="s">
        <v>1283</v>
      </c>
      <c r="Q258" s="182" t="s">
        <v>1284</v>
      </c>
    </row>
    <row r="259">
      <c r="A259" s="147"/>
      <c r="B259" s="128">
        <v>252.0</v>
      </c>
      <c r="C259" s="128">
        <v>700082.0</v>
      </c>
      <c r="D259" s="241" t="s">
        <v>1285</v>
      </c>
      <c r="E259" s="167" t="s">
        <v>73</v>
      </c>
      <c r="F259" s="216">
        <v>29440.0</v>
      </c>
      <c r="G259" s="216">
        <v>29440.0</v>
      </c>
      <c r="H259" s="227">
        <f t="shared" si="3"/>
        <v>0</v>
      </c>
      <c r="I259" s="228" t="s">
        <v>1273</v>
      </c>
      <c r="J259" s="229" t="s">
        <v>35</v>
      </c>
      <c r="K259" s="193" t="s">
        <v>515</v>
      </c>
      <c r="L259" s="162">
        <v>44774.0</v>
      </c>
      <c r="M259" s="150"/>
      <c r="N259" s="151"/>
      <c r="O259" s="182" t="s">
        <v>1286</v>
      </c>
      <c r="P259" s="182" t="s">
        <v>1287</v>
      </c>
      <c r="Q259" s="204" t="s">
        <v>1288</v>
      </c>
    </row>
    <row r="260">
      <c r="A260" s="147"/>
      <c r="B260" s="128">
        <v>253.0</v>
      </c>
      <c r="C260" s="128">
        <v>700251.0</v>
      </c>
      <c r="D260" s="241" t="s">
        <v>1289</v>
      </c>
      <c r="E260" s="167" t="s">
        <v>73</v>
      </c>
      <c r="F260" s="217">
        <v>9960.0</v>
      </c>
      <c r="G260" s="217">
        <v>9960.0</v>
      </c>
      <c r="H260" s="225">
        <f t="shared" si="3"/>
        <v>0</v>
      </c>
      <c r="I260" s="230" t="s">
        <v>449</v>
      </c>
      <c r="J260" s="231" t="s">
        <v>346</v>
      </c>
      <c r="K260" s="195" t="s">
        <v>347</v>
      </c>
      <c r="L260" s="162">
        <v>44713.0</v>
      </c>
      <c r="M260" s="150"/>
      <c r="N260" s="151"/>
      <c r="O260" s="182" t="s">
        <v>1290</v>
      </c>
      <c r="P260" s="182" t="s">
        <v>1291</v>
      </c>
      <c r="Q260" s="232" t="s">
        <v>1292</v>
      </c>
    </row>
    <row r="261">
      <c r="A261" s="147"/>
      <c r="B261" s="128">
        <v>254.0</v>
      </c>
      <c r="C261" s="128">
        <v>800018.0</v>
      </c>
      <c r="D261" s="242" t="s">
        <v>1293</v>
      </c>
      <c r="E261" s="167" t="s">
        <v>73</v>
      </c>
      <c r="F261" s="216">
        <v>23000.0</v>
      </c>
      <c r="G261" s="216">
        <v>23000.0</v>
      </c>
      <c r="H261" s="227">
        <f t="shared" si="3"/>
        <v>0</v>
      </c>
      <c r="I261" s="228" t="s">
        <v>1294</v>
      </c>
      <c r="J261" s="229" t="s">
        <v>739</v>
      </c>
      <c r="K261" s="193" t="s">
        <v>1192</v>
      </c>
      <c r="L261" s="162">
        <v>44805.0</v>
      </c>
      <c r="M261" s="150"/>
      <c r="N261" s="151"/>
      <c r="O261" s="182" t="s">
        <v>1295</v>
      </c>
      <c r="P261" s="182" t="s">
        <v>1296</v>
      </c>
      <c r="Q261" s="182" t="s">
        <v>1297</v>
      </c>
    </row>
    <row r="262">
      <c r="A262" s="147"/>
      <c r="B262" s="128">
        <v>255.0</v>
      </c>
      <c r="C262" s="128">
        <v>700052.0</v>
      </c>
      <c r="D262" s="241" t="s">
        <v>1298</v>
      </c>
      <c r="E262" s="167" t="s">
        <v>73</v>
      </c>
      <c r="F262" s="217">
        <v>40500.0</v>
      </c>
      <c r="G262" s="217">
        <v>40500.0</v>
      </c>
      <c r="H262" s="225">
        <f t="shared" si="3"/>
        <v>0</v>
      </c>
      <c r="I262" s="230" t="s">
        <v>1299</v>
      </c>
      <c r="J262" s="231" t="s">
        <v>35</v>
      </c>
      <c r="K262" s="195" t="s">
        <v>493</v>
      </c>
      <c r="L262" s="162">
        <v>44805.0</v>
      </c>
      <c r="M262" s="150"/>
      <c r="N262" s="151"/>
      <c r="O262" s="182" t="s">
        <v>1300</v>
      </c>
      <c r="P262" s="182" t="s">
        <v>1301</v>
      </c>
      <c r="Q262" s="182" t="s">
        <v>1302</v>
      </c>
    </row>
    <row r="263">
      <c r="A263" s="147"/>
      <c r="B263" s="141">
        <v>256.0</v>
      </c>
      <c r="C263" s="128">
        <v>600015.0</v>
      </c>
      <c r="D263" s="242" t="s">
        <v>1303</v>
      </c>
      <c r="E263" s="168" t="s">
        <v>73</v>
      </c>
      <c r="F263" s="220">
        <v>25000.0</v>
      </c>
      <c r="G263" s="220">
        <v>25000.0</v>
      </c>
      <c r="H263" s="227">
        <f t="shared" si="3"/>
        <v>0</v>
      </c>
      <c r="I263" s="236" t="s">
        <v>1304</v>
      </c>
      <c r="J263" s="193" t="s">
        <v>265</v>
      </c>
      <c r="K263" s="193" t="s">
        <v>104</v>
      </c>
      <c r="L263" s="162">
        <v>44521.0</v>
      </c>
      <c r="M263" s="150"/>
      <c r="N263" s="151"/>
      <c r="O263" s="182" t="s">
        <v>1305</v>
      </c>
      <c r="P263" s="182" t="s">
        <v>1306</v>
      </c>
      <c r="Q263" s="182" t="s">
        <v>1307</v>
      </c>
    </row>
    <row r="264">
      <c r="A264" s="147"/>
      <c r="B264" s="128">
        <v>257.0</v>
      </c>
      <c r="C264" s="128">
        <v>700013.0</v>
      </c>
      <c r="D264" s="241" t="s">
        <v>1308</v>
      </c>
      <c r="E264" s="167" t="s">
        <v>73</v>
      </c>
      <c r="F264" s="217">
        <v>45000.0</v>
      </c>
      <c r="G264" s="217">
        <v>45000.0</v>
      </c>
      <c r="H264" s="225">
        <f t="shared" si="3"/>
        <v>0</v>
      </c>
      <c r="I264" s="230" t="s">
        <v>1309</v>
      </c>
      <c r="J264" s="231" t="s">
        <v>35</v>
      </c>
      <c r="K264" s="195" t="s">
        <v>156</v>
      </c>
      <c r="L264" s="162">
        <v>44774.0</v>
      </c>
      <c r="M264" s="150"/>
      <c r="N264" s="151"/>
      <c r="O264" s="182" t="s">
        <v>1310</v>
      </c>
      <c r="P264" s="182" t="s">
        <v>1311</v>
      </c>
      <c r="Q264" s="182" t="s">
        <v>1312</v>
      </c>
    </row>
    <row r="265">
      <c r="A265" s="147"/>
      <c r="B265" s="128">
        <v>258.0</v>
      </c>
      <c r="C265" s="128">
        <v>800147.0</v>
      </c>
      <c r="D265" s="242" t="s">
        <v>1313</v>
      </c>
      <c r="E265" s="167" t="s">
        <v>73</v>
      </c>
      <c r="F265" s="216">
        <v>20425.0</v>
      </c>
      <c r="G265" s="216">
        <v>20425.0</v>
      </c>
      <c r="H265" s="227">
        <f t="shared" si="3"/>
        <v>0</v>
      </c>
      <c r="I265" s="228" t="s">
        <v>538</v>
      </c>
      <c r="J265" s="229" t="s">
        <v>739</v>
      </c>
      <c r="K265" s="193" t="s">
        <v>1130</v>
      </c>
      <c r="L265" s="162">
        <v>44774.0</v>
      </c>
      <c r="M265" s="150"/>
      <c r="N265" s="151"/>
      <c r="O265" s="182" t="s">
        <v>1314</v>
      </c>
      <c r="P265" s="182" t="s">
        <v>1315</v>
      </c>
      <c r="Q265" s="182" t="s">
        <v>1316</v>
      </c>
    </row>
    <row r="266">
      <c r="A266" s="147"/>
      <c r="B266" s="128">
        <v>259.0</v>
      </c>
      <c r="C266" s="128">
        <v>600027.0</v>
      </c>
      <c r="D266" s="242" t="s">
        <v>1317</v>
      </c>
      <c r="E266" s="168" t="s">
        <v>73</v>
      </c>
      <c r="F266" s="219">
        <v>92000.0</v>
      </c>
      <c r="G266" s="219">
        <v>92000.0</v>
      </c>
      <c r="H266" s="225">
        <f t="shared" si="3"/>
        <v>0</v>
      </c>
      <c r="I266" s="226" t="s">
        <v>1304</v>
      </c>
      <c r="J266" s="195" t="s">
        <v>30</v>
      </c>
      <c r="K266" s="195" t="s">
        <v>104</v>
      </c>
      <c r="L266" s="162">
        <v>44805.0</v>
      </c>
      <c r="M266" s="150"/>
      <c r="N266" s="151"/>
      <c r="O266" s="182" t="s">
        <v>1318</v>
      </c>
      <c r="P266" s="182" t="s">
        <v>1319</v>
      </c>
      <c r="Q266" s="182" t="s">
        <v>1320</v>
      </c>
    </row>
    <row r="267">
      <c r="A267" s="147"/>
      <c r="B267" s="141">
        <v>260.0</v>
      </c>
      <c r="C267" s="128">
        <v>800094.0</v>
      </c>
      <c r="D267" s="242" t="s">
        <v>1321</v>
      </c>
      <c r="E267" s="167" t="s">
        <v>73</v>
      </c>
      <c r="F267" s="216">
        <v>10000.0</v>
      </c>
      <c r="G267" s="216">
        <v>10000.0</v>
      </c>
      <c r="H267" s="227">
        <f t="shared" si="3"/>
        <v>0</v>
      </c>
      <c r="I267" s="228" t="s">
        <v>1322</v>
      </c>
      <c r="J267" s="229" t="s">
        <v>41</v>
      </c>
      <c r="K267" s="193" t="s">
        <v>317</v>
      </c>
      <c r="L267" s="162">
        <v>44805.0</v>
      </c>
      <c r="M267" s="150"/>
      <c r="N267" s="151"/>
      <c r="O267" s="182" t="s">
        <v>1323</v>
      </c>
      <c r="P267" s="182" t="s">
        <v>1324</v>
      </c>
      <c r="Q267" s="182" t="s">
        <v>1325</v>
      </c>
    </row>
    <row r="268">
      <c r="A268" s="147"/>
      <c r="B268" s="128">
        <v>261.0</v>
      </c>
      <c r="C268" s="128">
        <v>800204.0</v>
      </c>
      <c r="D268" s="242" t="s">
        <v>1326</v>
      </c>
      <c r="E268" s="167" t="s">
        <v>73</v>
      </c>
      <c r="F268" s="217">
        <v>10000.0</v>
      </c>
      <c r="G268" s="217">
        <v>10000.0</v>
      </c>
      <c r="H268" s="225">
        <f t="shared" si="3"/>
        <v>0</v>
      </c>
      <c r="I268" s="230" t="s">
        <v>276</v>
      </c>
      <c r="J268" s="231" t="s">
        <v>41</v>
      </c>
      <c r="K268" s="195" t="s">
        <v>317</v>
      </c>
      <c r="L268" s="162">
        <v>44774.0</v>
      </c>
      <c r="M268" s="150"/>
      <c r="N268" s="151"/>
      <c r="O268" s="182" t="s">
        <v>1327</v>
      </c>
      <c r="P268" s="182" t="s">
        <v>1328</v>
      </c>
      <c r="Q268" s="182" t="s">
        <v>1329</v>
      </c>
    </row>
    <row r="269">
      <c r="A269" s="147"/>
      <c r="B269" s="128">
        <v>262.0</v>
      </c>
      <c r="C269" s="128">
        <v>700034.0</v>
      </c>
      <c r="D269" s="241" t="s">
        <v>1330</v>
      </c>
      <c r="E269" s="167" t="s">
        <v>73</v>
      </c>
      <c r="F269" s="216">
        <v>10000.0</v>
      </c>
      <c r="G269" s="216">
        <v>10000.0</v>
      </c>
      <c r="H269" s="227">
        <f t="shared" si="3"/>
        <v>0</v>
      </c>
      <c r="I269" s="228" t="s">
        <v>381</v>
      </c>
      <c r="J269" s="229" t="s">
        <v>35</v>
      </c>
      <c r="K269" s="193" t="s">
        <v>317</v>
      </c>
      <c r="L269" s="162">
        <v>44774.0</v>
      </c>
      <c r="M269" s="150"/>
      <c r="N269" s="151"/>
      <c r="O269" s="182" t="s">
        <v>1331</v>
      </c>
      <c r="P269" s="182" t="s">
        <v>1332</v>
      </c>
      <c r="Q269" s="182" t="s">
        <v>1333</v>
      </c>
    </row>
    <row r="270">
      <c r="A270" s="147"/>
      <c r="B270" s="128">
        <v>263.0</v>
      </c>
      <c r="C270" s="128">
        <v>700033.0</v>
      </c>
      <c r="D270" s="241" t="s">
        <v>1334</v>
      </c>
      <c r="E270" s="167" t="s">
        <v>73</v>
      </c>
      <c r="F270" s="217">
        <v>35500.0</v>
      </c>
      <c r="G270" s="217">
        <v>35500.0</v>
      </c>
      <c r="H270" s="225">
        <f t="shared" si="3"/>
        <v>0</v>
      </c>
      <c r="I270" s="230" t="s">
        <v>381</v>
      </c>
      <c r="J270" s="231" t="s">
        <v>35</v>
      </c>
      <c r="K270" s="195" t="s">
        <v>493</v>
      </c>
      <c r="L270" s="162">
        <v>44835.0</v>
      </c>
      <c r="M270" s="150"/>
      <c r="N270" s="151"/>
      <c r="O270" s="182" t="s">
        <v>1335</v>
      </c>
      <c r="P270" s="182" t="s">
        <v>1336</v>
      </c>
      <c r="Q270" s="182" t="s">
        <v>1337</v>
      </c>
    </row>
    <row r="271">
      <c r="A271" s="147"/>
      <c r="B271" s="141">
        <v>264.0</v>
      </c>
      <c r="C271" s="128">
        <v>800097.0</v>
      </c>
      <c r="D271" s="242" t="s">
        <v>1338</v>
      </c>
      <c r="E271" s="167" t="s">
        <v>73</v>
      </c>
      <c r="F271" s="216">
        <v>128000.0</v>
      </c>
      <c r="G271" s="216">
        <v>128000.0</v>
      </c>
      <c r="H271" s="227">
        <f t="shared" si="3"/>
        <v>0</v>
      </c>
      <c r="I271" s="228" t="s">
        <v>1304</v>
      </c>
      <c r="J271" s="229" t="s">
        <v>739</v>
      </c>
      <c r="K271" s="193" t="s">
        <v>114</v>
      </c>
      <c r="L271" s="162">
        <v>44805.0</v>
      </c>
      <c r="M271" s="150"/>
      <c r="N271" s="151"/>
      <c r="O271" s="182" t="s">
        <v>1339</v>
      </c>
      <c r="P271" s="182" t="s">
        <v>1340</v>
      </c>
      <c r="Q271" s="182" t="s">
        <v>1341</v>
      </c>
    </row>
    <row r="272">
      <c r="A272" s="147"/>
      <c r="B272" s="128">
        <v>265.0</v>
      </c>
      <c r="C272" s="128">
        <v>600013.0</v>
      </c>
      <c r="D272" s="242" t="s">
        <v>1342</v>
      </c>
      <c r="E272" s="168" t="s">
        <v>73</v>
      </c>
      <c r="F272" s="219">
        <v>23000.0</v>
      </c>
      <c r="G272" s="218">
        <v>23000.0</v>
      </c>
      <c r="H272" s="225">
        <f t="shared" si="3"/>
        <v>0</v>
      </c>
      <c r="I272" s="226" t="s">
        <v>1343</v>
      </c>
      <c r="J272" s="195" t="s">
        <v>30</v>
      </c>
      <c r="K272" s="195" t="s">
        <v>581</v>
      </c>
      <c r="L272" s="162">
        <v>44835.0</v>
      </c>
      <c r="M272" s="150"/>
      <c r="N272" s="151"/>
      <c r="O272" s="232" t="s">
        <v>1344</v>
      </c>
      <c r="P272" s="243"/>
      <c r="Q272" s="182" t="s">
        <v>1345</v>
      </c>
    </row>
    <row r="273">
      <c r="A273" s="147"/>
      <c r="B273" s="128">
        <v>266.0</v>
      </c>
      <c r="C273" s="128">
        <v>800034.0</v>
      </c>
      <c r="D273" s="242" t="s">
        <v>1346</v>
      </c>
      <c r="E273" s="167" t="s">
        <v>73</v>
      </c>
      <c r="F273" s="216">
        <v>89700.0</v>
      </c>
      <c r="G273" s="216">
        <v>89700.0</v>
      </c>
      <c r="H273" s="227">
        <f t="shared" si="3"/>
        <v>0</v>
      </c>
      <c r="I273" s="228" t="s">
        <v>1347</v>
      </c>
      <c r="J273" s="229" t="s">
        <v>41</v>
      </c>
      <c r="K273" s="193" t="s">
        <v>895</v>
      </c>
      <c r="L273" s="162">
        <v>44805.0</v>
      </c>
      <c r="M273" s="150"/>
      <c r="N273" s="151"/>
      <c r="O273" s="182" t="s">
        <v>1348</v>
      </c>
      <c r="P273" s="182" t="s">
        <v>1349</v>
      </c>
      <c r="Q273" s="182" t="s">
        <v>1350</v>
      </c>
    </row>
    <row r="274">
      <c r="A274" s="147"/>
      <c r="B274" s="128">
        <v>267.0</v>
      </c>
      <c r="C274" s="128">
        <v>600114.0</v>
      </c>
      <c r="D274" s="242" t="s">
        <v>1351</v>
      </c>
      <c r="E274" s="168" t="s">
        <v>73</v>
      </c>
      <c r="F274" s="219">
        <v>57000.0</v>
      </c>
      <c r="G274" s="219">
        <v>57000.0</v>
      </c>
      <c r="H274" s="225">
        <f t="shared" si="3"/>
        <v>0</v>
      </c>
      <c r="I274" s="226" t="s">
        <v>1094</v>
      </c>
      <c r="J274" s="195" t="s">
        <v>265</v>
      </c>
      <c r="K274" s="195" t="s">
        <v>179</v>
      </c>
      <c r="L274" s="162">
        <v>44652.0</v>
      </c>
      <c r="M274" s="150"/>
      <c r="N274" s="151"/>
      <c r="O274" s="182" t="s">
        <v>1352</v>
      </c>
      <c r="P274" s="182"/>
      <c r="Q274" s="182" t="s">
        <v>1353</v>
      </c>
    </row>
    <row r="275">
      <c r="A275" s="147"/>
      <c r="B275" s="128">
        <v>268.0</v>
      </c>
      <c r="C275" s="128">
        <v>600148.0</v>
      </c>
      <c r="D275" s="242" t="s">
        <v>1354</v>
      </c>
      <c r="E275" s="168" t="s">
        <v>73</v>
      </c>
      <c r="F275" s="220">
        <v>10000.0</v>
      </c>
      <c r="G275" s="220">
        <v>10000.0</v>
      </c>
      <c r="H275" s="227">
        <f t="shared" si="3"/>
        <v>0</v>
      </c>
      <c r="I275" s="236" t="s">
        <v>1094</v>
      </c>
      <c r="J275" s="193" t="s">
        <v>30</v>
      </c>
      <c r="K275" s="193" t="s">
        <v>1355</v>
      </c>
      <c r="L275" s="162">
        <v>44682.0</v>
      </c>
      <c r="M275" s="150"/>
      <c r="N275" s="151"/>
      <c r="O275" s="182" t="s">
        <v>1356</v>
      </c>
      <c r="P275" s="182" t="s">
        <v>1357</v>
      </c>
      <c r="Q275" s="182" t="s">
        <v>1358</v>
      </c>
    </row>
    <row r="276">
      <c r="A276" s="147"/>
      <c r="B276" s="128">
        <v>269.0</v>
      </c>
      <c r="C276" s="128">
        <v>700150.0</v>
      </c>
      <c r="D276" s="241" t="s">
        <v>1359</v>
      </c>
      <c r="E276" s="167" t="s">
        <v>73</v>
      </c>
      <c r="F276" s="217">
        <v>31426.0</v>
      </c>
      <c r="G276" s="217">
        <v>31426.0</v>
      </c>
      <c r="H276" s="225">
        <f t="shared" si="3"/>
        <v>0</v>
      </c>
      <c r="I276" s="230" t="s">
        <v>1360</v>
      </c>
      <c r="J276" s="231" t="s">
        <v>35</v>
      </c>
      <c r="K276" s="195" t="s">
        <v>1155</v>
      </c>
      <c r="L276" s="162">
        <v>44805.0</v>
      </c>
      <c r="M276" s="150"/>
      <c r="N276" s="151"/>
      <c r="O276" s="182" t="s">
        <v>1361</v>
      </c>
      <c r="P276" s="182" t="s">
        <v>1362</v>
      </c>
      <c r="Q276" s="182" t="s">
        <v>1363</v>
      </c>
    </row>
    <row r="277">
      <c r="A277" s="147"/>
      <c r="B277" s="141">
        <v>270.0</v>
      </c>
      <c r="C277" s="128">
        <v>800199.0</v>
      </c>
      <c r="D277" s="242" t="s">
        <v>1364</v>
      </c>
      <c r="E277" s="167" t="s">
        <v>73</v>
      </c>
      <c r="F277" s="216">
        <v>11580.0</v>
      </c>
      <c r="G277" s="216">
        <v>11580.0</v>
      </c>
      <c r="H277" s="227">
        <f t="shared" si="3"/>
        <v>0</v>
      </c>
      <c r="I277" s="228" t="s">
        <v>1053</v>
      </c>
      <c r="J277" s="229" t="s">
        <v>41</v>
      </c>
      <c r="K277" s="193" t="s">
        <v>114</v>
      </c>
      <c r="L277" s="162">
        <v>44835.0</v>
      </c>
      <c r="M277" s="150"/>
      <c r="N277" s="151"/>
      <c r="O277" s="232" t="s">
        <v>1365</v>
      </c>
      <c r="P277" s="232" t="s">
        <v>1366</v>
      </c>
      <c r="Q277" s="232" t="s">
        <v>1367</v>
      </c>
    </row>
    <row r="278">
      <c r="A278" s="147"/>
      <c r="B278" s="128">
        <v>271.0</v>
      </c>
      <c r="C278" s="128">
        <v>800328.0</v>
      </c>
      <c r="D278" s="242" t="s">
        <v>1368</v>
      </c>
      <c r="E278" s="167" t="s">
        <v>73</v>
      </c>
      <c r="F278" s="217">
        <v>880.0</v>
      </c>
      <c r="G278" s="217">
        <v>880.0</v>
      </c>
      <c r="H278" s="225">
        <f t="shared" si="3"/>
        <v>0</v>
      </c>
      <c r="I278" s="230" t="s">
        <v>1369</v>
      </c>
      <c r="J278" s="231" t="s">
        <v>41</v>
      </c>
      <c r="K278" s="195" t="s">
        <v>1192</v>
      </c>
      <c r="L278" s="162">
        <v>44805.0</v>
      </c>
      <c r="M278" s="150"/>
      <c r="N278" s="151"/>
      <c r="O278" s="182" t="s">
        <v>1370</v>
      </c>
      <c r="P278" s="182" t="s">
        <v>1371</v>
      </c>
      <c r="Q278" s="182" t="s">
        <v>1372</v>
      </c>
    </row>
    <row r="279">
      <c r="A279" s="147"/>
      <c r="B279" s="128">
        <v>272.0</v>
      </c>
      <c r="C279" s="128">
        <v>600141.0</v>
      </c>
      <c r="D279" s="242" t="s">
        <v>1373</v>
      </c>
      <c r="E279" s="168" t="s">
        <v>73</v>
      </c>
      <c r="F279" s="220">
        <v>17200.0</v>
      </c>
      <c r="G279" s="221">
        <v>17200.0</v>
      </c>
      <c r="H279" s="227">
        <f t="shared" si="3"/>
        <v>0</v>
      </c>
      <c r="I279" s="236" t="s">
        <v>580</v>
      </c>
      <c r="J279" s="193" t="s">
        <v>30</v>
      </c>
      <c r="K279" s="193" t="s">
        <v>581</v>
      </c>
      <c r="L279" s="162">
        <v>44835.0</v>
      </c>
      <c r="M279" s="150"/>
      <c r="N279" s="151"/>
      <c r="O279" s="182" t="s">
        <v>1374</v>
      </c>
      <c r="P279" s="182" t="s">
        <v>1375</v>
      </c>
      <c r="Q279" s="232" t="s">
        <v>1376</v>
      </c>
    </row>
    <row r="280">
      <c r="A280" s="147"/>
      <c r="B280" s="128">
        <v>273.0</v>
      </c>
      <c r="C280" s="128">
        <v>700064.0</v>
      </c>
      <c r="D280" s="241" t="s">
        <v>1377</v>
      </c>
      <c r="E280" s="167" t="s">
        <v>73</v>
      </c>
      <c r="F280" s="217">
        <v>4350.0</v>
      </c>
      <c r="G280" s="217">
        <v>4350.0</v>
      </c>
      <c r="H280" s="225">
        <f t="shared" si="3"/>
        <v>0</v>
      </c>
      <c r="I280" s="230" t="s">
        <v>167</v>
      </c>
      <c r="J280" s="231" t="s">
        <v>35</v>
      </c>
      <c r="K280" s="195" t="s">
        <v>382</v>
      </c>
      <c r="L280" s="162">
        <v>44713.0</v>
      </c>
      <c r="M280" s="150"/>
      <c r="N280" s="151"/>
      <c r="O280" s="182" t="s">
        <v>1378</v>
      </c>
      <c r="P280" s="182" t="s">
        <v>1379</v>
      </c>
      <c r="Q280" s="155" t="s">
        <v>1380</v>
      </c>
    </row>
    <row r="281">
      <c r="A281" s="147"/>
      <c r="B281" s="141">
        <v>274.0</v>
      </c>
      <c r="C281" s="128">
        <v>700209.0</v>
      </c>
      <c r="D281" s="241" t="s">
        <v>1381</v>
      </c>
      <c r="E281" s="167" t="s">
        <v>73</v>
      </c>
      <c r="F281" s="216">
        <v>146960.0</v>
      </c>
      <c r="G281" s="216">
        <v>146960.0</v>
      </c>
      <c r="H281" s="227">
        <f t="shared" si="3"/>
        <v>0</v>
      </c>
      <c r="I281" s="228" t="s">
        <v>1382</v>
      </c>
      <c r="J281" s="229" t="s">
        <v>346</v>
      </c>
      <c r="K281" s="193" t="s">
        <v>364</v>
      </c>
      <c r="L281" s="162">
        <v>44805.0</v>
      </c>
      <c r="M281" s="150"/>
      <c r="N281" s="151" t="s">
        <v>1383</v>
      </c>
      <c r="O281" s="182" t="s">
        <v>1384</v>
      </c>
      <c r="P281" s="182" t="s">
        <v>1385</v>
      </c>
      <c r="Q281" s="182" t="s">
        <v>1386</v>
      </c>
    </row>
    <row r="282">
      <c r="A282" s="147"/>
      <c r="B282" s="128">
        <v>275.0</v>
      </c>
      <c r="C282" s="128">
        <v>700117.0</v>
      </c>
      <c r="D282" s="241" t="s">
        <v>1387</v>
      </c>
      <c r="E282" s="167" t="s">
        <v>73</v>
      </c>
      <c r="F282" s="217">
        <v>17000.0</v>
      </c>
      <c r="G282" s="217">
        <v>17000.0</v>
      </c>
      <c r="H282" s="225">
        <f t="shared" si="3"/>
        <v>0</v>
      </c>
      <c r="I282" s="230" t="s">
        <v>1382</v>
      </c>
      <c r="J282" s="231" t="s">
        <v>346</v>
      </c>
      <c r="K282" s="195" t="s">
        <v>423</v>
      </c>
      <c r="L282" s="162">
        <v>44805.0</v>
      </c>
      <c r="M282" s="150"/>
      <c r="N282" s="151" t="s">
        <v>1388</v>
      </c>
      <c r="O282" s="182" t="s">
        <v>1389</v>
      </c>
      <c r="P282" s="182" t="s">
        <v>1390</v>
      </c>
      <c r="Q282" s="182" t="s">
        <v>1391</v>
      </c>
    </row>
    <row r="283">
      <c r="A283" s="147"/>
      <c r="B283" s="128">
        <v>276.0</v>
      </c>
      <c r="C283" s="128">
        <v>600007.0</v>
      </c>
      <c r="D283" s="242" t="s">
        <v>1392</v>
      </c>
      <c r="E283" s="168" t="s">
        <v>73</v>
      </c>
      <c r="F283" s="220">
        <v>10500.0</v>
      </c>
      <c r="G283" s="221">
        <v>10500.0</v>
      </c>
      <c r="H283" s="227">
        <f t="shared" si="3"/>
        <v>0</v>
      </c>
      <c r="I283" s="236" t="s">
        <v>478</v>
      </c>
      <c r="J283" s="193" t="s">
        <v>265</v>
      </c>
      <c r="K283" s="193" t="s">
        <v>179</v>
      </c>
      <c r="L283" s="162">
        <v>44835.0</v>
      </c>
      <c r="M283" s="150"/>
      <c r="N283" s="151"/>
      <c r="O283" s="182" t="s">
        <v>1393</v>
      </c>
      <c r="P283" s="182" t="s">
        <v>1394</v>
      </c>
      <c r="Q283" s="182" t="s">
        <v>1395</v>
      </c>
    </row>
    <row r="284">
      <c r="A284" s="147"/>
      <c r="B284" s="128">
        <v>277.0</v>
      </c>
      <c r="C284" s="128">
        <v>800233.0</v>
      </c>
      <c r="D284" s="242" t="s">
        <v>1396</v>
      </c>
      <c r="E284" s="167" t="s">
        <v>73</v>
      </c>
      <c r="F284" s="217">
        <v>21331.0</v>
      </c>
      <c r="G284" s="217">
        <v>21331.0</v>
      </c>
      <c r="H284" s="225">
        <f t="shared" si="3"/>
        <v>0</v>
      </c>
      <c r="I284" s="230" t="s">
        <v>665</v>
      </c>
      <c r="J284" s="231" t="s">
        <v>41</v>
      </c>
      <c r="K284" s="195" t="s">
        <v>938</v>
      </c>
      <c r="L284" s="162">
        <v>44835.0</v>
      </c>
      <c r="M284" s="150"/>
      <c r="N284" s="151"/>
      <c r="O284" s="182" t="s">
        <v>1397</v>
      </c>
      <c r="P284" s="182" t="s">
        <v>1398</v>
      </c>
      <c r="Q284" s="182" t="s">
        <v>1399</v>
      </c>
    </row>
    <row r="285">
      <c r="A285" s="147"/>
      <c r="B285" s="141">
        <v>278.0</v>
      </c>
      <c r="C285" s="128">
        <v>800200.0</v>
      </c>
      <c r="D285" s="242" t="s">
        <v>1400</v>
      </c>
      <c r="E285" s="167" t="s">
        <v>73</v>
      </c>
      <c r="F285" s="216">
        <v>14000.0</v>
      </c>
      <c r="G285" s="221">
        <v>14000.0</v>
      </c>
      <c r="H285" s="227">
        <f t="shared" si="3"/>
        <v>0</v>
      </c>
      <c r="I285" s="228" t="s">
        <v>1401</v>
      </c>
      <c r="J285" s="229" t="s">
        <v>41</v>
      </c>
      <c r="K285" s="193" t="s">
        <v>179</v>
      </c>
      <c r="L285" s="162">
        <v>44835.0</v>
      </c>
      <c r="M285" s="150"/>
      <c r="N285" s="151"/>
      <c r="O285" s="182" t="s">
        <v>1402</v>
      </c>
      <c r="P285" s="182" t="s">
        <v>1403</v>
      </c>
      <c r="Q285" s="182" t="s">
        <v>1404</v>
      </c>
    </row>
    <row r="286">
      <c r="A286" s="147"/>
      <c r="B286" s="128">
        <v>279.0</v>
      </c>
      <c r="C286" s="128">
        <v>800258.0</v>
      </c>
      <c r="D286" s="242" t="s">
        <v>1405</v>
      </c>
      <c r="E286" s="167" t="s">
        <v>73</v>
      </c>
      <c r="F286" s="217">
        <v>63500.0</v>
      </c>
      <c r="G286" s="218">
        <v>63500.0</v>
      </c>
      <c r="H286" s="225">
        <f t="shared" si="3"/>
        <v>0</v>
      </c>
      <c r="I286" s="230" t="s">
        <v>1401</v>
      </c>
      <c r="J286" s="231" t="s">
        <v>41</v>
      </c>
      <c r="K286" s="195" t="s">
        <v>364</v>
      </c>
      <c r="L286" s="162">
        <v>44835.0</v>
      </c>
      <c r="M286" s="150"/>
      <c r="N286" s="151"/>
      <c r="O286" s="182" t="s">
        <v>1406</v>
      </c>
      <c r="P286" s="182" t="s">
        <v>1407</v>
      </c>
      <c r="Q286" s="182" t="s">
        <v>1408</v>
      </c>
    </row>
    <row r="287">
      <c r="A287" s="147"/>
      <c r="B287" s="128">
        <v>280.0</v>
      </c>
      <c r="C287" s="128">
        <v>800269.0</v>
      </c>
      <c r="D287" s="242" t="s">
        <v>1409</v>
      </c>
      <c r="E287" s="167" t="s">
        <v>73</v>
      </c>
      <c r="F287" s="216">
        <v>48500.0</v>
      </c>
      <c r="G287" s="221">
        <v>48500.0</v>
      </c>
      <c r="H287" s="227">
        <f t="shared" si="3"/>
        <v>0</v>
      </c>
      <c r="I287" s="228" t="s">
        <v>509</v>
      </c>
      <c r="J287" s="229" t="s">
        <v>41</v>
      </c>
      <c r="K287" s="193" t="s">
        <v>364</v>
      </c>
      <c r="L287" s="162">
        <v>44835.0</v>
      </c>
      <c r="M287" s="150"/>
      <c r="N287" s="151"/>
      <c r="O287" s="182" t="s">
        <v>1410</v>
      </c>
      <c r="P287" s="182" t="s">
        <v>1411</v>
      </c>
      <c r="Q287" s="204" t="s">
        <v>1412</v>
      </c>
    </row>
    <row r="288">
      <c r="A288" s="147"/>
      <c r="B288" s="128">
        <v>281.0</v>
      </c>
      <c r="C288" s="128">
        <v>800342.0</v>
      </c>
      <c r="D288" s="242" t="s">
        <v>1413</v>
      </c>
      <c r="E288" s="167" t="s">
        <v>73</v>
      </c>
      <c r="F288" s="217">
        <v>49000.0</v>
      </c>
      <c r="G288" s="218">
        <v>49000.0</v>
      </c>
      <c r="H288" s="225">
        <f t="shared" si="3"/>
        <v>0</v>
      </c>
      <c r="I288" s="230" t="s">
        <v>503</v>
      </c>
      <c r="J288" s="231" t="s">
        <v>739</v>
      </c>
      <c r="K288" s="195" t="s">
        <v>114</v>
      </c>
      <c r="L288" s="162">
        <v>44835.0</v>
      </c>
      <c r="M288" s="150"/>
      <c r="N288" s="151"/>
      <c r="O288" s="182" t="s">
        <v>1414</v>
      </c>
      <c r="P288" s="182" t="s">
        <v>1415</v>
      </c>
      <c r="Q288" s="182" t="s">
        <v>1416</v>
      </c>
    </row>
    <row r="289">
      <c r="A289" s="147"/>
      <c r="B289" s="128">
        <v>282.0</v>
      </c>
      <c r="C289" s="128">
        <v>800046.0</v>
      </c>
      <c r="D289" s="245" t="s">
        <v>1417</v>
      </c>
      <c r="E289" s="167" t="s">
        <v>73</v>
      </c>
      <c r="F289" s="216">
        <v>11500.0</v>
      </c>
      <c r="G289" s="221">
        <v>11500.0</v>
      </c>
      <c r="H289" s="227">
        <f t="shared" si="3"/>
        <v>0</v>
      </c>
      <c r="I289" s="228" t="s">
        <v>763</v>
      </c>
      <c r="J289" s="229" t="s">
        <v>739</v>
      </c>
      <c r="K289" s="193" t="s">
        <v>938</v>
      </c>
      <c r="L289" s="162">
        <v>44835.0</v>
      </c>
      <c r="M289" s="150"/>
      <c r="N289" s="151"/>
      <c r="O289" s="182" t="s">
        <v>1418</v>
      </c>
      <c r="P289" s="182" t="s">
        <v>1419</v>
      </c>
      <c r="Q289" s="182" t="s">
        <v>1420</v>
      </c>
    </row>
    <row r="290">
      <c r="A290" s="147"/>
      <c r="B290" s="128">
        <v>283.0</v>
      </c>
      <c r="C290" s="128">
        <v>700031.0</v>
      </c>
      <c r="D290" s="241" t="s">
        <v>1421</v>
      </c>
      <c r="E290" s="167" t="s">
        <v>73</v>
      </c>
      <c r="F290" s="217">
        <v>10000.0</v>
      </c>
      <c r="G290" s="218">
        <v>10000.0</v>
      </c>
      <c r="H290" s="225">
        <f t="shared" si="3"/>
        <v>0</v>
      </c>
      <c r="I290" s="230" t="s">
        <v>1422</v>
      </c>
      <c r="J290" s="231" t="s">
        <v>35</v>
      </c>
      <c r="K290" s="195" t="s">
        <v>347</v>
      </c>
      <c r="L290" s="162">
        <v>44835.0</v>
      </c>
      <c r="M290" s="150"/>
      <c r="N290" s="151"/>
      <c r="O290" s="182" t="s">
        <v>1423</v>
      </c>
      <c r="P290" s="182" t="s">
        <v>1424</v>
      </c>
      <c r="Q290" s="182" t="s">
        <v>1425</v>
      </c>
    </row>
    <row r="291">
      <c r="A291" s="147"/>
      <c r="B291" s="141">
        <v>284.0</v>
      </c>
      <c r="C291" s="128">
        <v>800076.0</v>
      </c>
      <c r="D291" s="242" t="s">
        <v>1426</v>
      </c>
      <c r="E291" s="167" t="s">
        <v>73</v>
      </c>
      <c r="F291" s="216">
        <v>21100.0</v>
      </c>
      <c r="G291" s="221">
        <v>21100.0</v>
      </c>
      <c r="H291" s="227">
        <f t="shared" si="3"/>
        <v>0</v>
      </c>
      <c r="I291" s="228" t="s">
        <v>533</v>
      </c>
      <c r="J291" s="229" t="s">
        <v>41</v>
      </c>
      <c r="K291" s="193" t="s">
        <v>114</v>
      </c>
      <c r="L291" s="162">
        <v>44805.0</v>
      </c>
      <c r="M291" s="150"/>
      <c r="N291" s="151"/>
      <c r="O291" s="182" t="s">
        <v>1427</v>
      </c>
      <c r="P291" s="182" t="s">
        <v>1428</v>
      </c>
      <c r="Q291" s="182" t="s">
        <v>1429</v>
      </c>
    </row>
    <row r="292">
      <c r="A292" s="147"/>
      <c r="B292" s="128">
        <v>285.0</v>
      </c>
      <c r="C292" s="128">
        <v>800192.0</v>
      </c>
      <c r="D292" s="242" t="s">
        <v>1430</v>
      </c>
      <c r="E292" s="167" t="s">
        <v>73</v>
      </c>
      <c r="F292" s="217">
        <v>9000.0</v>
      </c>
      <c r="G292" s="218">
        <v>9000.0</v>
      </c>
      <c r="H292" s="225">
        <f t="shared" si="3"/>
        <v>0</v>
      </c>
      <c r="I292" s="230" t="s">
        <v>478</v>
      </c>
      <c r="J292" s="231" t="s">
        <v>41</v>
      </c>
      <c r="K292" s="195" t="s">
        <v>640</v>
      </c>
      <c r="L292" s="162">
        <v>44835.0</v>
      </c>
      <c r="M292" s="150"/>
      <c r="N292" s="151"/>
      <c r="O292" s="182" t="s">
        <v>1431</v>
      </c>
      <c r="P292" s="182" t="s">
        <v>1432</v>
      </c>
      <c r="Q292" s="182" t="s">
        <v>1433</v>
      </c>
    </row>
    <row r="293">
      <c r="A293" s="147"/>
      <c r="B293" s="128">
        <v>286.0</v>
      </c>
      <c r="C293" s="128">
        <v>800136.0</v>
      </c>
      <c r="D293" s="242" t="s">
        <v>1434</v>
      </c>
      <c r="E293" s="167" t="s">
        <v>73</v>
      </c>
      <c r="F293" s="216">
        <v>39000.0</v>
      </c>
      <c r="G293" s="221">
        <v>39000.0</v>
      </c>
      <c r="H293" s="227">
        <f t="shared" si="3"/>
        <v>0</v>
      </c>
      <c r="I293" s="228" t="s">
        <v>557</v>
      </c>
      <c r="J293" s="229" t="s">
        <v>41</v>
      </c>
      <c r="K293" s="193" t="s">
        <v>1130</v>
      </c>
      <c r="L293" s="162">
        <v>44835.0</v>
      </c>
      <c r="M293" s="150"/>
      <c r="N293" s="151"/>
      <c r="O293" s="182" t="s">
        <v>1435</v>
      </c>
      <c r="P293" s="182" t="s">
        <v>1436</v>
      </c>
      <c r="Q293" s="182" t="s">
        <v>1437</v>
      </c>
    </row>
    <row r="294">
      <c r="A294" s="147"/>
      <c r="B294" s="128">
        <v>287.0</v>
      </c>
      <c r="C294" s="128">
        <v>800051.0</v>
      </c>
      <c r="D294" s="242" t="s">
        <v>1438</v>
      </c>
      <c r="E294" s="167" t="s">
        <v>73</v>
      </c>
      <c r="F294" s="217">
        <v>8640.0</v>
      </c>
      <c r="G294" s="218">
        <v>8640.0</v>
      </c>
      <c r="H294" s="225">
        <f t="shared" si="3"/>
        <v>0</v>
      </c>
      <c r="I294" s="230" t="s">
        <v>1439</v>
      </c>
      <c r="J294" s="231" t="s">
        <v>41</v>
      </c>
      <c r="K294" s="195" t="s">
        <v>938</v>
      </c>
      <c r="L294" s="162">
        <v>44835.0</v>
      </c>
      <c r="M294" s="150"/>
      <c r="N294" s="151"/>
      <c r="O294" s="182" t="s">
        <v>1440</v>
      </c>
      <c r="P294" s="182" t="s">
        <v>1441</v>
      </c>
      <c r="Q294" s="182" t="s">
        <v>1442</v>
      </c>
    </row>
    <row r="295">
      <c r="A295" s="147"/>
      <c r="B295" s="141">
        <v>288.0</v>
      </c>
      <c r="C295" s="128">
        <v>800075.0</v>
      </c>
      <c r="D295" s="242" t="s">
        <v>1443</v>
      </c>
      <c r="E295" s="167" t="s">
        <v>73</v>
      </c>
      <c r="F295" s="216">
        <v>9000.0</v>
      </c>
      <c r="G295" s="221">
        <v>9000.0</v>
      </c>
      <c r="H295" s="227">
        <f t="shared" si="3"/>
        <v>0</v>
      </c>
      <c r="I295" s="228" t="s">
        <v>1444</v>
      </c>
      <c r="J295" s="229" t="s">
        <v>41</v>
      </c>
      <c r="K295" s="193" t="s">
        <v>179</v>
      </c>
      <c r="L295" s="162">
        <v>44805.0</v>
      </c>
      <c r="M295" s="150"/>
      <c r="N295" s="151"/>
      <c r="O295" s="232" t="s">
        <v>1445</v>
      </c>
      <c r="P295" s="232" t="s">
        <v>1446</v>
      </c>
      <c r="Q295" s="182" t="s">
        <v>1447</v>
      </c>
    </row>
    <row r="296">
      <c r="A296" s="147"/>
      <c r="B296" s="128">
        <v>289.0</v>
      </c>
      <c r="C296" s="128">
        <v>800227.0</v>
      </c>
      <c r="D296" s="242" t="s">
        <v>1448</v>
      </c>
      <c r="E296" s="167" t="s">
        <v>73</v>
      </c>
      <c r="F296" s="217">
        <v>18000.0</v>
      </c>
      <c r="G296" s="218">
        <v>18000.0</v>
      </c>
      <c r="H296" s="225">
        <f t="shared" si="3"/>
        <v>0</v>
      </c>
      <c r="I296" s="230" t="s">
        <v>1449</v>
      </c>
      <c r="J296" s="231" t="s">
        <v>41</v>
      </c>
      <c r="K296" s="195" t="s">
        <v>640</v>
      </c>
      <c r="L296" s="162">
        <v>44835.0</v>
      </c>
      <c r="M296" s="150"/>
      <c r="N296" s="151"/>
      <c r="O296" s="182" t="s">
        <v>1450</v>
      </c>
      <c r="P296" s="182" t="s">
        <v>1451</v>
      </c>
      <c r="Q296" s="182" t="s">
        <v>1452</v>
      </c>
    </row>
    <row r="297">
      <c r="A297" s="147"/>
      <c r="B297" s="128">
        <v>290.0</v>
      </c>
      <c r="C297" s="128">
        <v>800351.0</v>
      </c>
      <c r="D297" s="242" t="s">
        <v>1453</v>
      </c>
      <c r="E297" s="167" t="s">
        <v>73</v>
      </c>
      <c r="F297" s="216">
        <v>10500.0</v>
      </c>
      <c r="G297" s="221">
        <v>10500.0</v>
      </c>
      <c r="H297" s="227">
        <f t="shared" si="3"/>
        <v>0</v>
      </c>
      <c r="I297" s="228" t="s">
        <v>1454</v>
      </c>
      <c r="J297" s="229" t="s">
        <v>739</v>
      </c>
      <c r="K297" s="193" t="s">
        <v>740</v>
      </c>
      <c r="L297" s="162">
        <v>44835.0</v>
      </c>
      <c r="M297" s="150"/>
      <c r="N297" s="151"/>
      <c r="O297" s="182" t="s">
        <v>1455</v>
      </c>
      <c r="P297" s="182" t="s">
        <v>1456</v>
      </c>
      <c r="Q297" s="182" t="s">
        <v>1457</v>
      </c>
    </row>
    <row r="298">
      <c r="A298" s="147"/>
      <c r="B298" s="128">
        <v>291.0</v>
      </c>
      <c r="C298" s="128">
        <v>800098.0</v>
      </c>
      <c r="D298" s="242" t="s">
        <v>1458</v>
      </c>
      <c r="E298" s="167" t="s">
        <v>73</v>
      </c>
      <c r="F298" s="217">
        <v>9300.0</v>
      </c>
      <c r="G298" s="218">
        <v>9300.0</v>
      </c>
      <c r="H298" s="225">
        <f t="shared" si="3"/>
        <v>0</v>
      </c>
      <c r="I298" s="230" t="s">
        <v>1454</v>
      </c>
      <c r="J298" s="231" t="s">
        <v>41</v>
      </c>
      <c r="K298" s="195" t="s">
        <v>1085</v>
      </c>
      <c r="L298" s="162">
        <v>44835.0</v>
      </c>
      <c r="M298" s="150"/>
      <c r="N298" s="151"/>
      <c r="O298" s="182" t="s">
        <v>1459</v>
      </c>
      <c r="P298" s="182" t="s">
        <v>1460</v>
      </c>
      <c r="Q298" s="182" t="s">
        <v>1457</v>
      </c>
    </row>
    <row r="299">
      <c r="A299" s="147"/>
      <c r="B299" s="141">
        <v>292.0</v>
      </c>
      <c r="C299" s="128">
        <v>800298.0</v>
      </c>
      <c r="D299" s="242" t="s">
        <v>1461</v>
      </c>
      <c r="E299" s="167" t="s">
        <v>73</v>
      </c>
      <c r="F299" s="216">
        <v>19500.0</v>
      </c>
      <c r="G299" s="221">
        <v>19500.0</v>
      </c>
      <c r="H299" s="227">
        <f t="shared" si="3"/>
        <v>0</v>
      </c>
      <c r="I299" s="228" t="s">
        <v>763</v>
      </c>
      <c r="J299" s="229" t="s">
        <v>41</v>
      </c>
      <c r="K299" s="193" t="s">
        <v>317</v>
      </c>
      <c r="L299" s="162">
        <v>44835.0</v>
      </c>
      <c r="M299" s="150"/>
      <c r="N299" s="151"/>
      <c r="O299" s="232" t="s">
        <v>1462</v>
      </c>
      <c r="P299" s="232" t="s">
        <v>1463</v>
      </c>
      <c r="Q299" s="182" t="s">
        <v>1464</v>
      </c>
    </row>
    <row r="300">
      <c r="A300" s="147"/>
      <c r="B300" s="128">
        <v>293.0</v>
      </c>
      <c r="C300" s="128">
        <v>700020.0</v>
      </c>
      <c r="D300" s="241" t="s">
        <v>1465</v>
      </c>
      <c r="E300" s="167" t="s">
        <v>73</v>
      </c>
      <c r="F300" s="217">
        <v>79950.0</v>
      </c>
      <c r="G300" s="218">
        <v>79950.0</v>
      </c>
      <c r="H300" s="225">
        <f t="shared" si="3"/>
        <v>0</v>
      </c>
      <c r="I300" s="230" t="s">
        <v>1466</v>
      </c>
      <c r="J300" s="231" t="s">
        <v>35</v>
      </c>
      <c r="K300" s="195" t="s">
        <v>906</v>
      </c>
      <c r="L300" s="162">
        <v>44805.0</v>
      </c>
      <c r="M300" s="150"/>
      <c r="N300" s="151"/>
      <c r="O300" s="182" t="s">
        <v>1467</v>
      </c>
      <c r="P300" s="182" t="s">
        <v>1468</v>
      </c>
      <c r="Q300" s="182" t="s">
        <v>1469</v>
      </c>
    </row>
    <row r="301">
      <c r="A301" s="147"/>
      <c r="B301" s="128">
        <v>294.0</v>
      </c>
      <c r="C301" s="128">
        <v>800340.0</v>
      </c>
      <c r="D301" s="242" t="s">
        <v>1470</v>
      </c>
      <c r="E301" s="167" t="s">
        <v>73</v>
      </c>
      <c r="F301" s="216">
        <v>40340.0</v>
      </c>
      <c r="G301" s="221">
        <v>40340.0</v>
      </c>
      <c r="H301" s="227">
        <f t="shared" si="3"/>
        <v>0</v>
      </c>
      <c r="I301" s="228" t="s">
        <v>1471</v>
      </c>
      <c r="J301" s="229" t="s">
        <v>41</v>
      </c>
      <c r="K301" s="193" t="s">
        <v>895</v>
      </c>
      <c r="L301" s="162">
        <v>44866.0</v>
      </c>
      <c r="M301" s="150"/>
      <c r="N301" s="151"/>
      <c r="O301" s="182" t="s">
        <v>1472</v>
      </c>
      <c r="P301" s="182" t="s">
        <v>1473</v>
      </c>
      <c r="Q301" s="182" t="s">
        <v>1474</v>
      </c>
    </row>
    <row r="302">
      <c r="A302" s="147"/>
      <c r="B302" s="128">
        <v>295.0</v>
      </c>
      <c r="C302" s="128">
        <v>700078.0</v>
      </c>
      <c r="D302" s="241" t="s">
        <v>1475</v>
      </c>
      <c r="E302" s="167" t="s">
        <v>73</v>
      </c>
      <c r="F302" s="217">
        <v>2950.0</v>
      </c>
      <c r="G302" s="218">
        <v>2950.0</v>
      </c>
      <c r="H302" s="225">
        <f t="shared" si="3"/>
        <v>0</v>
      </c>
      <c r="I302" s="230" t="s">
        <v>1476</v>
      </c>
      <c r="J302" s="231" t="s">
        <v>35</v>
      </c>
      <c r="K302" s="195" t="s">
        <v>358</v>
      </c>
      <c r="L302" s="162">
        <v>44774.0</v>
      </c>
      <c r="M302" s="150"/>
      <c r="N302" s="151"/>
      <c r="O302" s="232" t="s">
        <v>1477</v>
      </c>
      <c r="P302" s="232" t="s">
        <v>1478</v>
      </c>
      <c r="Q302" s="182" t="s">
        <v>1479</v>
      </c>
    </row>
    <row r="303">
      <c r="A303" s="147"/>
      <c r="B303" s="128">
        <v>296.0</v>
      </c>
      <c r="C303" s="128">
        <v>800273.0</v>
      </c>
      <c r="D303" s="242" t="s">
        <v>1480</v>
      </c>
      <c r="E303" s="167" t="s">
        <v>73</v>
      </c>
      <c r="F303" s="216">
        <v>10800.0</v>
      </c>
      <c r="G303" s="221">
        <v>10800.0</v>
      </c>
      <c r="H303" s="227">
        <f t="shared" si="3"/>
        <v>0</v>
      </c>
      <c r="I303" s="228" t="s">
        <v>1206</v>
      </c>
      <c r="J303" s="229" t="s">
        <v>739</v>
      </c>
      <c r="K303" s="193" t="s">
        <v>612</v>
      </c>
      <c r="L303" s="162">
        <v>44774.0</v>
      </c>
      <c r="M303" s="150"/>
      <c r="N303" s="151"/>
      <c r="O303" s="182" t="s">
        <v>1481</v>
      </c>
      <c r="P303" s="182" t="s">
        <v>1482</v>
      </c>
      <c r="Q303" s="182" t="s">
        <v>1483</v>
      </c>
    </row>
    <row r="304">
      <c r="A304" s="147"/>
      <c r="B304" s="128">
        <v>297.0</v>
      </c>
      <c r="C304" s="128">
        <v>800056.0</v>
      </c>
      <c r="D304" s="242" t="s">
        <v>1484</v>
      </c>
      <c r="E304" s="167" t="s">
        <v>73</v>
      </c>
      <c r="F304" s="217">
        <v>12050.0</v>
      </c>
      <c r="G304" s="218">
        <v>12050.0</v>
      </c>
      <c r="H304" s="225">
        <f t="shared" si="3"/>
        <v>0</v>
      </c>
      <c r="I304" s="230" t="s">
        <v>1206</v>
      </c>
      <c r="J304" s="231" t="s">
        <v>739</v>
      </c>
      <c r="K304" s="195" t="s">
        <v>206</v>
      </c>
      <c r="L304" s="162">
        <v>44774.0</v>
      </c>
      <c r="M304" s="150"/>
      <c r="N304" s="151"/>
      <c r="O304" s="182" t="s">
        <v>1485</v>
      </c>
      <c r="P304" s="182" t="s">
        <v>1486</v>
      </c>
      <c r="Q304" s="182" t="s">
        <v>1487</v>
      </c>
    </row>
    <row r="305">
      <c r="A305" s="147"/>
      <c r="B305" s="141">
        <v>298.0</v>
      </c>
      <c r="C305" s="128">
        <v>600024.0</v>
      </c>
      <c r="D305" s="242" t="s">
        <v>1488</v>
      </c>
      <c r="E305" s="168" t="s">
        <v>73</v>
      </c>
      <c r="F305" s="220">
        <v>17000.0</v>
      </c>
      <c r="G305" s="221">
        <v>17000.0</v>
      </c>
      <c r="H305" s="227">
        <f t="shared" si="3"/>
        <v>0</v>
      </c>
      <c r="I305" s="236" t="s">
        <v>1094</v>
      </c>
      <c r="J305" s="193" t="s">
        <v>265</v>
      </c>
      <c r="K305" s="193" t="s">
        <v>1244</v>
      </c>
      <c r="L305" s="162">
        <v>44805.0</v>
      </c>
      <c r="M305" s="150"/>
      <c r="N305" s="151"/>
      <c r="O305" s="182" t="s">
        <v>1489</v>
      </c>
      <c r="P305" s="182" t="s">
        <v>1490</v>
      </c>
      <c r="Q305" s="182" t="s">
        <v>1491</v>
      </c>
    </row>
    <row r="306">
      <c r="A306" s="147"/>
      <c r="B306" s="128">
        <v>299.0</v>
      </c>
      <c r="C306" s="128">
        <v>700174.0</v>
      </c>
      <c r="D306" s="241" t="s">
        <v>1492</v>
      </c>
      <c r="E306" s="167" t="s">
        <v>73</v>
      </c>
      <c r="F306" s="217">
        <v>70400.0</v>
      </c>
      <c r="G306" s="218">
        <v>70400.0</v>
      </c>
      <c r="H306" s="225">
        <f t="shared" si="3"/>
        <v>0</v>
      </c>
      <c r="I306" s="230" t="s">
        <v>1493</v>
      </c>
      <c r="J306" s="231" t="s">
        <v>35</v>
      </c>
      <c r="K306" s="195" t="s">
        <v>1274</v>
      </c>
      <c r="L306" s="162">
        <v>44866.0</v>
      </c>
      <c r="M306" s="150"/>
      <c r="N306" s="151"/>
      <c r="O306" s="182" t="s">
        <v>1494</v>
      </c>
      <c r="P306" s="182" t="s">
        <v>1495</v>
      </c>
      <c r="Q306" s="182" t="s">
        <v>1496</v>
      </c>
    </row>
    <row r="307">
      <c r="A307" s="147"/>
      <c r="B307" s="128">
        <v>300.0</v>
      </c>
      <c r="C307" s="128">
        <v>800288.0</v>
      </c>
      <c r="D307" s="242" t="s">
        <v>1497</v>
      </c>
      <c r="E307" s="167" t="s">
        <v>73</v>
      </c>
      <c r="F307" s="216">
        <v>8000.0</v>
      </c>
      <c r="G307" s="216">
        <v>8000.0</v>
      </c>
      <c r="H307" s="227">
        <f t="shared" si="3"/>
        <v>0</v>
      </c>
      <c r="I307" s="228" t="s">
        <v>1154</v>
      </c>
      <c r="J307" s="229" t="s">
        <v>739</v>
      </c>
      <c r="K307" s="193" t="s">
        <v>640</v>
      </c>
      <c r="L307" s="162">
        <v>44805.0</v>
      </c>
      <c r="M307" s="150"/>
      <c r="N307" s="151"/>
      <c r="O307" s="182" t="s">
        <v>1498</v>
      </c>
      <c r="P307" s="182" t="s">
        <v>1499</v>
      </c>
      <c r="Q307" s="182" t="s">
        <v>1500</v>
      </c>
    </row>
    <row r="308">
      <c r="A308" s="147"/>
      <c r="B308" s="128">
        <v>301.0</v>
      </c>
      <c r="C308" s="128">
        <v>900179.0</v>
      </c>
      <c r="D308" s="242" t="s">
        <v>1501</v>
      </c>
      <c r="E308" s="167" t="s">
        <v>73</v>
      </c>
      <c r="F308" s="217">
        <v>250000.0</v>
      </c>
      <c r="G308" s="218">
        <v>250000.0</v>
      </c>
      <c r="H308" s="225">
        <f t="shared" si="3"/>
        <v>0</v>
      </c>
      <c r="I308" s="230" t="s">
        <v>1502</v>
      </c>
      <c r="J308" s="246" t="s">
        <v>46</v>
      </c>
      <c r="K308" s="195" t="s">
        <v>1503</v>
      </c>
      <c r="L308" s="162">
        <v>44887.0</v>
      </c>
      <c r="M308" s="247"/>
      <c r="N308" s="248"/>
      <c r="O308" s="232" t="s">
        <v>1504</v>
      </c>
      <c r="P308" s="232" t="s">
        <v>1505</v>
      </c>
      <c r="Q308" s="249" t="s">
        <v>1506</v>
      </c>
    </row>
    <row r="309">
      <c r="A309" s="147"/>
      <c r="B309" s="141">
        <v>302.0</v>
      </c>
      <c r="C309" s="128">
        <v>700210.0</v>
      </c>
      <c r="D309" s="241" t="s">
        <v>1507</v>
      </c>
      <c r="E309" s="167" t="s">
        <v>73</v>
      </c>
      <c r="F309" s="216">
        <v>89925.0</v>
      </c>
      <c r="G309" s="221">
        <v>89925.0</v>
      </c>
      <c r="H309" s="227">
        <f t="shared" si="3"/>
        <v>0</v>
      </c>
      <c r="I309" s="228" t="s">
        <v>514</v>
      </c>
      <c r="J309" s="229" t="s">
        <v>35</v>
      </c>
      <c r="K309" s="193" t="s">
        <v>906</v>
      </c>
      <c r="L309" s="162">
        <v>44835.0</v>
      </c>
      <c r="M309" s="150"/>
      <c r="N309" s="151"/>
      <c r="O309" s="182" t="s">
        <v>1508</v>
      </c>
      <c r="P309" s="182" t="s">
        <v>1509</v>
      </c>
      <c r="Q309" s="182" t="s">
        <v>1510</v>
      </c>
    </row>
    <row r="310">
      <c r="A310" s="147"/>
      <c r="B310" s="128">
        <v>303.0</v>
      </c>
      <c r="C310" s="128">
        <v>600092.0</v>
      </c>
      <c r="D310" s="242" t="s">
        <v>1511</v>
      </c>
      <c r="E310" s="168" t="s">
        <v>73</v>
      </c>
      <c r="F310" s="219">
        <v>40000.0</v>
      </c>
      <c r="G310" s="218">
        <v>40000.0</v>
      </c>
      <c r="H310" s="225">
        <f t="shared" si="3"/>
        <v>0</v>
      </c>
      <c r="I310" s="226" t="s">
        <v>1512</v>
      </c>
      <c r="J310" s="195" t="s">
        <v>265</v>
      </c>
      <c r="K310" s="195" t="s">
        <v>179</v>
      </c>
      <c r="L310" s="162">
        <v>44713.0</v>
      </c>
      <c r="M310" s="150"/>
      <c r="N310" s="151"/>
      <c r="O310" s="182" t="s">
        <v>1513</v>
      </c>
      <c r="P310" s="182" t="s">
        <v>1514</v>
      </c>
      <c r="Q310" s="182" t="s">
        <v>1515</v>
      </c>
    </row>
    <row r="311">
      <c r="A311" s="147"/>
      <c r="B311" s="128">
        <v>304.0</v>
      </c>
      <c r="C311" s="128">
        <v>900044.0</v>
      </c>
      <c r="D311" s="245" t="s">
        <v>1516</v>
      </c>
      <c r="E311" s="167" t="s">
        <v>73</v>
      </c>
      <c r="F311" s="216">
        <v>5000.0</v>
      </c>
      <c r="G311" s="221">
        <v>5000.0</v>
      </c>
      <c r="H311" s="227">
        <f t="shared" si="3"/>
        <v>0</v>
      </c>
      <c r="I311" s="228" t="s">
        <v>1084</v>
      </c>
      <c r="J311" s="250" t="s">
        <v>46</v>
      </c>
      <c r="K311" s="193" t="s">
        <v>1517</v>
      </c>
      <c r="L311" s="162">
        <v>44887.0</v>
      </c>
      <c r="M311" s="150"/>
      <c r="N311" s="151"/>
      <c r="O311" s="182" t="s">
        <v>1518</v>
      </c>
      <c r="P311" s="182" t="s">
        <v>1519</v>
      </c>
      <c r="Q311" s="155" t="s">
        <v>1520</v>
      </c>
    </row>
    <row r="312">
      <c r="A312" s="147"/>
      <c r="B312" s="128">
        <v>305.0</v>
      </c>
      <c r="C312" s="128">
        <v>700169.0</v>
      </c>
      <c r="D312" s="241" t="s">
        <v>1521</v>
      </c>
      <c r="E312" s="167" t="s">
        <v>73</v>
      </c>
      <c r="F312" s="217">
        <v>50000.0</v>
      </c>
      <c r="G312" s="218">
        <v>50000.0</v>
      </c>
      <c r="H312" s="225">
        <f t="shared" si="3"/>
        <v>0</v>
      </c>
      <c r="I312" s="230" t="s">
        <v>838</v>
      </c>
      <c r="J312" s="231" t="s">
        <v>346</v>
      </c>
      <c r="K312" s="195" t="s">
        <v>515</v>
      </c>
      <c r="L312" s="162">
        <v>44835.0</v>
      </c>
      <c r="M312" s="150"/>
      <c r="N312" s="151"/>
      <c r="O312" s="182" t="s">
        <v>1522</v>
      </c>
      <c r="P312" s="182" t="s">
        <v>1523</v>
      </c>
      <c r="Q312" s="182" t="s">
        <v>1524</v>
      </c>
    </row>
    <row r="313">
      <c r="A313" s="147"/>
      <c r="B313" s="141">
        <v>306.0</v>
      </c>
      <c r="C313" s="128">
        <v>800135.0</v>
      </c>
      <c r="D313" s="242" t="s">
        <v>1525</v>
      </c>
      <c r="E313" s="167" t="s">
        <v>73</v>
      </c>
      <c r="F313" s="216">
        <v>35000.0</v>
      </c>
      <c r="G313" s="221">
        <v>35000.0</v>
      </c>
      <c r="H313" s="227">
        <f t="shared" si="3"/>
        <v>0</v>
      </c>
      <c r="I313" s="228" t="s">
        <v>1013</v>
      </c>
      <c r="J313" s="229" t="s">
        <v>41</v>
      </c>
      <c r="K313" s="193" t="s">
        <v>640</v>
      </c>
      <c r="L313" s="162">
        <v>44713.0</v>
      </c>
      <c r="M313" s="150"/>
      <c r="N313" s="151"/>
      <c r="O313" s="182" t="s">
        <v>1526</v>
      </c>
      <c r="P313" s="182" t="s">
        <v>1527</v>
      </c>
      <c r="Q313" s="182" t="s">
        <v>1528</v>
      </c>
    </row>
    <row r="314">
      <c r="A314" s="147"/>
      <c r="B314" s="128">
        <v>307.0</v>
      </c>
      <c r="C314" s="128">
        <v>800196.0</v>
      </c>
      <c r="D314" s="242" t="s">
        <v>1529</v>
      </c>
      <c r="E314" s="167" t="s">
        <v>73</v>
      </c>
      <c r="F314" s="217">
        <v>30000.0</v>
      </c>
      <c r="G314" s="218">
        <v>30000.0</v>
      </c>
      <c r="H314" s="225">
        <f t="shared" si="3"/>
        <v>0</v>
      </c>
      <c r="I314" s="230" t="s">
        <v>1013</v>
      </c>
      <c r="J314" s="231" t="s">
        <v>41</v>
      </c>
      <c r="K314" s="195" t="s">
        <v>640</v>
      </c>
      <c r="L314" s="162">
        <v>44805.0</v>
      </c>
      <c r="M314" s="150"/>
      <c r="N314" s="151"/>
      <c r="O314" s="182" t="s">
        <v>1530</v>
      </c>
      <c r="P314" s="182" t="s">
        <v>1531</v>
      </c>
      <c r="Q314" s="182" t="s">
        <v>1532</v>
      </c>
    </row>
    <row r="315">
      <c r="A315" s="147"/>
      <c r="B315" s="128">
        <v>308.0</v>
      </c>
      <c r="C315" s="128">
        <v>700059.0</v>
      </c>
      <c r="D315" s="241" t="s">
        <v>1533</v>
      </c>
      <c r="E315" s="167" t="s">
        <v>73</v>
      </c>
      <c r="F315" s="216">
        <v>37500.0</v>
      </c>
      <c r="G315" s="221">
        <v>37500.0</v>
      </c>
      <c r="H315" s="227">
        <f t="shared" si="3"/>
        <v>0</v>
      </c>
      <c r="I315" s="228" t="s">
        <v>1534</v>
      </c>
      <c r="J315" s="229" t="s">
        <v>35</v>
      </c>
      <c r="K315" s="193" t="s">
        <v>1111</v>
      </c>
      <c r="L315" s="162">
        <v>44805.0</v>
      </c>
      <c r="M315" s="150"/>
      <c r="N315" s="151"/>
      <c r="O315" s="182" t="s">
        <v>1535</v>
      </c>
      <c r="P315" s="182" t="s">
        <v>1536</v>
      </c>
      <c r="Q315" s="182" t="s">
        <v>1537</v>
      </c>
    </row>
    <row r="316">
      <c r="A316" s="147"/>
      <c r="B316" s="128">
        <v>309.0</v>
      </c>
      <c r="C316" s="128">
        <v>800100.0</v>
      </c>
      <c r="D316" s="242" t="s">
        <v>1533</v>
      </c>
      <c r="E316" s="167" t="s">
        <v>73</v>
      </c>
      <c r="F316" s="217">
        <v>37500.0</v>
      </c>
      <c r="G316" s="218">
        <v>37500.0</v>
      </c>
      <c r="H316" s="225">
        <f t="shared" si="3"/>
        <v>0</v>
      </c>
      <c r="I316" s="230" t="s">
        <v>1534</v>
      </c>
      <c r="J316" s="231" t="s">
        <v>41</v>
      </c>
      <c r="K316" s="195" t="s">
        <v>640</v>
      </c>
      <c r="L316" s="162">
        <v>44805.0</v>
      </c>
      <c r="M316" s="150"/>
      <c r="N316" s="151"/>
      <c r="O316" s="182" t="s">
        <v>1538</v>
      </c>
      <c r="P316" s="182" t="s">
        <v>1539</v>
      </c>
      <c r="Q316" s="182" t="s">
        <v>1537</v>
      </c>
    </row>
    <row r="317">
      <c r="A317" s="147"/>
      <c r="B317" s="128">
        <v>310.0</v>
      </c>
      <c r="C317" s="128">
        <v>800069.0</v>
      </c>
      <c r="D317" s="242" t="s">
        <v>1540</v>
      </c>
      <c r="E317" s="167" t="s">
        <v>73</v>
      </c>
      <c r="F317" s="216">
        <v>24800.0</v>
      </c>
      <c r="G317" s="221">
        <v>24800.0</v>
      </c>
      <c r="H317" s="227">
        <f t="shared" si="3"/>
        <v>0</v>
      </c>
      <c r="I317" s="228" t="s">
        <v>1541</v>
      </c>
      <c r="J317" s="229" t="s">
        <v>739</v>
      </c>
      <c r="K317" s="193" t="s">
        <v>206</v>
      </c>
      <c r="L317" s="162">
        <v>44866.0</v>
      </c>
      <c r="M317" s="150"/>
      <c r="N317" s="151"/>
      <c r="O317" s="182" t="s">
        <v>1542</v>
      </c>
      <c r="P317" s="182" t="s">
        <v>1543</v>
      </c>
      <c r="Q317" s="182" t="s">
        <v>1544</v>
      </c>
    </row>
    <row r="318">
      <c r="A318" s="147"/>
      <c r="B318" s="128">
        <v>311.0</v>
      </c>
      <c r="C318" s="128">
        <v>900108.0</v>
      </c>
      <c r="D318" s="211" t="s">
        <v>1545</v>
      </c>
      <c r="E318" s="167" t="s">
        <v>73</v>
      </c>
      <c r="F318" s="217">
        <v>42150.0</v>
      </c>
      <c r="G318" s="218">
        <v>42150.0</v>
      </c>
      <c r="H318" s="225">
        <f t="shared" si="3"/>
        <v>0</v>
      </c>
      <c r="I318" s="230" t="s">
        <v>1546</v>
      </c>
      <c r="J318" s="246" t="s">
        <v>46</v>
      </c>
      <c r="K318" s="195" t="s">
        <v>1547</v>
      </c>
      <c r="L318" s="162">
        <v>44866.0</v>
      </c>
      <c r="M318" s="150"/>
      <c r="N318" s="151"/>
      <c r="O318" s="182" t="s">
        <v>1548</v>
      </c>
      <c r="P318" s="182" t="s">
        <v>1549</v>
      </c>
      <c r="Q318" s="182" t="s">
        <v>1550</v>
      </c>
    </row>
    <row r="319">
      <c r="A319" s="147"/>
      <c r="B319" s="141">
        <v>312.0</v>
      </c>
      <c r="C319" s="128">
        <v>800066.0</v>
      </c>
      <c r="D319" s="242" t="s">
        <v>1551</v>
      </c>
      <c r="E319" s="167" t="s">
        <v>73</v>
      </c>
      <c r="F319" s="216">
        <v>30200.0</v>
      </c>
      <c r="G319" s="221">
        <v>30200.0</v>
      </c>
      <c r="H319" s="227">
        <f t="shared" si="3"/>
        <v>0</v>
      </c>
      <c r="I319" s="228" t="s">
        <v>1552</v>
      </c>
      <c r="J319" s="229" t="s">
        <v>41</v>
      </c>
      <c r="K319" s="193" t="s">
        <v>895</v>
      </c>
      <c r="L319" s="162">
        <v>44866.0</v>
      </c>
      <c r="M319" s="150"/>
      <c r="N319" s="151"/>
      <c r="O319" s="182" t="s">
        <v>1553</v>
      </c>
      <c r="P319" s="182" t="s">
        <v>1554</v>
      </c>
      <c r="Q319" s="155" t="s">
        <v>1555</v>
      </c>
    </row>
    <row r="320">
      <c r="A320" s="147"/>
      <c r="B320" s="128">
        <v>313.0</v>
      </c>
      <c r="C320" s="128">
        <v>800048.0</v>
      </c>
      <c r="D320" s="242" t="s">
        <v>1556</v>
      </c>
      <c r="E320" s="167" t="s">
        <v>73</v>
      </c>
      <c r="F320" s="217">
        <v>33800.0</v>
      </c>
      <c r="G320" s="218">
        <v>33800.0</v>
      </c>
      <c r="H320" s="225">
        <f t="shared" si="3"/>
        <v>0</v>
      </c>
      <c r="I320" s="230" t="s">
        <v>1557</v>
      </c>
      <c r="J320" s="231" t="s">
        <v>739</v>
      </c>
      <c r="K320" s="195" t="s">
        <v>206</v>
      </c>
      <c r="L320" s="162">
        <v>44866.0</v>
      </c>
      <c r="M320" s="150"/>
      <c r="N320" s="151"/>
      <c r="O320" s="182" t="s">
        <v>1558</v>
      </c>
      <c r="P320" s="182" t="s">
        <v>1559</v>
      </c>
      <c r="Q320" s="182" t="s">
        <v>1560</v>
      </c>
    </row>
    <row r="321">
      <c r="A321" s="147"/>
      <c r="B321" s="128">
        <v>314.0</v>
      </c>
      <c r="C321" s="128">
        <v>800319.0</v>
      </c>
      <c r="D321" s="242" t="s">
        <v>1561</v>
      </c>
      <c r="E321" s="167" t="s">
        <v>73</v>
      </c>
      <c r="F321" s="216">
        <v>34140.0</v>
      </c>
      <c r="G321" s="221">
        <v>34140.0</v>
      </c>
      <c r="H321" s="227">
        <f t="shared" si="3"/>
        <v>0</v>
      </c>
      <c r="I321" s="228" t="s">
        <v>665</v>
      </c>
      <c r="J321" s="229" t="s">
        <v>41</v>
      </c>
      <c r="K321" s="193" t="s">
        <v>959</v>
      </c>
      <c r="L321" s="162">
        <v>44866.0</v>
      </c>
      <c r="M321" s="150"/>
      <c r="N321" s="151"/>
      <c r="O321" s="182" t="s">
        <v>1562</v>
      </c>
      <c r="P321" s="182" t="s">
        <v>1563</v>
      </c>
      <c r="Q321" s="182" t="s">
        <v>1564</v>
      </c>
    </row>
    <row r="322">
      <c r="A322" s="147"/>
      <c r="B322" s="128">
        <v>315.0</v>
      </c>
      <c r="C322" s="128">
        <v>800072.0</v>
      </c>
      <c r="D322" s="242" t="s">
        <v>1565</v>
      </c>
      <c r="E322" s="167" t="s">
        <v>73</v>
      </c>
      <c r="F322" s="217">
        <v>10000.0</v>
      </c>
      <c r="G322" s="218">
        <v>10000.0</v>
      </c>
      <c r="H322" s="225">
        <f t="shared" si="3"/>
        <v>0</v>
      </c>
      <c r="I322" s="230" t="s">
        <v>271</v>
      </c>
      <c r="J322" s="231" t="s">
        <v>739</v>
      </c>
      <c r="K322" s="195" t="s">
        <v>640</v>
      </c>
      <c r="L322" s="162">
        <v>44917.0</v>
      </c>
      <c r="M322" s="150"/>
      <c r="N322" s="151"/>
      <c r="O322" s="182" t="s">
        <v>1566</v>
      </c>
      <c r="P322" s="182" t="s">
        <v>1567</v>
      </c>
      <c r="Q322" s="182" t="s">
        <v>1568</v>
      </c>
    </row>
    <row r="323">
      <c r="A323" s="147"/>
      <c r="B323" s="141">
        <v>316.0</v>
      </c>
      <c r="C323" s="128">
        <v>600034.0</v>
      </c>
      <c r="D323" s="242" t="s">
        <v>1569</v>
      </c>
      <c r="E323" s="168" t="s">
        <v>73</v>
      </c>
      <c r="F323" s="220">
        <v>1200.0</v>
      </c>
      <c r="G323" s="221">
        <v>1200.0</v>
      </c>
      <c r="H323" s="227">
        <f t="shared" si="3"/>
        <v>0</v>
      </c>
      <c r="I323" s="236" t="s">
        <v>1570</v>
      </c>
      <c r="J323" s="193" t="s">
        <v>30</v>
      </c>
      <c r="K323" s="193" t="s">
        <v>259</v>
      </c>
      <c r="L323" s="162">
        <v>44835.0</v>
      </c>
      <c r="M323" s="150"/>
      <c r="N323" s="151"/>
      <c r="O323" s="182" t="s">
        <v>1571</v>
      </c>
      <c r="P323" s="182" t="s">
        <v>1572</v>
      </c>
      <c r="Q323" s="182" t="s">
        <v>1573</v>
      </c>
    </row>
    <row r="324">
      <c r="A324" s="147"/>
      <c r="B324" s="128">
        <v>317.0</v>
      </c>
      <c r="C324" s="128">
        <v>800307.0</v>
      </c>
      <c r="D324" s="242" t="s">
        <v>1574</v>
      </c>
      <c r="E324" s="167" t="s">
        <v>73</v>
      </c>
      <c r="F324" s="217">
        <v>48500.0</v>
      </c>
      <c r="G324" s="218">
        <v>48500.0</v>
      </c>
      <c r="H324" s="225">
        <f t="shared" si="3"/>
        <v>0</v>
      </c>
      <c r="I324" s="230" t="s">
        <v>1575</v>
      </c>
      <c r="J324" s="231" t="s">
        <v>41</v>
      </c>
      <c r="K324" s="195" t="s">
        <v>423</v>
      </c>
      <c r="L324" s="162">
        <v>44866.0</v>
      </c>
      <c r="M324" s="150"/>
      <c r="N324" s="151"/>
      <c r="O324" s="182" t="s">
        <v>1576</v>
      </c>
      <c r="P324" s="182" t="s">
        <v>1577</v>
      </c>
      <c r="Q324" s="232" t="s">
        <v>1578</v>
      </c>
    </row>
    <row r="325">
      <c r="A325" s="147"/>
      <c r="B325" s="128">
        <v>318.0</v>
      </c>
      <c r="C325" s="128">
        <v>800139.0</v>
      </c>
      <c r="D325" s="242" t="s">
        <v>1579</v>
      </c>
      <c r="E325" s="167" t="s">
        <v>73</v>
      </c>
      <c r="F325" s="216">
        <v>100000.0</v>
      </c>
      <c r="G325" s="221">
        <v>100000.0</v>
      </c>
      <c r="H325" s="227">
        <f t="shared" si="3"/>
        <v>0</v>
      </c>
      <c r="I325" s="228" t="s">
        <v>1580</v>
      </c>
      <c r="J325" s="229" t="s">
        <v>41</v>
      </c>
      <c r="K325" s="193" t="s">
        <v>895</v>
      </c>
      <c r="L325" s="162">
        <v>44896.0</v>
      </c>
      <c r="M325" s="150"/>
      <c r="N325" s="151"/>
      <c r="O325" s="182" t="s">
        <v>1581</v>
      </c>
      <c r="P325" s="182" t="s">
        <v>1582</v>
      </c>
      <c r="Q325" s="155" t="s">
        <v>1583</v>
      </c>
    </row>
    <row r="326">
      <c r="A326" s="147"/>
      <c r="B326" s="128">
        <v>319.0</v>
      </c>
      <c r="C326" s="128">
        <v>800030.0</v>
      </c>
      <c r="D326" s="242" t="s">
        <v>1584</v>
      </c>
      <c r="E326" s="167" t="s">
        <v>73</v>
      </c>
      <c r="F326" s="217">
        <v>30000.0</v>
      </c>
      <c r="G326" s="218">
        <v>30000.0</v>
      </c>
      <c r="H326" s="225">
        <f t="shared" si="3"/>
        <v>0</v>
      </c>
      <c r="I326" s="230" t="s">
        <v>1585</v>
      </c>
      <c r="J326" s="231" t="s">
        <v>41</v>
      </c>
      <c r="K326" s="195" t="s">
        <v>1201</v>
      </c>
      <c r="L326" s="162">
        <v>44896.0</v>
      </c>
      <c r="M326" s="150"/>
      <c r="N326" s="151"/>
      <c r="O326" s="182" t="s">
        <v>1586</v>
      </c>
      <c r="P326" s="182" t="s">
        <v>1587</v>
      </c>
      <c r="Q326" s="182" t="s">
        <v>1588</v>
      </c>
    </row>
    <row r="327">
      <c r="A327" s="147"/>
      <c r="B327" s="141">
        <v>320.0</v>
      </c>
      <c r="C327" s="128">
        <v>800040.0</v>
      </c>
      <c r="D327" s="242" t="s">
        <v>1589</v>
      </c>
      <c r="E327" s="167" t="s">
        <v>73</v>
      </c>
      <c r="F327" s="216">
        <v>10000.0</v>
      </c>
      <c r="G327" s="221">
        <v>10000.0</v>
      </c>
      <c r="H327" s="227">
        <f t="shared" si="3"/>
        <v>0</v>
      </c>
      <c r="I327" s="228" t="s">
        <v>1585</v>
      </c>
      <c r="J327" s="229" t="s">
        <v>41</v>
      </c>
      <c r="K327" s="193" t="s">
        <v>612</v>
      </c>
      <c r="L327" s="162">
        <v>44896.0</v>
      </c>
      <c r="M327" s="150"/>
      <c r="N327" s="151"/>
      <c r="O327" s="182" t="s">
        <v>1590</v>
      </c>
      <c r="P327" s="182" t="s">
        <v>1591</v>
      </c>
      <c r="Q327" s="182" t="s">
        <v>1592</v>
      </c>
    </row>
    <row r="328">
      <c r="A328" s="147"/>
      <c r="B328" s="128">
        <v>321.0</v>
      </c>
      <c r="C328" s="128">
        <v>800241.0</v>
      </c>
      <c r="D328" s="242" t="s">
        <v>1593</v>
      </c>
      <c r="E328" s="167" t="s">
        <v>73</v>
      </c>
      <c r="F328" s="217">
        <v>8500.0</v>
      </c>
      <c r="G328" s="218">
        <v>8500.0</v>
      </c>
      <c r="H328" s="225">
        <f t="shared" si="3"/>
        <v>0</v>
      </c>
      <c r="I328" s="230" t="s">
        <v>1585</v>
      </c>
      <c r="J328" s="231" t="s">
        <v>41</v>
      </c>
      <c r="K328" s="195" t="s">
        <v>998</v>
      </c>
      <c r="L328" s="162">
        <v>44896.0</v>
      </c>
      <c r="M328" s="150"/>
      <c r="N328" s="151"/>
      <c r="O328" s="182" t="s">
        <v>1594</v>
      </c>
      <c r="P328" s="182" t="s">
        <v>1595</v>
      </c>
      <c r="Q328" s="182" t="s">
        <v>1596</v>
      </c>
    </row>
    <row r="329">
      <c r="A329" s="147"/>
      <c r="B329" s="128">
        <v>322.0</v>
      </c>
      <c r="C329" s="128">
        <v>800091.0</v>
      </c>
      <c r="D329" s="242" t="s">
        <v>1597</v>
      </c>
      <c r="E329" s="167" t="s">
        <v>73</v>
      </c>
      <c r="F329" s="216">
        <v>10000.0</v>
      </c>
      <c r="G329" s="221">
        <v>10000.0</v>
      </c>
      <c r="H329" s="227">
        <f t="shared" si="3"/>
        <v>0</v>
      </c>
      <c r="I329" s="228" t="s">
        <v>271</v>
      </c>
      <c r="J329" s="229" t="s">
        <v>41</v>
      </c>
      <c r="K329" s="193" t="s">
        <v>640</v>
      </c>
      <c r="L329" s="162">
        <v>44896.0</v>
      </c>
      <c r="M329" s="150"/>
      <c r="N329" s="151"/>
      <c r="O329" s="182" t="s">
        <v>1598</v>
      </c>
      <c r="P329" s="182" t="s">
        <v>1599</v>
      </c>
      <c r="Q329" s="251" t="s">
        <v>1600</v>
      </c>
    </row>
    <row r="330">
      <c r="A330" s="147"/>
      <c r="B330" s="128">
        <v>323.0</v>
      </c>
      <c r="C330" s="128">
        <v>700036.0</v>
      </c>
      <c r="D330" s="241" t="s">
        <v>1601</v>
      </c>
      <c r="E330" s="167" t="s">
        <v>73</v>
      </c>
      <c r="F330" s="217">
        <v>25000.0</v>
      </c>
      <c r="G330" s="218">
        <v>25000.0</v>
      </c>
      <c r="H330" s="225">
        <f t="shared" si="3"/>
        <v>0</v>
      </c>
      <c r="I330" s="230" t="s">
        <v>503</v>
      </c>
      <c r="J330" s="231" t="s">
        <v>346</v>
      </c>
      <c r="K330" s="195" t="s">
        <v>206</v>
      </c>
      <c r="L330" s="162">
        <v>44866.0</v>
      </c>
      <c r="M330" s="150"/>
      <c r="N330" s="151"/>
      <c r="O330" s="182" t="s">
        <v>1602</v>
      </c>
      <c r="P330" s="182" t="s">
        <v>1603</v>
      </c>
      <c r="Q330" s="182" t="s">
        <v>1604</v>
      </c>
    </row>
    <row r="331">
      <c r="A331" s="147"/>
      <c r="B331" s="128">
        <v>324.0</v>
      </c>
      <c r="C331" s="128">
        <v>800276.0</v>
      </c>
      <c r="D331" s="242" t="s">
        <v>1605</v>
      </c>
      <c r="E331" s="167" t="s">
        <v>73</v>
      </c>
      <c r="F331" s="216">
        <v>48700.0</v>
      </c>
      <c r="G331" s="221">
        <v>48700.0</v>
      </c>
      <c r="H331" s="227">
        <f t="shared" si="3"/>
        <v>0</v>
      </c>
      <c r="I331" s="228" t="s">
        <v>665</v>
      </c>
      <c r="J331" s="229" t="s">
        <v>41</v>
      </c>
      <c r="K331" s="193" t="s">
        <v>998</v>
      </c>
      <c r="L331" s="162">
        <v>44866.0</v>
      </c>
      <c r="M331" s="150"/>
      <c r="N331" s="151"/>
      <c r="O331" s="182" t="s">
        <v>1606</v>
      </c>
      <c r="P331" s="182" t="s">
        <v>1607</v>
      </c>
      <c r="Q331" s="182" t="s">
        <v>1608</v>
      </c>
    </row>
    <row r="332">
      <c r="A332" s="147"/>
      <c r="B332" s="128">
        <v>325.0</v>
      </c>
      <c r="C332" s="128">
        <v>800070.0</v>
      </c>
      <c r="D332" s="242" t="s">
        <v>1609</v>
      </c>
      <c r="E332" s="167" t="s">
        <v>73</v>
      </c>
      <c r="F332" s="217">
        <v>25000.0</v>
      </c>
      <c r="G332" s="218">
        <v>25000.0</v>
      </c>
      <c r="H332" s="225">
        <f t="shared" si="3"/>
        <v>0</v>
      </c>
      <c r="I332" s="230" t="s">
        <v>1610</v>
      </c>
      <c r="J332" s="231" t="s">
        <v>739</v>
      </c>
      <c r="K332" s="195" t="s">
        <v>206</v>
      </c>
      <c r="L332" s="162">
        <v>44866.0</v>
      </c>
      <c r="M332" s="150"/>
      <c r="N332" s="151"/>
      <c r="O332" s="182" t="s">
        <v>1611</v>
      </c>
      <c r="P332" s="182" t="s">
        <v>1612</v>
      </c>
      <c r="Q332" s="182" t="s">
        <v>1613</v>
      </c>
    </row>
    <row r="333">
      <c r="A333" s="147"/>
      <c r="B333" s="141">
        <v>326.0</v>
      </c>
      <c r="C333" s="128">
        <v>800129.0</v>
      </c>
      <c r="D333" s="242" t="s">
        <v>1614</v>
      </c>
      <c r="E333" s="167" t="s">
        <v>73</v>
      </c>
      <c r="F333" s="216">
        <v>8320.0</v>
      </c>
      <c r="G333" s="221">
        <v>8320.0</v>
      </c>
      <c r="H333" s="227">
        <f t="shared" si="3"/>
        <v>0</v>
      </c>
      <c r="I333" s="228" t="s">
        <v>1615</v>
      </c>
      <c r="J333" s="229" t="s">
        <v>41</v>
      </c>
      <c r="K333" s="193" t="s">
        <v>740</v>
      </c>
      <c r="L333" s="162">
        <v>44896.0</v>
      </c>
      <c r="M333" s="150"/>
      <c r="N333" s="151"/>
      <c r="O333" s="182" t="s">
        <v>1616</v>
      </c>
      <c r="P333" s="182" t="s">
        <v>1617</v>
      </c>
      <c r="Q333" s="182" t="s">
        <v>1618</v>
      </c>
    </row>
    <row r="334">
      <c r="A334" s="147"/>
      <c r="B334" s="128">
        <v>327.0</v>
      </c>
      <c r="C334" s="128">
        <v>400004.0</v>
      </c>
      <c r="D334" s="244" t="s">
        <v>1619</v>
      </c>
      <c r="E334" s="130" t="s">
        <v>73</v>
      </c>
      <c r="F334" s="218">
        <v>20000.0</v>
      </c>
      <c r="G334" s="218">
        <v>20000.0</v>
      </c>
      <c r="H334" s="233">
        <f t="shared" si="3"/>
        <v>0</v>
      </c>
      <c r="I334" s="234" t="s">
        <v>1620</v>
      </c>
      <c r="J334" s="195" t="s">
        <v>161</v>
      </c>
      <c r="K334" s="195" t="s">
        <v>114</v>
      </c>
      <c r="L334" s="162">
        <v>44866.0</v>
      </c>
      <c r="M334" s="150"/>
      <c r="N334" s="151"/>
      <c r="O334" s="182" t="s">
        <v>1621</v>
      </c>
      <c r="P334" s="182" t="s">
        <v>1622</v>
      </c>
      <c r="Q334" s="232" t="s">
        <v>1623</v>
      </c>
    </row>
    <row r="335">
      <c r="A335" s="147"/>
      <c r="B335" s="128">
        <v>328.0</v>
      </c>
      <c r="C335" s="128">
        <v>800073.0</v>
      </c>
      <c r="D335" s="242" t="s">
        <v>1624</v>
      </c>
      <c r="E335" s="167" t="s">
        <v>73</v>
      </c>
      <c r="F335" s="216">
        <v>20000.0</v>
      </c>
      <c r="G335" s="221">
        <v>20000.0</v>
      </c>
      <c r="H335" s="227">
        <f t="shared" si="3"/>
        <v>0</v>
      </c>
      <c r="I335" s="228" t="s">
        <v>1610</v>
      </c>
      <c r="J335" s="229" t="s">
        <v>739</v>
      </c>
      <c r="K335" s="193" t="s">
        <v>179</v>
      </c>
      <c r="L335" s="162">
        <v>44835.0</v>
      </c>
      <c r="M335" s="150"/>
      <c r="N335" s="151"/>
      <c r="O335" s="182" t="s">
        <v>1625</v>
      </c>
      <c r="P335" s="182" t="s">
        <v>1626</v>
      </c>
      <c r="Q335" s="182" t="s">
        <v>1627</v>
      </c>
    </row>
    <row r="336">
      <c r="A336" s="147"/>
      <c r="B336" s="128">
        <v>329.0</v>
      </c>
      <c r="C336" s="128">
        <v>600050.0</v>
      </c>
      <c r="D336" s="242" t="s">
        <v>1628</v>
      </c>
      <c r="E336" s="168" t="s">
        <v>73</v>
      </c>
      <c r="F336" s="219">
        <v>25000.0</v>
      </c>
      <c r="G336" s="218">
        <v>25000.0</v>
      </c>
      <c r="H336" s="225">
        <f t="shared" si="3"/>
        <v>0</v>
      </c>
      <c r="I336" s="226" t="s">
        <v>838</v>
      </c>
      <c r="J336" s="195" t="s">
        <v>265</v>
      </c>
      <c r="K336" s="195" t="s">
        <v>298</v>
      </c>
      <c r="L336" s="162">
        <v>44835.0</v>
      </c>
      <c r="M336" s="150"/>
      <c r="N336" s="151"/>
      <c r="O336" s="182" t="s">
        <v>1629</v>
      </c>
      <c r="P336" s="182" t="s">
        <v>1630</v>
      </c>
      <c r="Q336" s="182" t="s">
        <v>1631</v>
      </c>
    </row>
    <row r="337">
      <c r="A337" s="147"/>
      <c r="B337" s="141">
        <v>330.0</v>
      </c>
      <c r="C337" s="128">
        <v>800032.0</v>
      </c>
      <c r="D337" s="242" t="s">
        <v>1632</v>
      </c>
      <c r="E337" s="167" t="s">
        <v>73</v>
      </c>
      <c r="F337" s="216">
        <v>20000.0</v>
      </c>
      <c r="G337" s="221">
        <v>20000.0</v>
      </c>
      <c r="H337" s="227">
        <f t="shared" si="3"/>
        <v>0</v>
      </c>
      <c r="I337" s="228" t="s">
        <v>1013</v>
      </c>
      <c r="J337" s="229" t="s">
        <v>41</v>
      </c>
      <c r="K337" s="193" t="s">
        <v>114</v>
      </c>
      <c r="L337" s="162">
        <v>44866.0</v>
      </c>
      <c r="M337" s="150"/>
      <c r="N337" s="151"/>
      <c r="O337" s="182" t="s">
        <v>1633</v>
      </c>
      <c r="P337" s="182" t="s">
        <v>1634</v>
      </c>
      <c r="Q337" s="182" t="s">
        <v>1635</v>
      </c>
    </row>
    <row r="338">
      <c r="A338" s="147"/>
      <c r="B338" s="128">
        <v>331.0</v>
      </c>
      <c r="C338" s="128">
        <v>800249.0</v>
      </c>
      <c r="D338" s="242" t="s">
        <v>1636</v>
      </c>
      <c r="E338" s="167" t="s">
        <v>73</v>
      </c>
      <c r="F338" s="217">
        <v>15000.0</v>
      </c>
      <c r="G338" s="217">
        <v>15000.0</v>
      </c>
      <c r="H338" s="225">
        <f t="shared" si="3"/>
        <v>0</v>
      </c>
      <c r="I338" s="230" t="s">
        <v>1013</v>
      </c>
      <c r="J338" s="231" t="s">
        <v>739</v>
      </c>
      <c r="K338" s="195" t="s">
        <v>640</v>
      </c>
      <c r="L338" s="162">
        <v>44866.0</v>
      </c>
      <c r="M338" s="150"/>
      <c r="N338" s="151"/>
      <c r="O338" s="182" t="s">
        <v>1637</v>
      </c>
      <c r="P338" s="182" t="s">
        <v>1638</v>
      </c>
      <c r="Q338" s="182" t="s">
        <v>1639</v>
      </c>
    </row>
    <row r="339">
      <c r="A339" s="147"/>
      <c r="B339" s="128">
        <v>332.0</v>
      </c>
      <c r="C339" s="128">
        <v>800336.0</v>
      </c>
      <c r="D339" s="242" t="s">
        <v>1640</v>
      </c>
      <c r="E339" s="167" t="s">
        <v>73</v>
      </c>
      <c r="F339" s="216">
        <v>22500.0</v>
      </c>
      <c r="G339" s="216">
        <v>22500.0</v>
      </c>
      <c r="H339" s="227">
        <f t="shared" si="3"/>
        <v>0</v>
      </c>
      <c r="I339" s="228" t="s">
        <v>1641</v>
      </c>
      <c r="J339" s="229" t="s">
        <v>41</v>
      </c>
      <c r="K339" s="193" t="s">
        <v>1642</v>
      </c>
      <c r="L339" s="162">
        <v>44835.0</v>
      </c>
      <c r="M339" s="150"/>
      <c r="N339" s="151"/>
      <c r="O339" s="182" t="s">
        <v>1643</v>
      </c>
      <c r="P339" s="182" t="s">
        <v>1644</v>
      </c>
      <c r="Q339" s="182" t="s">
        <v>1645</v>
      </c>
    </row>
    <row r="340">
      <c r="A340" s="147"/>
      <c r="B340" s="128">
        <v>333.0</v>
      </c>
      <c r="C340" s="128">
        <v>800335.0</v>
      </c>
      <c r="D340" s="242" t="s">
        <v>1646</v>
      </c>
      <c r="E340" s="167" t="s">
        <v>73</v>
      </c>
      <c r="F340" s="217">
        <v>37500.0</v>
      </c>
      <c r="G340" s="217">
        <v>37500.0</v>
      </c>
      <c r="H340" s="225">
        <f t="shared" si="3"/>
        <v>0</v>
      </c>
      <c r="I340" s="230" t="s">
        <v>1641</v>
      </c>
      <c r="J340" s="231" t="s">
        <v>739</v>
      </c>
      <c r="K340" s="195" t="s">
        <v>179</v>
      </c>
      <c r="L340" s="162">
        <v>44835.0</v>
      </c>
      <c r="M340" s="150"/>
      <c r="N340" s="151"/>
      <c r="O340" s="182" t="s">
        <v>1647</v>
      </c>
      <c r="P340" s="182" t="s">
        <v>1648</v>
      </c>
      <c r="Q340" s="182" t="s">
        <v>1649</v>
      </c>
    </row>
    <row r="341">
      <c r="A341" s="147"/>
      <c r="B341" s="141">
        <v>334.0</v>
      </c>
      <c r="C341" s="128">
        <v>800259.0</v>
      </c>
      <c r="D341" s="242" t="s">
        <v>1650</v>
      </c>
      <c r="E341" s="167" t="s">
        <v>73</v>
      </c>
      <c r="F341" s="216">
        <v>100000.0</v>
      </c>
      <c r="G341" s="216">
        <v>100000.0</v>
      </c>
      <c r="H341" s="227">
        <f t="shared" si="3"/>
        <v>0</v>
      </c>
      <c r="I341" s="228" t="s">
        <v>1651</v>
      </c>
      <c r="J341" s="229" t="s">
        <v>41</v>
      </c>
      <c r="K341" s="193" t="s">
        <v>895</v>
      </c>
      <c r="L341" s="162">
        <v>44896.0</v>
      </c>
      <c r="M341" s="150"/>
      <c r="N341" s="151"/>
      <c r="O341" s="182" t="s">
        <v>1652</v>
      </c>
      <c r="P341" s="182" t="s">
        <v>1653</v>
      </c>
      <c r="Q341" s="182" t="s">
        <v>1654</v>
      </c>
    </row>
    <row r="342">
      <c r="A342" s="147"/>
      <c r="B342" s="128">
        <v>335.0</v>
      </c>
      <c r="C342" s="128">
        <v>800207.0</v>
      </c>
      <c r="D342" s="211" t="s">
        <v>1655</v>
      </c>
      <c r="E342" s="167" t="s">
        <v>73</v>
      </c>
      <c r="F342" s="217">
        <v>15000.0</v>
      </c>
      <c r="G342" s="218">
        <v>15000.0</v>
      </c>
      <c r="H342" s="225">
        <f t="shared" si="3"/>
        <v>0</v>
      </c>
      <c r="I342" s="230" t="s">
        <v>1656</v>
      </c>
      <c r="J342" s="231" t="s">
        <v>739</v>
      </c>
      <c r="K342" s="195" t="s">
        <v>1062</v>
      </c>
      <c r="L342" s="162">
        <v>44866.0</v>
      </c>
      <c r="M342" s="150"/>
      <c r="N342" s="151"/>
      <c r="O342" s="182" t="s">
        <v>1657</v>
      </c>
      <c r="P342" s="182" t="s">
        <v>1658</v>
      </c>
      <c r="Q342" s="182" t="s">
        <v>1659</v>
      </c>
    </row>
    <row r="343">
      <c r="A343" s="147"/>
      <c r="B343" s="128">
        <v>336.0</v>
      </c>
      <c r="C343" s="128">
        <v>800236.0</v>
      </c>
      <c r="D343" s="242" t="s">
        <v>1660</v>
      </c>
      <c r="E343" s="167" t="s">
        <v>73</v>
      </c>
      <c r="F343" s="216">
        <v>27460.0</v>
      </c>
      <c r="G343" s="221">
        <v>27460.0</v>
      </c>
      <c r="H343" s="227">
        <f t="shared" si="3"/>
        <v>0</v>
      </c>
      <c r="I343" s="228" t="s">
        <v>1661</v>
      </c>
      <c r="J343" s="229" t="s">
        <v>41</v>
      </c>
      <c r="K343" s="193" t="s">
        <v>998</v>
      </c>
      <c r="L343" s="162">
        <v>44896.0</v>
      </c>
      <c r="M343" s="150"/>
      <c r="N343" s="151"/>
      <c r="O343" s="182" t="s">
        <v>1662</v>
      </c>
      <c r="P343" s="182" t="s">
        <v>1663</v>
      </c>
      <c r="Q343" s="182" t="s">
        <v>1664</v>
      </c>
    </row>
    <row r="344">
      <c r="A344" s="147"/>
      <c r="B344" s="128">
        <v>337.0</v>
      </c>
      <c r="C344" s="128">
        <v>900208.0</v>
      </c>
      <c r="D344" s="245" t="s">
        <v>1665</v>
      </c>
      <c r="E344" s="167" t="s">
        <v>73</v>
      </c>
      <c r="F344" s="217">
        <v>7000.0</v>
      </c>
      <c r="G344" s="218">
        <v>7000.0</v>
      </c>
      <c r="H344" s="225">
        <f t="shared" si="3"/>
        <v>0</v>
      </c>
      <c r="I344" s="230" t="s">
        <v>1444</v>
      </c>
      <c r="J344" s="246" t="s">
        <v>46</v>
      </c>
      <c r="K344" s="195" t="s">
        <v>1517</v>
      </c>
      <c r="L344" s="162">
        <v>44896.0</v>
      </c>
      <c r="M344" s="150"/>
      <c r="N344" s="151"/>
      <c r="O344" s="182" t="s">
        <v>1666</v>
      </c>
      <c r="P344" s="182" t="s">
        <v>1667</v>
      </c>
      <c r="Q344" s="155" t="s">
        <v>1668</v>
      </c>
    </row>
    <row r="345">
      <c r="A345" s="147"/>
      <c r="B345" s="128">
        <v>338.0</v>
      </c>
      <c r="C345" s="128">
        <v>600082.0</v>
      </c>
      <c r="D345" s="242" t="s">
        <v>1669</v>
      </c>
      <c r="E345" s="168" t="s">
        <v>73</v>
      </c>
      <c r="F345" s="220">
        <v>21000.0</v>
      </c>
      <c r="G345" s="221">
        <v>21000.0</v>
      </c>
      <c r="H345" s="227">
        <f t="shared" si="3"/>
        <v>0</v>
      </c>
      <c r="I345" s="236" t="s">
        <v>1670</v>
      </c>
      <c r="J345" s="193" t="s">
        <v>30</v>
      </c>
      <c r="K345" s="193" t="s">
        <v>194</v>
      </c>
      <c r="L345" s="162">
        <v>44896.0</v>
      </c>
      <c r="M345" s="150"/>
      <c r="N345" s="151"/>
      <c r="O345" s="182" t="s">
        <v>1671</v>
      </c>
      <c r="P345" s="182" t="s">
        <v>1672</v>
      </c>
      <c r="Q345" s="155" t="s">
        <v>1673</v>
      </c>
    </row>
    <row r="346">
      <c r="A346" s="147"/>
      <c r="B346" s="128">
        <v>339.0</v>
      </c>
      <c r="C346" s="128">
        <v>700173.0</v>
      </c>
      <c r="D346" s="241" t="s">
        <v>1674</v>
      </c>
      <c r="E346" s="167" t="s">
        <v>73</v>
      </c>
      <c r="F346" s="217">
        <v>72000.0</v>
      </c>
      <c r="G346" s="218">
        <v>72000.0</v>
      </c>
      <c r="H346" s="225">
        <f t="shared" si="3"/>
        <v>0</v>
      </c>
      <c r="I346" s="230" t="s">
        <v>1493</v>
      </c>
      <c r="J346" s="231" t="s">
        <v>35</v>
      </c>
      <c r="K346" s="195" t="s">
        <v>515</v>
      </c>
      <c r="L346" s="162">
        <v>44866.0</v>
      </c>
      <c r="M346" s="150"/>
      <c r="N346" s="151"/>
      <c r="O346" s="232" t="s">
        <v>1675</v>
      </c>
      <c r="P346" s="232" t="s">
        <v>1676</v>
      </c>
      <c r="Q346" s="182" t="s">
        <v>1677</v>
      </c>
    </row>
    <row r="347">
      <c r="A347" s="147"/>
      <c r="B347" s="141">
        <v>340.0</v>
      </c>
      <c r="C347" s="128">
        <v>700056.0</v>
      </c>
      <c r="D347" s="241" t="s">
        <v>1678</v>
      </c>
      <c r="E347" s="167" t="s">
        <v>73</v>
      </c>
      <c r="F347" s="216">
        <v>17501.0</v>
      </c>
      <c r="G347" s="216">
        <v>17501.0</v>
      </c>
      <c r="H347" s="227">
        <f t="shared" si="3"/>
        <v>0</v>
      </c>
      <c r="I347" s="228" t="s">
        <v>1422</v>
      </c>
      <c r="J347" s="229" t="s">
        <v>35</v>
      </c>
      <c r="K347" s="193" t="s">
        <v>493</v>
      </c>
      <c r="L347" s="162">
        <v>44805.0</v>
      </c>
      <c r="M347" s="150"/>
      <c r="N347" s="151"/>
      <c r="O347" s="182" t="s">
        <v>1679</v>
      </c>
      <c r="P347" s="182" t="s">
        <v>1680</v>
      </c>
      <c r="Q347" s="182" t="s">
        <v>1681</v>
      </c>
    </row>
    <row r="348">
      <c r="A348" s="147"/>
      <c r="B348" s="128">
        <v>341.0</v>
      </c>
      <c r="C348" s="128">
        <v>900111.0</v>
      </c>
      <c r="D348" s="242" t="s">
        <v>1682</v>
      </c>
      <c r="E348" s="167" t="s">
        <v>73</v>
      </c>
      <c r="F348" s="217">
        <v>5500.0</v>
      </c>
      <c r="G348" s="217">
        <v>5500.0</v>
      </c>
      <c r="H348" s="225">
        <f t="shared" si="3"/>
        <v>0</v>
      </c>
      <c r="I348" s="230" t="s">
        <v>1067</v>
      </c>
      <c r="J348" s="246" t="s">
        <v>46</v>
      </c>
      <c r="K348" s="195" t="s">
        <v>179</v>
      </c>
      <c r="L348" s="162">
        <v>44896.0</v>
      </c>
      <c r="M348" s="150"/>
      <c r="N348" s="151"/>
      <c r="O348" s="182" t="s">
        <v>1683</v>
      </c>
      <c r="P348" s="182"/>
      <c r="Q348" s="182" t="s">
        <v>1684</v>
      </c>
    </row>
    <row r="349">
      <c r="A349" s="147"/>
      <c r="B349" s="128">
        <v>342.0</v>
      </c>
      <c r="C349" s="128">
        <v>800299.0</v>
      </c>
      <c r="D349" s="242" t="s">
        <v>1685</v>
      </c>
      <c r="E349" s="167" t="s">
        <v>73</v>
      </c>
      <c r="F349" s="216">
        <v>21500.0</v>
      </c>
      <c r="G349" s="216">
        <v>21500.0</v>
      </c>
      <c r="H349" s="227">
        <f t="shared" si="3"/>
        <v>0</v>
      </c>
      <c r="I349" s="228" t="s">
        <v>650</v>
      </c>
      <c r="J349" s="229" t="s">
        <v>41</v>
      </c>
      <c r="K349" s="193" t="s">
        <v>581</v>
      </c>
      <c r="L349" s="162">
        <v>44896.0</v>
      </c>
      <c r="M349" s="150"/>
      <c r="N349" s="151"/>
      <c r="O349" s="182" t="s">
        <v>1686</v>
      </c>
      <c r="P349" s="182" t="s">
        <v>1687</v>
      </c>
      <c r="Q349" s="182" t="s">
        <v>1688</v>
      </c>
    </row>
    <row r="350">
      <c r="A350" s="147"/>
      <c r="B350" s="128">
        <v>343.0</v>
      </c>
      <c r="C350" s="128">
        <v>800245.0</v>
      </c>
      <c r="D350" s="242" t="s">
        <v>1689</v>
      </c>
      <c r="E350" s="167" t="s">
        <v>73</v>
      </c>
      <c r="F350" s="217">
        <v>16000.0</v>
      </c>
      <c r="G350" s="217">
        <v>16000.0</v>
      </c>
      <c r="H350" s="225">
        <f t="shared" si="3"/>
        <v>0</v>
      </c>
      <c r="I350" s="230" t="s">
        <v>509</v>
      </c>
      <c r="J350" s="231" t="s">
        <v>41</v>
      </c>
      <c r="K350" s="195" t="s">
        <v>364</v>
      </c>
      <c r="L350" s="162">
        <v>44896.0</v>
      </c>
      <c r="M350" s="150"/>
      <c r="N350" s="151"/>
      <c r="O350" s="182" t="s">
        <v>1690</v>
      </c>
      <c r="P350" s="182" t="s">
        <v>1691</v>
      </c>
      <c r="Q350" s="182" t="s">
        <v>1692</v>
      </c>
    </row>
    <row r="351">
      <c r="A351" s="147"/>
      <c r="B351" s="141">
        <v>344.0</v>
      </c>
      <c r="C351" s="128">
        <v>800011.0</v>
      </c>
      <c r="D351" s="242" t="s">
        <v>1693</v>
      </c>
      <c r="E351" s="167" t="s">
        <v>73</v>
      </c>
      <c r="F351" s="216">
        <v>45600.0</v>
      </c>
      <c r="G351" s="216">
        <v>45600.0</v>
      </c>
      <c r="H351" s="227">
        <f t="shared" si="3"/>
        <v>0</v>
      </c>
      <c r="I351" s="228" t="s">
        <v>650</v>
      </c>
      <c r="J351" s="229" t="s">
        <v>41</v>
      </c>
      <c r="K351" s="193" t="s">
        <v>959</v>
      </c>
      <c r="L351" s="162">
        <v>44896.0</v>
      </c>
      <c r="M351" s="150"/>
      <c r="N351" s="151"/>
      <c r="O351" s="182" t="s">
        <v>1694</v>
      </c>
      <c r="P351" s="182" t="s">
        <v>1695</v>
      </c>
      <c r="Q351" s="182" t="s">
        <v>1696</v>
      </c>
    </row>
    <row r="352">
      <c r="A352" s="147"/>
      <c r="B352" s="128">
        <v>345.0</v>
      </c>
      <c r="C352" s="128">
        <v>700144.0</v>
      </c>
      <c r="D352" s="241" t="s">
        <v>1697</v>
      </c>
      <c r="E352" s="167" t="s">
        <v>73</v>
      </c>
      <c r="F352" s="217">
        <v>14000.0</v>
      </c>
      <c r="G352" s="217">
        <v>14000.0</v>
      </c>
      <c r="H352" s="225">
        <f t="shared" si="3"/>
        <v>0</v>
      </c>
      <c r="I352" s="230" t="s">
        <v>1698</v>
      </c>
      <c r="J352" s="231" t="s">
        <v>35</v>
      </c>
      <c r="K352" s="195" t="s">
        <v>692</v>
      </c>
      <c r="L352" s="162">
        <v>44896.0</v>
      </c>
      <c r="M352" s="150"/>
      <c r="N352" s="151"/>
      <c r="O352" s="182" t="s">
        <v>1699</v>
      </c>
      <c r="P352" s="182" t="s">
        <v>1700</v>
      </c>
      <c r="Q352" s="182" t="s">
        <v>1701</v>
      </c>
    </row>
    <row r="353">
      <c r="A353" s="147"/>
      <c r="B353" s="128">
        <v>346.0</v>
      </c>
      <c r="C353" s="128">
        <v>900047.0</v>
      </c>
      <c r="D353" s="242" t="s">
        <v>1702</v>
      </c>
      <c r="E353" s="167" t="s">
        <v>73</v>
      </c>
      <c r="F353" s="216">
        <v>1800.0</v>
      </c>
      <c r="G353" s="216">
        <v>1800.0</v>
      </c>
      <c r="H353" s="227">
        <f t="shared" si="3"/>
        <v>0</v>
      </c>
      <c r="I353" s="228" t="s">
        <v>1703</v>
      </c>
      <c r="J353" s="250" t="s">
        <v>46</v>
      </c>
      <c r="K353" s="193" t="s">
        <v>1517</v>
      </c>
      <c r="L353" s="162">
        <v>44896.0</v>
      </c>
      <c r="M353" s="150"/>
      <c r="N353" s="151"/>
      <c r="O353" s="182" t="s">
        <v>1704</v>
      </c>
      <c r="P353" s="182" t="s">
        <v>1705</v>
      </c>
      <c r="Q353" s="182" t="s">
        <v>1706</v>
      </c>
    </row>
    <row r="354">
      <c r="A354" s="147"/>
      <c r="B354" s="128">
        <v>347.0</v>
      </c>
      <c r="C354" s="128">
        <v>800329.0</v>
      </c>
      <c r="D354" s="242" t="s">
        <v>1707</v>
      </c>
      <c r="E354" s="167" t="s">
        <v>73</v>
      </c>
      <c r="F354" s="217">
        <v>100000.0</v>
      </c>
      <c r="G354" s="217">
        <v>100000.0</v>
      </c>
      <c r="H354" s="225">
        <f t="shared" si="3"/>
        <v>0</v>
      </c>
      <c r="I354" s="230" t="s">
        <v>1651</v>
      </c>
      <c r="J354" s="231" t="s">
        <v>41</v>
      </c>
      <c r="K354" s="195" t="s">
        <v>895</v>
      </c>
      <c r="L354" s="162">
        <v>44896.0</v>
      </c>
      <c r="M354" s="150"/>
      <c r="N354" s="151"/>
      <c r="O354" s="182" t="s">
        <v>1708</v>
      </c>
      <c r="P354" s="182" t="s">
        <v>1709</v>
      </c>
      <c r="Q354" s="182" t="s">
        <v>1710</v>
      </c>
    </row>
    <row r="355">
      <c r="A355" s="147"/>
      <c r="B355" s="141">
        <v>348.0</v>
      </c>
      <c r="C355" s="128">
        <v>800213.0</v>
      </c>
      <c r="D355" s="242" t="s">
        <v>1711</v>
      </c>
      <c r="E355" s="167" t="s">
        <v>73</v>
      </c>
      <c r="F355" s="216">
        <v>30000.0</v>
      </c>
      <c r="G355" s="216">
        <v>30000.0</v>
      </c>
      <c r="H355" s="227">
        <f t="shared" si="3"/>
        <v>0</v>
      </c>
      <c r="I355" s="228" t="s">
        <v>1215</v>
      </c>
      <c r="J355" s="229" t="s">
        <v>41</v>
      </c>
      <c r="K355" s="193" t="s">
        <v>206</v>
      </c>
      <c r="L355" s="162">
        <v>44896.0</v>
      </c>
      <c r="M355" s="150"/>
      <c r="N355" s="151"/>
      <c r="O355" s="182" t="s">
        <v>1712</v>
      </c>
      <c r="P355" s="182" t="s">
        <v>1713</v>
      </c>
      <c r="Q355" s="140" t="s">
        <v>1714</v>
      </c>
    </row>
    <row r="356">
      <c r="A356" s="147"/>
      <c r="B356" s="128">
        <v>349.0</v>
      </c>
      <c r="C356" s="128">
        <v>700010.0</v>
      </c>
      <c r="D356" s="241" t="s">
        <v>1715</v>
      </c>
      <c r="E356" s="167" t="s">
        <v>73</v>
      </c>
      <c r="F356" s="217">
        <v>85500.0</v>
      </c>
      <c r="G356" s="217">
        <v>85500.0</v>
      </c>
      <c r="H356" s="225">
        <f t="shared" si="3"/>
        <v>0</v>
      </c>
      <c r="I356" s="230" t="s">
        <v>855</v>
      </c>
      <c r="J356" s="231" t="s">
        <v>35</v>
      </c>
      <c r="K356" s="231" t="s">
        <v>1716</v>
      </c>
      <c r="L356" s="162">
        <v>44896.0</v>
      </c>
      <c r="M356" s="150"/>
      <c r="N356" s="151"/>
      <c r="O356" s="182" t="s">
        <v>1717</v>
      </c>
      <c r="P356" s="182" t="s">
        <v>1718</v>
      </c>
      <c r="Q356" s="182" t="s">
        <v>1719</v>
      </c>
    </row>
    <row r="357">
      <c r="A357" s="147"/>
      <c r="B357" s="128">
        <v>350.0</v>
      </c>
      <c r="C357" s="128">
        <v>700011.0</v>
      </c>
      <c r="D357" s="241" t="s">
        <v>1720</v>
      </c>
      <c r="E357" s="167" t="s">
        <v>73</v>
      </c>
      <c r="F357" s="216">
        <v>85000.0</v>
      </c>
      <c r="G357" s="216">
        <v>85000.0</v>
      </c>
      <c r="H357" s="227">
        <f t="shared" si="3"/>
        <v>0</v>
      </c>
      <c r="I357" s="228" t="s">
        <v>855</v>
      </c>
      <c r="J357" s="229" t="s">
        <v>35</v>
      </c>
      <c r="K357" s="229" t="s">
        <v>1716</v>
      </c>
      <c r="L357" s="162">
        <v>44896.0</v>
      </c>
      <c r="M357" s="150"/>
      <c r="N357" s="151"/>
      <c r="O357" s="182" t="s">
        <v>1721</v>
      </c>
      <c r="P357" s="182" t="s">
        <v>1722</v>
      </c>
      <c r="Q357" s="182" t="s">
        <v>1719</v>
      </c>
    </row>
    <row r="358">
      <c r="A358" s="147"/>
      <c r="B358" s="128">
        <v>351.0</v>
      </c>
      <c r="C358" s="128">
        <v>500058.0</v>
      </c>
      <c r="D358" s="244" t="s">
        <v>1723</v>
      </c>
      <c r="E358" s="153" t="s">
        <v>73</v>
      </c>
      <c r="F358" s="218">
        <v>479.0</v>
      </c>
      <c r="G358" s="218">
        <v>479.0</v>
      </c>
      <c r="H358" s="233">
        <f t="shared" si="3"/>
        <v>0</v>
      </c>
      <c r="I358" s="234" t="s">
        <v>254</v>
      </c>
      <c r="J358" s="231" t="s">
        <v>113</v>
      </c>
      <c r="K358" s="195" t="s">
        <v>135</v>
      </c>
      <c r="L358" s="162">
        <v>44896.0</v>
      </c>
      <c r="M358" s="150"/>
      <c r="N358" s="151"/>
      <c r="O358" s="182" t="s">
        <v>1724</v>
      </c>
      <c r="P358" s="182" t="s">
        <v>1725</v>
      </c>
      <c r="Q358" s="182" t="s">
        <v>1726</v>
      </c>
    </row>
    <row r="359">
      <c r="A359" s="147"/>
      <c r="B359" s="128">
        <v>352.0</v>
      </c>
      <c r="C359" s="128">
        <v>800084.0</v>
      </c>
      <c r="D359" s="242" t="s">
        <v>1727</v>
      </c>
      <c r="E359" s="167" t="s">
        <v>73</v>
      </c>
      <c r="F359" s="216">
        <v>980.0</v>
      </c>
      <c r="G359" s="216">
        <v>980.0</v>
      </c>
      <c r="H359" s="227">
        <f t="shared" si="3"/>
        <v>0</v>
      </c>
      <c r="I359" s="228" t="s">
        <v>1728</v>
      </c>
      <c r="J359" s="229" t="s">
        <v>41</v>
      </c>
      <c r="K359" s="193" t="s">
        <v>612</v>
      </c>
      <c r="L359" s="162">
        <v>44743.0</v>
      </c>
      <c r="M359" s="150"/>
      <c r="N359" s="151"/>
      <c r="O359" s="182" t="s">
        <v>1729</v>
      </c>
      <c r="P359" s="182"/>
      <c r="Q359" s="204" t="s">
        <v>1730</v>
      </c>
    </row>
    <row r="360">
      <c r="A360" s="147"/>
      <c r="B360" s="128">
        <v>353.0</v>
      </c>
      <c r="C360" s="128">
        <v>700164.0</v>
      </c>
      <c r="D360" s="241" t="s">
        <v>1731</v>
      </c>
      <c r="E360" s="167" t="s">
        <v>73</v>
      </c>
      <c r="F360" s="217">
        <v>9000.0</v>
      </c>
      <c r="G360" s="217">
        <v>9000.0</v>
      </c>
      <c r="H360" s="225">
        <f t="shared" si="3"/>
        <v>0</v>
      </c>
      <c r="I360" s="230" t="s">
        <v>311</v>
      </c>
      <c r="J360" s="231" t="s">
        <v>346</v>
      </c>
      <c r="K360" s="195" t="s">
        <v>317</v>
      </c>
      <c r="L360" s="162">
        <v>44774.0</v>
      </c>
      <c r="M360" s="150"/>
      <c r="N360" s="151"/>
      <c r="O360" s="182" t="s">
        <v>1732</v>
      </c>
      <c r="P360" s="182" t="s">
        <v>1733</v>
      </c>
      <c r="Q360" s="182" t="s">
        <v>1734</v>
      </c>
    </row>
    <row r="361">
      <c r="A361" s="147"/>
      <c r="B361" s="141">
        <v>354.0</v>
      </c>
      <c r="C361" s="128">
        <v>800057.0</v>
      </c>
      <c r="D361" s="242" t="s">
        <v>1735</v>
      </c>
      <c r="E361" s="167" t="s">
        <v>73</v>
      </c>
      <c r="F361" s="216">
        <v>25000.0</v>
      </c>
      <c r="G361" s="216">
        <v>25000.0</v>
      </c>
      <c r="H361" s="227">
        <f t="shared" si="3"/>
        <v>0</v>
      </c>
      <c r="I361" s="228" t="s">
        <v>1736</v>
      </c>
      <c r="J361" s="229" t="s">
        <v>41</v>
      </c>
      <c r="K361" s="193" t="s">
        <v>206</v>
      </c>
      <c r="L361" s="162">
        <v>44835.0</v>
      </c>
      <c r="M361" s="150"/>
      <c r="N361" s="151"/>
      <c r="O361" s="182" t="s">
        <v>1737</v>
      </c>
      <c r="P361" s="182" t="s">
        <v>1738</v>
      </c>
      <c r="Q361" s="182" t="s">
        <v>1739</v>
      </c>
    </row>
    <row r="362">
      <c r="A362" s="147"/>
      <c r="B362" s="128">
        <v>355.0</v>
      </c>
      <c r="C362" s="128">
        <v>800301.0</v>
      </c>
      <c r="D362" s="242" t="s">
        <v>1740</v>
      </c>
      <c r="E362" s="167" t="s">
        <v>73</v>
      </c>
      <c r="F362" s="217">
        <v>7000.0</v>
      </c>
      <c r="G362" s="217">
        <v>7000.0</v>
      </c>
      <c r="H362" s="225">
        <f t="shared" si="3"/>
        <v>0</v>
      </c>
      <c r="I362" s="230" t="s">
        <v>900</v>
      </c>
      <c r="J362" s="231" t="s">
        <v>41</v>
      </c>
      <c r="K362" s="195" t="s">
        <v>1130</v>
      </c>
      <c r="L362" s="162">
        <v>44896.0</v>
      </c>
      <c r="M362" s="150"/>
      <c r="N362" s="151"/>
      <c r="O362" s="182" t="s">
        <v>1741</v>
      </c>
      <c r="P362" s="182" t="s">
        <v>1742</v>
      </c>
      <c r="Q362" s="182" t="s">
        <v>1743</v>
      </c>
    </row>
    <row r="363">
      <c r="A363" s="147"/>
      <c r="B363" s="128">
        <v>356.0</v>
      </c>
      <c r="C363" s="128">
        <v>700226.0</v>
      </c>
      <c r="D363" s="241" t="s">
        <v>1744</v>
      </c>
      <c r="E363" s="167" t="s">
        <v>73</v>
      </c>
      <c r="F363" s="216">
        <v>18000.0</v>
      </c>
      <c r="G363" s="216">
        <v>18000.0</v>
      </c>
      <c r="H363" s="227">
        <f t="shared" si="3"/>
        <v>0</v>
      </c>
      <c r="I363" s="228" t="s">
        <v>1745</v>
      </c>
      <c r="J363" s="229" t="s">
        <v>35</v>
      </c>
      <c r="K363" s="193" t="s">
        <v>206</v>
      </c>
      <c r="L363" s="162">
        <v>44896.0</v>
      </c>
      <c r="M363" s="150"/>
      <c r="N363" s="151"/>
      <c r="O363" s="182" t="s">
        <v>1746</v>
      </c>
      <c r="P363" s="182" t="s">
        <v>1747</v>
      </c>
      <c r="Q363" s="182" t="s">
        <v>1748</v>
      </c>
    </row>
    <row r="364">
      <c r="A364" s="147"/>
      <c r="B364" s="128">
        <v>357.0</v>
      </c>
      <c r="C364" s="128">
        <v>700135.0</v>
      </c>
      <c r="D364" s="241" t="s">
        <v>1749</v>
      </c>
      <c r="E364" s="167" t="s">
        <v>73</v>
      </c>
      <c r="F364" s="217">
        <v>8200.0</v>
      </c>
      <c r="G364" s="217">
        <v>8200.0</v>
      </c>
      <c r="H364" s="225">
        <f t="shared" si="3"/>
        <v>0</v>
      </c>
      <c r="I364" s="230" t="s">
        <v>311</v>
      </c>
      <c r="J364" s="231" t="s">
        <v>35</v>
      </c>
      <c r="K364" s="195" t="s">
        <v>382</v>
      </c>
      <c r="L364" s="162">
        <v>44896.0</v>
      </c>
      <c r="M364" s="150"/>
      <c r="N364" s="151"/>
      <c r="O364" s="182" t="s">
        <v>1750</v>
      </c>
      <c r="P364" s="182" t="s">
        <v>1751</v>
      </c>
      <c r="Q364" s="182" t="s">
        <v>1752</v>
      </c>
    </row>
    <row r="365">
      <c r="A365" s="147"/>
      <c r="B365" s="141">
        <v>358.0</v>
      </c>
      <c r="C365" s="128">
        <v>800187.0</v>
      </c>
      <c r="D365" s="242" t="s">
        <v>1753</v>
      </c>
      <c r="E365" s="167" t="s">
        <v>73</v>
      </c>
      <c r="F365" s="216">
        <v>13700.0</v>
      </c>
      <c r="G365" s="216">
        <v>13700.0</v>
      </c>
      <c r="H365" s="227">
        <f t="shared" si="3"/>
        <v>0</v>
      </c>
      <c r="I365" s="228" t="s">
        <v>1754</v>
      </c>
      <c r="J365" s="229" t="s">
        <v>41</v>
      </c>
      <c r="K365" s="193" t="s">
        <v>317</v>
      </c>
      <c r="L365" s="162">
        <v>44896.0</v>
      </c>
      <c r="M365" s="150"/>
      <c r="N365" s="151"/>
      <c r="O365" s="182" t="s">
        <v>1755</v>
      </c>
      <c r="P365" s="182" t="s">
        <v>1756</v>
      </c>
      <c r="Q365" s="182" t="s">
        <v>1757</v>
      </c>
    </row>
    <row r="366">
      <c r="A366" s="147"/>
      <c r="B366" s="128">
        <v>359.0</v>
      </c>
      <c r="C366" s="128">
        <v>900145.0</v>
      </c>
      <c r="D366" s="242" t="s">
        <v>1758</v>
      </c>
      <c r="E366" s="167" t="s">
        <v>73</v>
      </c>
      <c r="F366" s="217">
        <v>19948.0</v>
      </c>
      <c r="G366" s="217">
        <v>19948.0</v>
      </c>
      <c r="H366" s="225">
        <f t="shared" si="3"/>
        <v>0</v>
      </c>
      <c r="I366" s="230" t="s">
        <v>1759</v>
      </c>
      <c r="J366" s="246" t="s">
        <v>46</v>
      </c>
      <c r="K366" s="195" t="s">
        <v>1760</v>
      </c>
      <c r="L366" s="162">
        <v>44896.0</v>
      </c>
      <c r="M366" s="150"/>
      <c r="N366" s="151"/>
      <c r="O366" s="182" t="s">
        <v>1761</v>
      </c>
      <c r="P366" s="182" t="s">
        <v>1762</v>
      </c>
      <c r="Q366" s="252" t="s">
        <v>1763</v>
      </c>
    </row>
    <row r="367">
      <c r="A367" s="147"/>
      <c r="B367" s="128">
        <v>360.0</v>
      </c>
      <c r="C367" s="128">
        <v>800306.0</v>
      </c>
      <c r="D367" s="242" t="s">
        <v>1764</v>
      </c>
      <c r="E367" s="167" t="s">
        <v>73</v>
      </c>
      <c r="F367" s="216">
        <v>8000.0</v>
      </c>
      <c r="G367" s="216">
        <v>8000.0</v>
      </c>
      <c r="H367" s="227">
        <f t="shared" si="3"/>
        <v>0</v>
      </c>
      <c r="I367" s="228" t="s">
        <v>1765</v>
      </c>
      <c r="J367" s="229" t="s">
        <v>41</v>
      </c>
      <c r="K367" s="193" t="s">
        <v>317</v>
      </c>
      <c r="L367" s="162">
        <v>44896.0</v>
      </c>
      <c r="M367" s="150"/>
      <c r="N367" s="151"/>
      <c r="O367" s="182" t="s">
        <v>1766</v>
      </c>
      <c r="P367" s="182" t="s">
        <v>1767</v>
      </c>
      <c r="Q367" s="182" t="s">
        <v>1768</v>
      </c>
    </row>
    <row r="368">
      <c r="A368" s="147"/>
      <c r="B368" s="128">
        <v>361.0</v>
      </c>
      <c r="C368" s="128">
        <v>900014.0</v>
      </c>
      <c r="D368" s="242" t="s">
        <v>1769</v>
      </c>
      <c r="E368" s="167" t="s">
        <v>73</v>
      </c>
      <c r="F368" s="217">
        <v>5690.0</v>
      </c>
      <c r="G368" s="217">
        <v>5690.0</v>
      </c>
      <c r="H368" s="225">
        <f t="shared" si="3"/>
        <v>0</v>
      </c>
      <c r="I368" s="230" t="s">
        <v>1770</v>
      </c>
      <c r="J368" s="246" t="s">
        <v>46</v>
      </c>
      <c r="K368" s="195" t="s">
        <v>1547</v>
      </c>
      <c r="L368" s="162">
        <v>44896.0</v>
      </c>
      <c r="M368" s="150"/>
      <c r="N368" s="151"/>
      <c r="O368" s="182" t="s">
        <v>1771</v>
      </c>
      <c r="P368" s="182" t="s">
        <v>1772</v>
      </c>
      <c r="Q368" s="155" t="s">
        <v>1773</v>
      </c>
    </row>
    <row r="369">
      <c r="A369" s="147"/>
      <c r="B369" s="141">
        <v>362.0</v>
      </c>
      <c r="C369" s="128">
        <v>800295.0</v>
      </c>
      <c r="D369" s="242" t="s">
        <v>1774</v>
      </c>
      <c r="E369" s="167" t="s">
        <v>73</v>
      </c>
      <c r="F369" s="216">
        <v>27685.0</v>
      </c>
      <c r="G369" s="216">
        <v>27685.0</v>
      </c>
      <c r="H369" s="227">
        <f t="shared" si="3"/>
        <v>0</v>
      </c>
      <c r="I369" s="228" t="s">
        <v>929</v>
      </c>
      <c r="J369" s="229" t="s">
        <v>41</v>
      </c>
      <c r="K369" s="193" t="s">
        <v>998</v>
      </c>
      <c r="L369" s="162">
        <v>44896.0</v>
      </c>
      <c r="M369" s="150"/>
      <c r="N369" s="151"/>
      <c r="O369" s="182" t="s">
        <v>1775</v>
      </c>
      <c r="P369" s="182" t="s">
        <v>1776</v>
      </c>
      <c r="Q369" s="155" t="s">
        <v>1777</v>
      </c>
    </row>
    <row r="370">
      <c r="A370" s="147"/>
      <c r="B370" s="128">
        <v>363.0</v>
      </c>
      <c r="C370" s="128">
        <v>900127.0</v>
      </c>
      <c r="D370" s="242" t="s">
        <v>1778</v>
      </c>
      <c r="E370" s="167" t="s">
        <v>73</v>
      </c>
      <c r="F370" s="217">
        <v>16000.0</v>
      </c>
      <c r="G370" s="217">
        <v>16000.0</v>
      </c>
      <c r="H370" s="225">
        <f t="shared" si="3"/>
        <v>0</v>
      </c>
      <c r="I370" s="230" t="s">
        <v>1003</v>
      </c>
      <c r="J370" s="246" t="s">
        <v>41</v>
      </c>
      <c r="K370" s="195" t="s">
        <v>740</v>
      </c>
      <c r="L370" s="162">
        <v>44896.0</v>
      </c>
      <c r="M370" s="150"/>
      <c r="N370" s="151"/>
      <c r="O370" s="182" t="s">
        <v>1779</v>
      </c>
      <c r="P370" s="182" t="s">
        <v>1780</v>
      </c>
      <c r="Q370" s="182" t="s">
        <v>1781</v>
      </c>
    </row>
    <row r="371">
      <c r="A371" s="147"/>
      <c r="B371" s="128">
        <v>364.0</v>
      </c>
      <c r="C371" s="128">
        <v>800047.0</v>
      </c>
      <c r="D371" s="242" t="s">
        <v>1782</v>
      </c>
      <c r="E371" s="167" t="s">
        <v>73</v>
      </c>
      <c r="F371" s="216">
        <v>12000.0</v>
      </c>
      <c r="G371" s="216">
        <v>12000.0</v>
      </c>
      <c r="H371" s="227">
        <f t="shared" si="3"/>
        <v>0</v>
      </c>
      <c r="I371" s="228" t="s">
        <v>1783</v>
      </c>
      <c r="J371" s="229" t="s">
        <v>739</v>
      </c>
      <c r="K371" s="193" t="s">
        <v>1085</v>
      </c>
      <c r="L371" s="162">
        <v>44896.0</v>
      </c>
      <c r="M371" s="150"/>
      <c r="N371" s="151"/>
      <c r="O371" s="182" t="s">
        <v>1784</v>
      </c>
      <c r="P371" s="182" t="s">
        <v>1785</v>
      </c>
      <c r="Q371" s="155" t="s">
        <v>1730</v>
      </c>
    </row>
    <row r="372">
      <c r="A372" s="147"/>
      <c r="B372" s="128">
        <v>365.0</v>
      </c>
      <c r="C372" s="128">
        <v>700023.0</v>
      </c>
      <c r="D372" s="241" t="s">
        <v>1786</v>
      </c>
      <c r="E372" s="167" t="s">
        <v>73</v>
      </c>
      <c r="F372" s="217">
        <v>26500.0</v>
      </c>
      <c r="G372" s="217">
        <v>26500.0</v>
      </c>
      <c r="H372" s="225">
        <f t="shared" si="3"/>
        <v>0</v>
      </c>
      <c r="I372" s="230" t="s">
        <v>216</v>
      </c>
      <c r="J372" s="231" t="s">
        <v>35</v>
      </c>
      <c r="K372" s="195" t="s">
        <v>1050</v>
      </c>
      <c r="L372" s="162">
        <v>44743.0</v>
      </c>
      <c r="M372" s="150"/>
      <c r="N372" s="151"/>
      <c r="O372" s="182" t="s">
        <v>1787</v>
      </c>
      <c r="P372" s="182" t="s">
        <v>1788</v>
      </c>
      <c r="Q372" s="182" t="s">
        <v>1789</v>
      </c>
    </row>
    <row r="373">
      <c r="A373" s="147"/>
      <c r="B373" s="128">
        <v>366.0</v>
      </c>
      <c r="C373" s="128">
        <v>800160.0</v>
      </c>
      <c r="D373" s="242" t="s">
        <v>1790</v>
      </c>
      <c r="E373" s="167" t="s">
        <v>73</v>
      </c>
      <c r="F373" s="216">
        <v>22200.0</v>
      </c>
      <c r="G373" s="216">
        <v>22200.0</v>
      </c>
      <c r="H373" s="227">
        <f t="shared" si="3"/>
        <v>0</v>
      </c>
      <c r="I373" s="228" t="s">
        <v>1791</v>
      </c>
      <c r="J373" s="229" t="s">
        <v>739</v>
      </c>
      <c r="K373" s="193" t="s">
        <v>895</v>
      </c>
      <c r="L373" s="162">
        <v>44896.0</v>
      </c>
      <c r="M373" s="150"/>
      <c r="N373" s="151"/>
      <c r="O373" s="182" t="s">
        <v>1792</v>
      </c>
      <c r="P373" s="182" t="s">
        <v>1793</v>
      </c>
      <c r="Q373" s="155" t="s">
        <v>1794</v>
      </c>
    </row>
    <row r="374">
      <c r="A374" s="147"/>
      <c r="B374" s="128">
        <v>367.0</v>
      </c>
      <c r="C374" s="128">
        <v>900148.0</v>
      </c>
      <c r="D374" s="242" t="s">
        <v>1795</v>
      </c>
      <c r="E374" s="167" t="s">
        <v>73</v>
      </c>
      <c r="F374" s="217">
        <v>40000.0</v>
      </c>
      <c r="G374" s="217">
        <v>40000.0</v>
      </c>
      <c r="H374" s="225">
        <f t="shared" si="3"/>
        <v>0</v>
      </c>
      <c r="I374" s="230" t="s">
        <v>102</v>
      </c>
      <c r="J374" s="246" t="s">
        <v>46</v>
      </c>
      <c r="K374" s="195" t="s">
        <v>1503</v>
      </c>
      <c r="L374" s="162">
        <v>44927.0</v>
      </c>
      <c r="M374" s="150"/>
      <c r="N374" s="151"/>
      <c r="O374" s="182" t="s">
        <v>1796</v>
      </c>
      <c r="P374" s="182" t="s">
        <v>1797</v>
      </c>
      <c r="Q374" s="182" t="s">
        <v>1798</v>
      </c>
    </row>
    <row r="375">
      <c r="A375" s="147"/>
      <c r="B375" s="141">
        <v>368.0</v>
      </c>
      <c r="C375" s="128">
        <v>800125.0</v>
      </c>
      <c r="D375" s="242" t="s">
        <v>1799</v>
      </c>
      <c r="E375" s="167" t="s">
        <v>73</v>
      </c>
      <c r="F375" s="216">
        <v>34668.0</v>
      </c>
      <c r="G375" s="216">
        <v>34668.0</v>
      </c>
      <c r="H375" s="227">
        <f t="shared" si="3"/>
        <v>0</v>
      </c>
      <c r="I375" s="228" t="s">
        <v>929</v>
      </c>
      <c r="J375" s="229" t="s">
        <v>739</v>
      </c>
      <c r="K375" s="193" t="s">
        <v>1130</v>
      </c>
      <c r="L375" s="162">
        <v>44896.0</v>
      </c>
      <c r="M375" s="150"/>
      <c r="N375" s="151"/>
      <c r="O375" s="182" t="s">
        <v>1800</v>
      </c>
      <c r="P375" s="182" t="s">
        <v>1801</v>
      </c>
      <c r="Q375" s="182" t="s">
        <v>1802</v>
      </c>
    </row>
    <row r="376">
      <c r="A376" s="147"/>
      <c r="B376" s="128">
        <v>369.0</v>
      </c>
      <c r="C376" s="128">
        <v>900183.0</v>
      </c>
      <c r="D376" s="242" t="s">
        <v>1803</v>
      </c>
      <c r="E376" s="167" t="s">
        <v>73</v>
      </c>
      <c r="F376" s="217">
        <v>32400.0</v>
      </c>
      <c r="G376" s="217">
        <v>32400.0</v>
      </c>
      <c r="H376" s="225">
        <f t="shared" si="3"/>
        <v>0</v>
      </c>
      <c r="I376" s="230" t="s">
        <v>1804</v>
      </c>
      <c r="J376" s="246" t="s">
        <v>46</v>
      </c>
      <c r="K376" s="195" t="s">
        <v>114</v>
      </c>
      <c r="L376" s="162">
        <v>44896.0</v>
      </c>
      <c r="M376" s="150"/>
      <c r="N376" s="151"/>
      <c r="O376" s="182" t="s">
        <v>1805</v>
      </c>
      <c r="P376" s="182" t="s">
        <v>1806</v>
      </c>
      <c r="Q376" s="182" t="s">
        <v>1807</v>
      </c>
    </row>
    <row r="377">
      <c r="A377" s="147"/>
      <c r="B377" s="128">
        <v>370.0</v>
      </c>
      <c r="C377" s="128">
        <v>800074.0</v>
      </c>
      <c r="D377" s="242" t="s">
        <v>1808</v>
      </c>
      <c r="E377" s="167" t="s">
        <v>73</v>
      </c>
      <c r="F377" s="216">
        <v>24150.0</v>
      </c>
      <c r="G377" s="216">
        <v>24150.0</v>
      </c>
      <c r="H377" s="227">
        <f t="shared" si="3"/>
        <v>0</v>
      </c>
      <c r="I377" s="228" t="s">
        <v>1809</v>
      </c>
      <c r="J377" s="229" t="s">
        <v>739</v>
      </c>
      <c r="K377" s="193" t="s">
        <v>938</v>
      </c>
      <c r="L377" s="162">
        <v>44866.0</v>
      </c>
      <c r="M377" s="150"/>
      <c r="N377" s="151"/>
      <c r="O377" s="182" t="s">
        <v>1810</v>
      </c>
      <c r="P377" s="182" t="s">
        <v>1811</v>
      </c>
      <c r="Q377" s="155" t="s">
        <v>1812</v>
      </c>
    </row>
    <row r="378">
      <c r="A378" s="147"/>
      <c r="B378" s="128">
        <v>371.0</v>
      </c>
      <c r="C378" s="128">
        <v>800310.0</v>
      </c>
      <c r="D378" s="242" t="s">
        <v>1813</v>
      </c>
      <c r="E378" s="167" t="s">
        <v>73</v>
      </c>
      <c r="F378" s="217">
        <v>34200.0</v>
      </c>
      <c r="G378" s="217">
        <v>34200.0</v>
      </c>
      <c r="H378" s="225">
        <f t="shared" si="3"/>
        <v>0</v>
      </c>
      <c r="I378" s="230" t="s">
        <v>1814</v>
      </c>
      <c r="J378" s="231" t="s">
        <v>41</v>
      </c>
      <c r="K378" s="195" t="s">
        <v>740</v>
      </c>
      <c r="L378" s="162">
        <v>44927.0</v>
      </c>
      <c r="M378" s="150"/>
      <c r="N378" s="151"/>
      <c r="O378" s="182" t="s">
        <v>1815</v>
      </c>
      <c r="P378" s="182" t="s">
        <v>1816</v>
      </c>
      <c r="Q378" s="182" t="s">
        <v>1817</v>
      </c>
    </row>
    <row r="379">
      <c r="A379" s="147"/>
      <c r="B379" s="141">
        <v>372.0</v>
      </c>
      <c r="C379" s="128">
        <v>900117.0</v>
      </c>
      <c r="D379" s="242" t="s">
        <v>1052</v>
      </c>
      <c r="E379" s="167" t="s">
        <v>73</v>
      </c>
      <c r="F379" s="216">
        <v>8080.0</v>
      </c>
      <c r="G379" s="216">
        <v>8080.0</v>
      </c>
      <c r="H379" s="227">
        <f t="shared" si="3"/>
        <v>0</v>
      </c>
      <c r="I379" s="228" t="s">
        <v>1053</v>
      </c>
      <c r="J379" s="250" t="s">
        <v>46</v>
      </c>
      <c r="K379" s="193" t="s">
        <v>114</v>
      </c>
      <c r="L379" s="162">
        <v>44927.0</v>
      </c>
      <c r="M379" s="150"/>
      <c r="N379" s="151"/>
      <c r="O379" s="182" t="s">
        <v>1818</v>
      </c>
      <c r="P379" s="182" t="s">
        <v>1819</v>
      </c>
      <c r="Q379" s="182" t="s">
        <v>1820</v>
      </c>
    </row>
    <row r="380">
      <c r="A380" s="147"/>
      <c r="B380" s="128">
        <v>373.0</v>
      </c>
      <c r="C380" s="128">
        <v>600128.0</v>
      </c>
      <c r="D380" s="242" t="s">
        <v>1821</v>
      </c>
      <c r="E380" s="168" t="s">
        <v>73</v>
      </c>
      <c r="F380" s="219">
        <v>10872.0</v>
      </c>
      <c r="G380" s="219">
        <v>10872.0</v>
      </c>
      <c r="H380" s="225">
        <f t="shared" si="3"/>
        <v>0</v>
      </c>
      <c r="I380" s="226" t="s">
        <v>1570</v>
      </c>
      <c r="J380" s="195" t="s">
        <v>30</v>
      </c>
      <c r="K380" s="195" t="s">
        <v>206</v>
      </c>
      <c r="L380" s="162">
        <v>44927.0</v>
      </c>
      <c r="M380" s="150"/>
      <c r="N380" s="151"/>
      <c r="O380" s="182" t="s">
        <v>1822</v>
      </c>
      <c r="P380" s="182" t="s">
        <v>1823</v>
      </c>
      <c r="Q380" s="155" t="s">
        <v>1824</v>
      </c>
    </row>
    <row r="381">
      <c r="A381" s="147"/>
      <c r="B381" s="128">
        <v>374.0</v>
      </c>
      <c r="C381" s="128">
        <v>700035.0</v>
      </c>
      <c r="D381" s="241" t="s">
        <v>1825</v>
      </c>
      <c r="E381" s="167" t="s">
        <v>73</v>
      </c>
      <c r="F381" s="216">
        <v>38255.0</v>
      </c>
      <c r="G381" s="216">
        <v>38255.0</v>
      </c>
      <c r="H381" s="227">
        <f t="shared" si="3"/>
        <v>0</v>
      </c>
      <c r="I381" s="228" t="s">
        <v>580</v>
      </c>
      <c r="J381" s="229" t="s">
        <v>35</v>
      </c>
      <c r="K381" s="193" t="s">
        <v>206</v>
      </c>
      <c r="L381" s="162">
        <v>44927.0</v>
      </c>
      <c r="M381" s="150"/>
      <c r="N381" s="151"/>
      <c r="O381" s="182" t="s">
        <v>1826</v>
      </c>
      <c r="P381" s="182" t="s">
        <v>1827</v>
      </c>
      <c r="Q381" s="182" t="s">
        <v>1828</v>
      </c>
    </row>
    <row r="382">
      <c r="A382" s="147"/>
      <c r="B382" s="128">
        <v>375.0</v>
      </c>
      <c r="C382" s="128">
        <v>800121.0</v>
      </c>
      <c r="D382" s="242" t="s">
        <v>1829</v>
      </c>
      <c r="E382" s="167" t="s">
        <v>73</v>
      </c>
      <c r="F382" s="217">
        <v>8200.0</v>
      </c>
      <c r="G382" s="217">
        <v>8200.0</v>
      </c>
      <c r="H382" s="225">
        <f t="shared" si="3"/>
        <v>0</v>
      </c>
      <c r="I382" s="230" t="s">
        <v>1765</v>
      </c>
      <c r="J382" s="231" t="s">
        <v>41</v>
      </c>
      <c r="K382" s="195" t="s">
        <v>612</v>
      </c>
      <c r="L382" s="162">
        <v>44927.0</v>
      </c>
      <c r="M382" s="150"/>
      <c r="N382" s="151"/>
      <c r="O382" s="182" t="s">
        <v>1830</v>
      </c>
      <c r="P382" s="182" t="s">
        <v>1831</v>
      </c>
      <c r="Q382" s="182" t="s">
        <v>1832</v>
      </c>
    </row>
    <row r="383">
      <c r="A383" s="147"/>
      <c r="B383" s="141">
        <v>376.0</v>
      </c>
      <c r="C383" s="128">
        <v>800266.0</v>
      </c>
      <c r="D383" s="211" t="s">
        <v>1833</v>
      </c>
      <c r="E383" s="167" t="s">
        <v>73</v>
      </c>
      <c r="F383" s="216">
        <v>29000.0</v>
      </c>
      <c r="G383" s="216">
        <v>29000.0</v>
      </c>
      <c r="H383" s="227">
        <f t="shared" si="3"/>
        <v>0</v>
      </c>
      <c r="I383" s="228" t="s">
        <v>1834</v>
      </c>
      <c r="J383" s="229" t="s">
        <v>41</v>
      </c>
      <c r="K383" s="193" t="s">
        <v>998</v>
      </c>
      <c r="L383" s="162">
        <v>44927.0</v>
      </c>
      <c r="M383" s="150"/>
      <c r="N383" s="151"/>
      <c r="O383" s="182" t="s">
        <v>1835</v>
      </c>
      <c r="P383" s="182" t="s">
        <v>1836</v>
      </c>
      <c r="Q383" s="182" t="s">
        <v>1837</v>
      </c>
    </row>
    <row r="384">
      <c r="A384" s="147"/>
      <c r="B384" s="128">
        <v>377.0</v>
      </c>
      <c r="C384" s="128">
        <v>700004.0</v>
      </c>
      <c r="D384" s="241" t="s">
        <v>1838</v>
      </c>
      <c r="E384" s="167" t="s">
        <v>73</v>
      </c>
      <c r="F384" s="217">
        <v>9999.0</v>
      </c>
      <c r="G384" s="217">
        <v>9999.0</v>
      </c>
      <c r="H384" s="225">
        <f t="shared" si="3"/>
        <v>0</v>
      </c>
      <c r="I384" s="230" t="s">
        <v>1839</v>
      </c>
      <c r="J384" s="231" t="s">
        <v>35</v>
      </c>
      <c r="K384" s="195" t="s">
        <v>347</v>
      </c>
      <c r="L384" s="162">
        <v>44927.0</v>
      </c>
      <c r="M384" s="150"/>
      <c r="N384" s="151"/>
      <c r="O384" s="182" t="s">
        <v>1840</v>
      </c>
      <c r="P384" s="182" t="s">
        <v>1841</v>
      </c>
      <c r="Q384" s="182" t="s">
        <v>1842</v>
      </c>
    </row>
    <row r="385">
      <c r="A385" s="147"/>
      <c r="B385" s="128">
        <v>378.0</v>
      </c>
      <c r="C385" s="128">
        <v>700255.0</v>
      </c>
      <c r="D385" s="241" t="s">
        <v>1843</v>
      </c>
      <c r="E385" s="167" t="s">
        <v>73</v>
      </c>
      <c r="F385" s="216">
        <v>25000.0</v>
      </c>
      <c r="G385" s="216">
        <v>25000.0</v>
      </c>
      <c r="H385" s="227">
        <f t="shared" si="3"/>
        <v>0</v>
      </c>
      <c r="I385" s="228" t="s">
        <v>557</v>
      </c>
      <c r="J385" s="229" t="s">
        <v>35</v>
      </c>
      <c r="K385" s="193" t="s">
        <v>493</v>
      </c>
      <c r="L385" s="162">
        <v>44927.0</v>
      </c>
      <c r="M385" s="150"/>
      <c r="N385" s="151"/>
      <c r="O385" s="182" t="s">
        <v>1844</v>
      </c>
      <c r="P385" s="182" t="s">
        <v>1845</v>
      </c>
      <c r="Q385" s="182" t="s">
        <v>1846</v>
      </c>
    </row>
    <row r="386">
      <c r="A386" s="147"/>
      <c r="B386" s="128">
        <v>379.0</v>
      </c>
      <c r="C386" s="128">
        <v>700266.0</v>
      </c>
      <c r="D386" s="241" t="s">
        <v>1847</v>
      </c>
      <c r="E386" s="167" t="s">
        <v>73</v>
      </c>
      <c r="F386" s="217">
        <v>15000.0</v>
      </c>
      <c r="G386" s="217">
        <v>15000.0</v>
      </c>
      <c r="H386" s="225">
        <f t="shared" si="3"/>
        <v>0</v>
      </c>
      <c r="I386" s="230" t="s">
        <v>311</v>
      </c>
      <c r="J386" s="231" t="s">
        <v>35</v>
      </c>
      <c r="K386" s="195" t="s">
        <v>493</v>
      </c>
      <c r="L386" s="162">
        <v>44927.0</v>
      </c>
      <c r="M386" s="150"/>
      <c r="N386" s="151"/>
      <c r="O386" s="182" t="s">
        <v>1848</v>
      </c>
      <c r="P386" s="182" t="s">
        <v>1849</v>
      </c>
      <c r="Q386" s="252" t="s">
        <v>1850</v>
      </c>
    </row>
    <row r="387">
      <c r="A387" s="147"/>
      <c r="B387" s="128">
        <v>380.0</v>
      </c>
      <c r="C387" s="128">
        <v>800318.0</v>
      </c>
      <c r="D387" s="242" t="s">
        <v>1851</v>
      </c>
      <c r="E387" s="167" t="s">
        <v>73</v>
      </c>
      <c r="F387" s="216">
        <v>49500.0</v>
      </c>
      <c r="G387" s="216">
        <v>49500.0</v>
      </c>
      <c r="H387" s="227">
        <f t="shared" si="3"/>
        <v>0</v>
      </c>
      <c r="I387" s="228" t="s">
        <v>1852</v>
      </c>
      <c r="J387" s="229" t="s">
        <v>41</v>
      </c>
      <c r="K387" s="193" t="s">
        <v>998</v>
      </c>
      <c r="L387" s="162">
        <v>44927.0</v>
      </c>
      <c r="M387" s="150"/>
      <c r="N387" s="151"/>
      <c r="O387" s="182" t="s">
        <v>1853</v>
      </c>
      <c r="P387" s="182" t="s">
        <v>1854</v>
      </c>
      <c r="Q387" s="182" t="s">
        <v>1855</v>
      </c>
    </row>
    <row r="388">
      <c r="A388" s="147"/>
      <c r="B388" s="128">
        <v>381.0</v>
      </c>
      <c r="C388" s="128">
        <v>700068.0</v>
      </c>
      <c r="D388" s="241" t="s">
        <v>1856</v>
      </c>
      <c r="E388" s="167" t="s">
        <v>73</v>
      </c>
      <c r="F388" s="217">
        <v>15000.0</v>
      </c>
      <c r="G388" s="217">
        <v>15000.0</v>
      </c>
      <c r="H388" s="225">
        <f t="shared" si="3"/>
        <v>0</v>
      </c>
      <c r="I388" s="230" t="s">
        <v>1534</v>
      </c>
      <c r="J388" s="231" t="s">
        <v>35</v>
      </c>
      <c r="K388" s="195" t="s">
        <v>317</v>
      </c>
      <c r="L388" s="162">
        <v>44927.0</v>
      </c>
      <c r="M388" s="150"/>
      <c r="N388" s="151"/>
      <c r="O388" s="182" t="s">
        <v>1857</v>
      </c>
      <c r="P388" s="182" t="s">
        <v>1858</v>
      </c>
      <c r="Q388" s="182" t="s">
        <v>1859</v>
      </c>
    </row>
    <row r="389">
      <c r="A389" s="147"/>
      <c r="B389" s="141">
        <v>382.0</v>
      </c>
      <c r="C389" s="128">
        <v>700069.0</v>
      </c>
      <c r="D389" s="241" t="s">
        <v>1860</v>
      </c>
      <c r="E389" s="167" t="s">
        <v>73</v>
      </c>
      <c r="F389" s="216">
        <v>6000.0</v>
      </c>
      <c r="G389" s="216">
        <v>6000.0</v>
      </c>
      <c r="H389" s="227">
        <f t="shared" si="3"/>
        <v>0</v>
      </c>
      <c r="I389" s="228" t="s">
        <v>1534</v>
      </c>
      <c r="J389" s="229" t="s">
        <v>35</v>
      </c>
      <c r="K389" s="193" t="s">
        <v>317</v>
      </c>
      <c r="L389" s="162">
        <v>44927.0</v>
      </c>
      <c r="M389" s="150"/>
      <c r="N389" s="151"/>
      <c r="O389" s="182" t="s">
        <v>1861</v>
      </c>
      <c r="P389" s="182" t="s">
        <v>1862</v>
      </c>
      <c r="Q389" s="155" t="s">
        <v>1863</v>
      </c>
    </row>
    <row r="390">
      <c r="A390" s="147"/>
      <c r="B390" s="128">
        <v>383.0</v>
      </c>
      <c r="C390" s="128">
        <v>800089.0</v>
      </c>
      <c r="D390" s="242" t="s">
        <v>1864</v>
      </c>
      <c r="E390" s="167" t="s">
        <v>73</v>
      </c>
      <c r="F390" s="217">
        <v>30000.0</v>
      </c>
      <c r="G390" s="217">
        <v>30000.0</v>
      </c>
      <c r="H390" s="225">
        <f t="shared" si="3"/>
        <v>0</v>
      </c>
      <c r="I390" s="230" t="s">
        <v>1865</v>
      </c>
      <c r="J390" s="231" t="s">
        <v>739</v>
      </c>
      <c r="K390" s="195" t="s">
        <v>640</v>
      </c>
      <c r="L390" s="162">
        <v>44927.0</v>
      </c>
      <c r="M390" s="150"/>
      <c r="N390" s="151"/>
      <c r="O390" s="182" t="s">
        <v>1866</v>
      </c>
      <c r="P390" s="182" t="s">
        <v>1867</v>
      </c>
      <c r="Q390" s="182" t="s">
        <v>1868</v>
      </c>
    </row>
    <row r="391">
      <c r="A391" s="147"/>
      <c r="B391" s="128">
        <v>384.0</v>
      </c>
      <c r="C391" s="128">
        <v>800150.0</v>
      </c>
      <c r="D391" s="242" t="s">
        <v>1869</v>
      </c>
      <c r="E391" s="167" t="s">
        <v>73</v>
      </c>
      <c r="F391" s="216">
        <v>64140.0</v>
      </c>
      <c r="G391" s="216">
        <v>64140.0</v>
      </c>
      <c r="H391" s="227">
        <f t="shared" si="3"/>
        <v>0</v>
      </c>
      <c r="I391" s="228" t="s">
        <v>1870</v>
      </c>
      <c r="J391" s="229" t="s">
        <v>41</v>
      </c>
      <c r="K391" s="193" t="s">
        <v>114</v>
      </c>
      <c r="L391" s="162">
        <v>44927.0</v>
      </c>
      <c r="M391" s="150"/>
      <c r="N391" s="151"/>
      <c r="O391" s="182" t="s">
        <v>1871</v>
      </c>
      <c r="P391" s="182" t="s">
        <v>1872</v>
      </c>
      <c r="Q391" s="204" t="s">
        <v>1873</v>
      </c>
    </row>
    <row r="392">
      <c r="A392" s="147"/>
      <c r="B392" s="128">
        <v>385.0</v>
      </c>
      <c r="C392" s="128">
        <v>600096.0</v>
      </c>
      <c r="D392" s="242" t="s">
        <v>1874</v>
      </c>
      <c r="E392" s="168" t="s">
        <v>73</v>
      </c>
      <c r="F392" s="219">
        <v>40000.0</v>
      </c>
      <c r="G392" s="219">
        <v>40000.0</v>
      </c>
      <c r="H392" s="225">
        <f t="shared" si="3"/>
        <v>0</v>
      </c>
      <c r="I392" s="226" t="s">
        <v>838</v>
      </c>
      <c r="J392" s="195" t="s">
        <v>30</v>
      </c>
      <c r="K392" s="195" t="s">
        <v>156</v>
      </c>
      <c r="L392" s="162">
        <v>44896.0</v>
      </c>
      <c r="M392" s="150"/>
      <c r="N392" s="151"/>
      <c r="O392" s="182" t="s">
        <v>1875</v>
      </c>
      <c r="P392" s="182" t="s">
        <v>1876</v>
      </c>
      <c r="Q392" s="253" t="s">
        <v>1877</v>
      </c>
    </row>
    <row r="393">
      <c r="A393" s="147"/>
      <c r="B393" s="141">
        <v>386.0</v>
      </c>
      <c r="C393" s="128">
        <v>900040.0</v>
      </c>
      <c r="D393" s="242" t="s">
        <v>491</v>
      </c>
      <c r="E393" s="167" t="s">
        <v>73</v>
      </c>
      <c r="F393" s="216">
        <v>5000.0</v>
      </c>
      <c r="G393" s="216">
        <v>5000.0</v>
      </c>
      <c r="H393" s="227">
        <f t="shared" si="3"/>
        <v>0</v>
      </c>
      <c r="I393" s="228" t="s">
        <v>492</v>
      </c>
      <c r="J393" s="250" t="s">
        <v>46</v>
      </c>
      <c r="K393" s="193" t="s">
        <v>1517</v>
      </c>
      <c r="L393" s="162">
        <v>44927.0</v>
      </c>
      <c r="M393" s="150"/>
      <c r="N393" s="151"/>
      <c r="O393" s="182" t="s">
        <v>1878</v>
      </c>
      <c r="P393" s="182" t="s">
        <v>1879</v>
      </c>
      <c r="Q393" s="182" t="s">
        <v>1880</v>
      </c>
    </row>
    <row r="394">
      <c r="A394" s="147"/>
      <c r="B394" s="128">
        <v>387.0</v>
      </c>
      <c r="C394" s="128">
        <v>700003.0</v>
      </c>
      <c r="D394" s="196" t="s">
        <v>1881</v>
      </c>
      <c r="E394" s="167" t="s">
        <v>73</v>
      </c>
      <c r="F394" s="217">
        <v>68800.0</v>
      </c>
      <c r="G394" s="217">
        <v>68800.0</v>
      </c>
      <c r="H394" s="225">
        <f t="shared" si="3"/>
        <v>0</v>
      </c>
      <c r="I394" s="230" t="s">
        <v>1882</v>
      </c>
      <c r="J394" s="231" t="s">
        <v>35</v>
      </c>
      <c r="K394" s="195" t="s">
        <v>515</v>
      </c>
      <c r="L394" s="162">
        <v>44927.0</v>
      </c>
      <c r="M394" s="150"/>
      <c r="N394" s="151"/>
      <c r="O394" s="182" t="s">
        <v>1883</v>
      </c>
      <c r="P394" s="182"/>
      <c r="Q394" s="155" t="s">
        <v>1884</v>
      </c>
    </row>
    <row r="395">
      <c r="A395" s="147"/>
      <c r="B395" s="128">
        <v>388.0</v>
      </c>
      <c r="C395" s="128">
        <v>800320.0</v>
      </c>
      <c r="D395" s="242" t="s">
        <v>1885</v>
      </c>
      <c r="E395" s="167" t="s">
        <v>73</v>
      </c>
      <c r="F395" s="216">
        <v>68800.0</v>
      </c>
      <c r="G395" s="216">
        <v>68800.0</v>
      </c>
      <c r="H395" s="227">
        <f t="shared" si="3"/>
        <v>0</v>
      </c>
      <c r="I395" s="228" t="s">
        <v>1886</v>
      </c>
      <c r="J395" s="229" t="s">
        <v>41</v>
      </c>
      <c r="K395" s="193" t="s">
        <v>895</v>
      </c>
      <c r="L395" s="162">
        <v>44927.0</v>
      </c>
      <c r="M395" s="150"/>
      <c r="N395" s="151"/>
      <c r="O395" s="182" t="s">
        <v>1887</v>
      </c>
      <c r="P395" s="182" t="s">
        <v>1888</v>
      </c>
      <c r="Q395" s="155" t="s">
        <v>1889</v>
      </c>
    </row>
    <row r="396">
      <c r="A396" s="147"/>
      <c r="B396" s="128">
        <v>389.0</v>
      </c>
      <c r="C396" s="128">
        <v>800219.0</v>
      </c>
      <c r="D396" s="242" t="s">
        <v>1890</v>
      </c>
      <c r="E396" s="167" t="s">
        <v>73</v>
      </c>
      <c r="F396" s="217">
        <v>54050.0</v>
      </c>
      <c r="G396" s="217">
        <v>54050.0</v>
      </c>
      <c r="H396" s="225">
        <f t="shared" si="3"/>
        <v>0</v>
      </c>
      <c r="I396" s="230" t="s">
        <v>1360</v>
      </c>
      <c r="J396" s="231" t="s">
        <v>41</v>
      </c>
      <c r="K396" s="195" t="s">
        <v>1192</v>
      </c>
      <c r="L396" s="162">
        <v>44927.0</v>
      </c>
      <c r="M396" s="150"/>
      <c r="N396" s="151"/>
      <c r="O396" s="182" t="s">
        <v>1891</v>
      </c>
      <c r="P396" s="182" t="s">
        <v>1892</v>
      </c>
      <c r="Q396" s="182" t="s">
        <v>1893</v>
      </c>
    </row>
    <row r="397">
      <c r="A397" s="147"/>
      <c r="B397" s="141">
        <v>390.0</v>
      </c>
      <c r="C397" s="128">
        <v>800314.0</v>
      </c>
      <c r="D397" s="242" t="s">
        <v>1894</v>
      </c>
      <c r="E397" s="167" t="s">
        <v>73</v>
      </c>
      <c r="F397" s="216">
        <v>104500.0</v>
      </c>
      <c r="G397" s="216">
        <v>104500.0</v>
      </c>
      <c r="H397" s="227">
        <f t="shared" si="3"/>
        <v>0</v>
      </c>
      <c r="I397" s="228" t="s">
        <v>1895</v>
      </c>
      <c r="J397" s="229" t="s">
        <v>41</v>
      </c>
      <c r="K397" s="193" t="s">
        <v>1896</v>
      </c>
      <c r="L397" s="162">
        <v>44927.0</v>
      </c>
      <c r="M397" s="150"/>
      <c r="N397" s="151"/>
      <c r="O397" s="182" t="s">
        <v>1897</v>
      </c>
      <c r="P397" s="182" t="s">
        <v>1898</v>
      </c>
      <c r="Q397" s="155" t="s">
        <v>1899</v>
      </c>
    </row>
    <row r="398">
      <c r="A398" s="147"/>
      <c r="B398" s="128">
        <v>391.0</v>
      </c>
      <c r="C398" s="128">
        <v>900074.0</v>
      </c>
      <c r="D398" s="242" t="s">
        <v>1900</v>
      </c>
      <c r="E398" s="167" t="s">
        <v>73</v>
      </c>
      <c r="F398" s="217">
        <v>51250.0</v>
      </c>
      <c r="G398" s="217">
        <v>51250.0</v>
      </c>
      <c r="H398" s="225">
        <f t="shared" si="3"/>
        <v>0</v>
      </c>
      <c r="I398" s="230" t="s">
        <v>1895</v>
      </c>
      <c r="J398" s="246" t="s">
        <v>46</v>
      </c>
      <c r="K398" s="195" t="s">
        <v>1896</v>
      </c>
      <c r="L398" s="162">
        <v>44927.0</v>
      </c>
      <c r="M398" s="150"/>
      <c r="N398" s="151"/>
      <c r="O398" s="182" t="s">
        <v>1901</v>
      </c>
      <c r="P398" s="182" t="s">
        <v>1902</v>
      </c>
      <c r="Q398" s="155" t="s">
        <v>1903</v>
      </c>
    </row>
    <row r="399">
      <c r="A399" s="147"/>
      <c r="B399" s="128">
        <v>392.0</v>
      </c>
      <c r="C399" s="128">
        <v>800255.0</v>
      </c>
      <c r="D399" s="242" t="s">
        <v>1904</v>
      </c>
      <c r="E399" s="167" t="s">
        <v>73</v>
      </c>
      <c r="F399" s="216">
        <v>71000.0</v>
      </c>
      <c r="G399" s="216">
        <v>71000.0</v>
      </c>
      <c r="H399" s="227">
        <f t="shared" si="3"/>
        <v>0</v>
      </c>
      <c r="I399" s="228" t="s">
        <v>1905</v>
      </c>
      <c r="J399" s="229" t="s">
        <v>41</v>
      </c>
      <c r="K399" s="193" t="s">
        <v>114</v>
      </c>
      <c r="L399" s="162">
        <v>44927.0</v>
      </c>
      <c r="M399" s="150"/>
      <c r="N399" s="151"/>
      <c r="O399" s="182" t="s">
        <v>1906</v>
      </c>
      <c r="P399" s="182" t="s">
        <v>1907</v>
      </c>
      <c r="Q399" s="155" t="s">
        <v>1908</v>
      </c>
    </row>
    <row r="400">
      <c r="A400" s="147"/>
      <c r="B400" s="128">
        <v>393.0</v>
      </c>
      <c r="C400" s="128">
        <v>800256.0</v>
      </c>
      <c r="D400" s="242" t="s">
        <v>1909</v>
      </c>
      <c r="E400" s="167" t="s">
        <v>73</v>
      </c>
      <c r="F400" s="217">
        <v>72000.0</v>
      </c>
      <c r="G400" s="217">
        <v>72000.0</v>
      </c>
      <c r="H400" s="225">
        <f t="shared" si="3"/>
        <v>0</v>
      </c>
      <c r="I400" s="230" t="s">
        <v>1905</v>
      </c>
      <c r="J400" s="231" t="s">
        <v>41</v>
      </c>
      <c r="K400" s="195" t="s">
        <v>640</v>
      </c>
      <c r="L400" s="162">
        <v>44927.0</v>
      </c>
      <c r="M400" s="150"/>
      <c r="N400" s="151"/>
      <c r="O400" s="182" t="s">
        <v>1910</v>
      </c>
      <c r="P400" s="182" t="s">
        <v>1911</v>
      </c>
      <c r="Q400" s="155" t="s">
        <v>1912</v>
      </c>
    </row>
    <row r="401">
      <c r="A401" s="147"/>
      <c r="B401" s="128">
        <v>394.0</v>
      </c>
      <c r="C401" s="128">
        <v>800341.0</v>
      </c>
      <c r="D401" s="242" t="s">
        <v>1913</v>
      </c>
      <c r="E401" s="167" t="s">
        <v>73</v>
      </c>
      <c r="F401" s="216">
        <v>29267.0</v>
      </c>
      <c r="G401" s="216">
        <v>29267.0</v>
      </c>
      <c r="H401" s="227">
        <f t="shared" si="3"/>
        <v>0</v>
      </c>
      <c r="I401" s="228" t="s">
        <v>929</v>
      </c>
      <c r="J401" s="229" t="s">
        <v>739</v>
      </c>
      <c r="K401" s="193" t="s">
        <v>423</v>
      </c>
      <c r="L401" s="162">
        <v>44896.0</v>
      </c>
      <c r="M401" s="150"/>
      <c r="N401" s="151"/>
      <c r="O401" s="182" t="s">
        <v>1914</v>
      </c>
      <c r="P401" s="182" t="s">
        <v>1915</v>
      </c>
      <c r="Q401" s="182" t="s">
        <v>1916</v>
      </c>
    </row>
    <row r="402">
      <c r="A402" s="147"/>
      <c r="B402" s="128">
        <v>395.0</v>
      </c>
      <c r="C402" s="128">
        <v>900141.0</v>
      </c>
      <c r="D402" s="242" t="s">
        <v>1917</v>
      </c>
      <c r="E402" s="167" t="s">
        <v>73</v>
      </c>
      <c r="F402" s="217">
        <v>44800.0</v>
      </c>
      <c r="G402" s="217">
        <v>44800.0</v>
      </c>
      <c r="H402" s="225">
        <f t="shared" si="3"/>
        <v>0</v>
      </c>
      <c r="I402" s="230" t="s">
        <v>1918</v>
      </c>
      <c r="J402" s="246" t="s">
        <v>46</v>
      </c>
      <c r="K402" s="195" t="s">
        <v>114</v>
      </c>
      <c r="L402" s="162">
        <v>44743.0</v>
      </c>
      <c r="M402" s="150"/>
      <c r="N402" s="151"/>
      <c r="O402" s="182" t="s">
        <v>1919</v>
      </c>
      <c r="P402" s="182" t="s">
        <v>1920</v>
      </c>
      <c r="Q402" s="182" t="s">
        <v>1921</v>
      </c>
    </row>
    <row r="403">
      <c r="A403" s="147"/>
      <c r="B403" s="141">
        <v>396.0</v>
      </c>
      <c r="C403" s="128">
        <v>900185.0</v>
      </c>
      <c r="D403" s="242" t="s">
        <v>1922</v>
      </c>
      <c r="E403" s="167" t="s">
        <v>73</v>
      </c>
      <c r="F403" s="216">
        <v>24000.0</v>
      </c>
      <c r="G403" s="216">
        <v>24000.0</v>
      </c>
      <c r="H403" s="227">
        <f t="shared" si="3"/>
        <v>0</v>
      </c>
      <c r="I403" s="228" t="s">
        <v>1003</v>
      </c>
      <c r="J403" s="250" t="s">
        <v>1923</v>
      </c>
      <c r="K403" s="193" t="s">
        <v>1503</v>
      </c>
      <c r="L403" s="162">
        <v>44927.0</v>
      </c>
      <c r="M403" s="150"/>
      <c r="N403" s="151"/>
      <c r="O403" s="182" t="s">
        <v>1924</v>
      </c>
      <c r="P403" s="182" t="s">
        <v>1925</v>
      </c>
      <c r="Q403" s="182" t="s">
        <v>1926</v>
      </c>
    </row>
    <row r="404">
      <c r="A404" s="147"/>
      <c r="B404" s="128">
        <v>397.0</v>
      </c>
      <c r="C404" s="128">
        <v>800226.0</v>
      </c>
      <c r="D404" s="242" t="s">
        <v>1927</v>
      </c>
      <c r="E404" s="167" t="s">
        <v>73</v>
      </c>
      <c r="F404" s="217">
        <v>26300.0</v>
      </c>
      <c r="G404" s="217">
        <v>26300.0</v>
      </c>
      <c r="H404" s="225">
        <f t="shared" si="3"/>
        <v>0</v>
      </c>
      <c r="I404" s="230" t="s">
        <v>538</v>
      </c>
      <c r="J404" s="231" t="s">
        <v>41</v>
      </c>
      <c r="K404" s="195" t="s">
        <v>1130</v>
      </c>
      <c r="L404" s="162">
        <v>44866.0</v>
      </c>
      <c r="M404" s="150"/>
      <c r="N404" s="151"/>
      <c r="O404" s="182" t="s">
        <v>1928</v>
      </c>
      <c r="P404" s="182" t="s">
        <v>1929</v>
      </c>
      <c r="Q404" s="182" t="s">
        <v>1930</v>
      </c>
    </row>
    <row r="405">
      <c r="A405" s="147"/>
      <c r="B405" s="128">
        <v>398.0</v>
      </c>
      <c r="C405" s="128">
        <v>500061.0</v>
      </c>
      <c r="D405" s="254" t="s">
        <v>526</v>
      </c>
      <c r="E405" s="167" t="s">
        <v>73</v>
      </c>
      <c r="F405" s="221">
        <v>35000.0</v>
      </c>
      <c r="G405" s="221">
        <v>35000.0</v>
      </c>
      <c r="H405" s="223">
        <f t="shared" si="3"/>
        <v>0</v>
      </c>
      <c r="I405" s="224" t="s">
        <v>527</v>
      </c>
      <c r="J405" s="193" t="s">
        <v>113</v>
      </c>
      <c r="K405" s="193" t="s">
        <v>1044</v>
      </c>
      <c r="L405" s="162">
        <v>44927.0</v>
      </c>
      <c r="M405" s="150"/>
      <c r="N405" s="151"/>
      <c r="O405" s="182" t="s">
        <v>1931</v>
      </c>
      <c r="P405" s="182" t="s">
        <v>1932</v>
      </c>
      <c r="Q405" s="182" t="s">
        <v>1933</v>
      </c>
    </row>
    <row r="406">
      <c r="A406" s="147"/>
      <c r="B406" s="128">
        <v>399.0</v>
      </c>
      <c r="C406" s="128">
        <v>900028.0</v>
      </c>
      <c r="D406" s="211" t="s">
        <v>1934</v>
      </c>
      <c r="E406" s="167" t="s">
        <v>73</v>
      </c>
      <c r="F406" s="217">
        <v>27410.0</v>
      </c>
      <c r="G406" s="218">
        <v>27410.0</v>
      </c>
      <c r="H406" s="225">
        <f t="shared" si="3"/>
        <v>0</v>
      </c>
      <c r="I406" s="230" t="s">
        <v>1935</v>
      </c>
      <c r="J406" s="246" t="s">
        <v>46</v>
      </c>
      <c r="K406" s="195" t="s">
        <v>179</v>
      </c>
      <c r="L406" s="162">
        <v>44927.0</v>
      </c>
      <c r="M406" s="150"/>
      <c r="N406" s="151"/>
      <c r="O406" s="182" t="s">
        <v>1936</v>
      </c>
      <c r="P406" s="182" t="s">
        <v>1937</v>
      </c>
      <c r="Q406" s="155" t="s">
        <v>1938</v>
      </c>
    </row>
    <row r="407">
      <c r="A407" s="147"/>
      <c r="B407" s="141">
        <v>400.0</v>
      </c>
      <c r="C407" s="128">
        <v>700247.0</v>
      </c>
      <c r="D407" s="241" t="s">
        <v>1939</v>
      </c>
      <c r="E407" s="167" t="s">
        <v>73</v>
      </c>
      <c r="F407" s="216">
        <v>110000.0</v>
      </c>
      <c r="G407" s="221">
        <v>45833.33</v>
      </c>
      <c r="H407" s="227">
        <f t="shared" si="3"/>
        <v>64166.67</v>
      </c>
      <c r="I407" s="228" t="s">
        <v>1940</v>
      </c>
      <c r="J407" s="229" t="s">
        <v>35</v>
      </c>
      <c r="K407" s="193" t="s">
        <v>906</v>
      </c>
      <c r="L407" s="162">
        <v>44866.0</v>
      </c>
      <c r="M407" s="150"/>
      <c r="N407" s="151"/>
      <c r="O407" s="182" t="s">
        <v>1941</v>
      </c>
      <c r="P407" s="182"/>
      <c r="Q407" s="182" t="s">
        <v>1942</v>
      </c>
    </row>
    <row r="408">
      <c r="A408" s="147"/>
      <c r="B408" s="128">
        <v>401.0</v>
      </c>
      <c r="C408" s="128">
        <v>700047.0</v>
      </c>
      <c r="D408" s="241" t="s">
        <v>1943</v>
      </c>
      <c r="E408" s="167" t="s">
        <v>73</v>
      </c>
      <c r="F408" s="217">
        <v>40000.0</v>
      </c>
      <c r="G408" s="218">
        <v>40000.0</v>
      </c>
      <c r="H408" s="225">
        <f t="shared" si="3"/>
        <v>0</v>
      </c>
      <c r="I408" s="230" t="s">
        <v>838</v>
      </c>
      <c r="J408" s="231" t="s">
        <v>35</v>
      </c>
      <c r="K408" s="195" t="s">
        <v>504</v>
      </c>
      <c r="L408" s="162">
        <v>44743.0</v>
      </c>
      <c r="M408" s="150"/>
      <c r="N408" s="151"/>
      <c r="O408" s="182" t="s">
        <v>1944</v>
      </c>
      <c r="P408" s="182" t="s">
        <v>1945</v>
      </c>
      <c r="Q408" s="204" t="s">
        <v>1946</v>
      </c>
    </row>
    <row r="409">
      <c r="A409" s="147"/>
      <c r="B409" s="128">
        <v>402.0</v>
      </c>
      <c r="C409" s="128">
        <v>800087.0</v>
      </c>
      <c r="D409" s="242" t="s">
        <v>1947</v>
      </c>
      <c r="E409" s="167" t="s">
        <v>73</v>
      </c>
      <c r="F409" s="216">
        <v>30000.0</v>
      </c>
      <c r="G409" s="221">
        <v>30000.0</v>
      </c>
      <c r="H409" s="227">
        <f t="shared" si="3"/>
        <v>0</v>
      </c>
      <c r="I409" s="228" t="s">
        <v>1013</v>
      </c>
      <c r="J409" s="229" t="s">
        <v>41</v>
      </c>
      <c r="K409" s="193" t="s">
        <v>640</v>
      </c>
      <c r="L409" s="162">
        <v>44774.0</v>
      </c>
      <c r="M409" s="150"/>
      <c r="N409" s="151"/>
      <c r="O409" s="182" t="s">
        <v>1948</v>
      </c>
      <c r="P409" s="182" t="s">
        <v>1949</v>
      </c>
      <c r="Q409" s="182" t="s">
        <v>1950</v>
      </c>
    </row>
    <row r="410">
      <c r="A410" s="147"/>
      <c r="B410" s="128">
        <v>403.0</v>
      </c>
      <c r="C410" s="128">
        <v>900162.0</v>
      </c>
      <c r="D410" s="242" t="s">
        <v>1951</v>
      </c>
      <c r="E410" s="167" t="s">
        <v>73</v>
      </c>
      <c r="F410" s="217">
        <v>4440.0</v>
      </c>
      <c r="G410" s="218">
        <v>4440.0</v>
      </c>
      <c r="H410" s="225">
        <f t="shared" si="3"/>
        <v>0</v>
      </c>
      <c r="I410" s="230" t="s">
        <v>1952</v>
      </c>
      <c r="J410" s="246" t="s">
        <v>46</v>
      </c>
      <c r="K410" s="195" t="s">
        <v>740</v>
      </c>
      <c r="L410" s="162">
        <v>44958.0</v>
      </c>
      <c r="M410" s="150"/>
      <c r="N410" s="151"/>
      <c r="O410" s="182" t="s">
        <v>1953</v>
      </c>
      <c r="P410" s="182" t="s">
        <v>1954</v>
      </c>
      <c r="Q410" s="182" t="s">
        <v>1955</v>
      </c>
    </row>
    <row r="411">
      <c r="A411" s="147"/>
      <c r="B411" s="141">
        <v>404.0</v>
      </c>
      <c r="C411" s="128">
        <v>700094.0</v>
      </c>
      <c r="D411" s="241" t="s">
        <v>1956</v>
      </c>
      <c r="E411" s="167" t="s">
        <v>73</v>
      </c>
      <c r="F411" s="216">
        <v>23600.0</v>
      </c>
      <c r="G411" s="221">
        <v>23600.0</v>
      </c>
      <c r="H411" s="227">
        <f t="shared" si="3"/>
        <v>0</v>
      </c>
      <c r="I411" s="228" t="s">
        <v>1957</v>
      </c>
      <c r="J411" s="229" t="s">
        <v>35</v>
      </c>
      <c r="K411" s="193" t="s">
        <v>1274</v>
      </c>
      <c r="L411" s="162">
        <v>44835.0</v>
      </c>
      <c r="M411" s="150"/>
      <c r="N411" s="151"/>
      <c r="O411" s="182" t="s">
        <v>1958</v>
      </c>
      <c r="P411" s="182" t="s">
        <v>1959</v>
      </c>
      <c r="Q411" s="182" t="s">
        <v>1960</v>
      </c>
    </row>
    <row r="412">
      <c r="A412" s="147"/>
      <c r="B412" s="128">
        <v>405.0</v>
      </c>
      <c r="C412" s="128">
        <v>700269.0</v>
      </c>
      <c r="D412" s="241" t="s">
        <v>1961</v>
      </c>
      <c r="E412" s="167" t="s">
        <v>73</v>
      </c>
      <c r="F412" s="217">
        <v>3500.0</v>
      </c>
      <c r="G412" s="218">
        <v>3500.0</v>
      </c>
      <c r="H412" s="225">
        <f t="shared" si="3"/>
        <v>0</v>
      </c>
      <c r="I412" s="230" t="s">
        <v>1962</v>
      </c>
      <c r="J412" s="231" t="s">
        <v>35</v>
      </c>
      <c r="K412" s="195" t="s">
        <v>358</v>
      </c>
      <c r="L412" s="162">
        <v>44774.0</v>
      </c>
      <c r="M412" s="150"/>
      <c r="N412" s="151"/>
      <c r="O412" s="182" t="s">
        <v>1963</v>
      </c>
      <c r="P412" s="182" t="s">
        <v>1964</v>
      </c>
      <c r="Q412" s="182" t="s">
        <v>1965</v>
      </c>
    </row>
    <row r="413">
      <c r="A413" s="147"/>
      <c r="B413" s="128">
        <v>406.0</v>
      </c>
      <c r="C413" s="128">
        <v>700223.0</v>
      </c>
      <c r="D413" s="241" t="s">
        <v>1966</v>
      </c>
      <c r="E413" s="167" t="s">
        <v>73</v>
      </c>
      <c r="F413" s="216">
        <v>100000.0</v>
      </c>
      <c r="G413" s="221">
        <v>100000.0</v>
      </c>
      <c r="H413" s="227">
        <f t="shared" si="3"/>
        <v>0</v>
      </c>
      <c r="I413" s="228" t="s">
        <v>1967</v>
      </c>
      <c r="J413" s="229" t="s">
        <v>35</v>
      </c>
      <c r="K413" s="193" t="s">
        <v>1105</v>
      </c>
      <c r="L413" s="162">
        <v>44896.0</v>
      </c>
      <c r="M413" s="150"/>
      <c r="N413" s="151"/>
      <c r="O413" s="182" t="s">
        <v>1968</v>
      </c>
      <c r="P413" s="182" t="s">
        <v>1969</v>
      </c>
      <c r="Q413" s="140" t="s">
        <v>1970</v>
      </c>
    </row>
    <row r="414">
      <c r="A414" s="147"/>
      <c r="B414" s="128">
        <v>407.0</v>
      </c>
      <c r="C414" s="128">
        <v>900063.0</v>
      </c>
      <c r="D414" s="242" t="s">
        <v>1971</v>
      </c>
      <c r="E414" s="167" t="s">
        <v>73</v>
      </c>
      <c r="F414" s="217">
        <v>3000.0</v>
      </c>
      <c r="G414" s="218">
        <v>3000.0</v>
      </c>
      <c r="H414" s="225">
        <f t="shared" si="3"/>
        <v>0</v>
      </c>
      <c r="I414" s="255" t="s">
        <v>1972</v>
      </c>
      <c r="J414" s="246" t="s">
        <v>46</v>
      </c>
      <c r="K414" s="195" t="s">
        <v>114</v>
      </c>
      <c r="L414" s="162">
        <v>44958.0</v>
      </c>
      <c r="M414" s="150"/>
      <c r="N414" s="151"/>
      <c r="O414" s="182" t="s">
        <v>1973</v>
      </c>
      <c r="P414" s="182" t="s">
        <v>1974</v>
      </c>
      <c r="Q414" s="155" t="s">
        <v>1975</v>
      </c>
    </row>
    <row r="415">
      <c r="A415" s="147"/>
      <c r="B415" s="128">
        <v>408.0</v>
      </c>
      <c r="C415" s="128">
        <v>900064.0</v>
      </c>
      <c r="D415" s="242" t="s">
        <v>1976</v>
      </c>
      <c r="E415" s="167" t="s">
        <v>73</v>
      </c>
      <c r="F415" s="216">
        <v>13527.0</v>
      </c>
      <c r="G415" s="221">
        <v>13527.0</v>
      </c>
      <c r="H415" s="227">
        <f t="shared" si="3"/>
        <v>0</v>
      </c>
      <c r="I415" s="228" t="s">
        <v>150</v>
      </c>
      <c r="J415" s="250" t="s">
        <v>46</v>
      </c>
      <c r="K415" s="193" t="s">
        <v>938</v>
      </c>
      <c r="L415" s="162">
        <v>44958.0</v>
      </c>
      <c r="M415" s="150"/>
      <c r="N415" s="151"/>
      <c r="O415" s="182" t="s">
        <v>1977</v>
      </c>
      <c r="P415" s="182" t="s">
        <v>1978</v>
      </c>
      <c r="Q415" s="182" t="s">
        <v>1979</v>
      </c>
    </row>
    <row r="416">
      <c r="A416" s="147"/>
      <c r="B416" s="128">
        <v>409.0</v>
      </c>
      <c r="C416" s="128">
        <v>800105.0</v>
      </c>
      <c r="D416" s="242" t="s">
        <v>1980</v>
      </c>
      <c r="E416" s="167" t="s">
        <v>73</v>
      </c>
      <c r="F416" s="217">
        <v>28000.0</v>
      </c>
      <c r="G416" s="218">
        <v>28000.0</v>
      </c>
      <c r="H416" s="225">
        <f t="shared" si="3"/>
        <v>0</v>
      </c>
      <c r="I416" s="230" t="s">
        <v>1343</v>
      </c>
      <c r="J416" s="231" t="s">
        <v>41</v>
      </c>
      <c r="K416" s="195" t="s">
        <v>317</v>
      </c>
      <c r="L416" s="162">
        <v>44958.0</v>
      </c>
      <c r="M416" s="150"/>
      <c r="N416" s="151"/>
      <c r="O416" s="182" t="s">
        <v>1981</v>
      </c>
      <c r="P416" s="182" t="s">
        <v>1982</v>
      </c>
      <c r="Q416" s="182" t="s">
        <v>1983</v>
      </c>
    </row>
    <row r="417">
      <c r="A417" s="147"/>
      <c r="B417" s="141">
        <v>410.0</v>
      </c>
      <c r="C417" s="128">
        <v>900031.0</v>
      </c>
      <c r="D417" s="242" t="s">
        <v>1984</v>
      </c>
      <c r="E417" s="167" t="s">
        <v>73</v>
      </c>
      <c r="F417" s="216">
        <v>31500.0</v>
      </c>
      <c r="G417" s="221">
        <v>31500.0</v>
      </c>
      <c r="H417" s="227">
        <f t="shared" si="3"/>
        <v>0</v>
      </c>
      <c r="I417" s="228" t="s">
        <v>1985</v>
      </c>
      <c r="J417" s="250" t="s">
        <v>1923</v>
      </c>
      <c r="K417" s="193" t="s">
        <v>1503</v>
      </c>
      <c r="L417" s="162">
        <v>44958.0</v>
      </c>
      <c r="M417" s="150"/>
      <c r="N417" s="151"/>
      <c r="O417" s="182" t="s">
        <v>1986</v>
      </c>
      <c r="P417" s="182" t="s">
        <v>1987</v>
      </c>
      <c r="Q417" s="182" t="s">
        <v>1988</v>
      </c>
    </row>
    <row r="418">
      <c r="A418" s="147"/>
      <c r="B418" s="128">
        <v>411.0</v>
      </c>
      <c r="C418" s="128">
        <v>900184.0</v>
      </c>
      <c r="D418" s="242" t="s">
        <v>1989</v>
      </c>
      <c r="E418" s="167" t="s">
        <v>73</v>
      </c>
      <c r="F418" s="217">
        <v>18000.0</v>
      </c>
      <c r="G418" s="218">
        <v>18000.0</v>
      </c>
      <c r="H418" s="225">
        <f t="shared" si="3"/>
        <v>0</v>
      </c>
      <c r="I418" s="230" t="s">
        <v>1003</v>
      </c>
      <c r="J418" s="246" t="s">
        <v>1923</v>
      </c>
      <c r="K418" s="195" t="s">
        <v>114</v>
      </c>
      <c r="L418" s="162">
        <v>44927.0</v>
      </c>
      <c r="M418" s="150"/>
      <c r="N418" s="151"/>
      <c r="O418" s="182" t="s">
        <v>1990</v>
      </c>
      <c r="P418" s="182" t="s">
        <v>1991</v>
      </c>
      <c r="Q418" s="182" t="s">
        <v>1992</v>
      </c>
    </row>
    <row r="419">
      <c r="A419" s="147"/>
      <c r="B419" s="128">
        <v>412.0</v>
      </c>
      <c r="C419" s="128">
        <v>900045.0</v>
      </c>
      <c r="D419" s="211" t="s">
        <v>1993</v>
      </c>
      <c r="E419" s="167" t="s">
        <v>73</v>
      </c>
      <c r="F419" s="216">
        <v>9100.0</v>
      </c>
      <c r="G419" s="221">
        <v>9100.0</v>
      </c>
      <c r="H419" s="227">
        <f t="shared" si="3"/>
        <v>0</v>
      </c>
      <c r="I419" s="228" t="s">
        <v>1003</v>
      </c>
      <c r="J419" s="250" t="s">
        <v>46</v>
      </c>
      <c r="K419" s="193" t="s">
        <v>740</v>
      </c>
      <c r="L419" s="162">
        <v>44927.0</v>
      </c>
      <c r="M419" s="150"/>
      <c r="N419" s="151"/>
      <c r="O419" s="182" t="s">
        <v>1994</v>
      </c>
      <c r="P419" s="182" t="s">
        <v>1995</v>
      </c>
      <c r="Q419" s="232" t="s">
        <v>1996</v>
      </c>
    </row>
    <row r="420">
      <c r="A420" s="147"/>
      <c r="B420" s="128">
        <v>413.0</v>
      </c>
      <c r="C420" s="128">
        <v>900062.0</v>
      </c>
      <c r="D420" s="242" t="s">
        <v>1997</v>
      </c>
      <c r="E420" s="167" t="s">
        <v>73</v>
      </c>
      <c r="F420" s="217">
        <v>10240.0</v>
      </c>
      <c r="G420" s="218">
        <v>10240.0</v>
      </c>
      <c r="H420" s="225">
        <f t="shared" si="3"/>
        <v>0</v>
      </c>
      <c r="I420" s="230" t="s">
        <v>1998</v>
      </c>
      <c r="J420" s="246" t="s">
        <v>46</v>
      </c>
      <c r="K420" s="195" t="s">
        <v>938</v>
      </c>
      <c r="L420" s="162">
        <v>44927.0</v>
      </c>
      <c r="M420" s="150"/>
      <c r="N420" s="151"/>
      <c r="O420" s="182" t="s">
        <v>1999</v>
      </c>
      <c r="P420" s="182" t="s">
        <v>2000</v>
      </c>
      <c r="Q420" s="182" t="s">
        <v>2001</v>
      </c>
    </row>
    <row r="421">
      <c r="A421" s="147"/>
      <c r="B421" s="141">
        <v>414.0</v>
      </c>
      <c r="C421" s="128">
        <v>900202.0</v>
      </c>
      <c r="D421" s="242" t="s">
        <v>2002</v>
      </c>
      <c r="E421" s="167" t="s">
        <v>73</v>
      </c>
      <c r="F421" s="216">
        <v>10500.0</v>
      </c>
      <c r="G421" s="221">
        <v>10500.0</v>
      </c>
      <c r="H421" s="227">
        <f t="shared" si="3"/>
        <v>0</v>
      </c>
      <c r="I421" s="228" t="s">
        <v>571</v>
      </c>
      <c r="J421" s="250" t="s">
        <v>1923</v>
      </c>
      <c r="K421" s="193" t="s">
        <v>114</v>
      </c>
      <c r="L421" s="162">
        <v>44927.0</v>
      </c>
      <c r="M421" s="150"/>
      <c r="N421" s="151"/>
      <c r="O421" s="182" t="s">
        <v>2003</v>
      </c>
      <c r="P421" s="182" t="s">
        <v>2004</v>
      </c>
      <c r="Q421" s="182" t="s">
        <v>2005</v>
      </c>
    </row>
    <row r="422">
      <c r="A422" s="147"/>
      <c r="B422" s="128">
        <v>415.0</v>
      </c>
      <c r="C422" s="128">
        <v>900110.0</v>
      </c>
      <c r="D422" s="242" t="s">
        <v>2006</v>
      </c>
      <c r="E422" s="167" t="s">
        <v>73</v>
      </c>
      <c r="F422" s="217">
        <v>4450.0</v>
      </c>
      <c r="G422" s="218">
        <v>4450.0</v>
      </c>
      <c r="H422" s="225">
        <f t="shared" si="3"/>
        <v>0</v>
      </c>
      <c r="I422" s="230" t="s">
        <v>2007</v>
      </c>
      <c r="J422" s="246" t="s">
        <v>46</v>
      </c>
      <c r="K422" s="195" t="s">
        <v>179</v>
      </c>
      <c r="L422" s="162">
        <v>44958.0</v>
      </c>
      <c r="M422" s="150"/>
      <c r="N422" s="151"/>
      <c r="O422" s="182" t="s">
        <v>2008</v>
      </c>
      <c r="P422" s="155" t="s">
        <v>2009</v>
      </c>
      <c r="Q422" s="152" t="s">
        <v>2010</v>
      </c>
    </row>
    <row r="423">
      <c r="A423" s="147"/>
      <c r="B423" s="128">
        <v>416.0</v>
      </c>
      <c r="C423" s="128">
        <v>900021.0</v>
      </c>
      <c r="D423" s="242" t="s">
        <v>2011</v>
      </c>
      <c r="E423" s="167" t="s">
        <v>73</v>
      </c>
      <c r="F423" s="216">
        <v>3420.0</v>
      </c>
      <c r="G423" s="221">
        <v>3420.0</v>
      </c>
      <c r="H423" s="227">
        <f t="shared" si="3"/>
        <v>0</v>
      </c>
      <c r="I423" s="228" t="s">
        <v>2012</v>
      </c>
      <c r="J423" s="250" t="s">
        <v>46</v>
      </c>
      <c r="K423" s="193" t="s">
        <v>740</v>
      </c>
      <c r="L423" s="162">
        <v>44927.0</v>
      </c>
      <c r="M423" s="150"/>
      <c r="N423" s="151"/>
      <c r="O423" s="182" t="s">
        <v>2013</v>
      </c>
      <c r="P423" s="182" t="s">
        <v>2014</v>
      </c>
      <c r="Q423" s="182" t="s">
        <v>2015</v>
      </c>
    </row>
    <row r="424">
      <c r="A424" s="147"/>
      <c r="B424" s="128">
        <v>417.0</v>
      </c>
      <c r="C424" s="128">
        <v>800103.0</v>
      </c>
      <c r="D424" s="242" t="s">
        <v>2016</v>
      </c>
      <c r="E424" s="167" t="s">
        <v>73</v>
      </c>
      <c r="F424" s="217">
        <v>5000.0</v>
      </c>
      <c r="G424" s="218">
        <v>5000.0</v>
      </c>
      <c r="H424" s="225">
        <f t="shared" si="3"/>
        <v>0</v>
      </c>
      <c r="I424" s="230" t="s">
        <v>2017</v>
      </c>
      <c r="J424" s="231" t="s">
        <v>739</v>
      </c>
      <c r="K424" s="195" t="s">
        <v>179</v>
      </c>
      <c r="L424" s="162">
        <v>44866.0</v>
      </c>
      <c r="M424" s="150"/>
      <c r="N424" s="151"/>
      <c r="O424" s="182" t="s">
        <v>2018</v>
      </c>
      <c r="P424" s="182" t="s">
        <v>2019</v>
      </c>
      <c r="Q424" s="182" t="s">
        <v>2020</v>
      </c>
    </row>
    <row r="425">
      <c r="A425" s="147"/>
      <c r="B425" s="141">
        <v>418.0</v>
      </c>
      <c r="C425" s="128">
        <v>800337.0</v>
      </c>
      <c r="D425" s="242" t="s">
        <v>2021</v>
      </c>
      <c r="E425" s="167" t="s">
        <v>73</v>
      </c>
      <c r="F425" s="216">
        <v>9400.0</v>
      </c>
      <c r="G425" s="221">
        <v>9400.0</v>
      </c>
      <c r="H425" s="227">
        <f t="shared" si="3"/>
        <v>0</v>
      </c>
      <c r="I425" s="228" t="s">
        <v>1206</v>
      </c>
      <c r="J425" s="229" t="s">
        <v>41</v>
      </c>
      <c r="K425" s="193" t="s">
        <v>612</v>
      </c>
      <c r="L425" s="162">
        <v>44927.0</v>
      </c>
      <c r="M425" s="150"/>
      <c r="N425" s="151"/>
      <c r="O425" s="182" t="s">
        <v>2022</v>
      </c>
      <c r="P425" s="182" t="s">
        <v>2023</v>
      </c>
      <c r="Q425" s="182" t="s">
        <v>2024</v>
      </c>
    </row>
    <row r="426">
      <c r="A426" s="147"/>
      <c r="B426" s="128">
        <v>419.0</v>
      </c>
      <c r="C426" s="128">
        <v>800304.0</v>
      </c>
      <c r="D426" s="242" t="s">
        <v>2025</v>
      </c>
      <c r="E426" s="167" t="s">
        <v>73</v>
      </c>
      <c r="F426" s="217">
        <v>104781.0</v>
      </c>
      <c r="G426" s="218">
        <v>104781.0</v>
      </c>
      <c r="H426" s="225">
        <f t="shared" si="3"/>
        <v>0</v>
      </c>
      <c r="I426" s="230" t="s">
        <v>2026</v>
      </c>
      <c r="J426" s="231" t="s">
        <v>41</v>
      </c>
      <c r="K426" s="195" t="s">
        <v>114</v>
      </c>
      <c r="L426" s="162">
        <v>44958.0</v>
      </c>
      <c r="M426" s="150" t="s">
        <v>2027</v>
      </c>
      <c r="N426" s="151"/>
      <c r="O426" s="182" t="s">
        <v>2028</v>
      </c>
      <c r="P426" s="182" t="s">
        <v>2029</v>
      </c>
      <c r="Q426" s="182" t="s">
        <v>2030</v>
      </c>
    </row>
    <row r="427">
      <c r="A427" s="147"/>
      <c r="B427" s="128">
        <v>420.0</v>
      </c>
      <c r="C427" s="128">
        <v>900056.0</v>
      </c>
      <c r="D427" s="242" t="s">
        <v>2031</v>
      </c>
      <c r="E427" s="167" t="s">
        <v>73</v>
      </c>
      <c r="F427" s="216">
        <v>19575.0</v>
      </c>
      <c r="G427" s="221">
        <v>19575.0</v>
      </c>
      <c r="H427" s="227">
        <f t="shared" si="3"/>
        <v>0</v>
      </c>
      <c r="I427" s="228" t="s">
        <v>2032</v>
      </c>
      <c r="J427" s="250" t="s">
        <v>46</v>
      </c>
      <c r="K427" s="193" t="s">
        <v>179</v>
      </c>
      <c r="L427" s="162">
        <v>44958.0</v>
      </c>
      <c r="M427" s="150"/>
      <c r="N427" s="151"/>
      <c r="O427" s="182" t="s">
        <v>2033</v>
      </c>
      <c r="P427" s="182" t="s">
        <v>2034</v>
      </c>
      <c r="Q427" s="182" t="s">
        <v>2035</v>
      </c>
    </row>
    <row r="428">
      <c r="A428" s="147"/>
      <c r="B428" s="128">
        <v>421.0</v>
      </c>
      <c r="C428" s="128">
        <v>900010.0</v>
      </c>
      <c r="D428" s="242" t="s">
        <v>2036</v>
      </c>
      <c r="E428" s="167" t="s">
        <v>73</v>
      </c>
      <c r="F428" s="217">
        <v>76000.0</v>
      </c>
      <c r="G428" s="218">
        <v>76000.0</v>
      </c>
      <c r="H428" s="225">
        <f t="shared" si="3"/>
        <v>0</v>
      </c>
      <c r="I428" s="230" t="s">
        <v>1124</v>
      </c>
      <c r="J428" s="246" t="s">
        <v>46</v>
      </c>
      <c r="K428" s="195" t="s">
        <v>1547</v>
      </c>
      <c r="L428" s="162">
        <v>44958.0</v>
      </c>
      <c r="M428" s="150"/>
      <c r="N428" s="151"/>
      <c r="O428" s="182" t="s">
        <v>2037</v>
      </c>
      <c r="P428" s="182" t="s">
        <v>2038</v>
      </c>
      <c r="Q428" s="182" t="s">
        <v>2039</v>
      </c>
    </row>
    <row r="429">
      <c r="A429" s="147"/>
      <c r="B429" s="128">
        <v>422.0</v>
      </c>
      <c r="C429" s="128">
        <v>900143.0</v>
      </c>
      <c r="D429" s="242" t="s">
        <v>2040</v>
      </c>
      <c r="E429" s="167" t="s">
        <v>73</v>
      </c>
      <c r="F429" s="216">
        <v>8000.0</v>
      </c>
      <c r="G429" s="221">
        <v>8000.0</v>
      </c>
      <c r="H429" s="227">
        <f t="shared" si="3"/>
        <v>0</v>
      </c>
      <c r="I429" s="228" t="s">
        <v>478</v>
      </c>
      <c r="J429" s="250" t="s">
        <v>46</v>
      </c>
      <c r="K429" s="193" t="s">
        <v>179</v>
      </c>
      <c r="L429" s="162">
        <v>44958.0</v>
      </c>
      <c r="M429" s="150"/>
      <c r="N429" s="151"/>
      <c r="O429" s="182" t="s">
        <v>2041</v>
      </c>
      <c r="P429" s="182" t="s">
        <v>2042</v>
      </c>
      <c r="Q429" s="182" t="s">
        <v>2043</v>
      </c>
    </row>
    <row r="430">
      <c r="A430" s="147"/>
      <c r="B430" s="128">
        <v>423.0</v>
      </c>
      <c r="C430" s="128">
        <v>800155.0</v>
      </c>
      <c r="D430" s="242" t="s">
        <v>2044</v>
      </c>
      <c r="E430" s="167" t="s">
        <v>73</v>
      </c>
      <c r="F430" s="217">
        <v>10000.0</v>
      </c>
      <c r="G430" s="218">
        <v>10000.0</v>
      </c>
      <c r="H430" s="225">
        <f t="shared" si="3"/>
        <v>0</v>
      </c>
      <c r="I430" s="230" t="s">
        <v>2045</v>
      </c>
      <c r="J430" s="231" t="s">
        <v>41</v>
      </c>
      <c r="K430" s="195" t="s">
        <v>1085</v>
      </c>
      <c r="L430" s="162">
        <v>44958.0</v>
      </c>
      <c r="M430" s="150" t="s">
        <v>2027</v>
      </c>
      <c r="N430" s="151"/>
      <c r="O430" s="182" t="s">
        <v>2046</v>
      </c>
      <c r="P430" s="182" t="s">
        <v>2047</v>
      </c>
      <c r="Q430" s="182" t="s">
        <v>2048</v>
      </c>
    </row>
    <row r="431" ht="22.5" customHeight="1">
      <c r="A431" s="147"/>
      <c r="B431" s="141">
        <v>424.0</v>
      </c>
      <c r="C431" s="128">
        <v>800158.0</v>
      </c>
      <c r="D431" s="242" t="s">
        <v>2049</v>
      </c>
      <c r="E431" s="167" t="s">
        <v>73</v>
      </c>
      <c r="F431" s="216">
        <v>25000.0</v>
      </c>
      <c r="G431" s="221">
        <v>25000.0</v>
      </c>
      <c r="H431" s="227">
        <f t="shared" si="3"/>
        <v>0</v>
      </c>
      <c r="I431" s="228" t="s">
        <v>2045</v>
      </c>
      <c r="J431" s="229" t="s">
        <v>41</v>
      </c>
      <c r="K431" s="193" t="s">
        <v>998</v>
      </c>
      <c r="L431" s="162">
        <v>44958.0</v>
      </c>
      <c r="M431" s="150" t="s">
        <v>2027</v>
      </c>
      <c r="N431" s="151"/>
      <c r="O431" s="182" t="s">
        <v>2050</v>
      </c>
      <c r="P431" s="182" t="s">
        <v>2051</v>
      </c>
      <c r="Q431" s="182" t="s">
        <v>2048</v>
      </c>
    </row>
    <row r="432" ht="21.0" customHeight="1">
      <c r="A432" s="147"/>
      <c r="B432" s="128">
        <v>425.0</v>
      </c>
      <c r="C432" s="128">
        <v>900123.0</v>
      </c>
      <c r="D432" s="129" t="s">
        <v>2052</v>
      </c>
      <c r="E432" s="167" t="s">
        <v>73</v>
      </c>
      <c r="F432" s="217">
        <v>53600.0</v>
      </c>
      <c r="G432" s="218">
        <v>53600.0</v>
      </c>
      <c r="H432" s="225">
        <f t="shared" si="3"/>
        <v>0</v>
      </c>
      <c r="I432" s="230" t="s">
        <v>1215</v>
      </c>
      <c r="J432" s="246" t="s">
        <v>46</v>
      </c>
      <c r="K432" s="195" t="s">
        <v>740</v>
      </c>
      <c r="L432" s="162">
        <v>44958.0</v>
      </c>
      <c r="M432" s="150"/>
      <c r="N432" s="151"/>
      <c r="O432" s="256" t="s">
        <v>2053</v>
      </c>
      <c r="P432" s="256" t="s">
        <v>2054</v>
      </c>
      <c r="Q432" s="256" t="s">
        <v>2055</v>
      </c>
    </row>
    <row r="433">
      <c r="A433" s="147"/>
      <c r="B433" s="128">
        <v>426.0</v>
      </c>
      <c r="C433" s="128">
        <v>900060.0</v>
      </c>
      <c r="D433" s="242" t="s">
        <v>2056</v>
      </c>
      <c r="E433" s="167" t="s">
        <v>73</v>
      </c>
      <c r="F433" s="216">
        <v>73600.0</v>
      </c>
      <c r="G433" s="221">
        <v>73600.0</v>
      </c>
      <c r="H433" s="227">
        <f t="shared" si="3"/>
        <v>0</v>
      </c>
      <c r="I433" s="228" t="s">
        <v>2057</v>
      </c>
      <c r="J433" s="250" t="s">
        <v>46</v>
      </c>
      <c r="K433" s="193" t="s">
        <v>1547</v>
      </c>
      <c r="L433" s="162">
        <v>44958.0</v>
      </c>
      <c r="M433" s="150" t="s">
        <v>2027</v>
      </c>
      <c r="N433" s="151"/>
      <c r="O433" s="182" t="s">
        <v>2058</v>
      </c>
      <c r="P433" s="182" t="s">
        <v>2059</v>
      </c>
      <c r="Q433" s="155" t="s">
        <v>2060</v>
      </c>
    </row>
    <row r="434">
      <c r="A434" s="147"/>
      <c r="B434" s="128">
        <v>427.0</v>
      </c>
      <c r="C434" s="128">
        <v>900098.0</v>
      </c>
      <c r="D434" s="242" t="s">
        <v>2061</v>
      </c>
      <c r="E434" s="167" t="s">
        <v>73</v>
      </c>
      <c r="F434" s="217">
        <v>97600.0</v>
      </c>
      <c r="G434" s="218">
        <v>97600.0</v>
      </c>
      <c r="H434" s="225">
        <f t="shared" si="3"/>
        <v>0</v>
      </c>
      <c r="I434" s="230" t="s">
        <v>2062</v>
      </c>
      <c r="J434" s="246" t="s">
        <v>46</v>
      </c>
      <c r="K434" s="195" t="s">
        <v>1896</v>
      </c>
      <c r="L434" s="162">
        <v>44958.0</v>
      </c>
      <c r="M434" s="150" t="s">
        <v>2027</v>
      </c>
      <c r="N434" s="151"/>
      <c r="O434" s="182" t="s">
        <v>2063</v>
      </c>
      <c r="P434" s="182" t="s">
        <v>2064</v>
      </c>
      <c r="Q434" s="155" t="s">
        <v>2065</v>
      </c>
    </row>
    <row r="435">
      <c r="A435" s="147"/>
      <c r="B435" s="141">
        <v>428.0</v>
      </c>
      <c r="C435" s="128">
        <v>900054.0</v>
      </c>
      <c r="D435" s="242" t="s">
        <v>2066</v>
      </c>
      <c r="E435" s="167" t="s">
        <v>73</v>
      </c>
      <c r="F435" s="216">
        <v>9600.0</v>
      </c>
      <c r="G435" s="221">
        <v>9600.0</v>
      </c>
      <c r="H435" s="227">
        <f t="shared" si="3"/>
        <v>0</v>
      </c>
      <c r="I435" s="228" t="s">
        <v>2067</v>
      </c>
      <c r="J435" s="250" t="s">
        <v>46</v>
      </c>
      <c r="K435" s="193" t="s">
        <v>1503</v>
      </c>
      <c r="L435" s="162">
        <v>44958.0</v>
      </c>
      <c r="M435" s="150" t="s">
        <v>2027</v>
      </c>
      <c r="N435" s="151"/>
      <c r="O435" s="182" t="s">
        <v>2068</v>
      </c>
      <c r="P435" s="182" t="s">
        <v>2069</v>
      </c>
      <c r="Q435" s="182" t="s">
        <v>2070</v>
      </c>
    </row>
    <row r="436">
      <c r="A436" s="147"/>
      <c r="B436" s="128">
        <v>429.0</v>
      </c>
      <c r="C436" s="128">
        <v>900107.0</v>
      </c>
      <c r="D436" s="242" t="s">
        <v>2071</v>
      </c>
      <c r="E436" s="167" t="s">
        <v>73</v>
      </c>
      <c r="F436" s="217">
        <v>5000.0</v>
      </c>
      <c r="G436" s="218">
        <v>5000.0</v>
      </c>
      <c r="H436" s="225">
        <f t="shared" si="3"/>
        <v>0</v>
      </c>
      <c r="I436" s="230" t="s">
        <v>2072</v>
      </c>
      <c r="J436" s="246" t="s">
        <v>46</v>
      </c>
      <c r="K436" s="195" t="s">
        <v>1517</v>
      </c>
      <c r="L436" s="162">
        <v>44958.0</v>
      </c>
      <c r="M436" s="150"/>
      <c r="N436" s="151"/>
      <c r="O436" s="182" t="s">
        <v>2073</v>
      </c>
      <c r="P436" s="182" t="s">
        <v>2074</v>
      </c>
      <c r="Q436" s="182" t="s">
        <v>2075</v>
      </c>
    </row>
    <row r="437">
      <c r="A437" s="147"/>
      <c r="B437" s="128">
        <v>430.0</v>
      </c>
      <c r="C437" s="128">
        <v>800350.0</v>
      </c>
      <c r="D437" s="242" t="s">
        <v>2076</v>
      </c>
      <c r="E437" s="167" t="s">
        <v>73</v>
      </c>
      <c r="F437" s="216">
        <v>10000.0</v>
      </c>
      <c r="G437" s="221">
        <v>10000.0</v>
      </c>
      <c r="H437" s="227">
        <f t="shared" si="3"/>
        <v>0</v>
      </c>
      <c r="I437" s="228" t="s">
        <v>2077</v>
      </c>
      <c r="J437" s="229" t="s">
        <v>41</v>
      </c>
      <c r="K437" s="193" t="s">
        <v>206</v>
      </c>
      <c r="L437" s="162">
        <v>44958.0</v>
      </c>
      <c r="M437" s="150"/>
      <c r="N437" s="151"/>
      <c r="O437" s="182" t="s">
        <v>2078</v>
      </c>
      <c r="P437" s="182" t="s">
        <v>2079</v>
      </c>
      <c r="Q437" s="182" t="s">
        <v>2080</v>
      </c>
    </row>
    <row r="438">
      <c r="A438" s="147"/>
      <c r="B438" s="128">
        <v>431.0</v>
      </c>
      <c r="C438" s="128">
        <v>800260.0</v>
      </c>
      <c r="D438" s="242" t="s">
        <v>2081</v>
      </c>
      <c r="E438" s="167" t="s">
        <v>73</v>
      </c>
      <c r="F438" s="217">
        <v>99850.0</v>
      </c>
      <c r="G438" s="218">
        <v>99850.0</v>
      </c>
      <c r="H438" s="225">
        <f t="shared" si="3"/>
        <v>0</v>
      </c>
      <c r="I438" s="230" t="s">
        <v>514</v>
      </c>
      <c r="J438" s="231" t="s">
        <v>41</v>
      </c>
      <c r="K438" s="195" t="s">
        <v>1130</v>
      </c>
      <c r="L438" s="162">
        <v>44958.0</v>
      </c>
      <c r="M438" s="150"/>
      <c r="N438" s="151"/>
      <c r="O438" s="182" t="s">
        <v>2082</v>
      </c>
      <c r="P438" s="182" t="s">
        <v>2083</v>
      </c>
      <c r="Q438" s="182" t="s">
        <v>2084</v>
      </c>
    </row>
    <row r="439">
      <c r="A439" s="147"/>
      <c r="B439" s="141">
        <v>432.0</v>
      </c>
      <c r="C439" s="128">
        <v>800243.0</v>
      </c>
      <c r="D439" s="211" t="s">
        <v>2085</v>
      </c>
      <c r="E439" s="167" t="s">
        <v>73</v>
      </c>
      <c r="F439" s="216">
        <v>50000.0</v>
      </c>
      <c r="G439" s="221">
        <v>50000.0</v>
      </c>
      <c r="H439" s="227">
        <f t="shared" si="3"/>
        <v>0</v>
      </c>
      <c r="I439" s="228" t="s">
        <v>1651</v>
      </c>
      <c r="J439" s="229" t="s">
        <v>41</v>
      </c>
      <c r="K439" s="193" t="s">
        <v>423</v>
      </c>
      <c r="L439" s="162">
        <v>44958.0</v>
      </c>
      <c r="M439" s="150"/>
      <c r="N439" s="151"/>
      <c r="O439" s="182" t="s">
        <v>2086</v>
      </c>
      <c r="P439" s="182" t="s">
        <v>2087</v>
      </c>
      <c r="Q439" s="182" t="s">
        <v>2088</v>
      </c>
    </row>
    <row r="440">
      <c r="A440" s="147"/>
      <c r="B440" s="128">
        <v>433.0</v>
      </c>
      <c r="C440" s="128">
        <v>800244.0</v>
      </c>
      <c r="D440" s="242" t="s">
        <v>2089</v>
      </c>
      <c r="E440" s="167" t="s">
        <v>73</v>
      </c>
      <c r="F440" s="217">
        <v>137417.0</v>
      </c>
      <c r="G440" s="218">
        <v>137417.0</v>
      </c>
      <c r="H440" s="225">
        <f t="shared" si="3"/>
        <v>0</v>
      </c>
      <c r="I440" s="230" t="s">
        <v>2090</v>
      </c>
      <c r="J440" s="231" t="s">
        <v>41</v>
      </c>
      <c r="K440" s="195" t="s">
        <v>1192</v>
      </c>
      <c r="L440" s="162">
        <v>44927.0</v>
      </c>
      <c r="M440" s="150" t="s">
        <v>2027</v>
      </c>
      <c r="N440" s="151"/>
      <c r="O440" s="182" t="s">
        <v>2091</v>
      </c>
      <c r="P440" s="182" t="s">
        <v>2092</v>
      </c>
      <c r="Q440" s="232" t="s">
        <v>2093</v>
      </c>
    </row>
    <row r="441">
      <c r="A441" s="147"/>
      <c r="B441" s="128">
        <v>434.0</v>
      </c>
      <c r="C441" s="128">
        <v>900008.0</v>
      </c>
      <c r="D441" s="242" t="s">
        <v>2094</v>
      </c>
      <c r="E441" s="167" t="s">
        <v>73</v>
      </c>
      <c r="F441" s="216">
        <v>43350.0</v>
      </c>
      <c r="G441" s="221">
        <v>43350.0</v>
      </c>
      <c r="H441" s="227">
        <f t="shared" si="3"/>
        <v>0</v>
      </c>
      <c r="I441" s="228" t="s">
        <v>1124</v>
      </c>
      <c r="J441" s="250" t="s">
        <v>1923</v>
      </c>
      <c r="K441" s="193" t="s">
        <v>1503</v>
      </c>
      <c r="L441" s="162">
        <v>44927.0</v>
      </c>
      <c r="M441" s="150"/>
      <c r="N441" s="151"/>
      <c r="O441" s="182" t="s">
        <v>2095</v>
      </c>
      <c r="P441" s="182" t="s">
        <v>2096</v>
      </c>
      <c r="Q441" s="182" t="s">
        <v>2097</v>
      </c>
    </row>
    <row r="442">
      <c r="A442" s="147"/>
      <c r="B442" s="128">
        <v>435.0</v>
      </c>
      <c r="C442" s="128">
        <v>900146.0</v>
      </c>
      <c r="D442" s="242" t="s">
        <v>2098</v>
      </c>
      <c r="E442" s="167" t="s">
        <v>73</v>
      </c>
      <c r="F442" s="217">
        <v>22500.0</v>
      </c>
      <c r="G442" s="218">
        <v>22500.0</v>
      </c>
      <c r="H442" s="225">
        <f t="shared" si="3"/>
        <v>0</v>
      </c>
      <c r="I442" s="230" t="s">
        <v>1401</v>
      </c>
      <c r="J442" s="246" t="s">
        <v>46</v>
      </c>
      <c r="K442" s="195" t="s">
        <v>179</v>
      </c>
      <c r="L442" s="162">
        <v>44958.0</v>
      </c>
      <c r="M442" s="150"/>
      <c r="N442" s="151"/>
      <c r="O442" s="182" t="s">
        <v>2099</v>
      </c>
      <c r="P442" s="182" t="s">
        <v>2100</v>
      </c>
      <c r="Q442" s="182" t="s">
        <v>2101</v>
      </c>
    </row>
    <row r="443">
      <c r="A443" s="147"/>
      <c r="B443" s="128">
        <v>436.0</v>
      </c>
      <c r="C443" s="128">
        <v>900065.0</v>
      </c>
      <c r="D443" s="242" t="s">
        <v>2102</v>
      </c>
      <c r="E443" s="167" t="s">
        <v>73</v>
      </c>
      <c r="F443" s="216">
        <v>7000.0</v>
      </c>
      <c r="G443" s="221">
        <v>7000.0</v>
      </c>
      <c r="H443" s="227">
        <f t="shared" si="3"/>
        <v>0</v>
      </c>
      <c r="I443" s="228" t="s">
        <v>102</v>
      </c>
      <c r="J443" s="250" t="s">
        <v>1923</v>
      </c>
      <c r="K443" s="193" t="s">
        <v>114</v>
      </c>
      <c r="L443" s="162">
        <v>44958.0</v>
      </c>
      <c r="M443" s="150"/>
      <c r="N443" s="151"/>
      <c r="O443" s="182" t="s">
        <v>2103</v>
      </c>
      <c r="P443" s="182" t="s">
        <v>2104</v>
      </c>
      <c r="Q443" s="182" t="s">
        <v>2105</v>
      </c>
    </row>
    <row r="444">
      <c r="A444" s="147"/>
      <c r="B444" s="128">
        <v>437.0</v>
      </c>
      <c r="C444" s="128">
        <v>900082.0</v>
      </c>
      <c r="D444" s="242" t="s">
        <v>2106</v>
      </c>
      <c r="E444" s="167" t="s">
        <v>73</v>
      </c>
      <c r="F444" s="217">
        <v>8425.0</v>
      </c>
      <c r="G444" s="218">
        <v>8425.0</v>
      </c>
      <c r="H444" s="225">
        <f t="shared" si="3"/>
        <v>0</v>
      </c>
      <c r="I444" s="230" t="s">
        <v>1003</v>
      </c>
      <c r="J444" s="246" t="s">
        <v>46</v>
      </c>
      <c r="K444" s="195" t="s">
        <v>1503</v>
      </c>
      <c r="L444" s="162">
        <v>44927.0</v>
      </c>
      <c r="M444" s="150" t="s">
        <v>2027</v>
      </c>
      <c r="N444" s="151"/>
      <c r="O444" s="182" t="s">
        <v>2107</v>
      </c>
      <c r="P444" s="182" t="s">
        <v>2108</v>
      </c>
      <c r="Q444" s="182" t="s">
        <v>2109</v>
      </c>
    </row>
    <row r="445">
      <c r="A445" s="147"/>
      <c r="B445" s="141">
        <v>438.0</v>
      </c>
      <c r="C445" s="128">
        <v>800174.0</v>
      </c>
      <c r="D445" s="242" t="s">
        <v>2110</v>
      </c>
      <c r="E445" s="167" t="s">
        <v>73</v>
      </c>
      <c r="F445" s="216">
        <v>5200.0</v>
      </c>
      <c r="G445" s="221">
        <v>5200.0</v>
      </c>
      <c r="H445" s="227">
        <f t="shared" si="3"/>
        <v>0</v>
      </c>
      <c r="I445" s="228" t="s">
        <v>2111</v>
      </c>
      <c r="J445" s="229" t="s">
        <v>41</v>
      </c>
      <c r="K445" s="193" t="s">
        <v>317</v>
      </c>
      <c r="L445" s="162">
        <v>44927.0</v>
      </c>
      <c r="M445" s="150"/>
      <c r="N445" s="151"/>
      <c r="O445" s="182" t="s">
        <v>2112</v>
      </c>
      <c r="P445" s="182" t="s">
        <v>2113</v>
      </c>
      <c r="Q445" s="182" t="s">
        <v>2114</v>
      </c>
    </row>
    <row r="446">
      <c r="A446" s="147"/>
      <c r="B446" s="128">
        <v>439.0</v>
      </c>
      <c r="C446" s="128">
        <v>900055.0</v>
      </c>
      <c r="D446" s="242" t="s">
        <v>2115</v>
      </c>
      <c r="E446" s="167" t="s">
        <v>73</v>
      </c>
      <c r="F446" s="217">
        <v>65000.0</v>
      </c>
      <c r="G446" s="218">
        <v>65000.0</v>
      </c>
      <c r="H446" s="225">
        <f t="shared" si="3"/>
        <v>0</v>
      </c>
      <c r="I446" s="230" t="s">
        <v>102</v>
      </c>
      <c r="J446" s="246" t="s">
        <v>46</v>
      </c>
      <c r="K446" s="195" t="s">
        <v>114</v>
      </c>
      <c r="L446" s="162">
        <v>44958.0</v>
      </c>
      <c r="M446" s="150"/>
      <c r="N446" s="151"/>
      <c r="O446" s="182" t="s">
        <v>2116</v>
      </c>
      <c r="P446" s="182" t="s">
        <v>2117</v>
      </c>
      <c r="Q446" s="155" t="s">
        <v>2118</v>
      </c>
    </row>
    <row r="447">
      <c r="A447" s="147"/>
      <c r="B447" s="128">
        <v>440.0</v>
      </c>
      <c r="C447" s="128">
        <v>900052.0</v>
      </c>
      <c r="D447" s="211" t="s">
        <v>2119</v>
      </c>
      <c r="E447" s="167" t="s">
        <v>73</v>
      </c>
      <c r="F447" s="216">
        <v>12000.0</v>
      </c>
      <c r="G447" s="221">
        <v>12000.0</v>
      </c>
      <c r="H447" s="227">
        <f t="shared" si="3"/>
        <v>0</v>
      </c>
      <c r="I447" s="228" t="s">
        <v>2067</v>
      </c>
      <c r="J447" s="250" t="s">
        <v>1923</v>
      </c>
      <c r="K447" s="193" t="s">
        <v>2120</v>
      </c>
      <c r="L447" s="162">
        <v>44927.0</v>
      </c>
      <c r="M447" s="150"/>
      <c r="N447" s="151"/>
      <c r="O447" s="182" t="s">
        <v>2121</v>
      </c>
      <c r="P447" s="182" t="s">
        <v>2122</v>
      </c>
      <c r="Q447" s="182" t="s">
        <v>2123</v>
      </c>
    </row>
    <row r="448">
      <c r="A448" s="147"/>
      <c r="B448" s="128">
        <v>441.0</v>
      </c>
      <c r="C448" s="128">
        <v>400023.0</v>
      </c>
      <c r="D448" s="244" t="s">
        <v>2124</v>
      </c>
      <c r="E448" s="153" t="s">
        <v>73</v>
      </c>
      <c r="F448" s="218">
        <v>2500.0</v>
      </c>
      <c r="G448" s="218">
        <v>2500.0</v>
      </c>
      <c r="H448" s="233">
        <f t="shared" si="3"/>
        <v>0</v>
      </c>
      <c r="I448" s="234" t="s">
        <v>2125</v>
      </c>
      <c r="J448" s="195" t="s">
        <v>161</v>
      </c>
      <c r="K448" s="195" t="s">
        <v>114</v>
      </c>
      <c r="L448" s="162">
        <v>44986.0</v>
      </c>
      <c r="M448" s="150"/>
      <c r="N448" s="151"/>
      <c r="O448" s="182" t="s">
        <v>2126</v>
      </c>
      <c r="P448" s="182"/>
      <c r="Q448" s="182"/>
    </row>
    <row r="449">
      <c r="A449" s="147"/>
      <c r="B449" s="141">
        <v>442.0</v>
      </c>
      <c r="C449" s="128">
        <v>900053.0</v>
      </c>
      <c r="D449" s="242" t="s">
        <v>2127</v>
      </c>
      <c r="E449" s="167" t="s">
        <v>73</v>
      </c>
      <c r="F449" s="216">
        <v>12000.0</v>
      </c>
      <c r="G449" s="221">
        <v>12000.0</v>
      </c>
      <c r="H449" s="227">
        <f t="shared" si="3"/>
        <v>0</v>
      </c>
      <c r="I449" s="228" t="s">
        <v>2067</v>
      </c>
      <c r="J449" s="250" t="s">
        <v>46</v>
      </c>
      <c r="K449" s="193" t="s">
        <v>1547</v>
      </c>
      <c r="L449" s="162">
        <v>44927.0</v>
      </c>
      <c r="M449" s="150"/>
      <c r="N449" s="151"/>
      <c r="O449" s="182" t="s">
        <v>2128</v>
      </c>
      <c r="P449" s="182" t="s">
        <v>2129</v>
      </c>
      <c r="Q449" s="182" t="s">
        <v>2130</v>
      </c>
    </row>
    <row r="450">
      <c r="A450" s="147"/>
      <c r="B450" s="128">
        <v>443.0</v>
      </c>
      <c r="C450" s="128">
        <v>900170.0</v>
      </c>
      <c r="D450" s="242" t="s">
        <v>2131</v>
      </c>
      <c r="E450" s="167" t="s">
        <v>73</v>
      </c>
      <c r="F450" s="217">
        <v>30000.0</v>
      </c>
      <c r="G450" s="218">
        <v>30000.0</v>
      </c>
      <c r="H450" s="225">
        <f t="shared" si="3"/>
        <v>0</v>
      </c>
      <c r="I450" s="230" t="s">
        <v>2132</v>
      </c>
      <c r="J450" s="246" t="s">
        <v>46</v>
      </c>
      <c r="K450" s="195" t="s">
        <v>1503</v>
      </c>
      <c r="L450" s="162">
        <v>44958.0</v>
      </c>
      <c r="M450" s="150"/>
      <c r="N450" s="151"/>
      <c r="O450" s="182" t="s">
        <v>2133</v>
      </c>
      <c r="P450" s="182"/>
      <c r="Q450" s="232" t="s">
        <v>2134</v>
      </c>
    </row>
    <row r="451">
      <c r="A451" s="147"/>
      <c r="B451" s="128">
        <v>444.0</v>
      </c>
      <c r="C451" s="128">
        <v>900048.0</v>
      </c>
      <c r="D451" s="242" t="s">
        <v>2135</v>
      </c>
      <c r="E451" s="167" t="s">
        <v>73</v>
      </c>
      <c r="F451" s="216">
        <v>5000.0</v>
      </c>
      <c r="G451" s="221">
        <v>5000.0</v>
      </c>
      <c r="H451" s="227">
        <f t="shared" si="3"/>
        <v>0</v>
      </c>
      <c r="I451" s="228" t="s">
        <v>2136</v>
      </c>
      <c r="J451" s="250" t="s">
        <v>46</v>
      </c>
      <c r="K451" s="193" t="s">
        <v>1503</v>
      </c>
      <c r="L451" s="162">
        <v>44958.0</v>
      </c>
      <c r="M451" s="150"/>
      <c r="N451" s="151"/>
      <c r="O451" s="182" t="s">
        <v>2137</v>
      </c>
      <c r="P451" s="182"/>
      <c r="Q451" s="232" t="s">
        <v>2134</v>
      </c>
    </row>
    <row r="452">
      <c r="A452" s="147"/>
      <c r="B452" s="128">
        <v>445.0</v>
      </c>
      <c r="C452" s="128">
        <v>300021.0</v>
      </c>
      <c r="D452" s="241" t="s">
        <v>2138</v>
      </c>
      <c r="E452" s="130" t="s">
        <v>73</v>
      </c>
      <c r="F452" s="218">
        <v>7000.0</v>
      </c>
      <c r="G452" s="218">
        <v>7000.0</v>
      </c>
      <c r="H452" s="225">
        <f t="shared" si="3"/>
        <v>0</v>
      </c>
      <c r="I452" s="234" t="s">
        <v>2139</v>
      </c>
      <c r="J452" s="195" t="s">
        <v>16</v>
      </c>
      <c r="K452" s="195" t="s">
        <v>104</v>
      </c>
      <c r="L452" s="162">
        <v>44958.0</v>
      </c>
      <c r="M452" s="150"/>
      <c r="N452" s="151"/>
      <c r="O452" s="182" t="s">
        <v>2140</v>
      </c>
      <c r="P452" s="182" t="s">
        <v>2141</v>
      </c>
      <c r="Q452" s="182" t="s">
        <v>2142</v>
      </c>
    </row>
    <row r="453">
      <c r="A453" s="147"/>
      <c r="B453" s="141">
        <v>446.0</v>
      </c>
      <c r="C453" s="128">
        <v>800172.0</v>
      </c>
      <c r="D453" s="242" t="s">
        <v>2143</v>
      </c>
      <c r="E453" s="167" t="s">
        <v>73</v>
      </c>
      <c r="F453" s="216">
        <v>22500.0</v>
      </c>
      <c r="G453" s="221">
        <v>22500.0</v>
      </c>
      <c r="H453" s="227">
        <f t="shared" si="3"/>
        <v>0</v>
      </c>
      <c r="I453" s="228" t="s">
        <v>2144</v>
      </c>
      <c r="J453" s="229" t="s">
        <v>41</v>
      </c>
      <c r="K453" s="193" t="s">
        <v>206</v>
      </c>
      <c r="L453" s="162">
        <v>44986.0</v>
      </c>
      <c r="M453" s="150"/>
      <c r="N453" s="151"/>
      <c r="O453" s="182" t="s">
        <v>2145</v>
      </c>
      <c r="P453" s="182" t="s">
        <v>2146</v>
      </c>
      <c r="Q453" s="155" t="s">
        <v>2147</v>
      </c>
    </row>
    <row r="454">
      <c r="A454" s="147"/>
      <c r="B454" s="128">
        <v>447.0</v>
      </c>
      <c r="C454" s="128">
        <v>900118.0</v>
      </c>
      <c r="D454" s="242" t="s">
        <v>2148</v>
      </c>
      <c r="E454" s="167" t="s">
        <v>73</v>
      </c>
      <c r="F454" s="217">
        <v>16080.0</v>
      </c>
      <c r="G454" s="218">
        <v>16080.0</v>
      </c>
      <c r="H454" s="225">
        <f t="shared" si="3"/>
        <v>0</v>
      </c>
      <c r="I454" s="230" t="s">
        <v>1053</v>
      </c>
      <c r="J454" s="246" t="s">
        <v>46</v>
      </c>
      <c r="K454" s="195" t="s">
        <v>114</v>
      </c>
      <c r="L454" s="162">
        <v>44986.0</v>
      </c>
      <c r="M454" s="150"/>
      <c r="N454" s="151"/>
      <c r="O454" s="182" t="s">
        <v>2149</v>
      </c>
      <c r="P454" s="182" t="s">
        <v>2150</v>
      </c>
      <c r="Q454" s="204" t="s">
        <v>2151</v>
      </c>
    </row>
    <row r="455">
      <c r="A455" s="147"/>
      <c r="B455" s="128">
        <v>448.0</v>
      </c>
      <c r="C455" s="128">
        <v>700058.0</v>
      </c>
      <c r="D455" s="241" t="s">
        <v>2152</v>
      </c>
      <c r="E455" s="167" t="s">
        <v>73</v>
      </c>
      <c r="F455" s="216">
        <v>12700.0</v>
      </c>
      <c r="G455" s="221">
        <v>12700.0</v>
      </c>
      <c r="H455" s="227">
        <f t="shared" si="3"/>
        <v>0</v>
      </c>
      <c r="I455" s="228" t="s">
        <v>167</v>
      </c>
      <c r="J455" s="229" t="s">
        <v>35</v>
      </c>
      <c r="K455" s="193" t="s">
        <v>581</v>
      </c>
      <c r="L455" s="162">
        <v>44713.0</v>
      </c>
      <c r="M455" s="150"/>
      <c r="N455" s="151"/>
      <c r="O455" s="182" t="s">
        <v>2153</v>
      </c>
      <c r="P455" s="182" t="s">
        <v>2154</v>
      </c>
      <c r="Q455" s="182" t="s">
        <v>2155</v>
      </c>
    </row>
    <row r="456">
      <c r="A456" s="147"/>
      <c r="B456" s="128">
        <v>449.0</v>
      </c>
      <c r="C456" s="128">
        <v>800119.0</v>
      </c>
      <c r="D456" s="242" t="s">
        <v>2156</v>
      </c>
      <c r="E456" s="167" t="s">
        <v>73</v>
      </c>
      <c r="F456" s="217">
        <v>15000.0</v>
      </c>
      <c r="G456" s="218">
        <v>15000.0</v>
      </c>
      <c r="H456" s="225">
        <f t="shared" si="3"/>
        <v>0</v>
      </c>
      <c r="I456" s="230" t="s">
        <v>2144</v>
      </c>
      <c r="J456" s="231" t="s">
        <v>41</v>
      </c>
      <c r="K456" s="195" t="s">
        <v>612</v>
      </c>
      <c r="L456" s="162">
        <v>44986.0</v>
      </c>
      <c r="M456" s="150"/>
      <c r="N456" s="151"/>
      <c r="O456" s="182" t="s">
        <v>2157</v>
      </c>
      <c r="P456" s="182" t="s">
        <v>2158</v>
      </c>
      <c r="Q456" s="155" t="s">
        <v>2159</v>
      </c>
    </row>
    <row r="457">
      <c r="A457" s="147"/>
      <c r="B457" s="128">
        <v>450.0</v>
      </c>
      <c r="C457" s="128">
        <v>800357.0</v>
      </c>
      <c r="D457" s="242" t="s">
        <v>2160</v>
      </c>
      <c r="E457" s="167" t="s">
        <v>73</v>
      </c>
      <c r="F457" s="216">
        <v>15000.0</v>
      </c>
      <c r="G457" s="221">
        <v>15000.0</v>
      </c>
      <c r="H457" s="227">
        <f t="shared" si="3"/>
        <v>0</v>
      </c>
      <c r="I457" s="228" t="s">
        <v>1783</v>
      </c>
      <c r="J457" s="229" t="s">
        <v>41</v>
      </c>
      <c r="K457" s="193" t="s">
        <v>1085</v>
      </c>
      <c r="L457" s="162">
        <v>44986.0</v>
      </c>
      <c r="M457" s="150"/>
      <c r="N457" s="151"/>
      <c r="O457" s="182" t="s">
        <v>2161</v>
      </c>
      <c r="P457" s="182" t="s">
        <v>2162</v>
      </c>
      <c r="Q457" s="182" t="s">
        <v>2163</v>
      </c>
    </row>
    <row r="458">
      <c r="A458" s="147"/>
      <c r="B458" s="128">
        <v>451.0</v>
      </c>
      <c r="C458" s="128">
        <v>800148.0</v>
      </c>
      <c r="D458" s="242" t="s">
        <v>2164</v>
      </c>
      <c r="E458" s="167" t="s">
        <v>73</v>
      </c>
      <c r="F458" s="217">
        <v>59040.0</v>
      </c>
      <c r="G458" s="218">
        <v>59040.0</v>
      </c>
      <c r="H458" s="225">
        <f t="shared" si="3"/>
        <v>0</v>
      </c>
      <c r="I458" s="230" t="s">
        <v>302</v>
      </c>
      <c r="J458" s="231" t="s">
        <v>41</v>
      </c>
      <c r="K458" s="195" t="s">
        <v>895</v>
      </c>
      <c r="L458" s="162">
        <v>44986.0</v>
      </c>
      <c r="M458" s="150"/>
      <c r="N458" s="151"/>
      <c r="O458" s="232" t="s">
        <v>2165</v>
      </c>
      <c r="P458" s="182" t="s">
        <v>2166</v>
      </c>
      <c r="Q458" s="155" t="s">
        <v>2167</v>
      </c>
    </row>
    <row r="459">
      <c r="A459" s="147"/>
      <c r="B459" s="141">
        <v>452.0</v>
      </c>
      <c r="C459" s="128">
        <v>900089.0</v>
      </c>
      <c r="D459" s="242" t="s">
        <v>2168</v>
      </c>
      <c r="E459" s="167" t="s">
        <v>73</v>
      </c>
      <c r="F459" s="216">
        <v>70000.0</v>
      </c>
      <c r="G459" s="221">
        <v>70000.0</v>
      </c>
      <c r="H459" s="227">
        <f t="shared" si="3"/>
        <v>0</v>
      </c>
      <c r="I459" s="228" t="s">
        <v>2169</v>
      </c>
      <c r="J459" s="250" t="s">
        <v>1923</v>
      </c>
      <c r="K459" s="193" t="s">
        <v>895</v>
      </c>
      <c r="L459" s="162">
        <v>44986.0</v>
      </c>
      <c r="M459" s="150"/>
      <c r="N459" s="151"/>
      <c r="O459" s="232" t="s">
        <v>2170</v>
      </c>
      <c r="P459" s="182" t="s">
        <v>2171</v>
      </c>
      <c r="Q459" s="182" t="s">
        <v>2172</v>
      </c>
    </row>
    <row r="460">
      <c r="A460" s="147"/>
      <c r="B460" s="128">
        <v>453.0</v>
      </c>
      <c r="C460" s="128">
        <v>900154.0</v>
      </c>
      <c r="D460" s="211" t="s">
        <v>2173</v>
      </c>
      <c r="E460" s="167" t="s">
        <v>73</v>
      </c>
      <c r="F460" s="217">
        <v>50000.0</v>
      </c>
      <c r="G460" s="218">
        <v>50000.0</v>
      </c>
      <c r="H460" s="225">
        <f t="shared" si="3"/>
        <v>0</v>
      </c>
      <c r="I460" s="230" t="s">
        <v>1905</v>
      </c>
      <c r="J460" s="246" t="s">
        <v>46</v>
      </c>
      <c r="K460" s="195" t="s">
        <v>2120</v>
      </c>
      <c r="L460" s="162">
        <v>45017.0</v>
      </c>
      <c r="M460" s="150"/>
      <c r="N460" s="151"/>
      <c r="O460" s="182" t="s">
        <v>2174</v>
      </c>
      <c r="P460" s="182" t="s">
        <v>2175</v>
      </c>
      <c r="Q460" s="204" t="s">
        <v>2176</v>
      </c>
    </row>
    <row r="461">
      <c r="A461" s="147"/>
      <c r="B461" s="128">
        <v>454.0</v>
      </c>
      <c r="C461" s="128">
        <v>800234.0</v>
      </c>
      <c r="D461" s="242" t="s">
        <v>2177</v>
      </c>
      <c r="E461" s="167" t="s">
        <v>73</v>
      </c>
      <c r="F461" s="216">
        <v>44900.0</v>
      </c>
      <c r="G461" s="221">
        <v>44900.0</v>
      </c>
      <c r="H461" s="227">
        <f t="shared" si="3"/>
        <v>0</v>
      </c>
      <c r="I461" s="228" t="s">
        <v>2178</v>
      </c>
      <c r="J461" s="229" t="s">
        <v>41</v>
      </c>
      <c r="K461" s="193" t="s">
        <v>1201</v>
      </c>
      <c r="L461" s="162">
        <v>45017.0</v>
      </c>
      <c r="M461" s="150"/>
      <c r="N461" s="151"/>
      <c r="O461" s="182" t="s">
        <v>2179</v>
      </c>
      <c r="P461" s="182" t="s">
        <v>2180</v>
      </c>
      <c r="Q461" s="182" t="s">
        <v>2181</v>
      </c>
    </row>
    <row r="462">
      <c r="A462" s="147"/>
      <c r="B462" s="128">
        <v>455.0</v>
      </c>
      <c r="C462" s="128">
        <v>700258.0</v>
      </c>
      <c r="D462" s="241" t="s">
        <v>2182</v>
      </c>
      <c r="E462" s="167" t="s">
        <v>73</v>
      </c>
      <c r="F462" s="217">
        <v>7500.0</v>
      </c>
      <c r="G462" s="218">
        <v>7500.0</v>
      </c>
      <c r="H462" s="225">
        <f t="shared" si="3"/>
        <v>0</v>
      </c>
      <c r="I462" s="230" t="s">
        <v>2045</v>
      </c>
      <c r="J462" s="231" t="s">
        <v>35</v>
      </c>
      <c r="K462" s="195" t="s">
        <v>692</v>
      </c>
      <c r="L462" s="162">
        <v>45017.0</v>
      </c>
      <c r="M462" s="150"/>
      <c r="N462" s="151"/>
      <c r="O462" s="182" t="s">
        <v>2183</v>
      </c>
      <c r="P462" s="182" t="s">
        <v>2184</v>
      </c>
      <c r="Q462" s="182" t="s">
        <v>2185</v>
      </c>
    </row>
    <row r="463">
      <c r="A463" s="147"/>
      <c r="B463" s="141">
        <v>456.0</v>
      </c>
      <c r="C463" s="128">
        <v>800128.0</v>
      </c>
      <c r="D463" s="242" t="s">
        <v>2186</v>
      </c>
      <c r="E463" s="167" t="s">
        <v>73</v>
      </c>
      <c r="F463" s="216">
        <v>29000.0</v>
      </c>
      <c r="G463" s="221">
        <v>29000.0</v>
      </c>
      <c r="H463" s="227">
        <f t="shared" si="3"/>
        <v>0</v>
      </c>
      <c r="I463" s="228" t="s">
        <v>478</v>
      </c>
      <c r="J463" s="229" t="s">
        <v>41</v>
      </c>
      <c r="K463" s="193" t="s">
        <v>740</v>
      </c>
      <c r="L463" s="162">
        <v>45017.0</v>
      </c>
      <c r="M463" s="150"/>
      <c r="N463" s="151"/>
      <c r="O463" s="182" t="s">
        <v>2187</v>
      </c>
      <c r="P463" s="182" t="s">
        <v>2188</v>
      </c>
      <c r="Q463" s="182" t="s">
        <v>2189</v>
      </c>
    </row>
    <row r="464">
      <c r="A464" s="147"/>
      <c r="B464" s="128">
        <v>457.0</v>
      </c>
      <c r="C464" s="128">
        <v>800117.0</v>
      </c>
      <c r="D464" s="242" t="s">
        <v>2190</v>
      </c>
      <c r="E464" s="167" t="s">
        <v>73</v>
      </c>
      <c r="F464" s="217">
        <v>29000.0</v>
      </c>
      <c r="G464" s="218">
        <v>29000.0</v>
      </c>
      <c r="H464" s="225">
        <f t="shared" si="3"/>
        <v>0</v>
      </c>
      <c r="I464" s="230" t="s">
        <v>478</v>
      </c>
      <c r="J464" s="231" t="s">
        <v>41</v>
      </c>
      <c r="K464" s="195" t="s">
        <v>1201</v>
      </c>
      <c r="L464" s="162">
        <v>45017.0</v>
      </c>
      <c r="M464" s="150"/>
      <c r="N464" s="151"/>
      <c r="O464" s="182" t="s">
        <v>2191</v>
      </c>
      <c r="P464" s="182" t="s">
        <v>2192</v>
      </c>
      <c r="Q464" s="182" t="s">
        <v>2189</v>
      </c>
    </row>
    <row r="465">
      <c r="A465" s="147"/>
      <c r="B465" s="128">
        <v>458.0</v>
      </c>
      <c r="C465" s="128">
        <v>800071.0</v>
      </c>
      <c r="D465" s="211" t="s">
        <v>2193</v>
      </c>
      <c r="E465" s="167" t="s">
        <v>73</v>
      </c>
      <c r="F465" s="216">
        <v>6000.0</v>
      </c>
      <c r="G465" s="221">
        <v>6000.0</v>
      </c>
      <c r="H465" s="227">
        <f t="shared" si="3"/>
        <v>0</v>
      </c>
      <c r="I465" s="228" t="s">
        <v>915</v>
      </c>
      <c r="J465" s="229" t="s">
        <v>41</v>
      </c>
      <c r="K465" s="193" t="s">
        <v>1085</v>
      </c>
      <c r="L465" s="162">
        <v>45017.0</v>
      </c>
      <c r="M465" s="150"/>
      <c r="N465" s="151"/>
      <c r="O465" s="182" t="s">
        <v>2194</v>
      </c>
      <c r="P465" s="182" t="s">
        <v>2195</v>
      </c>
      <c r="Q465" s="155" t="s">
        <v>2196</v>
      </c>
    </row>
    <row r="466">
      <c r="A466" s="147"/>
      <c r="B466" s="128">
        <v>459.0</v>
      </c>
      <c r="C466" s="128">
        <v>800153.0</v>
      </c>
      <c r="D466" s="242" t="s">
        <v>2197</v>
      </c>
      <c r="E466" s="167" t="s">
        <v>73</v>
      </c>
      <c r="F466" s="217">
        <v>25000.0</v>
      </c>
      <c r="G466" s="218">
        <v>25000.0</v>
      </c>
      <c r="H466" s="225">
        <f t="shared" si="3"/>
        <v>0</v>
      </c>
      <c r="I466" s="230" t="s">
        <v>2045</v>
      </c>
      <c r="J466" s="231" t="s">
        <v>41</v>
      </c>
      <c r="K466" s="195" t="s">
        <v>423</v>
      </c>
      <c r="L466" s="162">
        <v>45017.0</v>
      </c>
      <c r="M466" s="150"/>
      <c r="N466" s="151"/>
      <c r="O466" s="182" t="s">
        <v>2198</v>
      </c>
      <c r="P466" s="182" t="s">
        <v>2199</v>
      </c>
      <c r="Q466" s="140" t="s">
        <v>2185</v>
      </c>
    </row>
    <row r="467">
      <c r="A467" s="147"/>
      <c r="B467" s="141">
        <v>460.0</v>
      </c>
      <c r="C467" s="128">
        <v>900163.0</v>
      </c>
      <c r="D467" s="242" t="s">
        <v>2200</v>
      </c>
      <c r="E467" s="167" t="s">
        <v>73</v>
      </c>
      <c r="F467" s="216">
        <v>13500.0</v>
      </c>
      <c r="G467" s="221">
        <v>13500.0</v>
      </c>
      <c r="H467" s="227">
        <f t="shared" si="3"/>
        <v>0</v>
      </c>
      <c r="I467" s="228" t="s">
        <v>509</v>
      </c>
      <c r="J467" s="250" t="s">
        <v>46</v>
      </c>
      <c r="K467" s="193" t="s">
        <v>1760</v>
      </c>
      <c r="L467" s="162">
        <v>45017.0</v>
      </c>
      <c r="M467" s="150"/>
      <c r="N467" s="151"/>
      <c r="O467" s="182" t="s">
        <v>2201</v>
      </c>
      <c r="P467" s="182" t="s">
        <v>2202</v>
      </c>
      <c r="Q467" s="140" t="s">
        <v>2203</v>
      </c>
    </row>
    <row r="468">
      <c r="A468" s="147"/>
      <c r="B468" s="128">
        <v>461.0</v>
      </c>
      <c r="C468" s="128">
        <v>800193.0</v>
      </c>
      <c r="D468" s="242" t="s">
        <v>2204</v>
      </c>
      <c r="E468" s="167" t="s">
        <v>73</v>
      </c>
      <c r="F468" s="217">
        <v>14215.0</v>
      </c>
      <c r="G468" s="218">
        <v>14215.0</v>
      </c>
      <c r="H468" s="225">
        <f t="shared" si="3"/>
        <v>0</v>
      </c>
      <c r="I468" s="230" t="s">
        <v>167</v>
      </c>
      <c r="J468" s="231" t="s">
        <v>41</v>
      </c>
      <c r="K468" s="195" t="s">
        <v>206</v>
      </c>
      <c r="L468" s="162">
        <v>45017.0</v>
      </c>
      <c r="M468" s="150"/>
      <c r="N468" s="151"/>
      <c r="O468" s="182" t="s">
        <v>2205</v>
      </c>
      <c r="P468" s="182" t="s">
        <v>2206</v>
      </c>
      <c r="Q468" s="155" t="s">
        <v>2207</v>
      </c>
    </row>
    <row r="469">
      <c r="A469" s="147"/>
      <c r="B469" s="128">
        <v>462.0</v>
      </c>
      <c r="C469" s="128">
        <v>900078.0</v>
      </c>
      <c r="D469" s="242" t="s">
        <v>2208</v>
      </c>
      <c r="E469" s="167" t="s">
        <v>73</v>
      </c>
      <c r="F469" s="216">
        <v>30300.0</v>
      </c>
      <c r="G469" s="221">
        <v>30300.0</v>
      </c>
      <c r="H469" s="227">
        <f t="shared" si="3"/>
        <v>0</v>
      </c>
      <c r="I469" s="228" t="s">
        <v>2209</v>
      </c>
      <c r="J469" s="250" t="s">
        <v>46</v>
      </c>
      <c r="K469" s="193" t="s">
        <v>1503</v>
      </c>
      <c r="L469" s="162">
        <v>45017.0</v>
      </c>
      <c r="M469" s="150"/>
      <c r="N469" s="151"/>
      <c r="O469" s="182" t="s">
        <v>2210</v>
      </c>
      <c r="P469" s="182" t="s">
        <v>2211</v>
      </c>
      <c r="Q469" s="182" t="s">
        <v>2212</v>
      </c>
    </row>
    <row r="470">
      <c r="A470" s="147"/>
      <c r="B470" s="128">
        <v>463.0</v>
      </c>
      <c r="C470" s="128">
        <v>700028.0</v>
      </c>
      <c r="D470" s="241" t="s">
        <v>2213</v>
      </c>
      <c r="E470" s="167" t="s">
        <v>73</v>
      </c>
      <c r="F470" s="217">
        <v>49800.0</v>
      </c>
      <c r="G470" s="218">
        <v>49800.0</v>
      </c>
      <c r="H470" s="225">
        <f t="shared" si="3"/>
        <v>0</v>
      </c>
      <c r="I470" s="230" t="s">
        <v>2214</v>
      </c>
      <c r="J470" s="231" t="s">
        <v>35</v>
      </c>
      <c r="K470" s="195" t="s">
        <v>1050</v>
      </c>
      <c r="L470" s="162">
        <v>45017.0</v>
      </c>
      <c r="M470" s="150"/>
      <c r="N470" s="151"/>
      <c r="O470" s="182" t="s">
        <v>2215</v>
      </c>
      <c r="P470" s="182" t="s">
        <v>2216</v>
      </c>
      <c r="Q470" s="182" t="s">
        <v>2217</v>
      </c>
    </row>
    <row r="471">
      <c r="A471" s="147"/>
      <c r="B471" s="128">
        <v>464.0</v>
      </c>
      <c r="C471" s="128">
        <v>900168.0</v>
      </c>
      <c r="D471" s="242" t="s">
        <v>2218</v>
      </c>
      <c r="E471" s="167" t="s">
        <v>73</v>
      </c>
      <c r="F471" s="216">
        <v>3950.0</v>
      </c>
      <c r="G471" s="221">
        <v>3950.0</v>
      </c>
      <c r="H471" s="227">
        <f t="shared" si="3"/>
        <v>0</v>
      </c>
      <c r="I471" s="228" t="s">
        <v>2219</v>
      </c>
      <c r="J471" s="250" t="s">
        <v>46</v>
      </c>
      <c r="K471" s="193" t="s">
        <v>179</v>
      </c>
      <c r="L471" s="162">
        <v>45017.0</v>
      </c>
      <c r="M471" s="150"/>
      <c r="N471" s="151"/>
      <c r="O471" s="182" t="s">
        <v>2220</v>
      </c>
      <c r="P471" s="182" t="s">
        <v>2221</v>
      </c>
      <c r="Q471" s="257" t="s">
        <v>2222</v>
      </c>
    </row>
    <row r="472">
      <c r="A472" s="147"/>
      <c r="B472" s="128">
        <v>465.0</v>
      </c>
      <c r="C472" s="128">
        <v>900186.0</v>
      </c>
      <c r="D472" s="242" t="s">
        <v>2223</v>
      </c>
      <c r="E472" s="167" t="s">
        <v>73</v>
      </c>
      <c r="F472" s="217">
        <v>7800.0</v>
      </c>
      <c r="G472" s="218">
        <v>7800.0</v>
      </c>
      <c r="H472" s="225">
        <f t="shared" si="3"/>
        <v>0</v>
      </c>
      <c r="I472" s="230" t="s">
        <v>1003</v>
      </c>
      <c r="J472" s="246" t="s">
        <v>1923</v>
      </c>
      <c r="K472" s="195" t="s">
        <v>1503</v>
      </c>
      <c r="L472" s="162">
        <v>45017.0</v>
      </c>
      <c r="M472" s="150"/>
      <c r="N472" s="151"/>
      <c r="O472" s="182" t="s">
        <v>2224</v>
      </c>
      <c r="P472" s="182" t="s">
        <v>2225</v>
      </c>
      <c r="Q472" s="182" t="s">
        <v>2226</v>
      </c>
    </row>
    <row r="473">
      <c r="A473" s="147"/>
      <c r="B473" s="141">
        <v>466.0</v>
      </c>
      <c r="C473" s="128">
        <v>900210.0</v>
      </c>
      <c r="D473" s="242" t="s">
        <v>2227</v>
      </c>
      <c r="E473" s="167" t="s">
        <v>73</v>
      </c>
      <c r="F473" s="216">
        <v>98600.0</v>
      </c>
      <c r="G473" s="221">
        <v>98600.0</v>
      </c>
      <c r="H473" s="227">
        <f t="shared" si="3"/>
        <v>0</v>
      </c>
      <c r="I473" s="228" t="s">
        <v>2228</v>
      </c>
      <c r="J473" s="250" t="s">
        <v>46</v>
      </c>
      <c r="K473" s="193" t="s">
        <v>1547</v>
      </c>
      <c r="L473" s="162">
        <v>45017.0</v>
      </c>
      <c r="M473" s="150"/>
      <c r="N473" s="151"/>
      <c r="O473" s="182" t="s">
        <v>2229</v>
      </c>
      <c r="P473" s="182" t="s">
        <v>2230</v>
      </c>
      <c r="Q473" s="155" t="s">
        <v>2231</v>
      </c>
    </row>
    <row r="474">
      <c r="A474" s="147"/>
      <c r="B474" s="128">
        <v>467.0</v>
      </c>
      <c r="C474" s="128">
        <v>900113.0</v>
      </c>
      <c r="D474" s="242" t="s">
        <v>2232</v>
      </c>
      <c r="E474" s="167" t="s">
        <v>73</v>
      </c>
      <c r="F474" s="217">
        <v>119000.0</v>
      </c>
      <c r="G474" s="218">
        <v>119000.0</v>
      </c>
      <c r="H474" s="225">
        <f t="shared" si="3"/>
        <v>0</v>
      </c>
      <c r="I474" s="230" t="s">
        <v>514</v>
      </c>
      <c r="J474" s="246" t="s">
        <v>46</v>
      </c>
      <c r="K474" s="195" t="s">
        <v>1547</v>
      </c>
      <c r="L474" s="162">
        <v>45017.0</v>
      </c>
      <c r="M474" s="150"/>
      <c r="N474" s="151"/>
      <c r="O474" s="182" t="s">
        <v>2233</v>
      </c>
      <c r="P474" s="182" t="s">
        <v>2234</v>
      </c>
      <c r="Q474" s="258" t="s">
        <v>2235</v>
      </c>
    </row>
    <row r="475">
      <c r="A475" s="147"/>
      <c r="B475" s="128">
        <v>468.0</v>
      </c>
      <c r="C475" s="128">
        <v>900128.0</v>
      </c>
      <c r="D475" s="242" t="s">
        <v>2236</v>
      </c>
      <c r="E475" s="167" t="s">
        <v>73</v>
      </c>
      <c r="F475" s="216">
        <v>30000.0</v>
      </c>
      <c r="G475" s="221">
        <v>30000.0</v>
      </c>
      <c r="H475" s="227">
        <f t="shared" si="3"/>
        <v>0</v>
      </c>
      <c r="I475" s="228" t="s">
        <v>2237</v>
      </c>
      <c r="J475" s="250" t="s">
        <v>1923</v>
      </c>
      <c r="K475" s="193" t="s">
        <v>114</v>
      </c>
      <c r="L475" s="162">
        <v>45017.0</v>
      </c>
      <c r="M475" s="150"/>
      <c r="N475" s="151"/>
      <c r="O475" s="182" t="s">
        <v>2238</v>
      </c>
      <c r="P475" s="182" t="s">
        <v>2239</v>
      </c>
      <c r="Q475" s="182" t="s">
        <v>2240</v>
      </c>
    </row>
    <row r="476">
      <c r="A476" s="147"/>
      <c r="B476" s="128">
        <v>469.0</v>
      </c>
      <c r="C476" s="128">
        <v>700235.0</v>
      </c>
      <c r="D476" s="241" t="s">
        <v>2241</v>
      </c>
      <c r="E476" s="167" t="s">
        <v>73</v>
      </c>
      <c r="F476" s="217">
        <v>45000.0</v>
      </c>
      <c r="G476" s="218">
        <v>45000.0</v>
      </c>
      <c r="H476" s="225">
        <f t="shared" si="3"/>
        <v>0</v>
      </c>
      <c r="I476" s="230" t="s">
        <v>2242</v>
      </c>
      <c r="J476" s="231" t="s">
        <v>35</v>
      </c>
      <c r="K476" s="195" t="s">
        <v>1155</v>
      </c>
      <c r="L476" s="162">
        <v>45017.0</v>
      </c>
      <c r="M476" s="150"/>
      <c r="N476" s="151"/>
      <c r="O476" s="182" t="s">
        <v>2243</v>
      </c>
      <c r="P476" s="182" t="s">
        <v>2244</v>
      </c>
      <c r="Q476" s="155" t="s">
        <v>2245</v>
      </c>
    </row>
    <row r="477">
      <c r="A477" s="147"/>
      <c r="B477" s="141">
        <v>470.0</v>
      </c>
      <c r="C477" s="128">
        <v>800019.0</v>
      </c>
      <c r="D477" s="211" t="s">
        <v>2246</v>
      </c>
      <c r="E477" s="167" t="s">
        <v>73</v>
      </c>
      <c r="F477" s="216">
        <v>38000.0</v>
      </c>
      <c r="G477" s="221">
        <v>38000.0</v>
      </c>
      <c r="H477" s="227">
        <f t="shared" si="3"/>
        <v>0</v>
      </c>
      <c r="I477" s="228" t="s">
        <v>1294</v>
      </c>
      <c r="J477" s="229" t="s">
        <v>41</v>
      </c>
      <c r="K477" s="193" t="s">
        <v>1192</v>
      </c>
      <c r="L477" s="162">
        <v>45017.0</v>
      </c>
      <c r="M477" s="150"/>
      <c r="N477" s="151"/>
      <c r="O477" s="182" t="s">
        <v>2247</v>
      </c>
      <c r="P477" s="182" t="s">
        <v>2248</v>
      </c>
      <c r="Q477" s="155" t="s">
        <v>2249</v>
      </c>
    </row>
    <row r="478">
      <c r="A478" s="147"/>
      <c r="B478" s="128">
        <v>471.0</v>
      </c>
      <c r="C478" s="128">
        <v>800220.0</v>
      </c>
      <c r="D478" s="242" t="s">
        <v>2250</v>
      </c>
      <c r="E478" s="167" t="s">
        <v>73</v>
      </c>
      <c r="F478" s="217">
        <v>10000.0</v>
      </c>
      <c r="G478" s="218">
        <v>10000.0</v>
      </c>
      <c r="H478" s="225">
        <f t="shared" si="3"/>
        <v>0</v>
      </c>
      <c r="I478" s="230" t="s">
        <v>2251</v>
      </c>
      <c r="J478" s="231" t="s">
        <v>41</v>
      </c>
      <c r="K478" s="195" t="s">
        <v>1085</v>
      </c>
      <c r="L478" s="162">
        <v>45017.0</v>
      </c>
      <c r="M478" s="150"/>
      <c r="N478" s="151"/>
      <c r="O478" s="182" t="s">
        <v>2252</v>
      </c>
      <c r="P478" s="182" t="s">
        <v>2253</v>
      </c>
      <c r="Q478" s="140" t="s">
        <v>2254</v>
      </c>
    </row>
    <row r="479">
      <c r="A479" s="147"/>
      <c r="B479" s="128">
        <v>472.0</v>
      </c>
      <c r="C479" s="128">
        <v>700256.0</v>
      </c>
      <c r="D479" s="241" t="s">
        <v>2255</v>
      </c>
      <c r="E479" s="167" t="s">
        <v>73</v>
      </c>
      <c r="F479" s="216">
        <v>25000.0</v>
      </c>
      <c r="G479" s="221">
        <v>25000.0</v>
      </c>
      <c r="H479" s="227">
        <f t="shared" si="3"/>
        <v>0</v>
      </c>
      <c r="I479" s="228" t="s">
        <v>2251</v>
      </c>
      <c r="J479" s="229" t="s">
        <v>35</v>
      </c>
      <c r="K479" s="193" t="s">
        <v>617</v>
      </c>
      <c r="L479" s="162">
        <v>45017.0</v>
      </c>
      <c r="M479" s="150"/>
      <c r="N479" s="151"/>
      <c r="O479" s="182" t="s">
        <v>2256</v>
      </c>
      <c r="P479" s="182" t="s">
        <v>2257</v>
      </c>
      <c r="Q479" s="140" t="s">
        <v>2258</v>
      </c>
    </row>
    <row r="480">
      <c r="A480" s="147"/>
      <c r="B480" s="128">
        <v>473.0</v>
      </c>
      <c r="C480" s="128">
        <v>700181.0</v>
      </c>
      <c r="D480" s="241" t="s">
        <v>2259</v>
      </c>
      <c r="E480" s="167" t="s">
        <v>73</v>
      </c>
      <c r="F480" s="217">
        <v>5000.0</v>
      </c>
      <c r="G480" s="218">
        <v>5000.0</v>
      </c>
      <c r="H480" s="225">
        <f t="shared" si="3"/>
        <v>0</v>
      </c>
      <c r="I480" s="230" t="s">
        <v>2260</v>
      </c>
      <c r="J480" s="231" t="s">
        <v>35</v>
      </c>
      <c r="K480" s="195" t="s">
        <v>364</v>
      </c>
      <c r="L480" s="162">
        <v>45017.0</v>
      </c>
      <c r="M480" s="150"/>
      <c r="N480" s="151"/>
      <c r="O480" s="182" t="s">
        <v>2261</v>
      </c>
      <c r="P480" s="182"/>
      <c r="Q480" s="182" t="s">
        <v>2262</v>
      </c>
    </row>
    <row r="481">
      <c r="A481" s="147"/>
      <c r="B481" s="141">
        <v>474.0</v>
      </c>
      <c r="C481" s="128">
        <v>900085.0</v>
      </c>
      <c r="D481" s="242" t="s">
        <v>2263</v>
      </c>
      <c r="E481" s="167" t="s">
        <v>73</v>
      </c>
      <c r="F481" s="216">
        <v>16800.0</v>
      </c>
      <c r="G481" s="221">
        <v>16800.0</v>
      </c>
      <c r="H481" s="227">
        <f t="shared" si="3"/>
        <v>0</v>
      </c>
      <c r="I481" s="228" t="s">
        <v>2264</v>
      </c>
      <c r="J481" s="250" t="s">
        <v>46</v>
      </c>
      <c r="K481" s="193" t="s">
        <v>2265</v>
      </c>
      <c r="L481" s="162">
        <v>45017.0</v>
      </c>
      <c r="M481" s="150"/>
      <c r="N481" s="151"/>
      <c r="O481" s="182" t="s">
        <v>2266</v>
      </c>
      <c r="P481" s="182" t="s">
        <v>2267</v>
      </c>
      <c r="Q481" s="257" t="s">
        <v>2268</v>
      </c>
    </row>
    <row r="482">
      <c r="A482" s="147"/>
      <c r="B482" s="128">
        <v>475.0</v>
      </c>
      <c r="C482" s="128">
        <v>200012.0</v>
      </c>
      <c r="D482" s="211" t="s">
        <v>2269</v>
      </c>
      <c r="E482" s="130" t="s">
        <v>73</v>
      </c>
      <c r="F482" s="218">
        <v>22470.0</v>
      </c>
      <c r="G482" s="218">
        <v>22470.0</v>
      </c>
      <c r="H482" s="225">
        <f t="shared" si="3"/>
        <v>0</v>
      </c>
      <c r="I482" s="234" t="s">
        <v>2270</v>
      </c>
      <c r="J482" s="146" t="s">
        <v>103</v>
      </c>
      <c r="K482" s="195"/>
      <c r="L482" s="162">
        <v>45017.0</v>
      </c>
      <c r="M482" s="150"/>
      <c r="N482" s="151"/>
      <c r="O482" s="182" t="s">
        <v>2271</v>
      </c>
      <c r="P482" s="182" t="s">
        <v>2272</v>
      </c>
      <c r="Q482" s="182" t="s">
        <v>2273</v>
      </c>
    </row>
    <row r="483">
      <c r="A483" s="147"/>
      <c r="B483" s="128">
        <v>476.0</v>
      </c>
      <c r="C483" s="128">
        <v>800222.0</v>
      </c>
      <c r="D483" s="242" t="s">
        <v>2274</v>
      </c>
      <c r="E483" s="167" t="s">
        <v>73</v>
      </c>
      <c r="F483" s="216">
        <v>24900.0</v>
      </c>
      <c r="G483" s="221">
        <v>24900.0</v>
      </c>
      <c r="H483" s="227">
        <f t="shared" si="3"/>
        <v>0</v>
      </c>
      <c r="I483" s="228" t="s">
        <v>2275</v>
      </c>
      <c r="J483" s="229" t="s">
        <v>41</v>
      </c>
      <c r="K483" s="193" t="s">
        <v>1642</v>
      </c>
      <c r="L483" s="162">
        <v>45017.0</v>
      </c>
      <c r="M483" s="150"/>
      <c r="N483" s="151"/>
      <c r="O483" s="182" t="s">
        <v>2276</v>
      </c>
      <c r="P483" s="182" t="s">
        <v>2277</v>
      </c>
      <c r="Q483" s="182" t="s">
        <v>2278</v>
      </c>
    </row>
    <row r="484">
      <c r="A484" s="147"/>
      <c r="B484" s="128">
        <v>477.0</v>
      </c>
      <c r="C484" s="128">
        <v>500009.0</v>
      </c>
      <c r="D484" s="244" t="s">
        <v>2279</v>
      </c>
      <c r="E484" s="167" t="s">
        <v>73</v>
      </c>
      <c r="F484" s="218">
        <v>6500.0</v>
      </c>
      <c r="G484" s="218">
        <v>6500.0</v>
      </c>
      <c r="H484" s="233">
        <f t="shared" si="3"/>
        <v>0</v>
      </c>
      <c r="I484" s="234" t="s">
        <v>2280</v>
      </c>
      <c r="J484" s="195" t="s">
        <v>25</v>
      </c>
      <c r="K484" s="195" t="s">
        <v>293</v>
      </c>
      <c r="L484" s="162">
        <v>45017.0</v>
      </c>
      <c r="M484" s="150"/>
      <c r="N484" s="151"/>
      <c r="O484" s="182" t="s">
        <v>2281</v>
      </c>
      <c r="P484" s="182" t="s">
        <v>2282</v>
      </c>
      <c r="Q484" s="182" t="s">
        <v>2283</v>
      </c>
    </row>
    <row r="485">
      <c r="A485" s="147"/>
      <c r="B485" s="128">
        <v>478.0</v>
      </c>
      <c r="C485" s="128">
        <v>700022.0</v>
      </c>
      <c r="D485" s="241" t="s">
        <v>2284</v>
      </c>
      <c r="E485" s="167" t="s">
        <v>73</v>
      </c>
      <c r="F485" s="216">
        <v>50000.0</v>
      </c>
      <c r="G485" s="221">
        <v>50000.0</v>
      </c>
      <c r="H485" s="227">
        <f t="shared" si="3"/>
        <v>0</v>
      </c>
      <c r="I485" s="228" t="s">
        <v>2285</v>
      </c>
      <c r="J485" s="229" t="s">
        <v>35</v>
      </c>
      <c r="K485" s="193" t="s">
        <v>423</v>
      </c>
      <c r="L485" s="162">
        <v>45017.0</v>
      </c>
      <c r="M485" s="150"/>
      <c r="N485" s="151"/>
      <c r="O485" s="182" t="s">
        <v>2286</v>
      </c>
      <c r="P485" s="182" t="s">
        <v>2287</v>
      </c>
      <c r="Q485" s="182" t="s">
        <v>2288</v>
      </c>
    </row>
    <row r="486">
      <c r="A486" s="147"/>
      <c r="B486" s="128">
        <v>479.0</v>
      </c>
      <c r="C486" s="128">
        <v>900169.0</v>
      </c>
      <c r="D486" s="242" t="s">
        <v>2289</v>
      </c>
      <c r="E486" s="167" t="s">
        <v>73</v>
      </c>
      <c r="F486" s="217">
        <v>44640.0</v>
      </c>
      <c r="G486" s="218">
        <v>44640.0</v>
      </c>
      <c r="H486" s="225">
        <f t="shared" si="3"/>
        <v>0</v>
      </c>
      <c r="I486" s="230" t="s">
        <v>2290</v>
      </c>
      <c r="J486" s="246" t="s">
        <v>46</v>
      </c>
      <c r="K486" s="195" t="s">
        <v>114</v>
      </c>
      <c r="L486" s="162">
        <v>45017.0</v>
      </c>
      <c r="M486" s="150"/>
      <c r="N486" s="151"/>
      <c r="O486" s="182" t="s">
        <v>2291</v>
      </c>
      <c r="P486" s="182" t="s">
        <v>2292</v>
      </c>
      <c r="Q486" s="182" t="s">
        <v>2293</v>
      </c>
    </row>
    <row r="487">
      <c r="A487" s="147"/>
      <c r="B487" s="141">
        <v>480.0</v>
      </c>
      <c r="C487" s="128">
        <v>900209.0</v>
      </c>
      <c r="D487" s="242" t="s">
        <v>2294</v>
      </c>
      <c r="E487" s="167" t="s">
        <v>73</v>
      </c>
      <c r="F487" s="216">
        <v>28500.0</v>
      </c>
      <c r="G487" s="221">
        <v>28500.0</v>
      </c>
      <c r="H487" s="227">
        <f t="shared" si="3"/>
        <v>0</v>
      </c>
      <c r="I487" s="228" t="s">
        <v>763</v>
      </c>
      <c r="J487" s="250" t="s">
        <v>46</v>
      </c>
      <c r="K487" s="193" t="s">
        <v>938</v>
      </c>
      <c r="L487" s="162">
        <v>45017.0</v>
      </c>
      <c r="M487" s="150"/>
      <c r="N487" s="151"/>
      <c r="O487" s="182" t="s">
        <v>2295</v>
      </c>
      <c r="P487" s="182" t="s">
        <v>2296</v>
      </c>
      <c r="Q487" s="182" t="s">
        <v>2297</v>
      </c>
    </row>
    <row r="488">
      <c r="A488" s="147"/>
      <c r="B488" s="128">
        <v>481.0</v>
      </c>
      <c r="C488" s="128">
        <v>900059.0</v>
      </c>
      <c r="D488" s="242" t="s">
        <v>2298</v>
      </c>
      <c r="E488" s="167" t="s">
        <v>73</v>
      </c>
      <c r="F488" s="217">
        <v>60400.0</v>
      </c>
      <c r="G488" s="218">
        <v>60400.0</v>
      </c>
      <c r="H488" s="225">
        <f t="shared" si="3"/>
        <v>0</v>
      </c>
      <c r="I488" s="230" t="s">
        <v>2057</v>
      </c>
      <c r="J488" s="246" t="s">
        <v>1923</v>
      </c>
      <c r="K488" s="195" t="s">
        <v>740</v>
      </c>
      <c r="L488" s="162">
        <v>45017.0</v>
      </c>
      <c r="M488" s="150"/>
      <c r="N488" s="151"/>
      <c r="O488" s="182" t="s">
        <v>2299</v>
      </c>
      <c r="P488" s="182" t="s">
        <v>2300</v>
      </c>
      <c r="Q488" s="182" t="s">
        <v>2301</v>
      </c>
    </row>
    <row r="489">
      <c r="A489" s="147"/>
      <c r="B489" s="128">
        <v>482.0</v>
      </c>
      <c r="C489" s="128">
        <v>900187.0</v>
      </c>
      <c r="D489" s="242" t="s">
        <v>2302</v>
      </c>
      <c r="E489" s="167" t="s">
        <v>73</v>
      </c>
      <c r="F489" s="216">
        <v>50000.0</v>
      </c>
      <c r="G489" s="221">
        <v>50000.0</v>
      </c>
      <c r="H489" s="227">
        <f t="shared" si="3"/>
        <v>0</v>
      </c>
      <c r="I489" s="228" t="s">
        <v>102</v>
      </c>
      <c r="J489" s="250" t="s">
        <v>1923</v>
      </c>
      <c r="K489" s="193" t="s">
        <v>114</v>
      </c>
      <c r="L489" s="162">
        <v>45017.0</v>
      </c>
      <c r="M489" s="150"/>
      <c r="N489" s="151"/>
      <c r="O489" s="182" t="s">
        <v>2303</v>
      </c>
      <c r="P489" s="182" t="s">
        <v>2304</v>
      </c>
      <c r="Q489" s="182" t="s">
        <v>2305</v>
      </c>
    </row>
    <row r="490">
      <c r="A490" s="147"/>
      <c r="B490" s="128">
        <v>483.0</v>
      </c>
      <c r="C490" s="128">
        <v>700067.0</v>
      </c>
      <c r="D490" s="241" t="s">
        <v>2306</v>
      </c>
      <c r="E490" s="167" t="s">
        <v>73</v>
      </c>
      <c r="F490" s="217">
        <v>4350.0</v>
      </c>
      <c r="G490" s="218">
        <v>4350.0</v>
      </c>
      <c r="H490" s="225">
        <f t="shared" si="3"/>
        <v>0</v>
      </c>
      <c r="I490" s="230" t="s">
        <v>167</v>
      </c>
      <c r="J490" s="231" t="s">
        <v>35</v>
      </c>
      <c r="K490" s="195" t="s">
        <v>206</v>
      </c>
      <c r="L490" s="162">
        <v>45017.0</v>
      </c>
      <c r="M490" s="150"/>
      <c r="N490" s="151"/>
      <c r="O490" s="182" t="s">
        <v>2307</v>
      </c>
      <c r="P490" s="182" t="s">
        <v>2308</v>
      </c>
      <c r="Q490" s="182" t="s">
        <v>2309</v>
      </c>
    </row>
    <row r="491">
      <c r="A491" s="147"/>
      <c r="B491" s="141">
        <v>484.0</v>
      </c>
      <c r="C491" s="128">
        <v>700128.0</v>
      </c>
      <c r="D491" s="241" t="s">
        <v>2310</v>
      </c>
      <c r="E491" s="167" t="s">
        <v>73</v>
      </c>
      <c r="F491" s="216">
        <v>9000.0</v>
      </c>
      <c r="G491" s="221">
        <v>9000.0</v>
      </c>
      <c r="H491" s="227">
        <f t="shared" si="3"/>
        <v>0</v>
      </c>
      <c r="I491" s="228" t="s">
        <v>1299</v>
      </c>
      <c r="J491" s="229" t="s">
        <v>35</v>
      </c>
      <c r="K491" s="193" t="s">
        <v>156</v>
      </c>
      <c r="L491" s="162">
        <v>45017.0</v>
      </c>
      <c r="M491" s="150"/>
      <c r="N491" s="151"/>
      <c r="O491" s="182" t="s">
        <v>2311</v>
      </c>
      <c r="P491" s="182" t="s">
        <v>2312</v>
      </c>
      <c r="Q491" s="182" t="s">
        <v>2313</v>
      </c>
    </row>
    <row r="492">
      <c r="A492" s="147"/>
      <c r="B492" s="128">
        <v>485.0</v>
      </c>
      <c r="C492" s="141">
        <v>800312.0</v>
      </c>
      <c r="D492" s="211" t="s">
        <v>2314</v>
      </c>
      <c r="E492" s="167" t="s">
        <v>73</v>
      </c>
      <c r="F492" s="217">
        <v>7600.0</v>
      </c>
      <c r="G492" s="218">
        <v>7600.0</v>
      </c>
      <c r="H492" s="225">
        <f t="shared" si="3"/>
        <v>0</v>
      </c>
      <c r="I492" s="230" t="s">
        <v>1003</v>
      </c>
      <c r="J492" s="231" t="s">
        <v>739</v>
      </c>
      <c r="K492" s="195" t="s">
        <v>1130</v>
      </c>
      <c r="L492" s="162">
        <v>44927.0</v>
      </c>
      <c r="M492" s="150"/>
      <c r="N492" s="151"/>
      <c r="O492" s="182" t="s">
        <v>2315</v>
      </c>
      <c r="P492" s="182" t="s">
        <v>2316</v>
      </c>
      <c r="Q492" s="182" t="s">
        <v>2317</v>
      </c>
    </row>
    <row r="493">
      <c r="A493" s="147"/>
      <c r="B493" s="128">
        <v>486.0</v>
      </c>
      <c r="C493" s="128">
        <v>800287.0</v>
      </c>
      <c r="D493" s="211" t="s">
        <v>2318</v>
      </c>
      <c r="E493" s="167" t="s">
        <v>73</v>
      </c>
      <c r="F493" s="216">
        <v>300000.0</v>
      </c>
      <c r="G493" s="221">
        <v>300000.0</v>
      </c>
      <c r="H493" s="227">
        <f t="shared" si="3"/>
        <v>0</v>
      </c>
      <c r="I493" s="228" t="s">
        <v>2319</v>
      </c>
      <c r="J493" s="229" t="s">
        <v>41</v>
      </c>
      <c r="K493" s="193" t="s">
        <v>959</v>
      </c>
      <c r="L493" s="162">
        <v>45017.0</v>
      </c>
      <c r="M493" s="150"/>
      <c r="N493" s="151"/>
      <c r="O493" s="182" t="s">
        <v>2320</v>
      </c>
      <c r="P493" s="140" t="s">
        <v>2321</v>
      </c>
      <c r="Q493" s="259" t="s">
        <v>2322</v>
      </c>
    </row>
    <row r="494">
      <c r="A494" s="147"/>
      <c r="B494" s="128">
        <v>487.0</v>
      </c>
      <c r="C494" s="128">
        <v>900075.0</v>
      </c>
      <c r="D494" s="242" t="s">
        <v>2323</v>
      </c>
      <c r="E494" s="167" t="s">
        <v>73</v>
      </c>
      <c r="F494" s="217">
        <v>100000.0</v>
      </c>
      <c r="G494" s="218">
        <v>100000.0</v>
      </c>
      <c r="H494" s="225">
        <f t="shared" si="3"/>
        <v>0</v>
      </c>
      <c r="I494" s="230" t="s">
        <v>2324</v>
      </c>
      <c r="J494" s="246" t="s">
        <v>46</v>
      </c>
      <c r="K494" s="195" t="s">
        <v>1503</v>
      </c>
      <c r="L494" s="162">
        <v>45017.0</v>
      </c>
      <c r="M494" s="150"/>
      <c r="N494" s="151"/>
      <c r="O494" s="182" t="s">
        <v>2325</v>
      </c>
      <c r="P494" s="182" t="s">
        <v>2326</v>
      </c>
      <c r="Q494" s="182" t="s">
        <v>2327</v>
      </c>
    </row>
    <row r="495">
      <c r="A495" s="147"/>
      <c r="B495" s="141">
        <v>488.0</v>
      </c>
      <c r="C495" s="128">
        <v>900215.0</v>
      </c>
      <c r="D495" s="242" t="s">
        <v>2328</v>
      </c>
      <c r="E495" s="167" t="s">
        <v>73</v>
      </c>
      <c r="F495" s="216">
        <v>200000.0</v>
      </c>
      <c r="G495" s="221">
        <v>200000.0</v>
      </c>
      <c r="H495" s="227">
        <f t="shared" si="3"/>
        <v>0</v>
      </c>
      <c r="I495" s="228" t="s">
        <v>2324</v>
      </c>
      <c r="J495" s="250" t="s">
        <v>46</v>
      </c>
      <c r="K495" s="193" t="s">
        <v>1503</v>
      </c>
      <c r="L495" s="162">
        <v>45017.0</v>
      </c>
      <c r="M495" s="150"/>
      <c r="N495" s="151"/>
      <c r="O495" s="182" t="s">
        <v>2329</v>
      </c>
      <c r="P495" s="182" t="s">
        <v>2330</v>
      </c>
      <c r="Q495" s="182" t="s">
        <v>2331</v>
      </c>
    </row>
    <row r="496">
      <c r="A496" s="147"/>
      <c r="B496" s="128">
        <v>489.0</v>
      </c>
      <c r="C496" s="128">
        <v>900099.0</v>
      </c>
      <c r="D496" s="242" t="s">
        <v>2332</v>
      </c>
      <c r="E496" s="167" t="s">
        <v>73</v>
      </c>
      <c r="F496" s="217">
        <v>16000.0</v>
      </c>
      <c r="G496" s="218">
        <v>16000.0</v>
      </c>
      <c r="H496" s="225">
        <f t="shared" si="3"/>
        <v>0</v>
      </c>
      <c r="I496" s="230" t="s">
        <v>2333</v>
      </c>
      <c r="J496" s="246" t="s">
        <v>46</v>
      </c>
      <c r="K496" s="195" t="s">
        <v>1896</v>
      </c>
      <c r="L496" s="162">
        <v>45017.0</v>
      </c>
      <c r="M496" s="150"/>
      <c r="N496" s="151"/>
      <c r="O496" s="182" t="s">
        <v>2334</v>
      </c>
      <c r="P496" s="182" t="s">
        <v>2335</v>
      </c>
      <c r="Q496" s="140" t="s">
        <v>2336</v>
      </c>
    </row>
    <row r="497">
      <c r="A497" s="147"/>
      <c r="B497" s="128">
        <v>490.0</v>
      </c>
      <c r="C497" s="128">
        <v>900057.0</v>
      </c>
      <c r="D497" s="242" t="s">
        <v>2337</v>
      </c>
      <c r="E497" s="167" t="s">
        <v>73</v>
      </c>
      <c r="F497" s="216">
        <v>34560.0</v>
      </c>
      <c r="G497" s="221">
        <v>34560.0</v>
      </c>
      <c r="H497" s="227">
        <f t="shared" si="3"/>
        <v>0</v>
      </c>
      <c r="I497" s="228" t="s">
        <v>1765</v>
      </c>
      <c r="J497" s="250" t="s">
        <v>46</v>
      </c>
      <c r="K497" s="193" t="s">
        <v>1503</v>
      </c>
      <c r="L497" s="162">
        <v>45017.0</v>
      </c>
      <c r="M497" s="150"/>
      <c r="N497" s="151"/>
      <c r="O497" s="182" t="s">
        <v>2338</v>
      </c>
      <c r="P497" s="182" t="s">
        <v>2339</v>
      </c>
      <c r="Q497" s="182" t="s">
        <v>2340</v>
      </c>
    </row>
    <row r="498">
      <c r="A498" s="147"/>
      <c r="B498" s="128">
        <v>491.0</v>
      </c>
      <c r="C498" s="128">
        <v>700245.0</v>
      </c>
      <c r="D498" s="241" t="s">
        <v>2341</v>
      </c>
      <c r="E498" s="167" t="s">
        <v>73</v>
      </c>
      <c r="F498" s="217">
        <v>3000.0</v>
      </c>
      <c r="G498" s="218">
        <v>3000.0</v>
      </c>
      <c r="H498" s="225">
        <f t="shared" si="3"/>
        <v>0</v>
      </c>
      <c r="I498" s="230" t="s">
        <v>809</v>
      </c>
      <c r="J498" s="231" t="s">
        <v>35</v>
      </c>
      <c r="K498" s="195" t="s">
        <v>692</v>
      </c>
      <c r="L498" s="162">
        <v>45047.0</v>
      </c>
      <c r="M498" s="150"/>
      <c r="N498" s="151"/>
      <c r="O498" s="182" t="s">
        <v>2342</v>
      </c>
      <c r="P498" s="182" t="s">
        <v>2343</v>
      </c>
      <c r="Q498" s="260" t="s">
        <v>2344</v>
      </c>
    </row>
    <row r="499">
      <c r="A499" s="147"/>
      <c r="B499" s="128">
        <v>492.0</v>
      </c>
      <c r="C499" s="128">
        <v>700212.0</v>
      </c>
      <c r="D499" s="241" t="s">
        <v>2345</v>
      </c>
      <c r="E499" s="167" t="s">
        <v>73</v>
      </c>
      <c r="F499" s="216">
        <v>7500.0</v>
      </c>
      <c r="G499" s="221">
        <v>7500.0</v>
      </c>
      <c r="H499" s="227">
        <f t="shared" si="3"/>
        <v>0</v>
      </c>
      <c r="I499" s="228" t="s">
        <v>2045</v>
      </c>
      <c r="J499" s="229" t="s">
        <v>35</v>
      </c>
      <c r="K499" s="193" t="s">
        <v>358</v>
      </c>
      <c r="L499" s="162">
        <v>45017.0</v>
      </c>
      <c r="M499" s="150"/>
      <c r="N499" s="151"/>
      <c r="O499" s="182" t="s">
        <v>2346</v>
      </c>
      <c r="P499" s="182" t="s">
        <v>2347</v>
      </c>
      <c r="Q499" s="155" t="s">
        <v>2348</v>
      </c>
    </row>
    <row r="500">
      <c r="A500" s="147"/>
      <c r="B500" s="128">
        <v>493.0</v>
      </c>
      <c r="C500" s="128">
        <v>700157.0</v>
      </c>
      <c r="D500" s="241" t="s">
        <v>2349</v>
      </c>
      <c r="E500" s="167" t="s">
        <v>73</v>
      </c>
      <c r="F500" s="217">
        <v>7500.0</v>
      </c>
      <c r="G500" s="218">
        <v>7500.0</v>
      </c>
      <c r="H500" s="225">
        <f t="shared" si="3"/>
        <v>0</v>
      </c>
      <c r="I500" s="230" t="s">
        <v>2045</v>
      </c>
      <c r="J500" s="231" t="s">
        <v>35</v>
      </c>
      <c r="K500" s="195" t="s">
        <v>493</v>
      </c>
      <c r="L500" s="162">
        <v>45017.0</v>
      </c>
      <c r="M500" s="150"/>
      <c r="N500" s="151"/>
      <c r="O500" s="182" t="s">
        <v>2350</v>
      </c>
      <c r="P500" s="182" t="s">
        <v>2351</v>
      </c>
      <c r="Q500" s="155" t="s">
        <v>2348</v>
      </c>
    </row>
    <row r="501">
      <c r="A501" s="147"/>
      <c r="B501" s="141">
        <v>494.0</v>
      </c>
      <c r="C501" s="128">
        <v>700142.0</v>
      </c>
      <c r="D501" s="241" t="s">
        <v>2352</v>
      </c>
      <c r="E501" s="167" t="s">
        <v>73</v>
      </c>
      <c r="F501" s="216">
        <v>7500.0</v>
      </c>
      <c r="G501" s="221">
        <v>7500.0</v>
      </c>
      <c r="H501" s="227">
        <f t="shared" si="3"/>
        <v>0</v>
      </c>
      <c r="I501" s="228" t="s">
        <v>2045</v>
      </c>
      <c r="J501" s="229" t="s">
        <v>35</v>
      </c>
      <c r="K501" s="193" t="s">
        <v>317</v>
      </c>
      <c r="L501" s="162">
        <v>45017.0</v>
      </c>
      <c r="M501" s="150"/>
      <c r="N501" s="151"/>
      <c r="O501" s="182" t="s">
        <v>2353</v>
      </c>
      <c r="P501" s="182" t="s">
        <v>2354</v>
      </c>
      <c r="Q501" s="155" t="s">
        <v>2348</v>
      </c>
    </row>
    <row r="502">
      <c r="A502" s="147"/>
      <c r="B502" s="128">
        <v>495.0</v>
      </c>
      <c r="C502" s="128">
        <v>900067.0</v>
      </c>
      <c r="D502" s="242" t="s">
        <v>2355</v>
      </c>
      <c r="E502" s="167" t="s">
        <v>73</v>
      </c>
      <c r="F502" s="217">
        <v>7500.0</v>
      </c>
      <c r="G502" s="218">
        <v>7500.0</v>
      </c>
      <c r="H502" s="225">
        <f t="shared" si="3"/>
        <v>0</v>
      </c>
      <c r="I502" s="230" t="s">
        <v>2356</v>
      </c>
      <c r="J502" s="246" t="s">
        <v>46</v>
      </c>
      <c r="K502" s="195" t="s">
        <v>938</v>
      </c>
      <c r="L502" s="162">
        <v>45017.0</v>
      </c>
      <c r="M502" s="150"/>
      <c r="N502" s="151"/>
      <c r="O502" s="182" t="s">
        <v>2357</v>
      </c>
      <c r="P502" s="182" t="s">
        <v>2358</v>
      </c>
      <c r="Q502" s="140" t="s">
        <v>2359</v>
      </c>
    </row>
    <row r="503">
      <c r="A503" s="147"/>
      <c r="B503" s="128">
        <v>496.0</v>
      </c>
      <c r="C503" s="128">
        <v>700193.0</v>
      </c>
      <c r="D503" s="241" t="s">
        <v>2360</v>
      </c>
      <c r="E503" s="167" t="s">
        <v>73</v>
      </c>
      <c r="F503" s="216">
        <v>7500.0</v>
      </c>
      <c r="G503" s="221">
        <v>7500.0</v>
      </c>
      <c r="H503" s="227">
        <f t="shared" si="3"/>
        <v>0</v>
      </c>
      <c r="I503" s="228" t="s">
        <v>2045</v>
      </c>
      <c r="J503" s="229" t="s">
        <v>35</v>
      </c>
      <c r="K503" s="193" t="s">
        <v>493</v>
      </c>
      <c r="L503" s="162">
        <v>45017.0</v>
      </c>
      <c r="M503" s="150"/>
      <c r="N503" s="151"/>
      <c r="O503" s="182" t="s">
        <v>2361</v>
      </c>
      <c r="P503" s="182" t="s">
        <v>2362</v>
      </c>
      <c r="Q503" s="182" t="s">
        <v>2348</v>
      </c>
    </row>
    <row r="504">
      <c r="A504" s="147"/>
      <c r="B504" s="128">
        <v>497.0</v>
      </c>
      <c r="C504" s="128">
        <v>700244.0</v>
      </c>
      <c r="D504" s="241" t="s">
        <v>2363</v>
      </c>
      <c r="E504" s="167" t="s">
        <v>73</v>
      </c>
      <c r="F504" s="217">
        <v>20000.0</v>
      </c>
      <c r="G504" s="218">
        <v>20000.0</v>
      </c>
      <c r="H504" s="225">
        <f t="shared" si="3"/>
        <v>0</v>
      </c>
      <c r="I504" s="230" t="s">
        <v>2364</v>
      </c>
      <c r="J504" s="231" t="s">
        <v>35</v>
      </c>
      <c r="K504" s="195" t="s">
        <v>493</v>
      </c>
      <c r="L504" s="162">
        <v>45017.0</v>
      </c>
      <c r="M504" s="150"/>
      <c r="N504" s="151"/>
      <c r="O504" s="182" t="s">
        <v>2365</v>
      </c>
      <c r="P504" s="182" t="s">
        <v>2366</v>
      </c>
      <c r="Q504" s="155" t="s">
        <v>2367</v>
      </c>
    </row>
    <row r="505">
      <c r="A505" s="147"/>
      <c r="B505" s="141">
        <v>498.0</v>
      </c>
      <c r="C505" s="128">
        <v>900033.0</v>
      </c>
      <c r="D505" s="242" t="s">
        <v>2368</v>
      </c>
      <c r="E505" s="167" t="s">
        <v>73</v>
      </c>
      <c r="F505" s="216">
        <v>15000.0</v>
      </c>
      <c r="G505" s="221">
        <v>15000.0</v>
      </c>
      <c r="H505" s="227">
        <f t="shared" si="3"/>
        <v>0</v>
      </c>
      <c r="I505" s="228" t="s">
        <v>2369</v>
      </c>
      <c r="J505" s="250" t="s">
        <v>46</v>
      </c>
      <c r="K505" s="193" t="s">
        <v>179</v>
      </c>
      <c r="L505" s="162">
        <v>45017.0</v>
      </c>
      <c r="M505" s="150"/>
      <c r="N505" s="151"/>
      <c r="O505" s="182" t="s">
        <v>2370</v>
      </c>
      <c r="P505" s="182" t="s">
        <v>2371</v>
      </c>
      <c r="Q505" s="182" t="s">
        <v>2372</v>
      </c>
    </row>
    <row r="506">
      <c r="A506" s="147"/>
      <c r="B506" s="128">
        <v>499.0</v>
      </c>
      <c r="C506" s="128">
        <v>700194.0</v>
      </c>
      <c r="D506" s="241" t="s">
        <v>2373</v>
      </c>
      <c r="E506" s="167" t="s">
        <v>73</v>
      </c>
      <c r="F506" s="217">
        <v>7500.0</v>
      </c>
      <c r="G506" s="218">
        <v>7500.0</v>
      </c>
      <c r="H506" s="225">
        <f t="shared" si="3"/>
        <v>0</v>
      </c>
      <c r="I506" s="230" t="s">
        <v>2045</v>
      </c>
      <c r="J506" s="231" t="s">
        <v>35</v>
      </c>
      <c r="K506" s="195" t="s">
        <v>317</v>
      </c>
      <c r="L506" s="162">
        <v>45017.0</v>
      </c>
      <c r="M506" s="150"/>
      <c r="N506" s="151"/>
      <c r="O506" s="182" t="s">
        <v>2374</v>
      </c>
      <c r="P506" s="182" t="s">
        <v>2375</v>
      </c>
      <c r="Q506" s="155" t="s">
        <v>2348</v>
      </c>
    </row>
    <row r="507">
      <c r="A507" s="147"/>
      <c r="B507" s="128">
        <v>500.0</v>
      </c>
      <c r="C507" s="128">
        <v>700161.0</v>
      </c>
      <c r="D507" s="241" t="s">
        <v>2376</v>
      </c>
      <c r="E507" s="167" t="s">
        <v>73</v>
      </c>
      <c r="F507" s="216">
        <v>3000.0</v>
      </c>
      <c r="G507" s="221">
        <v>3000.0</v>
      </c>
      <c r="H507" s="227">
        <f t="shared" si="3"/>
        <v>0</v>
      </c>
      <c r="I507" s="228" t="s">
        <v>1541</v>
      </c>
      <c r="J507" s="229" t="s">
        <v>35</v>
      </c>
      <c r="K507" s="193" t="s">
        <v>504</v>
      </c>
      <c r="L507" s="162">
        <v>45047.0</v>
      </c>
      <c r="M507" s="150"/>
      <c r="N507" s="151"/>
      <c r="O507" s="182" t="s">
        <v>2377</v>
      </c>
      <c r="P507" s="182" t="s">
        <v>2378</v>
      </c>
      <c r="Q507" s="182" t="s">
        <v>2379</v>
      </c>
    </row>
    <row r="508">
      <c r="A508" s="147"/>
      <c r="B508" s="128">
        <v>501.0</v>
      </c>
      <c r="C508" s="128">
        <v>900206.0</v>
      </c>
      <c r="D508" s="242" t="s">
        <v>2380</v>
      </c>
      <c r="E508" s="167" t="s">
        <v>73</v>
      </c>
      <c r="F508" s="217">
        <v>5000.0</v>
      </c>
      <c r="G508" s="218">
        <v>5000.0</v>
      </c>
      <c r="H508" s="225">
        <f t="shared" si="3"/>
        <v>0</v>
      </c>
      <c r="I508" s="230" t="s">
        <v>2381</v>
      </c>
      <c r="J508" s="246" t="s">
        <v>46</v>
      </c>
      <c r="K508" s="195" t="s">
        <v>1517</v>
      </c>
      <c r="L508" s="162">
        <v>45047.0</v>
      </c>
      <c r="M508" s="150"/>
      <c r="N508" s="151"/>
      <c r="O508" s="182" t="s">
        <v>2382</v>
      </c>
      <c r="P508" s="182" t="s">
        <v>2383</v>
      </c>
      <c r="Q508" s="182" t="s">
        <v>2384</v>
      </c>
    </row>
    <row r="509">
      <c r="A509" s="147"/>
      <c r="B509" s="141">
        <v>502.0</v>
      </c>
      <c r="C509" s="128">
        <v>700232.0</v>
      </c>
      <c r="D509" s="241" t="s">
        <v>2385</v>
      </c>
      <c r="E509" s="167" t="s">
        <v>73</v>
      </c>
      <c r="F509" s="216">
        <v>20000.0</v>
      </c>
      <c r="G509" s="221">
        <v>20000.0</v>
      </c>
      <c r="H509" s="227">
        <f t="shared" si="3"/>
        <v>0</v>
      </c>
      <c r="I509" s="228" t="s">
        <v>2386</v>
      </c>
      <c r="J509" s="229" t="s">
        <v>35</v>
      </c>
      <c r="K509" s="193" t="s">
        <v>1105</v>
      </c>
      <c r="L509" s="162">
        <v>45017.0</v>
      </c>
      <c r="M509" s="150"/>
      <c r="N509" s="151"/>
      <c r="O509" s="182" t="s">
        <v>2387</v>
      </c>
      <c r="P509" s="182" t="s">
        <v>2388</v>
      </c>
      <c r="Q509" s="140" t="s">
        <v>2389</v>
      </c>
    </row>
    <row r="510">
      <c r="A510" s="147"/>
      <c r="B510" s="128">
        <v>503.0</v>
      </c>
      <c r="C510" s="128">
        <v>700192.0</v>
      </c>
      <c r="D510" s="241" t="s">
        <v>2390</v>
      </c>
      <c r="E510" s="167" t="s">
        <v>73</v>
      </c>
      <c r="F510" s="217">
        <v>7500.0</v>
      </c>
      <c r="G510" s="218">
        <v>7500.0</v>
      </c>
      <c r="H510" s="225">
        <f t="shared" si="3"/>
        <v>0</v>
      </c>
      <c r="I510" s="230" t="s">
        <v>2045</v>
      </c>
      <c r="J510" s="231" t="s">
        <v>35</v>
      </c>
      <c r="K510" s="195" t="s">
        <v>358</v>
      </c>
      <c r="L510" s="162">
        <v>45047.0</v>
      </c>
      <c r="M510" s="150"/>
      <c r="N510" s="151"/>
      <c r="O510" s="182" t="s">
        <v>2391</v>
      </c>
      <c r="P510" s="182" t="s">
        <v>2392</v>
      </c>
      <c r="Q510" s="182" t="s">
        <v>2348</v>
      </c>
    </row>
    <row r="511">
      <c r="A511" s="147"/>
      <c r="B511" s="128">
        <v>504.0</v>
      </c>
      <c r="C511" s="128">
        <v>800293.0</v>
      </c>
      <c r="D511" s="242" t="s">
        <v>2393</v>
      </c>
      <c r="E511" s="167" t="s">
        <v>73</v>
      </c>
      <c r="F511" s="216">
        <v>24000.0</v>
      </c>
      <c r="G511" s="221">
        <v>24000.0</v>
      </c>
      <c r="H511" s="227">
        <f t="shared" si="3"/>
        <v>0</v>
      </c>
      <c r="I511" s="228" t="s">
        <v>2394</v>
      </c>
      <c r="J511" s="229" t="s">
        <v>41</v>
      </c>
      <c r="K511" s="193" t="s">
        <v>114</v>
      </c>
      <c r="L511" s="162">
        <v>45047.0</v>
      </c>
      <c r="M511" s="150"/>
      <c r="N511" s="151"/>
      <c r="O511" s="182" t="s">
        <v>2395</v>
      </c>
      <c r="P511" s="182" t="s">
        <v>2396</v>
      </c>
      <c r="Q511" s="182" t="s">
        <v>2397</v>
      </c>
    </row>
    <row r="512">
      <c r="A512" s="147"/>
      <c r="B512" s="128">
        <v>505.0</v>
      </c>
      <c r="C512" s="128">
        <v>700140.0</v>
      </c>
      <c r="D512" s="241" t="s">
        <v>2398</v>
      </c>
      <c r="E512" s="167" t="s">
        <v>73</v>
      </c>
      <c r="F512" s="217">
        <v>35000.0</v>
      </c>
      <c r="G512" s="218">
        <v>35000.0</v>
      </c>
      <c r="H512" s="225">
        <f t="shared" si="3"/>
        <v>0</v>
      </c>
      <c r="I512" s="230" t="s">
        <v>2386</v>
      </c>
      <c r="J512" s="231" t="s">
        <v>35</v>
      </c>
      <c r="K512" s="195" t="s">
        <v>660</v>
      </c>
      <c r="L512" s="162">
        <v>45047.0</v>
      </c>
      <c r="M512" s="150"/>
      <c r="N512" s="151"/>
      <c r="O512" s="182" t="s">
        <v>2399</v>
      </c>
      <c r="P512" s="182" t="s">
        <v>2400</v>
      </c>
      <c r="Q512" s="182" t="s">
        <v>2401</v>
      </c>
    </row>
    <row r="513">
      <c r="A513" s="147"/>
      <c r="B513" s="128">
        <v>506.0</v>
      </c>
      <c r="C513" s="128">
        <v>700112.0</v>
      </c>
      <c r="D513" s="241" t="s">
        <v>2402</v>
      </c>
      <c r="E513" s="167" t="s">
        <v>73</v>
      </c>
      <c r="F513" s="216">
        <v>25000.0</v>
      </c>
      <c r="G513" s="221">
        <v>25000.0</v>
      </c>
      <c r="H513" s="227">
        <f t="shared" si="3"/>
        <v>0</v>
      </c>
      <c r="I513" s="228" t="s">
        <v>2045</v>
      </c>
      <c r="J513" s="229" t="s">
        <v>35</v>
      </c>
      <c r="K513" s="193" t="s">
        <v>515</v>
      </c>
      <c r="L513" s="162">
        <v>45047.0</v>
      </c>
      <c r="M513" s="150"/>
      <c r="N513" s="151"/>
      <c r="O513" s="182" t="s">
        <v>2403</v>
      </c>
      <c r="P513" s="182" t="s">
        <v>2404</v>
      </c>
      <c r="Q513" s="182" t="s">
        <v>2405</v>
      </c>
    </row>
    <row r="514">
      <c r="A514" s="147"/>
      <c r="B514" s="128">
        <v>507.0</v>
      </c>
      <c r="C514" s="128">
        <v>800154.0</v>
      </c>
      <c r="D514" s="242" t="s">
        <v>2406</v>
      </c>
      <c r="E514" s="167" t="s">
        <v>73</v>
      </c>
      <c r="F514" s="217">
        <v>20000.0</v>
      </c>
      <c r="G514" s="218">
        <v>20000.0</v>
      </c>
      <c r="H514" s="225">
        <f t="shared" si="3"/>
        <v>0</v>
      </c>
      <c r="I514" s="230" t="s">
        <v>2045</v>
      </c>
      <c r="J514" s="231" t="s">
        <v>41</v>
      </c>
      <c r="K514" s="195" t="s">
        <v>692</v>
      </c>
      <c r="L514" s="162">
        <v>45047.0</v>
      </c>
      <c r="M514" s="150"/>
      <c r="N514" s="151"/>
      <c r="O514" s="182" t="s">
        <v>2407</v>
      </c>
      <c r="P514" s="182" t="s">
        <v>2408</v>
      </c>
      <c r="Q514" s="182" t="s">
        <v>2405</v>
      </c>
    </row>
    <row r="515">
      <c r="A515" s="147"/>
      <c r="B515" s="141">
        <v>508.0</v>
      </c>
      <c r="C515" s="128">
        <v>600098.0</v>
      </c>
      <c r="D515" s="242" t="s">
        <v>2409</v>
      </c>
      <c r="E515" s="168" t="s">
        <v>73</v>
      </c>
      <c r="F515" s="220">
        <v>40000.0</v>
      </c>
      <c r="G515" s="221">
        <v>40000.0</v>
      </c>
      <c r="H515" s="227">
        <f t="shared" si="3"/>
        <v>0</v>
      </c>
      <c r="I515" s="236" t="s">
        <v>2410</v>
      </c>
      <c r="J515" s="193" t="s">
        <v>30</v>
      </c>
      <c r="K515" s="193" t="s">
        <v>156</v>
      </c>
      <c r="L515" s="162">
        <v>45047.0</v>
      </c>
      <c r="M515" s="150"/>
      <c r="N515" s="151"/>
      <c r="O515" s="182" t="s">
        <v>2411</v>
      </c>
      <c r="P515" s="182" t="s">
        <v>2412</v>
      </c>
      <c r="Q515" s="182" t="s">
        <v>2413</v>
      </c>
    </row>
    <row r="516">
      <c r="A516" s="147"/>
      <c r="B516" s="128">
        <v>509.0</v>
      </c>
      <c r="C516" s="128">
        <v>800107.0</v>
      </c>
      <c r="D516" s="242" t="s">
        <v>2414</v>
      </c>
      <c r="E516" s="167" t="s">
        <v>73</v>
      </c>
      <c r="F516" s="217">
        <v>30000.0</v>
      </c>
      <c r="G516" s="218">
        <v>30000.0</v>
      </c>
      <c r="H516" s="225">
        <f t="shared" si="3"/>
        <v>0</v>
      </c>
      <c r="I516" s="230" t="s">
        <v>1013</v>
      </c>
      <c r="J516" s="231" t="s">
        <v>41</v>
      </c>
      <c r="K516" s="195" t="s">
        <v>692</v>
      </c>
      <c r="L516" s="162">
        <v>45047.0</v>
      </c>
      <c r="M516" s="150"/>
      <c r="N516" s="151"/>
      <c r="O516" s="182" t="s">
        <v>2415</v>
      </c>
      <c r="P516" s="182" t="s">
        <v>2416</v>
      </c>
      <c r="Q516" s="182" t="s">
        <v>2417</v>
      </c>
    </row>
    <row r="517">
      <c r="A517" s="147"/>
      <c r="B517" s="128">
        <v>510.0</v>
      </c>
      <c r="C517" s="128">
        <v>800251.0</v>
      </c>
      <c r="D517" s="211" t="s">
        <v>2418</v>
      </c>
      <c r="E517" s="167" t="s">
        <v>73</v>
      </c>
      <c r="F517" s="216">
        <v>40000.0</v>
      </c>
      <c r="G517" s="221">
        <v>40000.0</v>
      </c>
      <c r="H517" s="227">
        <f t="shared" si="3"/>
        <v>0</v>
      </c>
      <c r="I517" s="228" t="s">
        <v>1013</v>
      </c>
      <c r="J517" s="229" t="s">
        <v>41</v>
      </c>
      <c r="K517" s="193" t="s">
        <v>895</v>
      </c>
      <c r="L517" s="162">
        <v>45047.0</v>
      </c>
      <c r="M517" s="150"/>
      <c r="N517" s="151"/>
      <c r="O517" s="182" t="s">
        <v>2419</v>
      </c>
      <c r="P517" s="182" t="s">
        <v>2420</v>
      </c>
      <c r="Q517" s="182" t="s">
        <v>2421</v>
      </c>
    </row>
    <row r="518">
      <c r="A518" s="147"/>
      <c r="B518" s="128">
        <v>511.0</v>
      </c>
      <c r="C518" s="128">
        <v>800008.0</v>
      </c>
      <c r="D518" s="242" t="s">
        <v>2422</v>
      </c>
      <c r="E518" s="167" t="s">
        <v>73</v>
      </c>
      <c r="F518" s="217">
        <v>40000.0</v>
      </c>
      <c r="G518" s="218">
        <v>40000.0</v>
      </c>
      <c r="H518" s="225">
        <f t="shared" si="3"/>
        <v>0</v>
      </c>
      <c r="I518" s="230" t="s">
        <v>2423</v>
      </c>
      <c r="J518" s="231" t="s">
        <v>41</v>
      </c>
      <c r="K518" s="195" t="s">
        <v>959</v>
      </c>
      <c r="L518" s="162">
        <v>45047.0</v>
      </c>
      <c r="M518" s="150"/>
      <c r="N518" s="151"/>
      <c r="O518" s="182" t="s">
        <v>2424</v>
      </c>
      <c r="P518" s="182" t="s">
        <v>2425</v>
      </c>
      <c r="Q518" s="182" t="s">
        <v>2426</v>
      </c>
    </row>
    <row r="519">
      <c r="A519" s="147"/>
      <c r="B519" s="141">
        <v>512.0</v>
      </c>
      <c r="C519" s="128">
        <v>800324.0</v>
      </c>
      <c r="D519" s="245" t="s">
        <v>2427</v>
      </c>
      <c r="E519" s="167" t="s">
        <v>73</v>
      </c>
      <c r="F519" s="216">
        <v>23000.0</v>
      </c>
      <c r="G519" s="221">
        <v>23000.0</v>
      </c>
      <c r="H519" s="227">
        <f t="shared" si="3"/>
        <v>0</v>
      </c>
      <c r="I519" s="228" t="s">
        <v>417</v>
      </c>
      <c r="J519" s="229" t="s">
        <v>41</v>
      </c>
      <c r="K519" s="193" t="s">
        <v>998</v>
      </c>
      <c r="L519" s="162">
        <v>45047.0</v>
      </c>
      <c r="M519" s="150"/>
      <c r="N519" s="151"/>
      <c r="O519" s="182" t="s">
        <v>2428</v>
      </c>
      <c r="P519" s="182" t="s">
        <v>2429</v>
      </c>
      <c r="Q519" s="182" t="s">
        <v>2430</v>
      </c>
    </row>
    <row r="520">
      <c r="A520" s="147"/>
      <c r="B520" s="128">
        <v>513.0</v>
      </c>
      <c r="C520" s="128">
        <v>900029.0</v>
      </c>
      <c r="D520" s="242" t="s">
        <v>2431</v>
      </c>
      <c r="E520" s="167" t="s">
        <v>73</v>
      </c>
      <c r="F520" s="217">
        <v>10329.0</v>
      </c>
      <c r="G520" s="218">
        <v>10329.0</v>
      </c>
      <c r="H520" s="225">
        <f t="shared" si="3"/>
        <v>0</v>
      </c>
      <c r="I520" s="230" t="s">
        <v>2432</v>
      </c>
      <c r="J520" s="246" t="s">
        <v>46</v>
      </c>
      <c r="K520" s="195" t="s">
        <v>740</v>
      </c>
      <c r="L520" s="162">
        <v>45047.0</v>
      </c>
      <c r="M520" s="150"/>
      <c r="N520" s="151"/>
      <c r="O520" s="182" t="s">
        <v>2433</v>
      </c>
      <c r="P520" s="182" t="s">
        <v>2434</v>
      </c>
      <c r="Q520" s="182" t="s">
        <v>2435</v>
      </c>
    </row>
    <row r="521">
      <c r="A521" s="147"/>
      <c r="B521" s="128">
        <v>514.0</v>
      </c>
      <c r="C521" s="128">
        <v>600106.0</v>
      </c>
      <c r="D521" s="242" t="s">
        <v>2436</v>
      </c>
      <c r="E521" s="168" t="s">
        <v>73</v>
      </c>
      <c r="F521" s="220">
        <v>7440.0</v>
      </c>
      <c r="G521" s="220">
        <v>7440.0</v>
      </c>
      <c r="H521" s="227">
        <f t="shared" si="3"/>
        <v>0</v>
      </c>
      <c r="I521" s="236" t="s">
        <v>167</v>
      </c>
      <c r="J521" s="193" t="s">
        <v>30</v>
      </c>
      <c r="K521" s="193" t="s">
        <v>450</v>
      </c>
      <c r="L521" s="162">
        <v>45078.0</v>
      </c>
      <c r="M521" s="150"/>
      <c r="N521" s="151"/>
      <c r="O521" s="182" t="s">
        <v>2437</v>
      </c>
      <c r="P521" s="182" t="s">
        <v>2438</v>
      </c>
      <c r="Q521" s="182" t="s">
        <v>2439</v>
      </c>
    </row>
    <row r="522">
      <c r="A522" s="147"/>
      <c r="B522" s="128">
        <v>515.0</v>
      </c>
      <c r="C522" s="128">
        <v>700030.0</v>
      </c>
      <c r="D522" s="241" t="s">
        <v>2440</v>
      </c>
      <c r="E522" s="167" t="s">
        <v>73</v>
      </c>
      <c r="F522" s="217">
        <v>30000.0</v>
      </c>
      <c r="G522" s="217">
        <v>30000.0</v>
      </c>
      <c r="H522" s="225">
        <f t="shared" si="3"/>
        <v>0</v>
      </c>
      <c r="I522" s="230" t="s">
        <v>2441</v>
      </c>
      <c r="J522" s="231" t="s">
        <v>35</v>
      </c>
      <c r="K522" s="195" t="s">
        <v>1274</v>
      </c>
      <c r="L522" s="162">
        <v>45047.0</v>
      </c>
      <c r="M522" s="150"/>
      <c r="N522" s="151"/>
      <c r="O522" s="182" t="s">
        <v>2442</v>
      </c>
      <c r="P522" s="182" t="s">
        <v>2443</v>
      </c>
      <c r="Q522" s="182" t="s">
        <v>2444</v>
      </c>
    </row>
    <row r="523">
      <c r="A523" s="147"/>
      <c r="B523" s="141">
        <v>516.0</v>
      </c>
      <c r="C523" s="128">
        <v>800277.0</v>
      </c>
      <c r="D523" s="242" t="s">
        <v>2445</v>
      </c>
      <c r="E523" s="167" t="s">
        <v>73</v>
      </c>
      <c r="F523" s="216">
        <v>55000.0</v>
      </c>
      <c r="G523" s="221">
        <v>55000.0</v>
      </c>
      <c r="H523" s="227">
        <f t="shared" si="3"/>
        <v>0</v>
      </c>
      <c r="I523" s="228" t="s">
        <v>2446</v>
      </c>
      <c r="J523" s="229" t="s">
        <v>41</v>
      </c>
      <c r="K523" s="193" t="s">
        <v>364</v>
      </c>
      <c r="L523" s="162">
        <v>45047.0</v>
      </c>
      <c r="M523" s="150"/>
      <c r="N523" s="151"/>
      <c r="O523" s="182" t="s">
        <v>2447</v>
      </c>
      <c r="P523" s="182" t="s">
        <v>2448</v>
      </c>
      <c r="Q523" s="256" t="s">
        <v>2449</v>
      </c>
    </row>
    <row r="524">
      <c r="A524" s="147"/>
      <c r="B524" s="128">
        <v>517.0</v>
      </c>
      <c r="C524" s="128">
        <v>800366.0</v>
      </c>
      <c r="D524" s="242" t="s">
        <v>2450</v>
      </c>
      <c r="E524" s="167" t="s">
        <v>73</v>
      </c>
      <c r="F524" s="217">
        <v>50000.0</v>
      </c>
      <c r="G524" s="218">
        <v>50000.0</v>
      </c>
      <c r="H524" s="225">
        <f t="shared" si="3"/>
        <v>0</v>
      </c>
      <c r="I524" s="230" t="s">
        <v>2324</v>
      </c>
      <c r="J524" s="231" t="s">
        <v>41</v>
      </c>
      <c r="K524" s="195" t="s">
        <v>581</v>
      </c>
      <c r="L524" s="162">
        <v>45047.0</v>
      </c>
      <c r="M524" s="150"/>
      <c r="N524" s="151"/>
      <c r="O524" s="182" t="s">
        <v>2451</v>
      </c>
      <c r="P524" s="182" t="s">
        <v>2452</v>
      </c>
      <c r="Q524" s="182" t="s">
        <v>2453</v>
      </c>
    </row>
    <row r="525">
      <c r="A525" s="147"/>
      <c r="B525" s="128">
        <v>518.0</v>
      </c>
      <c r="C525" s="128">
        <v>900182.0</v>
      </c>
      <c r="D525" s="242" t="s">
        <v>2454</v>
      </c>
      <c r="E525" s="167" t="s">
        <v>73</v>
      </c>
      <c r="F525" s="216">
        <v>40000.0</v>
      </c>
      <c r="G525" s="221">
        <v>40000.0</v>
      </c>
      <c r="H525" s="227">
        <f t="shared" si="3"/>
        <v>0</v>
      </c>
      <c r="I525" s="228" t="s">
        <v>2455</v>
      </c>
      <c r="J525" s="250" t="s">
        <v>46</v>
      </c>
      <c r="K525" s="193" t="s">
        <v>179</v>
      </c>
      <c r="L525" s="162">
        <v>45047.0</v>
      </c>
      <c r="M525" s="150"/>
      <c r="N525" s="151"/>
      <c r="O525" s="182" t="s">
        <v>2456</v>
      </c>
      <c r="P525" s="182" t="s">
        <v>2457</v>
      </c>
      <c r="Q525" s="182" t="s">
        <v>2458</v>
      </c>
    </row>
    <row r="526">
      <c r="A526" s="147"/>
      <c r="B526" s="128">
        <v>519.0</v>
      </c>
      <c r="C526" s="128">
        <v>700265.0</v>
      </c>
      <c r="D526" s="241" t="s">
        <v>2459</v>
      </c>
      <c r="E526" s="167" t="s">
        <v>73</v>
      </c>
      <c r="F526" s="217">
        <v>16000.0</v>
      </c>
      <c r="G526" s="217">
        <v>16000.0</v>
      </c>
      <c r="H526" s="225">
        <f t="shared" si="3"/>
        <v>0</v>
      </c>
      <c r="I526" s="230" t="s">
        <v>571</v>
      </c>
      <c r="J526" s="231" t="s">
        <v>35</v>
      </c>
      <c r="K526" s="195" t="s">
        <v>156</v>
      </c>
      <c r="L526" s="162">
        <v>45047.0</v>
      </c>
      <c r="M526" s="150"/>
      <c r="N526" s="151"/>
      <c r="O526" s="182" t="s">
        <v>2460</v>
      </c>
      <c r="P526" s="182" t="s">
        <v>2461</v>
      </c>
      <c r="Q526" s="182" t="s">
        <v>2462</v>
      </c>
    </row>
    <row r="527">
      <c r="A527" s="147"/>
      <c r="B527" s="128">
        <v>520.0</v>
      </c>
      <c r="C527" s="128">
        <v>800294.0</v>
      </c>
      <c r="D527" s="242" t="s">
        <v>2463</v>
      </c>
      <c r="E527" s="167" t="s">
        <v>73</v>
      </c>
      <c r="F527" s="216">
        <v>75000.0</v>
      </c>
      <c r="G527" s="221">
        <v>75000.0</v>
      </c>
      <c r="H527" s="227">
        <f t="shared" si="3"/>
        <v>0</v>
      </c>
      <c r="I527" s="228" t="s">
        <v>900</v>
      </c>
      <c r="J527" s="229" t="s">
        <v>41</v>
      </c>
      <c r="K527" s="193" t="s">
        <v>423</v>
      </c>
      <c r="L527" s="162">
        <v>45047.0</v>
      </c>
      <c r="M527" s="150"/>
      <c r="N527" s="151"/>
      <c r="O527" s="182" t="s">
        <v>2464</v>
      </c>
      <c r="P527" s="182" t="s">
        <v>2465</v>
      </c>
      <c r="Q527" s="256" t="s">
        <v>2466</v>
      </c>
    </row>
    <row r="528">
      <c r="A528" s="147"/>
      <c r="B528" s="128">
        <v>521.0</v>
      </c>
      <c r="C528" s="128">
        <v>500013.0</v>
      </c>
      <c r="D528" s="244" t="s">
        <v>2467</v>
      </c>
      <c r="E528" s="167" t="s">
        <v>73</v>
      </c>
      <c r="F528" s="218">
        <v>50000.0</v>
      </c>
      <c r="G528" s="218">
        <v>50000.0</v>
      </c>
      <c r="H528" s="233">
        <f t="shared" si="3"/>
        <v>0</v>
      </c>
      <c r="I528" s="234" t="s">
        <v>102</v>
      </c>
      <c r="J528" s="231" t="s">
        <v>113</v>
      </c>
      <c r="K528" s="195" t="s">
        <v>114</v>
      </c>
      <c r="L528" s="162">
        <v>45047.0</v>
      </c>
      <c r="M528" s="150"/>
      <c r="N528" s="151"/>
      <c r="O528" s="182" t="s">
        <v>2468</v>
      </c>
      <c r="P528" s="182" t="s">
        <v>2469</v>
      </c>
      <c r="Q528" s="256" t="s">
        <v>2470</v>
      </c>
    </row>
    <row r="529">
      <c r="A529" s="147"/>
      <c r="B529" s="141">
        <v>522.0</v>
      </c>
      <c r="C529" s="128">
        <v>900181.0</v>
      </c>
      <c r="D529" s="242" t="s">
        <v>2471</v>
      </c>
      <c r="E529" s="167" t="s">
        <v>73</v>
      </c>
      <c r="F529" s="216">
        <v>68967.0</v>
      </c>
      <c r="G529" s="216">
        <v>68967.0</v>
      </c>
      <c r="H529" s="227">
        <f t="shared" si="3"/>
        <v>0</v>
      </c>
      <c r="I529" s="228" t="s">
        <v>2472</v>
      </c>
      <c r="J529" s="250" t="s">
        <v>46</v>
      </c>
      <c r="K529" s="193" t="s">
        <v>1503</v>
      </c>
      <c r="L529" s="162">
        <v>45047.0</v>
      </c>
      <c r="M529" s="150"/>
      <c r="N529" s="151"/>
      <c r="O529" s="182" t="s">
        <v>2473</v>
      </c>
      <c r="P529" s="182" t="s">
        <v>2474</v>
      </c>
      <c r="Q529" s="256" t="s">
        <v>2475</v>
      </c>
    </row>
    <row r="530">
      <c r="A530" s="147"/>
      <c r="B530" s="128">
        <v>523.0</v>
      </c>
      <c r="C530" s="128">
        <v>800036.0</v>
      </c>
      <c r="D530" s="242" t="s">
        <v>2476</v>
      </c>
      <c r="E530" s="167" t="s">
        <v>73</v>
      </c>
      <c r="F530" s="217">
        <v>100000.0</v>
      </c>
      <c r="G530" s="218">
        <v>100000.0</v>
      </c>
      <c r="H530" s="225">
        <f t="shared" si="3"/>
        <v>0</v>
      </c>
      <c r="I530" s="230" t="s">
        <v>2285</v>
      </c>
      <c r="J530" s="231" t="s">
        <v>41</v>
      </c>
      <c r="K530" s="195" t="s">
        <v>423</v>
      </c>
      <c r="L530" s="162">
        <v>45047.0</v>
      </c>
      <c r="M530" s="150"/>
      <c r="N530" s="151"/>
      <c r="O530" s="182" t="s">
        <v>2477</v>
      </c>
      <c r="P530" s="182" t="s">
        <v>2478</v>
      </c>
      <c r="Q530" s="155" t="s">
        <v>2479</v>
      </c>
    </row>
    <row r="531">
      <c r="A531" s="147"/>
      <c r="B531" s="128">
        <v>524.0</v>
      </c>
      <c r="C531" s="128">
        <v>800201.0</v>
      </c>
      <c r="D531" s="242" t="s">
        <v>2480</v>
      </c>
      <c r="E531" s="167" t="s">
        <v>73</v>
      </c>
      <c r="F531" s="216">
        <v>34760.0</v>
      </c>
      <c r="G531" s="221">
        <v>34760.0</v>
      </c>
      <c r="H531" s="227">
        <f t="shared" si="3"/>
        <v>0</v>
      </c>
      <c r="I531" s="228" t="s">
        <v>2481</v>
      </c>
      <c r="J531" s="229" t="s">
        <v>41</v>
      </c>
      <c r="K531" s="193" t="s">
        <v>1201</v>
      </c>
      <c r="L531" s="162">
        <v>45047.0</v>
      </c>
      <c r="M531" s="150"/>
      <c r="N531" s="151"/>
      <c r="O531" s="182" t="s">
        <v>2482</v>
      </c>
      <c r="P531" s="182" t="s">
        <v>2483</v>
      </c>
      <c r="Q531" s="155" t="s">
        <v>2484</v>
      </c>
    </row>
    <row r="532">
      <c r="A532" s="147"/>
      <c r="B532" s="128">
        <v>525.0</v>
      </c>
      <c r="C532" s="128">
        <v>800162.0</v>
      </c>
      <c r="D532" s="242" t="s">
        <v>2485</v>
      </c>
      <c r="E532" s="167" t="s">
        <v>73</v>
      </c>
      <c r="F532" s="217">
        <v>3800.0</v>
      </c>
      <c r="G532" s="217">
        <v>3800.0</v>
      </c>
      <c r="H532" s="225">
        <f t="shared" si="3"/>
        <v>0</v>
      </c>
      <c r="I532" s="230" t="s">
        <v>809</v>
      </c>
      <c r="J532" s="231" t="s">
        <v>41</v>
      </c>
      <c r="K532" s="195" t="s">
        <v>1062</v>
      </c>
      <c r="L532" s="162">
        <v>45047.0</v>
      </c>
      <c r="M532" s="150"/>
      <c r="N532" s="151"/>
      <c r="O532" s="182" t="s">
        <v>2486</v>
      </c>
      <c r="P532" s="182" t="s">
        <v>2487</v>
      </c>
      <c r="Q532" s="155" t="s">
        <v>2488</v>
      </c>
    </row>
    <row r="533">
      <c r="A533" s="147"/>
      <c r="B533" s="141">
        <v>526.0</v>
      </c>
      <c r="C533" s="128">
        <v>800173.0</v>
      </c>
      <c r="D533" s="242" t="s">
        <v>2489</v>
      </c>
      <c r="E533" s="167" t="s">
        <v>73</v>
      </c>
      <c r="F533" s="216">
        <v>6598.0</v>
      </c>
      <c r="G533" s="216">
        <v>6598.0</v>
      </c>
      <c r="H533" s="227">
        <f t="shared" si="3"/>
        <v>0</v>
      </c>
      <c r="I533" s="228" t="s">
        <v>1552</v>
      </c>
      <c r="J533" s="229" t="s">
        <v>41</v>
      </c>
      <c r="K533" s="193" t="s">
        <v>179</v>
      </c>
      <c r="L533" s="162">
        <v>45047.0</v>
      </c>
      <c r="M533" s="150"/>
      <c r="N533" s="151"/>
      <c r="O533" s="182" t="s">
        <v>2490</v>
      </c>
      <c r="P533" s="182" t="s">
        <v>2491</v>
      </c>
      <c r="Q533" s="155" t="s">
        <v>2492</v>
      </c>
    </row>
    <row r="534">
      <c r="A534" s="147"/>
      <c r="B534" s="128">
        <v>527.0</v>
      </c>
      <c r="C534" s="128">
        <v>900049.0</v>
      </c>
      <c r="D534" s="242" t="s">
        <v>2493</v>
      </c>
      <c r="E534" s="167" t="s">
        <v>73</v>
      </c>
      <c r="F534" s="217">
        <v>5000.0</v>
      </c>
      <c r="G534" s="218">
        <v>5000.0</v>
      </c>
      <c r="H534" s="225">
        <f t="shared" si="3"/>
        <v>0</v>
      </c>
      <c r="I534" s="230" t="s">
        <v>2494</v>
      </c>
      <c r="J534" s="246" t="s">
        <v>46</v>
      </c>
      <c r="K534" s="195" t="s">
        <v>1517</v>
      </c>
      <c r="L534" s="162">
        <v>45047.0</v>
      </c>
      <c r="M534" s="150"/>
      <c r="N534" s="151"/>
      <c r="O534" s="182" t="s">
        <v>2495</v>
      </c>
      <c r="P534" s="182" t="s">
        <v>2496</v>
      </c>
      <c r="Q534" s="182" t="s">
        <v>2497</v>
      </c>
    </row>
    <row r="535">
      <c r="A535" s="147"/>
      <c r="B535" s="128">
        <v>528.0</v>
      </c>
      <c r="C535" s="128">
        <v>900020.0</v>
      </c>
      <c r="D535" s="242" t="s">
        <v>2498</v>
      </c>
      <c r="E535" s="167" t="s">
        <v>73</v>
      </c>
      <c r="F535" s="216">
        <v>4160.0</v>
      </c>
      <c r="G535" s="221">
        <v>4160.0</v>
      </c>
      <c r="H535" s="227">
        <f t="shared" si="3"/>
        <v>0</v>
      </c>
      <c r="I535" s="228" t="s">
        <v>2499</v>
      </c>
      <c r="J535" s="250" t="s">
        <v>46</v>
      </c>
      <c r="K535" s="193" t="s">
        <v>1517</v>
      </c>
      <c r="L535" s="162">
        <v>45047.0</v>
      </c>
      <c r="M535" s="150"/>
      <c r="N535" s="151"/>
      <c r="O535" s="182" t="s">
        <v>2500</v>
      </c>
      <c r="P535" s="182" t="s">
        <v>2501</v>
      </c>
      <c r="Q535" s="182" t="s">
        <v>2502</v>
      </c>
    </row>
    <row r="536">
      <c r="A536" s="147"/>
      <c r="B536" s="128">
        <v>529.0</v>
      </c>
      <c r="C536" s="128">
        <v>800305.0</v>
      </c>
      <c r="D536" s="242" t="s">
        <v>2503</v>
      </c>
      <c r="E536" s="167" t="s">
        <v>73</v>
      </c>
      <c r="F536" s="217">
        <v>16143.0</v>
      </c>
      <c r="G536" s="218">
        <v>16143.0</v>
      </c>
      <c r="H536" s="225">
        <f t="shared" si="3"/>
        <v>0</v>
      </c>
      <c r="I536" s="230" t="s">
        <v>2504</v>
      </c>
      <c r="J536" s="231" t="s">
        <v>41</v>
      </c>
      <c r="K536" s="195" t="s">
        <v>317</v>
      </c>
      <c r="L536" s="162">
        <v>45078.0</v>
      </c>
      <c r="M536" s="150"/>
      <c r="N536" s="151"/>
      <c r="O536" s="182" t="s">
        <v>2505</v>
      </c>
      <c r="P536" s="182" t="s">
        <v>2506</v>
      </c>
      <c r="Q536" s="182" t="s">
        <v>2507</v>
      </c>
    </row>
    <row r="537">
      <c r="A537" s="147"/>
      <c r="B537" s="141">
        <v>530.0</v>
      </c>
      <c r="C537" s="128">
        <v>900188.0</v>
      </c>
      <c r="D537" s="242" t="s">
        <v>2508</v>
      </c>
      <c r="E537" s="167" t="s">
        <v>73</v>
      </c>
      <c r="F537" s="216">
        <v>0.0</v>
      </c>
      <c r="G537" s="221">
        <v>0.0</v>
      </c>
      <c r="H537" s="227">
        <f t="shared" si="3"/>
        <v>0</v>
      </c>
      <c r="I537" s="228" t="s">
        <v>2472</v>
      </c>
      <c r="J537" s="250" t="s">
        <v>46</v>
      </c>
      <c r="K537" s="193" t="s">
        <v>2509</v>
      </c>
      <c r="L537" s="162">
        <v>45078.0</v>
      </c>
      <c r="M537" s="150"/>
      <c r="N537" s="151"/>
      <c r="O537" s="182" t="s">
        <v>2510</v>
      </c>
      <c r="P537" s="182" t="s">
        <v>2511</v>
      </c>
      <c r="Q537" s="182" t="s">
        <v>2512</v>
      </c>
    </row>
    <row r="538">
      <c r="A538" s="147"/>
      <c r="B538" s="128">
        <v>531.0</v>
      </c>
      <c r="C538" s="128">
        <v>800037.0</v>
      </c>
      <c r="D538" s="242" t="s">
        <v>2513</v>
      </c>
      <c r="E538" s="167" t="s">
        <v>73</v>
      </c>
      <c r="F538" s="217">
        <v>38000.0</v>
      </c>
      <c r="G538" s="218">
        <v>38000.0</v>
      </c>
      <c r="H538" s="225">
        <f t="shared" si="3"/>
        <v>0</v>
      </c>
      <c r="I538" s="230" t="s">
        <v>1698</v>
      </c>
      <c r="J538" s="231" t="s">
        <v>41</v>
      </c>
      <c r="K538" s="195" t="s">
        <v>581</v>
      </c>
      <c r="L538" s="162">
        <v>45078.0</v>
      </c>
      <c r="M538" s="150"/>
      <c r="N538" s="151"/>
      <c r="O538" s="182" t="s">
        <v>2514</v>
      </c>
      <c r="P538" s="182" t="s">
        <v>2515</v>
      </c>
      <c r="Q538" s="182" t="s">
        <v>2516</v>
      </c>
    </row>
    <row r="539">
      <c r="A539" s="147"/>
      <c r="B539" s="128">
        <v>532.0</v>
      </c>
      <c r="C539" s="128">
        <v>900200.0</v>
      </c>
      <c r="D539" s="242" t="s">
        <v>2517</v>
      </c>
      <c r="E539" s="167" t="s">
        <v>73</v>
      </c>
      <c r="F539" s="216">
        <v>184400.0</v>
      </c>
      <c r="G539" s="216">
        <v>184400.0</v>
      </c>
      <c r="H539" s="227">
        <f t="shared" si="3"/>
        <v>0</v>
      </c>
      <c r="I539" s="228" t="s">
        <v>2518</v>
      </c>
      <c r="J539" s="250" t="s">
        <v>46</v>
      </c>
      <c r="K539" s="193" t="s">
        <v>1503</v>
      </c>
      <c r="L539" s="162">
        <v>45078.0</v>
      </c>
      <c r="M539" s="150"/>
      <c r="N539" s="151"/>
      <c r="O539" s="182" t="s">
        <v>2519</v>
      </c>
      <c r="P539" s="182" t="s">
        <v>2520</v>
      </c>
      <c r="Q539" s="182" t="s">
        <v>2521</v>
      </c>
    </row>
    <row r="540">
      <c r="A540" s="147"/>
      <c r="B540" s="128">
        <v>533.0</v>
      </c>
      <c r="C540" s="128">
        <v>900004.0</v>
      </c>
      <c r="D540" s="242" t="s">
        <v>2522</v>
      </c>
      <c r="E540" s="167" t="s">
        <v>73</v>
      </c>
      <c r="F540" s="217">
        <v>11200.0</v>
      </c>
      <c r="G540" s="217">
        <v>11200.0</v>
      </c>
      <c r="H540" s="225">
        <f t="shared" si="3"/>
        <v>0</v>
      </c>
      <c r="I540" s="230" t="s">
        <v>509</v>
      </c>
      <c r="J540" s="246" t="s">
        <v>46</v>
      </c>
      <c r="K540" s="195" t="s">
        <v>1760</v>
      </c>
      <c r="L540" s="162">
        <v>45078.0</v>
      </c>
      <c r="M540" s="150"/>
      <c r="N540" s="151"/>
      <c r="O540" s="182" t="s">
        <v>2523</v>
      </c>
      <c r="P540" s="182" t="s">
        <v>2524</v>
      </c>
      <c r="Q540" s="155" t="s">
        <v>2525</v>
      </c>
    </row>
    <row r="541">
      <c r="A541" s="147"/>
      <c r="B541" s="128">
        <v>534.0</v>
      </c>
      <c r="C541" s="128">
        <v>800349.0</v>
      </c>
      <c r="D541" s="242" t="s">
        <v>2526</v>
      </c>
      <c r="E541" s="167" t="s">
        <v>73</v>
      </c>
      <c r="F541" s="216">
        <v>275000.0</v>
      </c>
      <c r="G541" s="221">
        <v>275000.0</v>
      </c>
      <c r="H541" s="227">
        <f t="shared" si="3"/>
        <v>0</v>
      </c>
      <c r="I541" s="228" t="s">
        <v>2527</v>
      </c>
      <c r="J541" s="229" t="s">
        <v>41</v>
      </c>
      <c r="K541" s="193" t="s">
        <v>895</v>
      </c>
      <c r="L541" s="162">
        <v>45078.0</v>
      </c>
      <c r="M541" s="150"/>
      <c r="N541" s="151"/>
      <c r="O541" s="182" t="s">
        <v>2528</v>
      </c>
      <c r="P541" s="182" t="s">
        <v>2529</v>
      </c>
      <c r="Q541" s="182" t="s">
        <v>2530</v>
      </c>
    </row>
    <row r="542">
      <c r="A542" s="147"/>
      <c r="B542" s="128">
        <v>535.0</v>
      </c>
      <c r="C542" s="128">
        <v>700045.0</v>
      </c>
      <c r="D542" s="241" t="s">
        <v>2531</v>
      </c>
      <c r="E542" s="167" t="s">
        <v>73</v>
      </c>
      <c r="F542" s="217">
        <v>21900.0</v>
      </c>
      <c r="G542" s="218">
        <v>21900.0</v>
      </c>
      <c r="H542" s="225">
        <f t="shared" si="3"/>
        <v>0</v>
      </c>
      <c r="I542" s="230" t="s">
        <v>2532</v>
      </c>
      <c r="J542" s="231" t="s">
        <v>35</v>
      </c>
      <c r="K542" s="195" t="s">
        <v>1274</v>
      </c>
      <c r="L542" s="162">
        <v>45078.0</v>
      </c>
      <c r="M542" s="150"/>
      <c r="N542" s="151"/>
      <c r="O542" s="182" t="s">
        <v>2533</v>
      </c>
      <c r="P542" s="182" t="s">
        <v>2534</v>
      </c>
      <c r="Q542" s="182" t="s">
        <v>2535</v>
      </c>
    </row>
    <row r="543">
      <c r="A543" s="147"/>
      <c r="B543" s="141">
        <v>536.0</v>
      </c>
      <c r="C543" s="128">
        <v>800257.0</v>
      </c>
      <c r="D543" s="242" t="s">
        <v>2536</v>
      </c>
      <c r="E543" s="167" t="s">
        <v>73</v>
      </c>
      <c r="F543" s="216">
        <v>20500.0</v>
      </c>
      <c r="G543" s="221">
        <v>20500.0</v>
      </c>
      <c r="H543" s="227">
        <f t="shared" si="3"/>
        <v>0</v>
      </c>
      <c r="I543" s="228" t="s">
        <v>2537</v>
      </c>
      <c r="J543" s="229" t="s">
        <v>41</v>
      </c>
      <c r="K543" s="193" t="s">
        <v>692</v>
      </c>
      <c r="L543" s="162">
        <v>45078.0</v>
      </c>
      <c r="M543" s="150"/>
      <c r="N543" s="151"/>
      <c r="O543" s="182" t="s">
        <v>2538</v>
      </c>
      <c r="P543" s="182" t="s">
        <v>2539</v>
      </c>
      <c r="Q543" s="182" t="s">
        <v>2540</v>
      </c>
    </row>
    <row r="544">
      <c r="A544" s="147"/>
      <c r="B544" s="128">
        <v>537.0</v>
      </c>
      <c r="C544" s="128">
        <v>800316.0</v>
      </c>
      <c r="D544" s="242" t="s">
        <v>2541</v>
      </c>
      <c r="E544" s="167" t="s">
        <v>73</v>
      </c>
      <c r="F544" s="217">
        <v>45000.0</v>
      </c>
      <c r="G544" s="218">
        <v>45000.0</v>
      </c>
      <c r="H544" s="225">
        <f t="shared" si="3"/>
        <v>0</v>
      </c>
      <c r="I544" s="230" t="s">
        <v>838</v>
      </c>
      <c r="J544" s="231" t="s">
        <v>41</v>
      </c>
      <c r="K544" s="195" t="s">
        <v>895</v>
      </c>
      <c r="L544" s="162">
        <v>45078.0</v>
      </c>
      <c r="M544" s="150"/>
      <c r="N544" s="151"/>
      <c r="O544" s="182" t="s">
        <v>2542</v>
      </c>
      <c r="P544" s="182" t="s">
        <v>2543</v>
      </c>
      <c r="Q544" s="204" t="s">
        <v>2544</v>
      </c>
    </row>
    <row r="545">
      <c r="A545" s="147"/>
      <c r="B545" s="128">
        <v>538.0</v>
      </c>
      <c r="C545" s="128">
        <v>700019.0</v>
      </c>
      <c r="D545" s="241" t="s">
        <v>2545</v>
      </c>
      <c r="E545" s="167" t="s">
        <v>73</v>
      </c>
      <c r="F545" s="216">
        <v>26850.0</v>
      </c>
      <c r="G545" s="221">
        <v>26850.0</v>
      </c>
      <c r="H545" s="227">
        <f t="shared" si="3"/>
        <v>0</v>
      </c>
      <c r="I545" s="228" t="s">
        <v>804</v>
      </c>
      <c r="J545" s="229" t="s">
        <v>35</v>
      </c>
      <c r="K545" s="193" t="s">
        <v>493</v>
      </c>
      <c r="L545" s="162">
        <v>45078.0</v>
      </c>
      <c r="M545" s="150"/>
      <c r="N545" s="151"/>
      <c r="O545" s="182" t="s">
        <v>2546</v>
      </c>
      <c r="P545" s="182" t="s">
        <v>2547</v>
      </c>
      <c r="Q545" s="155" t="s">
        <v>2548</v>
      </c>
    </row>
    <row r="546">
      <c r="A546" s="147"/>
      <c r="B546" s="128">
        <v>539.0</v>
      </c>
      <c r="C546" s="128">
        <v>900073.0</v>
      </c>
      <c r="D546" s="242" t="s">
        <v>2549</v>
      </c>
      <c r="E546" s="167" t="s">
        <v>73</v>
      </c>
      <c r="F546" s="217">
        <v>39100.0</v>
      </c>
      <c r="G546" s="217">
        <v>39100.0</v>
      </c>
      <c r="H546" s="225">
        <f t="shared" si="3"/>
        <v>0</v>
      </c>
      <c r="I546" s="230" t="s">
        <v>650</v>
      </c>
      <c r="J546" s="246" t="s">
        <v>46</v>
      </c>
      <c r="K546" s="195" t="s">
        <v>1503</v>
      </c>
      <c r="L546" s="162">
        <v>45078.0</v>
      </c>
      <c r="M546" s="150"/>
      <c r="N546" s="151"/>
      <c r="O546" s="182" t="s">
        <v>2550</v>
      </c>
      <c r="P546" s="182" t="s">
        <v>2551</v>
      </c>
      <c r="Q546" s="261" t="s">
        <v>2552</v>
      </c>
    </row>
    <row r="547">
      <c r="A547" s="147"/>
      <c r="B547" s="141">
        <v>540.0</v>
      </c>
      <c r="C547" s="128">
        <v>800364.0</v>
      </c>
      <c r="D547" s="242" t="s">
        <v>2553</v>
      </c>
      <c r="E547" s="167" t="s">
        <v>73</v>
      </c>
      <c r="F547" s="216">
        <v>50000.0</v>
      </c>
      <c r="G547" s="221">
        <v>50000.0</v>
      </c>
      <c r="H547" s="227">
        <f t="shared" si="3"/>
        <v>0</v>
      </c>
      <c r="I547" s="228" t="s">
        <v>2324</v>
      </c>
      <c r="J547" s="229" t="s">
        <v>41</v>
      </c>
      <c r="K547" s="193" t="s">
        <v>114</v>
      </c>
      <c r="L547" s="162">
        <v>45078.0</v>
      </c>
      <c r="M547" s="150"/>
      <c r="N547" s="151"/>
      <c r="O547" s="182" t="s">
        <v>2554</v>
      </c>
      <c r="P547" s="182" t="s">
        <v>2555</v>
      </c>
      <c r="Q547" s="182" t="s">
        <v>2556</v>
      </c>
    </row>
    <row r="548">
      <c r="A548" s="147"/>
      <c r="B548" s="128">
        <v>541.0</v>
      </c>
      <c r="C548" s="128">
        <v>900022.0</v>
      </c>
      <c r="D548" s="242" t="s">
        <v>2557</v>
      </c>
      <c r="E548" s="167" t="s">
        <v>73</v>
      </c>
      <c r="F548" s="217">
        <v>46100.0</v>
      </c>
      <c r="G548" s="217">
        <v>46100.0</v>
      </c>
      <c r="H548" s="225">
        <f t="shared" si="3"/>
        <v>0</v>
      </c>
      <c r="I548" s="230" t="s">
        <v>2472</v>
      </c>
      <c r="J548" s="246" t="s">
        <v>46</v>
      </c>
      <c r="K548" s="195" t="s">
        <v>1503</v>
      </c>
      <c r="L548" s="162">
        <v>45078.0</v>
      </c>
      <c r="M548" s="150"/>
      <c r="N548" s="151"/>
      <c r="O548" s="182" t="s">
        <v>2558</v>
      </c>
      <c r="P548" s="182"/>
      <c r="Q548" s="182" t="s">
        <v>1942</v>
      </c>
    </row>
    <row r="549">
      <c r="A549" s="147"/>
      <c r="B549" s="128">
        <v>542.0</v>
      </c>
      <c r="C549" s="128">
        <v>800157.0</v>
      </c>
      <c r="D549" s="242" t="s">
        <v>2559</v>
      </c>
      <c r="E549" s="167" t="s">
        <v>73</v>
      </c>
      <c r="F549" s="216">
        <v>5000.0</v>
      </c>
      <c r="G549" s="221">
        <v>5000.0</v>
      </c>
      <c r="H549" s="227">
        <f t="shared" si="3"/>
        <v>0</v>
      </c>
      <c r="I549" s="228" t="s">
        <v>2045</v>
      </c>
      <c r="J549" s="229" t="s">
        <v>41</v>
      </c>
      <c r="K549" s="193" t="s">
        <v>317</v>
      </c>
      <c r="L549" s="162">
        <v>45078.0</v>
      </c>
      <c r="M549" s="150"/>
      <c r="N549" s="151"/>
      <c r="O549" s="182" t="s">
        <v>2560</v>
      </c>
      <c r="P549" s="182" t="s">
        <v>2561</v>
      </c>
      <c r="Q549" s="182" t="s">
        <v>2562</v>
      </c>
    </row>
    <row r="550">
      <c r="A550" s="147"/>
      <c r="B550" s="128">
        <v>543.0</v>
      </c>
      <c r="C550" s="128">
        <v>800039.0</v>
      </c>
      <c r="D550" s="242" t="s">
        <v>2563</v>
      </c>
      <c r="E550" s="167" t="s">
        <v>73</v>
      </c>
      <c r="F550" s="217">
        <v>9750.0</v>
      </c>
      <c r="G550" s="218">
        <v>9750.0</v>
      </c>
      <c r="H550" s="225">
        <f t="shared" si="3"/>
        <v>0</v>
      </c>
      <c r="I550" s="230" t="s">
        <v>167</v>
      </c>
      <c r="J550" s="231" t="s">
        <v>41</v>
      </c>
      <c r="K550" s="195" t="s">
        <v>640</v>
      </c>
      <c r="L550" s="162">
        <v>45078.0</v>
      </c>
      <c r="M550" s="150"/>
      <c r="N550" s="151"/>
      <c r="O550" s="182" t="s">
        <v>2564</v>
      </c>
      <c r="P550" s="182" t="s">
        <v>2565</v>
      </c>
      <c r="Q550" s="155" t="s">
        <v>2566</v>
      </c>
    </row>
    <row r="551">
      <c r="A551" s="147"/>
      <c r="B551" s="141">
        <v>544.0</v>
      </c>
      <c r="C551" s="128">
        <v>800191.0</v>
      </c>
      <c r="D551" s="242" t="s">
        <v>2567</v>
      </c>
      <c r="E551" s="167" t="s">
        <v>73</v>
      </c>
      <c r="F551" s="216">
        <v>16000.0</v>
      </c>
      <c r="G551" s="216">
        <v>16000.0</v>
      </c>
      <c r="H551" s="227">
        <f t="shared" si="3"/>
        <v>0</v>
      </c>
      <c r="I551" s="228" t="s">
        <v>2568</v>
      </c>
      <c r="J551" s="229" t="s">
        <v>41</v>
      </c>
      <c r="K551" s="193" t="s">
        <v>206</v>
      </c>
      <c r="L551" s="162">
        <v>45078.0</v>
      </c>
      <c r="M551" s="150"/>
      <c r="N551" s="151"/>
      <c r="O551" s="182" t="s">
        <v>2569</v>
      </c>
      <c r="P551" s="182" t="s">
        <v>2570</v>
      </c>
      <c r="Q551" s="155" t="s">
        <v>2571</v>
      </c>
    </row>
    <row r="552">
      <c r="A552" s="147"/>
      <c r="B552" s="128">
        <v>545.0</v>
      </c>
      <c r="C552" s="128">
        <v>800170.0</v>
      </c>
      <c r="D552" s="242" t="s">
        <v>2572</v>
      </c>
      <c r="E552" s="167" t="s">
        <v>73</v>
      </c>
      <c r="F552" s="217">
        <v>31600.0</v>
      </c>
      <c r="G552" s="217">
        <v>31600.0</v>
      </c>
      <c r="H552" s="225">
        <f t="shared" si="3"/>
        <v>0</v>
      </c>
      <c r="I552" s="230" t="s">
        <v>527</v>
      </c>
      <c r="J552" s="231" t="s">
        <v>41</v>
      </c>
      <c r="K552" s="195" t="s">
        <v>998</v>
      </c>
      <c r="L552" s="162">
        <v>45078.0</v>
      </c>
      <c r="M552" s="150"/>
      <c r="N552" s="151"/>
      <c r="O552" s="182" t="s">
        <v>2573</v>
      </c>
      <c r="P552" s="182" t="s">
        <v>2574</v>
      </c>
      <c r="Q552" s="182" t="s">
        <v>2575</v>
      </c>
    </row>
    <row r="553">
      <c r="A553" s="147"/>
      <c r="B553" s="128">
        <v>546.0</v>
      </c>
      <c r="C553" s="128">
        <v>500066.0</v>
      </c>
      <c r="D553" s="244" t="s">
        <v>2576</v>
      </c>
      <c r="E553" s="130" t="s">
        <v>73</v>
      </c>
      <c r="F553" s="221">
        <v>10850.0</v>
      </c>
      <c r="G553" s="221">
        <v>10850.0</v>
      </c>
      <c r="H553" s="223">
        <f t="shared" si="3"/>
        <v>0</v>
      </c>
      <c r="I553" s="224" t="s">
        <v>276</v>
      </c>
      <c r="J553" s="193" t="s">
        <v>113</v>
      </c>
      <c r="K553" s="193" t="s">
        <v>162</v>
      </c>
      <c r="L553" s="162">
        <v>45078.0</v>
      </c>
      <c r="M553" s="150"/>
      <c r="N553" s="151"/>
      <c r="O553" s="182" t="s">
        <v>2577</v>
      </c>
      <c r="P553" s="182" t="s">
        <v>2578</v>
      </c>
      <c r="Q553" s="182" t="s">
        <v>2579</v>
      </c>
    </row>
    <row r="554">
      <c r="A554" s="147"/>
      <c r="B554" s="128">
        <v>547.0</v>
      </c>
      <c r="C554" s="128">
        <v>800339.0</v>
      </c>
      <c r="D554" s="242" t="s">
        <v>2580</v>
      </c>
      <c r="E554" s="167" t="s">
        <v>73</v>
      </c>
      <c r="F554" s="217">
        <v>20000.0</v>
      </c>
      <c r="G554" s="217">
        <v>20000.0</v>
      </c>
      <c r="H554" s="225">
        <f t="shared" si="3"/>
        <v>0</v>
      </c>
      <c r="I554" s="230" t="s">
        <v>1013</v>
      </c>
      <c r="J554" s="231" t="s">
        <v>41</v>
      </c>
      <c r="K554" s="195" t="s">
        <v>2581</v>
      </c>
      <c r="L554" s="162">
        <v>45078.0</v>
      </c>
      <c r="M554" s="150"/>
      <c r="N554" s="151"/>
      <c r="O554" s="182" t="s">
        <v>2582</v>
      </c>
      <c r="P554" s="182" t="s">
        <v>2583</v>
      </c>
      <c r="Q554" s="182" t="s">
        <v>2584</v>
      </c>
    </row>
    <row r="555">
      <c r="A555" s="147"/>
      <c r="B555" s="128">
        <v>548.0</v>
      </c>
      <c r="C555" s="128">
        <v>800261.0</v>
      </c>
      <c r="D555" s="242" t="s">
        <v>2585</v>
      </c>
      <c r="E555" s="167" t="s">
        <v>73</v>
      </c>
      <c r="F555" s="216">
        <v>123760.0</v>
      </c>
      <c r="G555" s="216">
        <v>123760.0</v>
      </c>
      <c r="H555" s="227">
        <f t="shared" si="3"/>
        <v>0</v>
      </c>
      <c r="I555" s="228" t="s">
        <v>514</v>
      </c>
      <c r="J555" s="229" t="s">
        <v>739</v>
      </c>
      <c r="K555" s="193" t="s">
        <v>2581</v>
      </c>
      <c r="L555" s="162">
        <v>45078.0</v>
      </c>
      <c r="M555" s="150"/>
      <c r="N555" s="151"/>
      <c r="O555" s="182" t="s">
        <v>2586</v>
      </c>
      <c r="P555" s="182" t="s">
        <v>2587</v>
      </c>
      <c r="Q555" s="261" t="s">
        <v>2588</v>
      </c>
    </row>
    <row r="556">
      <c r="A556" s="147"/>
      <c r="B556" s="128">
        <v>549.0</v>
      </c>
      <c r="C556" s="128">
        <v>900104.0</v>
      </c>
      <c r="D556" s="242" t="s">
        <v>2589</v>
      </c>
      <c r="E556" s="167" t="s">
        <v>73</v>
      </c>
      <c r="F556" s="217">
        <v>19000.0</v>
      </c>
      <c r="G556" s="217">
        <v>19000.0</v>
      </c>
      <c r="H556" s="225">
        <f t="shared" si="3"/>
        <v>0</v>
      </c>
      <c r="I556" s="230" t="s">
        <v>2590</v>
      </c>
      <c r="J556" s="246" t="s">
        <v>1923</v>
      </c>
      <c r="K556" s="195" t="s">
        <v>1503</v>
      </c>
      <c r="L556" s="162">
        <v>45078.0</v>
      </c>
      <c r="M556" s="150"/>
      <c r="N556" s="151"/>
      <c r="O556" s="182" t="s">
        <v>2591</v>
      </c>
      <c r="P556" s="182" t="s">
        <v>2592</v>
      </c>
      <c r="Q556" s="182" t="s">
        <v>2593</v>
      </c>
    </row>
    <row r="557">
      <c r="A557" s="147"/>
      <c r="B557" s="141">
        <v>550.0</v>
      </c>
      <c r="C557" s="128">
        <v>900018.0</v>
      </c>
      <c r="D557" s="242" t="s">
        <v>2594</v>
      </c>
      <c r="E557" s="167" t="s">
        <v>73</v>
      </c>
      <c r="F557" s="216">
        <v>78000.0</v>
      </c>
      <c r="G557" s="216">
        <v>78000.0</v>
      </c>
      <c r="H557" s="227">
        <f t="shared" si="3"/>
        <v>0</v>
      </c>
      <c r="I557" s="228" t="s">
        <v>601</v>
      </c>
      <c r="J557" s="250" t="s">
        <v>46</v>
      </c>
      <c r="K557" s="193" t="s">
        <v>1760</v>
      </c>
      <c r="L557" s="162">
        <v>45078.0</v>
      </c>
      <c r="M557" s="150"/>
      <c r="N557" s="151"/>
      <c r="O557" s="182" t="s">
        <v>2595</v>
      </c>
      <c r="P557" s="182" t="s">
        <v>2596</v>
      </c>
      <c r="Q557" s="182" t="s">
        <v>2597</v>
      </c>
    </row>
    <row r="558">
      <c r="A558" s="147"/>
      <c r="B558" s="128">
        <v>551.0</v>
      </c>
      <c r="C558" s="128">
        <v>900050.0</v>
      </c>
      <c r="D558" s="242" t="s">
        <v>2598</v>
      </c>
      <c r="E558" s="167" t="s">
        <v>73</v>
      </c>
      <c r="F558" s="217">
        <v>45000.0</v>
      </c>
      <c r="G558" s="217">
        <v>45000.0</v>
      </c>
      <c r="H558" s="225">
        <f t="shared" si="3"/>
        <v>0</v>
      </c>
      <c r="I558" s="230" t="s">
        <v>102</v>
      </c>
      <c r="J558" s="246" t="s">
        <v>46</v>
      </c>
      <c r="K558" s="195" t="s">
        <v>114</v>
      </c>
      <c r="L558" s="162">
        <v>45078.0</v>
      </c>
      <c r="M558" s="150"/>
      <c r="N558" s="151"/>
      <c r="O558" s="182" t="s">
        <v>2599</v>
      </c>
      <c r="P558" s="182" t="s">
        <v>2600</v>
      </c>
      <c r="Q558" s="155" t="s">
        <v>2601</v>
      </c>
    </row>
    <row r="559">
      <c r="A559" s="147"/>
      <c r="B559" s="128">
        <v>552.0</v>
      </c>
      <c r="C559" s="128">
        <v>900080.0</v>
      </c>
      <c r="D559" s="245" t="s">
        <v>2602</v>
      </c>
      <c r="E559" s="167" t="s">
        <v>73</v>
      </c>
      <c r="F559" s="216">
        <v>54400.0</v>
      </c>
      <c r="G559" s="216">
        <v>54400.0</v>
      </c>
      <c r="H559" s="227">
        <f t="shared" si="3"/>
        <v>0</v>
      </c>
      <c r="I559" s="228" t="s">
        <v>2472</v>
      </c>
      <c r="J559" s="250" t="s">
        <v>46</v>
      </c>
      <c r="K559" s="193" t="s">
        <v>114</v>
      </c>
      <c r="L559" s="162">
        <v>45078.0</v>
      </c>
      <c r="M559" s="150"/>
      <c r="N559" s="151"/>
      <c r="O559" s="182" t="s">
        <v>2603</v>
      </c>
      <c r="P559" s="182" t="s">
        <v>2604</v>
      </c>
      <c r="Q559" s="182" t="s">
        <v>2605</v>
      </c>
    </row>
    <row r="560">
      <c r="A560" s="147"/>
      <c r="B560" s="128">
        <v>553.0</v>
      </c>
      <c r="C560" s="128">
        <v>800180.0</v>
      </c>
      <c r="D560" s="242" t="s">
        <v>757</v>
      </c>
      <c r="E560" s="167" t="s">
        <v>73</v>
      </c>
      <c r="F560" s="217">
        <v>80000.0</v>
      </c>
      <c r="G560" s="217">
        <v>80000.0</v>
      </c>
      <c r="H560" s="225">
        <f t="shared" si="3"/>
        <v>0</v>
      </c>
      <c r="I560" s="230" t="s">
        <v>758</v>
      </c>
      <c r="J560" s="231" t="s">
        <v>41</v>
      </c>
      <c r="K560" s="195" t="s">
        <v>206</v>
      </c>
      <c r="L560" s="162">
        <v>45078.0</v>
      </c>
      <c r="M560" s="150"/>
      <c r="N560" s="151"/>
      <c r="O560" s="182" t="s">
        <v>2606</v>
      </c>
      <c r="P560" s="182" t="s">
        <v>2607</v>
      </c>
      <c r="Q560" s="182" t="s">
        <v>2608</v>
      </c>
    </row>
    <row r="561">
      <c r="A561" s="147"/>
      <c r="B561" s="141">
        <v>554.0</v>
      </c>
      <c r="C561" s="128">
        <v>600070.0</v>
      </c>
      <c r="D561" s="242" t="s">
        <v>2609</v>
      </c>
      <c r="E561" s="168" t="s">
        <v>73</v>
      </c>
      <c r="F561" s="220">
        <v>80000.0</v>
      </c>
      <c r="G561" s="221">
        <v>80000.0</v>
      </c>
      <c r="H561" s="227">
        <f t="shared" si="3"/>
        <v>0</v>
      </c>
      <c r="I561" s="236" t="s">
        <v>2610</v>
      </c>
      <c r="J561" s="193" t="s">
        <v>30</v>
      </c>
      <c r="K561" s="193" t="s">
        <v>1244</v>
      </c>
      <c r="L561" s="162">
        <v>45078.0</v>
      </c>
      <c r="M561" s="150"/>
      <c r="N561" s="151"/>
      <c r="O561" s="182" t="s">
        <v>2611</v>
      </c>
      <c r="P561" s="182" t="s">
        <v>2612</v>
      </c>
      <c r="Q561" s="155" t="s">
        <v>2613</v>
      </c>
    </row>
    <row r="562">
      <c r="A562" s="147"/>
      <c r="B562" s="128">
        <v>555.0</v>
      </c>
      <c r="C562" s="128">
        <v>900039.0</v>
      </c>
      <c r="D562" s="242" t="s">
        <v>2614</v>
      </c>
      <c r="E562" s="167" t="s">
        <v>73</v>
      </c>
      <c r="F562" s="217">
        <v>5000.0</v>
      </c>
      <c r="G562" s="217">
        <v>5000.0</v>
      </c>
      <c r="H562" s="225">
        <f t="shared" si="3"/>
        <v>0</v>
      </c>
      <c r="I562" s="230" t="s">
        <v>2494</v>
      </c>
      <c r="J562" s="246" t="s">
        <v>1923</v>
      </c>
      <c r="K562" s="195" t="s">
        <v>1517</v>
      </c>
      <c r="L562" s="162">
        <v>45108.0</v>
      </c>
      <c r="M562" s="150"/>
      <c r="N562" s="151"/>
      <c r="O562" s="182" t="s">
        <v>2615</v>
      </c>
      <c r="P562" s="182" t="s">
        <v>2616</v>
      </c>
      <c r="Q562" s="232" t="s">
        <v>2617</v>
      </c>
    </row>
    <row r="563">
      <c r="A563" s="147"/>
      <c r="B563" s="128">
        <v>556.0</v>
      </c>
      <c r="C563" s="128">
        <v>800116.0</v>
      </c>
      <c r="D563" s="242" t="s">
        <v>972</v>
      </c>
      <c r="E563" s="167" t="s">
        <v>73</v>
      </c>
      <c r="F563" s="216">
        <v>34300.0</v>
      </c>
      <c r="G563" s="216">
        <v>34300.0</v>
      </c>
      <c r="H563" s="227">
        <f t="shared" si="3"/>
        <v>0</v>
      </c>
      <c r="I563" s="228" t="s">
        <v>167</v>
      </c>
      <c r="J563" s="229" t="s">
        <v>41</v>
      </c>
      <c r="K563" s="193" t="s">
        <v>581</v>
      </c>
      <c r="L563" s="162">
        <v>45108.0</v>
      </c>
      <c r="M563" s="150"/>
      <c r="N563" s="151"/>
      <c r="O563" s="182" t="s">
        <v>2618</v>
      </c>
      <c r="P563" s="182" t="s">
        <v>2619</v>
      </c>
      <c r="Q563" s="182" t="s">
        <v>2620</v>
      </c>
    </row>
    <row r="564">
      <c r="A564" s="147"/>
      <c r="B564" s="128">
        <v>557.0</v>
      </c>
      <c r="C564" s="128">
        <v>900016.0</v>
      </c>
      <c r="D564" s="242" t="s">
        <v>2621</v>
      </c>
      <c r="E564" s="167" t="s">
        <v>73</v>
      </c>
      <c r="F564" s="217">
        <v>175000.0</v>
      </c>
      <c r="G564" s="217">
        <v>175000.0</v>
      </c>
      <c r="H564" s="225">
        <f t="shared" si="3"/>
        <v>0</v>
      </c>
      <c r="I564" s="230" t="s">
        <v>2622</v>
      </c>
      <c r="J564" s="246" t="s">
        <v>1923</v>
      </c>
      <c r="K564" s="195" t="s">
        <v>1503</v>
      </c>
      <c r="L564" s="162">
        <v>45108.0</v>
      </c>
      <c r="M564" s="150"/>
      <c r="N564" s="151"/>
      <c r="O564" s="182" t="s">
        <v>2623</v>
      </c>
      <c r="P564" s="182" t="s">
        <v>2624</v>
      </c>
      <c r="Q564" s="182" t="s">
        <v>2625</v>
      </c>
    </row>
    <row r="565">
      <c r="A565" s="147"/>
      <c r="B565" s="141">
        <v>558.0</v>
      </c>
      <c r="C565" s="128">
        <v>900153.0</v>
      </c>
      <c r="D565" s="242" t="s">
        <v>2626</v>
      </c>
      <c r="E565" s="167" t="s">
        <v>73</v>
      </c>
      <c r="F565" s="216">
        <v>81200.0</v>
      </c>
      <c r="G565" s="216">
        <v>81200.0</v>
      </c>
      <c r="H565" s="227">
        <f t="shared" si="3"/>
        <v>0</v>
      </c>
      <c r="I565" s="228" t="s">
        <v>1905</v>
      </c>
      <c r="J565" s="250" t="s">
        <v>46</v>
      </c>
      <c r="K565" s="193" t="s">
        <v>114</v>
      </c>
      <c r="L565" s="162">
        <v>45108.0</v>
      </c>
      <c r="M565" s="150"/>
      <c r="N565" s="151"/>
      <c r="O565" s="182" t="s">
        <v>2627</v>
      </c>
      <c r="P565" s="182" t="s">
        <v>2628</v>
      </c>
      <c r="Q565" s="182" t="s">
        <v>2629</v>
      </c>
    </row>
    <row r="566">
      <c r="A566" s="147"/>
      <c r="B566" s="128">
        <v>559.0</v>
      </c>
      <c r="C566" s="128">
        <v>900157.0</v>
      </c>
      <c r="D566" s="242" t="s">
        <v>2630</v>
      </c>
      <c r="E566" s="167" t="s">
        <v>73</v>
      </c>
      <c r="F566" s="217">
        <v>73040.0</v>
      </c>
      <c r="G566" s="217">
        <v>73040.0</v>
      </c>
      <c r="H566" s="225">
        <f t="shared" si="3"/>
        <v>0</v>
      </c>
      <c r="I566" s="230" t="s">
        <v>1905</v>
      </c>
      <c r="J566" s="246" t="s">
        <v>1923</v>
      </c>
      <c r="K566" s="195" t="s">
        <v>114</v>
      </c>
      <c r="L566" s="162">
        <v>45108.0</v>
      </c>
      <c r="M566" s="150"/>
      <c r="N566" s="151"/>
      <c r="O566" s="182" t="s">
        <v>2631</v>
      </c>
      <c r="P566" s="182" t="s">
        <v>2632</v>
      </c>
      <c r="Q566" s="182" t="s">
        <v>2633</v>
      </c>
    </row>
    <row r="567">
      <c r="A567" s="147"/>
      <c r="B567" s="128">
        <v>560.0</v>
      </c>
      <c r="C567" s="128">
        <v>900155.0</v>
      </c>
      <c r="D567" s="242" t="s">
        <v>2634</v>
      </c>
      <c r="E567" s="167" t="s">
        <v>73</v>
      </c>
      <c r="F567" s="216">
        <v>60000.0</v>
      </c>
      <c r="G567" s="216">
        <v>60000.0</v>
      </c>
      <c r="H567" s="227">
        <f t="shared" si="3"/>
        <v>0</v>
      </c>
      <c r="I567" s="228" t="s">
        <v>1905</v>
      </c>
      <c r="J567" s="250" t="s">
        <v>46</v>
      </c>
      <c r="K567" s="193" t="s">
        <v>114</v>
      </c>
      <c r="L567" s="162">
        <v>45108.0</v>
      </c>
      <c r="M567" s="150"/>
      <c r="N567" s="151"/>
      <c r="O567" s="182" t="s">
        <v>2635</v>
      </c>
      <c r="P567" s="182" t="s">
        <v>2636</v>
      </c>
      <c r="Q567" s="182" t="s">
        <v>2637</v>
      </c>
    </row>
    <row r="568">
      <c r="A568" s="147"/>
      <c r="B568" s="128">
        <v>561.0</v>
      </c>
      <c r="C568" s="128">
        <v>900161.0</v>
      </c>
      <c r="D568" s="242" t="s">
        <v>2638</v>
      </c>
      <c r="E568" s="167" t="s">
        <v>73</v>
      </c>
      <c r="F568" s="217">
        <v>55000.0</v>
      </c>
      <c r="G568" s="217">
        <v>55000.0</v>
      </c>
      <c r="H568" s="225">
        <f t="shared" si="3"/>
        <v>0</v>
      </c>
      <c r="I568" s="230" t="s">
        <v>1698</v>
      </c>
      <c r="J568" s="246" t="s">
        <v>1923</v>
      </c>
      <c r="K568" s="195" t="s">
        <v>179</v>
      </c>
      <c r="L568" s="162">
        <v>45108.0</v>
      </c>
      <c r="M568" s="150"/>
      <c r="N568" s="151"/>
      <c r="O568" s="182" t="s">
        <v>2639</v>
      </c>
      <c r="P568" s="182" t="s">
        <v>2640</v>
      </c>
      <c r="Q568" s="182" t="s">
        <v>2641</v>
      </c>
    </row>
    <row r="569">
      <c r="A569" s="147"/>
      <c r="B569" s="128">
        <v>562.0</v>
      </c>
      <c r="C569" s="128">
        <v>800141.0</v>
      </c>
      <c r="D569" s="242" t="s">
        <v>2642</v>
      </c>
      <c r="E569" s="167" t="s">
        <v>73</v>
      </c>
      <c r="F569" s="216">
        <v>80000.0</v>
      </c>
      <c r="G569" s="216">
        <v>80000.0</v>
      </c>
      <c r="H569" s="227">
        <f t="shared" si="3"/>
        <v>0</v>
      </c>
      <c r="I569" s="228" t="s">
        <v>2643</v>
      </c>
      <c r="J569" s="229" t="s">
        <v>41</v>
      </c>
      <c r="K569" s="193" t="s">
        <v>959</v>
      </c>
      <c r="L569" s="162">
        <v>45108.0</v>
      </c>
      <c r="M569" s="150"/>
      <c r="N569" s="151"/>
      <c r="O569" s="182" t="s">
        <v>2644</v>
      </c>
      <c r="P569" s="182" t="s">
        <v>2645</v>
      </c>
      <c r="Q569" s="182" t="s">
        <v>2646</v>
      </c>
    </row>
    <row r="570">
      <c r="A570" s="147"/>
      <c r="B570" s="128">
        <v>563.0</v>
      </c>
      <c r="C570" s="128">
        <v>800118.0</v>
      </c>
      <c r="D570" s="211" t="s">
        <v>2647</v>
      </c>
      <c r="E570" s="167" t="s">
        <v>73</v>
      </c>
      <c r="F570" s="217">
        <v>81300.0</v>
      </c>
      <c r="G570" s="217">
        <v>81300.0</v>
      </c>
      <c r="H570" s="225">
        <f t="shared" si="3"/>
        <v>0</v>
      </c>
      <c r="I570" s="230" t="s">
        <v>601</v>
      </c>
      <c r="J570" s="231" t="s">
        <v>41</v>
      </c>
      <c r="K570" s="195" t="s">
        <v>895</v>
      </c>
      <c r="L570" s="162">
        <v>45108.0</v>
      </c>
      <c r="M570" s="150"/>
      <c r="N570" s="151"/>
      <c r="O570" s="182" t="s">
        <v>2648</v>
      </c>
      <c r="P570" s="182" t="s">
        <v>2649</v>
      </c>
      <c r="Q570" s="182" t="s">
        <v>2650</v>
      </c>
    </row>
    <row r="571">
      <c r="A571" s="147"/>
      <c r="B571" s="141">
        <v>564.0</v>
      </c>
      <c r="C571" s="128">
        <v>800225.0</v>
      </c>
      <c r="D571" s="242" t="s">
        <v>2651</v>
      </c>
      <c r="E571" s="167" t="s">
        <v>73</v>
      </c>
      <c r="F571" s="216">
        <v>14000.0</v>
      </c>
      <c r="G571" s="216">
        <v>14000.0</v>
      </c>
      <c r="H571" s="227">
        <f t="shared" si="3"/>
        <v>0</v>
      </c>
      <c r="I571" s="228" t="s">
        <v>763</v>
      </c>
      <c r="J571" s="229" t="s">
        <v>41</v>
      </c>
      <c r="K571" s="193" t="s">
        <v>206</v>
      </c>
      <c r="L571" s="162">
        <v>45108.0</v>
      </c>
      <c r="M571" s="150"/>
      <c r="N571" s="151"/>
      <c r="O571" s="182" t="s">
        <v>2652</v>
      </c>
      <c r="P571" s="182" t="s">
        <v>2653</v>
      </c>
      <c r="Q571" s="182" t="s">
        <v>2654</v>
      </c>
    </row>
    <row r="572">
      <c r="A572" s="147"/>
      <c r="B572" s="128">
        <v>565.0</v>
      </c>
      <c r="C572" s="128">
        <v>800151.0</v>
      </c>
      <c r="D572" s="242" t="s">
        <v>2655</v>
      </c>
      <c r="E572" s="167" t="s">
        <v>73</v>
      </c>
      <c r="F572" s="217">
        <v>25000.0</v>
      </c>
      <c r="G572" s="217">
        <v>25000.0</v>
      </c>
      <c r="H572" s="225">
        <f t="shared" si="3"/>
        <v>0</v>
      </c>
      <c r="I572" s="230" t="s">
        <v>2045</v>
      </c>
      <c r="J572" s="231" t="s">
        <v>41</v>
      </c>
      <c r="K572" s="195" t="s">
        <v>1201</v>
      </c>
      <c r="L572" s="162">
        <v>45108.0</v>
      </c>
      <c r="M572" s="150"/>
      <c r="N572" s="151"/>
      <c r="O572" s="182" t="s">
        <v>2656</v>
      </c>
      <c r="P572" s="182" t="s">
        <v>2657</v>
      </c>
      <c r="Q572" s="182" t="s">
        <v>2658</v>
      </c>
    </row>
    <row r="573">
      <c r="A573" s="147"/>
      <c r="B573" s="128">
        <v>566.0</v>
      </c>
      <c r="C573" s="128">
        <v>800321.0</v>
      </c>
      <c r="D573" s="242" t="s">
        <v>2659</v>
      </c>
      <c r="E573" s="167" t="s">
        <v>73</v>
      </c>
      <c r="F573" s="216">
        <v>24600.0</v>
      </c>
      <c r="G573" s="216">
        <v>24600.0</v>
      </c>
      <c r="H573" s="227">
        <f t="shared" si="3"/>
        <v>0</v>
      </c>
      <c r="I573" s="228" t="s">
        <v>2660</v>
      </c>
      <c r="J573" s="229" t="s">
        <v>41</v>
      </c>
      <c r="K573" s="193" t="s">
        <v>317</v>
      </c>
      <c r="L573" s="162">
        <v>45108.0</v>
      </c>
      <c r="M573" s="150"/>
      <c r="N573" s="151"/>
      <c r="O573" s="182" t="s">
        <v>2661</v>
      </c>
      <c r="P573" s="182" t="s">
        <v>2662</v>
      </c>
      <c r="Q573" s="182" t="s">
        <v>2663</v>
      </c>
    </row>
    <row r="574">
      <c r="A574" s="147"/>
      <c r="B574" s="128">
        <v>567.0</v>
      </c>
      <c r="C574" s="128">
        <v>900061.0</v>
      </c>
      <c r="D574" s="242" t="s">
        <v>2664</v>
      </c>
      <c r="E574" s="167" t="s">
        <v>73</v>
      </c>
      <c r="F574" s="217">
        <v>5000.0</v>
      </c>
      <c r="G574" s="217">
        <v>5000.0</v>
      </c>
      <c r="H574" s="225">
        <f t="shared" si="3"/>
        <v>0</v>
      </c>
      <c r="I574" s="230" t="s">
        <v>2499</v>
      </c>
      <c r="J574" s="246" t="s">
        <v>46</v>
      </c>
      <c r="K574" s="195" t="s">
        <v>1517</v>
      </c>
      <c r="L574" s="162">
        <v>45108.0</v>
      </c>
      <c r="M574" s="150"/>
      <c r="N574" s="151"/>
      <c r="O574" s="182" t="s">
        <v>2665</v>
      </c>
      <c r="P574" s="182" t="s">
        <v>2666</v>
      </c>
      <c r="Q574" s="182" t="s">
        <v>2667</v>
      </c>
    </row>
    <row r="575">
      <c r="A575" s="147"/>
      <c r="B575" s="141">
        <v>568.0</v>
      </c>
      <c r="C575" s="128">
        <v>700051.0</v>
      </c>
      <c r="D575" s="241" t="s">
        <v>2668</v>
      </c>
      <c r="E575" s="167" t="s">
        <v>73</v>
      </c>
      <c r="F575" s="216">
        <v>5572.0</v>
      </c>
      <c r="G575" s="216">
        <v>5572.0</v>
      </c>
      <c r="H575" s="227">
        <f t="shared" si="3"/>
        <v>0</v>
      </c>
      <c r="I575" s="228" t="s">
        <v>150</v>
      </c>
      <c r="J575" s="229" t="s">
        <v>35</v>
      </c>
      <c r="K575" s="193" t="s">
        <v>358</v>
      </c>
      <c r="L575" s="162">
        <v>45108.0</v>
      </c>
      <c r="M575" s="150"/>
      <c r="N575" s="151"/>
      <c r="O575" s="182" t="s">
        <v>2669</v>
      </c>
      <c r="P575" s="182" t="s">
        <v>2670</v>
      </c>
      <c r="Q575" s="182" t="s">
        <v>2671</v>
      </c>
    </row>
    <row r="576">
      <c r="A576" s="147"/>
      <c r="B576" s="128">
        <v>569.0</v>
      </c>
      <c r="C576" s="128">
        <v>800017.0</v>
      </c>
      <c r="D576" s="242" t="s">
        <v>2672</v>
      </c>
      <c r="E576" s="167" t="s">
        <v>73</v>
      </c>
      <c r="F576" s="217">
        <v>10000.0</v>
      </c>
      <c r="G576" s="217">
        <v>10000.0</v>
      </c>
      <c r="H576" s="225">
        <f t="shared" si="3"/>
        <v>0</v>
      </c>
      <c r="I576" s="230" t="s">
        <v>1124</v>
      </c>
      <c r="J576" s="231" t="s">
        <v>41</v>
      </c>
      <c r="K576" s="195" t="s">
        <v>640</v>
      </c>
      <c r="L576" s="162">
        <v>45108.0</v>
      </c>
      <c r="M576" s="150"/>
      <c r="N576" s="151"/>
      <c r="O576" s="182" t="s">
        <v>2673</v>
      </c>
      <c r="P576" s="182"/>
      <c r="Q576" s="182" t="s">
        <v>2674</v>
      </c>
    </row>
    <row r="577">
      <c r="A577" s="147"/>
      <c r="B577" s="128">
        <v>570.0</v>
      </c>
      <c r="C577" s="128">
        <v>800130.0</v>
      </c>
      <c r="D577" s="242" t="s">
        <v>2675</v>
      </c>
      <c r="E577" s="167" t="s">
        <v>73</v>
      </c>
      <c r="F577" s="216">
        <v>10000.0</v>
      </c>
      <c r="G577" s="216">
        <v>10000.0</v>
      </c>
      <c r="H577" s="227">
        <f t="shared" si="3"/>
        <v>0</v>
      </c>
      <c r="I577" s="228" t="s">
        <v>2676</v>
      </c>
      <c r="J577" s="229" t="s">
        <v>41</v>
      </c>
      <c r="K577" s="193" t="s">
        <v>895</v>
      </c>
      <c r="L577" s="162">
        <v>45108.0</v>
      </c>
      <c r="M577" s="150"/>
      <c r="N577" s="151"/>
      <c r="O577" s="182" t="s">
        <v>2677</v>
      </c>
      <c r="P577" s="182" t="s">
        <v>2678</v>
      </c>
      <c r="Q577" s="182" t="s">
        <v>2679</v>
      </c>
    </row>
    <row r="578">
      <c r="A578" s="147"/>
      <c r="B578" s="128">
        <v>571.0</v>
      </c>
      <c r="C578" s="128">
        <v>800178.0</v>
      </c>
      <c r="D578" s="242" t="s">
        <v>2680</v>
      </c>
      <c r="E578" s="167" t="s">
        <v>73</v>
      </c>
      <c r="F578" s="217">
        <v>40000.0</v>
      </c>
      <c r="G578" s="217">
        <v>40000.0</v>
      </c>
      <c r="H578" s="225">
        <f t="shared" si="3"/>
        <v>0</v>
      </c>
      <c r="I578" s="230" t="s">
        <v>2681</v>
      </c>
      <c r="J578" s="231" t="s">
        <v>41</v>
      </c>
      <c r="K578" s="195" t="s">
        <v>692</v>
      </c>
      <c r="L578" s="162">
        <v>45108.0</v>
      </c>
      <c r="M578" s="150"/>
      <c r="N578" s="151"/>
      <c r="O578" s="182" t="s">
        <v>2682</v>
      </c>
      <c r="P578" s="182" t="s">
        <v>2683</v>
      </c>
      <c r="Q578" s="182" t="s">
        <v>2684</v>
      </c>
    </row>
    <row r="579">
      <c r="A579" s="147"/>
      <c r="B579" s="141">
        <v>572.0</v>
      </c>
      <c r="C579" s="128">
        <v>800041.0</v>
      </c>
      <c r="D579" s="242" t="s">
        <v>2685</v>
      </c>
      <c r="E579" s="167" t="s">
        <v>73</v>
      </c>
      <c r="F579" s="216">
        <v>17600.0</v>
      </c>
      <c r="G579" s="216">
        <v>17600.0</v>
      </c>
      <c r="H579" s="227">
        <f t="shared" si="3"/>
        <v>0</v>
      </c>
      <c r="I579" s="228" t="s">
        <v>2285</v>
      </c>
      <c r="J579" s="229" t="s">
        <v>739</v>
      </c>
      <c r="K579" s="193" t="s">
        <v>206</v>
      </c>
      <c r="L579" s="162">
        <v>45108.0</v>
      </c>
      <c r="M579" s="150"/>
      <c r="N579" s="151"/>
      <c r="O579" s="182" t="s">
        <v>2686</v>
      </c>
      <c r="P579" s="182" t="s">
        <v>2687</v>
      </c>
      <c r="Q579" s="182" t="s">
        <v>2688</v>
      </c>
    </row>
    <row r="580">
      <c r="A580" s="147"/>
      <c r="B580" s="128">
        <v>573.0</v>
      </c>
      <c r="C580" s="128">
        <v>800262.0</v>
      </c>
      <c r="D580" s="242" t="s">
        <v>2689</v>
      </c>
      <c r="E580" s="167" t="s">
        <v>73</v>
      </c>
      <c r="F580" s="217">
        <v>76886.0</v>
      </c>
      <c r="G580" s="217">
        <v>76886.0</v>
      </c>
      <c r="H580" s="225">
        <f t="shared" si="3"/>
        <v>0</v>
      </c>
      <c r="I580" s="230" t="s">
        <v>2690</v>
      </c>
      <c r="J580" s="231" t="s">
        <v>41</v>
      </c>
      <c r="K580" s="195" t="s">
        <v>114</v>
      </c>
      <c r="L580" s="162">
        <v>45108.0</v>
      </c>
      <c r="M580" s="150"/>
      <c r="N580" s="151"/>
      <c r="O580" s="182" t="s">
        <v>2691</v>
      </c>
      <c r="P580" s="182" t="s">
        <v>2692</v>
      </c>
      <c r="Q580" s="182" t="s">
        <v>2693</v>
      </c>
    </row>
    <row r="581">
      <c r="A581" s="147"/>
      <c r="B581" s="128">
        <v>574.0</v>
      </c>
      <c r="C581" s="128">
        <v>900035.0</v>
      </c>
      <c r="D581" s="242" t="s">
        <v>2694</v>
      </c>
      <c r="E581" s="167" t="s">
        <v>73</v>
      </c>
      <c r="F581" s="216">
        <v>5800.0</v>
      </c>
      <c r="G581" s="216">
        <v>5800.0</v>
      </c>
      <c r="H581" s="227">
        <f t="shared" si="3"/>
        <v>0</v>
      </c>
      <c r="I581" s="228" t="s">
        <v>2695</v>
      </c>
      <c r="J581" s="250" t="s">
        <v>1923</v>
      </c>
      <c r="K581" s="193" t="s">
        <v>938</v>
      </c>
      <c r="L581" s="162">
        <v>45108.0</v>
      </c>
      <c r="M581" s="150"/>
      <c r="N581" s="151"/>
      <c r="O581" s="182" t="s">
        <v>2696</v>
      </c>
      <c r="P581" s="182" t="s">
        <v>2697</v>
      </c>
      <c r="Q581" s="182" t="s">
        <v>2698</v>
      </c>
    </row>
    <row r="582">
      <c r="A582" s="147"/>
      <c r="B582" s="128">
        <v>575.0</v>
      </c>
      <c r="C582" s="128">
        <v>900199.0</v>
      </c>
      <c r="D582" s="242" t="s">
        <v>2699</v>
      </c>
      <c r="E582" s="167" t="s">
        <v>73</v>
      </c>
      <c r="F582" s="217">
        <v>38200.0</v>
      </c>
      <c r="G582" s="217">
        <v>38200.0</v>
      </c>
      <c r="H582" s="225">
        <f t="shared" si="3"/>
        <v>0</v>
      </c>
      <c r="I582" s="230" t="s">
        <v>1765</v>
      </c>
      <c r="J582" s="246" t="s">
        <v>46</v>
      </c>
      <c r="K582" s="195" t="s">
        <v>179</v>
      </c>
      <c r="L582" s="162">
        <v>45108.0</v>
      </c>
      <c r="M582" s="150"/>
      <c r="N582" s="151"/>
      <c r="O582" s="182" t="s">
        <v>2700</v>
      </c>
      <c r="P582" s="182" t="s">
        <v>2701</v>
      </c>
      <c r="Q582" s="182" t="s">
        <v>2702</v>
      </c>
    </row>
    <row r="583">
      <c r="A583" s="147"/>
      <c r="B583" s="128">
        <v>576.0</v>
      </c>
      <c r="C583" s="128">
        <v>900150.0</v>
      </c>
      <c r="D583" s="242" t="s">
        <v>919</v>
      </c>
      <c r="E583" s="167" t="s">
        <v>73</v>
      </c>
      <c r="F583" s="216">
        <v>5000.0</v>
      </c>
      <c r="G583" s="216">
        <v>5000.0</v>
      </c>
      <c r="H583" s="227">
        <f t="shared" si="3"/>
        <v>0</v>
      </c>
      <c r="I583" s="228" t="s">
        <v>2703</v>
      </c>
      <c r="J583" s="250" t="s">
        <v>1923</v>
      </c>
      <c r="K583" s="193" t="s">
        <v>1517</v>
      </c>
      <c r="L583" s="162">
        <v>45108.0</v>
      </c>
      <c r="M583" s="150"/>
      <c r="N583" s="151"/>
      <c r="O583" s="182" t="s">
        <v>2704</v>
      </c>
      <c r="P583" s="182" t="s">
        <v>2705</v>
      </c>
      <c r="Q583" s="182" t="s">
        <v>2706</v>
      </c>
    </row>
    <row r="584">
      <c r="A584" s="147"/>
      <c r="B584" s="128">
        <v>577.0</v>
      </c>
      <c r="C584" s="128">
        <v>800012.0</v>
      </c>
      <c r="D584" s="242" t="s">
        <v>2707</v>
      </c>
      <c r="E584" s="167" t="s">
        <v>73</v>
      </c>
      <c r="F584" s="217">
        <v>9250.0</v>
      </c>
      <c r="G584" s="217">
        <v>9250.0</v>
      </c>
      <c r="H584" s="225">
        <f t="shared" si="3"/>
        <v>0</v>
      </c>
      <c r="I584" s="230" t="s">
        <v>1243</v>
      </c>
      <c r="J584" s="231" t="s">
        <v>41</v>
      </c>
      <c r="K584" s="195" t="s">
        <v>895</v>
      </c>
      <c r="L584" s="162">
        <v>45108.0</v>
      </c>
      <c r="M584" s="150"/>
      <c r="N584" s="151"/>
      <c r="O584" s="182" t="s">
        <v>2708</v>
      </c>
      <c r="P584" s="182" t="s">
        <v>2709</v>
      </c>
      <c r="Q584" s="182" t="s">
        <v>2710</v>
      </c>
    </row>
    <row r="585">
      <c r="A585" s="147"/>
      <c r="B585" s="141">
        <v>578.0</v>
      </c>
      <c r="C585" s="128">
        <v>900066.0</v>
      </c>
      <c r="D585" s="211" t="s">
        <v>2711</v>
      </c>
      <c r="E585" s="167" t="s">
        <v>73</v>
      </c>
      <c r="F585" s="216">
        <v>99200.0</v>
      </c>
      <c r="G585" s="216">
        <v>99200.0</v>
      </c>
      <c r="H585" s="227">
        <f t="shared" si="3"/>
        <v>0</v>
      </c>
      <c r="I585" s="228" t="s">
        <v>2712</v>
      </c>
      <c r="J585" s="250" t="s">
        <v>1923</v>
      </c>
      <c r="K585" s="193" t="s">
        <v>1547</v>
      </c>
      <c r="L585" s="162">
        <v>45108.0</v>
      </c>
      <c r="M585" s="150"/>
      <c r="N585" s="151"/>
      <c r="O585" s="182" t="s">
        <v>2713</v>
      </c>
      <c r="P585" s="182" t="s">
        <v>2714</v>
      </c>
      <c r="Q585" s="182" t="s">
        <v>2715</v>
      </c>
    </row>
    <row r="586">
      <c r="A586" s="147"/>
      <c r="B586" s="128">
        <v>579.0</v>
      </c>
      <c r="C586" s="128">
        <v>700185.0</v>
      </c>
      <c r="D586" s="241" t="s">
        <v>2716</v>
      </c>
      <c r="E586" s="167" t="s">
        <v>73</v>
      </c>
      <c r="F586" s="217">
        <v>20000.0</v>
      </c>
      <c r="G586" s="217">
        <v>20000.0</v>
      </c>
      <c r="H586" s="225">
        <f t="shared" si="3"/>
        <v>0</v>
      </c>
      <c r="I586" s="230" t="s">
        <v>2717</v>
      </c>
      <c r="J586" s="231" t="s">
        <v>35</v>
      </c>
      <c r="K586" s="195" t="s">
        <v>156</v>
      </c>
      <c r="L586" s="162">
        <v>45108.0</v>
      </c>
      <c r="M586" s="150"/>
      <c r="N586" s="151"/>
      <c r="O586" s="182" t="s">
        <v>2718</v>
      </c>
      <c r="P586" s="182" t="s">
        <v>2719</v>
      </c>
      <c r="Q586" s="182" t="s">
        <v>2720</v>
      </c>
    </row>
    <row r="587">
      <c r="A587" s="147"/>
      <c r="B587" s="128">
        <v>580.0</v>
      </c>
      <c r="C587" s="128">
        <v>800013.0</v>
      </c>
      <c r="D587" s="242" t="s">
        <v>2721</v>
      </c>
      <c r="E587" s="167" t="s">
        <v>73</v>
      </c>
      <c r="F587" s="216">
        <v>19850.0</v>
      </c>
      <c r="G587" s="216">
        <v>19850.0</v>
      </c>
      <c r="H587" s="227">
        <f t="shared" si="3"/>
        <v>0</v>
      </c>
      <c r="I587" s="228" t="s">
        <v>1243</v>
      </c>
      <c r="J587" s="229" t="s">
        <v>41</v>
      </c>
      <c r="K587" s="193" t="s">
        <v>740</v>
      </c>
      <c r="L587" s="162">
        <v>45108.0</v>
      </c>
      <c r="M587" s="150"/>
      <c r="N587" s="151"/>
      <c r="O587" s="182" t="s">
        <v>2722</v>
      </c>
      <c r="P587" s="182" t="s">
        <v>2723</v>
      </c>
      <c r="Q587" s="182" t="s">
        <v>2710</v>
      </c>
    </row>
    <row r="588">
      <c r="A588" s="147"/>
      <c r="B588" s="128">
        <v>581.0</v>
      </c>
      <c r="C588" s="128">
        <v>900068.0</v>
      </c>
      <c r="D588" s="242" t="s">
        <v>2724</v>
      </c>
      <c r="E588" s="167" t="s">
        <v>73</v>
      </c>
      <c r="F588" s="217">
        <v>31500.0</v>
      </c>
      <c r="G588" s="217">
        <v>31500.0</v>
      </c>
      <c r="H588" s="225">
        <f t="shared" si="3"/>
        <v>0</v>
      </c>
      <c r="I588" s="230" t="s">
        <v>2725</v>
      </c>
      <c r="J588" s="246" t="s">
        <v>1923</v>
      </c>
      <c r="K588" s="195" t="s">
        <v>938</v>
      </c>
      <c r="L588" s="162">
        <v>45108.0</v>
      </c>
      <c r="M588" s="150"/>
      <c r="N588" s="151"/>
      <c r="O588" s="182" t="s">
        <v>2726</v>
      </c>
      <c r="P588" s="182" t="s">
        <v>2727</v>
      </c>
      <c r="Q588" s="182" t="s">
        <v>2728</v>
      </c>
    </row>
    <row r="589">
      <c r="A589" s="147"/>
      <c r="B589" s="141">
        <v>582.0</v>
      </c>
      <c r="C589" s="128">
        <v>500019.0</v>
      </c>
      <c r="D589" s="244" t="s">
        <v>2729</v>
      </c>
      <c r="E589" s="167" t="s">
        <v>73</v>
      </c>
      <c r="F589" s="221">
        <v>5200.0</v>
      </c>
      <c r="G589" s="221">
        <v>5200.0</v>
      </c>
      <c r="H589" s="223">
        <f t="shared" si="3"/>
        <v>0</v>
      </c>
      <c r="I589" s="224" t="s">
        <v>2730</v>
      </c>
      <c r="J589" s="193" t="s">
        <v>113</v>
      </c>
      <c r="K589" s="193" t="s">
        <v>135</v>
      </c>
      <c r="L589" s="162">
        <v>45108.0</v>
      </c>
      <c r="M589" s="150"/>
      <c r="N589" s="151"/>
      <c r="O589" s="182" t="s">
        <v>2731</v>
      </c>
      <c r="P589" s="182" t="s">
        <v>2732</v>
      </c>
      <c r="Q589" s="182" t="s">
        <v>2733</v>
      </c>
    </row>
    <row r="590">
      <c r="A590" s="147"/>
      <c r="B590" s="128">
        <v>583.0</v>
      </c>
      <c r="C590" s="128">
        <v>800171.0</v>
      </c>
      <c r="D590" s="242" t="s">
        <v>2734</v>
      </c>
      <c r="E590" s="167" t="s">
        <v>73</v>
      </c>
      <c r="F590" s="217">
        <v>27260.0</v>
      </c>
      <c r="G590" s="217">
        <v>27260.0</v>
      </c>
      <c r="H590" s="225">
        <f t="shared" si="3"/>
        <v>0</v>
      </c>
      <c r="I590" s="230" t="s">
        <v>2144</v>
      </c>
      <c r="J590" s="231" t="s">
        <v>41</v>
      </c>
      <c r="K590" s="195" t="s">
        <v>612</v>
      </c>
      <c r="L590" s="162">
        <v>45108.0</v>
      </c>
      <c r="M590" s="150"/>
      <c r="N590" s="151"/>
      <c r="O590" s="182" t="s">
        <v>2735</v>
      </c>
      <c r="P590" s="182" t="s">
        <v>2736</v>
      </c>
      <c r="Q590" s="155" t="s">
        <v>2737</v>
      </c>
    </row>
    <row r="591">
      <c r="A591" s="147"/>
      <c r="B591" s="128">
        <v>584.0</v>
      </c>
      <c r="C591" s="128">
        <v>400028.0</v>
      </c>
      <c r="D591" s="244" t="s">
        <v>2738</v>
      </c>
      <c r="E591" s="167" t="s">
        <v>73</v>
      </c>
      <c r="F591" s="221">
        <v>50000.0</v>
      </c>
      <c r="G591" s="221">
        <v>50000.0</v>
      </c>
      <c r="H591" s="223">
        <f t="shared" si="3"/>
        <v>0</v>
      </c>
      <c r="I591" s="224" t="s">
        <v>2739</v>
      </c>
      <c r="J591" s="193" t="s">
        <v>161</v>
      </c>
      <c r="K591" s="193" t="s">
        <v>141</v>
      </c>
      <c r="L591" s="162">
        <v>45108.0</v>
      </c>
      <c r="M591" s="150"/>
      <c r="N591" s="151"/>
      <c r="O591" s="182" t="s">
        <v>2740</v>
      </c>
      <c r="P591" s="182" t="s">
        <v>2741</v>
      </c>
      <c r="Q591" s="182" t="s">
        <v>2742</v>
      </c>
    </row>
    <row r="592">
      <c r="A592" s="147"/>
      <c r="B592" s="128">
        <v>585.0</v>
      </c>
      <c r="C592" s="128">
        <v>700098.0</v>
      </c>
      <c r="D592" s="241" t="s">
        <v>2743</v>
      </c>
      <c r="E592" s="167" t="s">
        <v>73</v>
      </c>
      <c r="F592" s="217">
        <v>25000.0</v>
      </c>
      <c r="G592" s="217">
        <v>25000.0</v>
      </c>
      <c r="H592" s="225">
        <f t="shared" si="3"/>
        <v>0</v>
      </c>
      <c r="I592" s="230" t="s">
        <v>2045</v>
      </c>
      <c r="J592" s="231" t="s">
        <v>346</v>
      </c>
      <c r="K592" s="195" t="s">
        <v>423</v>
      </c>
      <c r="L592" s="162">
        <v>45108.0</v>
      </c>
      <c r="M592" s="150"/>
      <c r="N592" s="151"/>
      <c r="O592" s="182" t="s">
        <v>2744</v>
      </c>
      <c r="P592" s="182" t="s">
        <v>2745</v>
      </c>
      <c r="Q592" s="182" t="s">
        <v>2746</v>
      </c>
    </row>
    <row r="593">
      <c r="A593" s="147"/>
      <c r="B593" s="141">
        <v>586.0</v>
      </c>
      <c r="C593" s="141">
        <v>700109.0</v>
      </c>
      <c r="D593" s="208" t="s">
        <v>2747</v>
      </c>
      <c r="E593" s="153" t="s">
        <v>73</v>
      </c>
      <c r="F593" s="216">
        <v>8000.0</v>
      </c>
      <c r="G593" s="216">
        <v>8000.0</v>
      </c>
      <c r="H593" s="227">
        <f t="shared" si="3"/>
        <v>0</v>
      </c>
      <c r="I593" s="228" t="s">
        <v>2748</v>
      </c>
      <c r="J593" s="229" t="s">
        <v>35</v>
      </c>
      <c r="K593" s="193" t="s">
        <v>347</v>
      </c>
      <c r="L593" s="162">
        <v>45108.0</v>
      </c>
      <c r="M593" s="150"/>
      <c r="N593" s="151"/>
      <c r="O593" s="182" t="s">
        <v>2749</v>
      </c>
      <c r="P593" s="182" t="s">
        <v>2750</v>
      </c>
      <c r="Q593" s="140" t="s">
        <v>2751</v>
      </c>
    </row>
    <row r="594">
      <c r="A594" s="147"/>
      <c r="B594" s="128">
        <v>587.0</v>
      </c>
      <c r="C594" s="128">
        <v>900092.0</v>
      </c>
      <c r="D594" s="242" t="s">
        <v>2143</v>
      </c>
      <c r="E594" s="167" t="s">
        <v>73</v>
      </c>
      <c r="F594" s="217">
        <v>22500.0</v>
      </c>
      <c r="G594" s="217">
        <v>22500.0</v>
      </c>
      <c r="H594" s="225">
        <f t="shared" si="3"/>
        <v>0</v>
      </c>
      <c r="I594" s="230" t="s">
        <v>2144</v>
      </c>
      <c r="J594" s="246" t="s">
        <v>46</v>
      </c>
      <c r="K594" s="195" t="s">
        <v>938</v>
      </c>
      <c r="L594" s="162">
        <v>45108.0</v>
      </c>
      <c r="M594" s="150"/>
      <c r="N594" s="151"/>
      <c r="O594" s="182" t="s">
        <v>2752</v>
      </c>
      <c r="P594" s="182" t="s">
        <v>2753</v>
      </c>
      <c r="Q594" s="182" t="s">
        <v>2754</v>
      </c>
    </row>
    <row r="595">
      <c r="A595" s="147"/>
      <c r="B595" s="128">
        <v>588.0</v>
      </c>
      <c r="C595" s="128">
        <v>600046.0</v>
      </c>
      <c r="D595" s="245" t="s">
        <v>2755</v>
      </c>
      <c r="E595" s="168" t="s">
        <v>73</v>
      </c>
      <c r="F595" s="220">
        <v>20000.0</v>
      </c>
      <c r="G595" s="221">
        <v>20000.0</v>
      </c>
      <c r="H595" s="227">
        <f t="shared" si="3"/>
        <v>0</v>
      </c>
      <c r="I595" s="236" t="s">
        <v>487</v>
      </c>
      <c r="J595" s="193" t="s">
        <v>30</v>
      </c>
      <c r="K595" s="193" t="s">
        <v>372</v>
      </c>
      <c r="L595" s="162">
        <v>45108.0</v>
      </c>
      <c r="M595" s="150"/>
      <c r="N595" s="151"/>
      <c r="O595" s="182" t="s">
        <v>2756</v>
      </c>
      <c r="P595" s="182" t="s">
        <v>2757</v>
      </c>
      <c r="Q595" s="182" t="s">
        <v>2758</v>
      </c>
    </row>
    <row r="596">
      <c r="A596" s="147"/>
      <c r="B596" s="128">
        <v>589.0</v>
      </c>
      <c r="C596" s="128">
        <v>900071.0</v>
      </c>
      <c r="D596" s="242" t="s">
        <v>2156</v>
      </c>
      <c r="E596" s="167" t="s">
        <v>73</v>
      </c>
      <c r="F596" s="217">
        <v>15000.0</v>
      </c>
      <c r="G596" s="217">
        <v>15000.0</v>
      </c>
      <c r="H596" s="225">
        <f t="shared" si="3"/>
        <v>0</v>
      </c>
      <c r="I596" s="230" t="s">
        <v>2144</v>
      </c>
      <c r="J596" s="246" t="s">
        <v>46</v>
      </c>
      <c r="K596" s="195" t="s">
        <v>938</v>
      </c>
      <c r="L596" s="162">
        <v>45108.0</v>
      </c>
      <c r="M596" s="150"/>
      <c r="N596" s="151"/>
      <c r="O596" s="182" t="s">
        <v>2759</v>
      </c>
      <c r="P596" s="182" t="s">
        <v>2760</v>
      </c>
      <c r="Q596" s="182" t="s">
        <v>2761</v>
      </c>
    </row>
    <row r="597">
      <c r="A597" s="147"/>
      <c r="B597" s="128">
        <v>590.0</v>
      </c>
      <c r="C597" s="128">
        <v>600083.0</v>
      </c>
      <c r="D597" s="242" t="s">
        <v>2762</v>
      </c>
      <c r="E597" s="168" t="s">
        <v>73</v>
      </c>
      <c r="F597" s="220">
        <v>8500.0</v>
      </c>
      <c r="G597" s="221">
        <v>8500.0</v>
      </c>
      <c r="H597" s="227">
        <f t="shared" si="3"/>
        <v>0</v>
      </c>
      <c r="I597" s="236" t="s">
        <v>882</v>
      </c>
      <c r="J597" s="193" t="s">
        <v>30</v>
      </c>
      <c r="K597" s="193" t="s">
        <v>194</v>
      </c>
      <c r="L597" s="162">
        <v>45108.0</v>
      </c>
      <c r="M597" s="150"/>
      <c r="N597" s="151"/>
      <c r="O597" s="182" t="s">
        <v>2763</v>
      </c>
      <c r="P597" s="182" t="s">
        <v>2764</v>
      </c>
      <c r="Q597" s="182" t="s">
        <v>2765</v>
      </c>
    </row>
    <row r="598">
      <c r="A598" s="147"/>
      <c r="B598" s="128">
        <v>591.0</v>
      </c>
      <c r="C598" s="128">
        <v>700153.0</v>
      </c>
      <c r="D598" s="241" t="s">
        <v>2766</v>
      </c>
      <c r="E598" s="167" t="s">
        <v>73</v>
      </c>
      <c r="F598" s="217">
        <v>9000.0</v>
      </c>
      <c r="G598" s="217">
        <v>9000.0</v>
      </c>
      <c r="H598" s="225">
        <f t="shared" si="3"/>
        <v>0</v>
      </c>
      <c r="I598" s="230" t="s">
        <v>455</v>
      </c>
      <c r="J598" s="231" t="s">
        <v>35</v>
      </c>
      <c r="K598" s="195" t="s">
        <v>617</v>
      </c>
      <c r="L598" s="162">
        <v>45108.0</v>
      </c>
      <c r="M598" s="150"/>
      <c r="N598" s="151"/>
      <c r="O598" s="182" t="s">
        <v>2767</v>
      </c>
      <c r="P598" s="182" t="s">
        <v>2768</v>
      </c>
      <c r="Q598" s="182" t="s">
        <v>2765</v>
      </c>
    </row>
    <row r="599">
      <c r="A599" s="147"/>
      <c r="B599" s="141">
        <v>592.0</v>
      </c>
      <c r="C599" s="128">
        <v>700237.0</v>
      </c>
      <c r="D599" s="241" t="s">
        <v>2769</v>
      </c>
      <c r="E599" s="167" t="s">
        <v>73</v>
      </c>
      <c r="F599" s="216">
        <v>10500.0</v>
      </c>
      <c r="G599" s="216">
        <v>10500.0</v>
      </c>
      <c r="H599" s="227">
        <f t="shared" si="3"/>
        <v>0</v>
      </c>
      <c r="I599" s="228" t="s">
        <v>455</v>
      </c>
      <c r="J599" s="229" t="s">
        <v>35</v>
      </c>
      <c r="K599" s="193" t="s">
        <v>493</v>
      </c>
      <c r="L599" s="162">
        <v>45108.0</v>
      </c>
      <c r="M599" s="150"/>
      <c r="N599" s="151"/>
      <c r="O599" s="182" t="s">
        <v>2770</v>
      </c>
      <c r="P599" s="182" t="s">
        <v>2771</v>
      </c>
      <c r="Q599" s="182" t="s">
        <v>2765</v>
      </c>
    </row>
    <row r="600">
      <c r="A600" s="147"/>
      <c r="B600" s="128">
        <v>593.0</v>
      </c>
      <c r="C600" s="128">
        <v>900120.0</v>
      </c>
      <c r="D600" s="242" t="s">
        <v>2772</v>
      </c>
      <c r="E600" s="167" t="s">
        <v>73</v>
      </c>
      <c r="F600" s="217">
        <v>63600.0</v>
      </c>
      <c r="G600" s="217">
        <v>63600.0</v>
      </c>
      <c r="H600" s="225">
        <f t="shared" si="3"/>
        <v>0</v>
      </c>
      <c r="I600" s="230" t="s">
        <v>2472</v>
      </c>
      <c r="J600" s="246" t="s">
        <v>46</v>
      </c>
      <c r="K600" s="195" t="s">
        <v>1503</v>
      </c>
      <c r="L600" s="162">
        <v>45108.0</v>
      </c>
      <c r="M600" s="150"/>
      <c r="N600" s="151"/>
      <c r="O600" s="182" t="s">
        <v>2773</v>
      </c>
      <c r="P600" s="182" t="s">
        <v>2774</v>
      </c>
      <c r="Q600" s="182" t="s">
        <v>2775</v>
      </c>
    </row>
    <row r="601">
      <c r="A601" s="147"/>
      <c r="B601" s="128">
        <v>594.0</v>
      </c>
      <c r="C601" s="128">
        <v>800272.0</v>
      </c>
      <c r="D601" s="242" t="s">
        <v>2776</v>
      </c>
      <c r="E601" s="167" t="s">
        <v>73</v>
      </c>
      <c r="F601" s="216">
        <v>15000.0</v>
      </c>
      <c r="G601" s="216">
        <v>15000.0</v>
      </c>
      <c r="H601" s="227">
        <f t="shared" si="3"/>
        <v>0</v>
      </c>
      <c r="I601" s="228" t="s">
        <v>2144</v>
      </c>
      <c r="J601" s="229" t="s">
        <v>41</v>
      </c>
      <c r="K601" s="193" t="s">
        <v>612</v>
      </c>
      <c r="L601" s="162">
        <v>45108.0</v>
      </c>
      <c r="M601" s="150"/>
      <c r="N601" s="151"/>
      <c r="O601" s="182" t="s">
        <v>2777</v>
      </c>
      <c r="P601" s="182" t="s">
        <v>2778</v>
      </c>
      <c r="Q601" s="182" t="s">
        <v>2779</v>
      </c>
    </row>
    <row r="602">
      <c r="A602" s="147"/>
      <c r="B602" s="128">
        <v>595.0</v>
      </c>
      <c r="C602" s="128">
        <v>900164.0</v>
      </c>
      <c r="D602" s="242" t="s">
        <v>2776</v>
      </c>
      <c r="E602" s="167" t="s">
        <v>73</v>
      </c>
      <c r="F602" s="217">
        <v>17000.0</v>
      </c>
      <c r="G602" s="217">
        <v>17000.0</v>
      </c>
      <c r="H602" s="225">
        <f t="shared" si="3"/>
        <v>0</v>
      </c>
      <c r="I602" s="230" t="s">
        <v>2144</v>
      </c>
      <c r="J602" s="246" t="s">
        <v>46</v>
      </c>
      <c r="K602" s="195" t="s">
        <v>938</v>
      </c>
      <c r="L602" s="162">
        <v>45108.0</v>
      </c>
      <c r="M602" s="150"/>
      <c r="N602" s="151"/>
      <c r="O602" s="182" t="s">
        <v>2780</v>
      </c>
      <c r="P602" s="182" t="s">
        <v>2781</v>
      </c>
      <c r="Q602" s="182" t="s">
        <v>2782</v>
      </c>
    </row>
    <row r="603">
      <c r="A603" s="147"/>
      <c r="B603" s="141">
        <v>596.0</v>
      </c>
      <c r="C603" s="128">
        <v>900005.0</v>
      </c>
      <c r="D603" s="242" t="s">
        <v>2783</v>
      </c>
      <c r="E603" s="167" t="s">
        <v>73</v>
      </c>
      <c r="F603" s="216">
        <v>55100.0</v>
      </c>
      <c r="G603" s="216">
        <v>55100.0</v>
      </c>
      <c r="H603" s="227">
        <f t="shared" si="3"/>
        <v>0</v>
      </c>
      <c r="I603" s="228" t="s">
        <v>2784</v>
      </c>
      <c r="J603" s="250" t="s">
        <v>46</v>
      </c>
      <c r="K603" s="193" t="s">
        <v>1503</v>
      </c>
      <c r="L603" s="162">
        <v>45108.0</v>
      </c>
      <c r="M603" s="150"/>
      <c r="N603" s="151"/>
      <c r="O603" s="182" t="s">
        <v>2785</v>
      </c>
      <c r="P603" s="182" t="s">
        <v>2786</v>
      </c>
      <c r="Q603" s="182" t="s">
        <v>2787</v>
      </c>
    </row>
    <row r="604">
      <c r="A604" s="147"/>
      <c r="B604" s="128">
        <v>597.0</v>
      </c>
      <c r="C604" s="128">
        <v>700220.0</v>
      </c>
      <c r="D604" s="241" t="s">
        <v>2788</v>
      </c>
      <c r="E604" s="167" t="s">
        <v>73</v>
      </c>
      <c r="F604" s="217">
        <v>9800.0</v>
      </c>
      <c r="G604" s="217">
        <v>9800.0</v>
      </c>
      <c r="H604" s="225">
        <f t="shared" si="3"/>
        <v>0</v>
      </c>
      <c r="I604" s="230" t="s">
        <v>2789</v>
      </c>
      <c r="J604" s="231" t="s">
        <v>35</v>
      </c>
      <c r="K604" s="195" t="s">
        <v>347</v>
      </c>
      <c r="L604" s="162">
        <v>45108.0</v>
      </c>
      <c r="M604" s="150"/>
      <c r="N604" s="151"/>
      <c r="O604" s="182" t="s">
        <v>2790</v>
      </c>
      <c r="P604" s="182" t="s">
        <v>2791</v>
      </c>
      <c r="Q604" s="182" t="s">
        <v>2792</v>
      </c>
    </row>
    <row r="605">
      <c r="A605" s="147"/>
      <c r="B605" s="128">
        <v>598.0</v>
      </c>
      <c r="C605" s="128">
        <v>900034.0</v>
      </c>
      <c r="D605" s="242" t="s">
        <v>2793</v>
      </c>
      <c r="E605" s="167" t="s">
        <v>73</v>
      </c>
      <c r="F605" s="216">
        <v>16800.0</v>
      </c>
      <c r="G605" s="216">
        <v>16800.0</v>
      </c>
      <c r="H605" s="227">
        <f t="shared" si="3"/>
        <v>0</v>
      </c>
      <c r="I605" s="228" t="s">
        <v>2794</v>
      </c>
      <c r="J605" s="250" t="s">
        <v>46</v>
      </c>
      <c r="K605" s="193" t="s">
        <v>938</v>
      </c>
      <c r="L605" s="162">
        <v>45108.0</v>
      </c>
      <c r="M605" s="150"/>
      <c r="N605" s="151"/>
      <c r="O605" s="182" t="s">
        <v>2795</v>
      </c>
      <c r="P605" s="182" t="s">
        <v>2796</v>
      </c>
      <c r="Q605" s="182" t="s">
        <v>2797</v>
      </c>
    </row>
    <row r="606">
      <c r="A606" s="147"/>
      <c r="B606" s="128">
        <v>599.0</v>
      </c>
      <c r="C606" s="128">
        <v>800077.0</v>
      </c>
      <c r="D606" s="242" t="s">
        <v>2798</v>
      </c>
      <c r="E606" s="167" t="s">
        <v>73</v>
      </c>
      <c r="F606" s="217">
        <v>9780.0</v>
      </c>
      <c r="G606" s="217">
        <v>9780.0</v>
      </c>
      <c r="H606" s="225">
        <f t="shared" si="3"/>
        <v>0</v>
      </c>
      <c r="I606" s="230" t="s">
        <v>2799</v>
      </c>
      <c r="J606" s="231" t="s">
        <v>41</v>
      </c>
      <c r="K606" s="195" t="s">
        <v>206</v>
      </c>
      <c r="L606" s="162">
        <v>45139.0</v>
      </c>
      <c r="M606" s="150"/>
      <c r="N606" s="151"/>
      <c r="O606" s="182" t="s">
        <v>2800</v>
      </c>
      <c r="P606" s="182" t="s">
        <v>2801</v>
      </c>
      <c r="Q606" s="182" t="s">
        <v>2802</v>
      </c>
    </row>
    <row r="607">
      <c r="A607" s="147"/>
      <c r="B607" s="141">
        <v>600.0</v>
      </c>
      <c r="C607" s="128">
        <v>800126.0</v>
      </c>
      <c r="D607" s="242" t="s">
        <v>2803</v>
      </c>
      <c r="E607" s="167" t="s">
        <v>73</v>
      </c>
      <c r="F607" s="216">
        <v>28420.0</v>
      </c>
      <c r="G607" s="216">
        <v>28420.0</v>
      </c>
      <c r="H607" s="227">
        <f t="shared" si="3"/>
        <v>0</v>
      </c>
      <c r="I607" s="228" t="s">
        <v>2804</v>
      </c>
      <c r="J607" s="229" t="s">
        <v>41</v>
      </c>
      <c r="K607" s="193" t="s">
        <v>581</v>
      </c>
      <c r="L607" s="162">
        <v>45139.0</v>
      </c>
      <c r="M607" s="150"/>
      <c r="N607" s="151"/>
      <c r="O607" s="182" t="s">
        <v>2805</v>
      </c>
      <c r="P607" s="182" t="s">
        <v>2806</v>
      </c>
      <c r="Q607" s="182" t="s">
        <v>2807</v>
      </c>
    </row>
    <row r="608">
      <c r="A608" s="147"/>
      <c r="B608" s="128">
        <v>601.0</v>
      </c>
      <c r="C608" s="128">
        <v>800131.0</v>
      </c>
      <c r="D608" s="242" t="s">
        <v>2808</v>
      </c>
      <c r="E608" s="167" t="s">
        <v>73</v>
      </c>
      <c r="F608" s="217">
        <v>28750.0</v>
      </c>
      <c r="G608" s="217">
        <v>28750.0</v>
      </c>
      <c r="H608" s="225">
        <f t="shared" si="3"/>
        <v>0</v>
      </c>
      <c r="I608" s="230" t="s">
        <v>1243</v>
      </c>
      <c r="J608" s="231" t="s">
        <v>41</v>
      </c>
      <c r="K608" s="195" t="s">
        <v>364</v>
      </c>
      <c r="L608" s="162">
        <v>45139.0</v>
      </c>
      <c r="M608" s="150"/>
      <c r="N608" s="151"/>
      <c r="O608" s="182" t="s">
        <v>2809</v>
      </c>
      <c r="P608" s="182" t="s">
        <v>2810</v>
      </c>
      <c r="Q608" s="232" t="s">
        <v>2710</v>
      </c>
    </row>
    <row r="609">
      <c r="A609" s="147"/>
      <c r="B609" s="128">
        <v>602.0</v>
      </c>
      <c r="C609" s="128">
        <v>700127.0</v>
      </c>
      <c r="D609" s="241" t="s">
        <v>2811</v>
      </c>
      <c r="E609" s="167" t="s">
        <v>73</v>
      </c>
      <c r="F609" s="216">
        <v>4980.0</v>
      </c>
      <c r="G609" s="216">
        <v>4980.0</v>
      </c>
      <c r="H609" s="227">
        <f t="shared" si="3"/>
        <v>0</v>
      </c>
      <c r="I609" s="228" t="s">
        <v>1299</v>
      </c>
      <c r="J609" s="229" t="s">
        <v>35</v>
      </c>
      <c r="K609" s="193" t="s">
        <v>317</v>
      </c>
      <c r="L609" s="162">
        <v>45139.0</v>
      </c>
      <c r="M609" s="150"/>
      <c r="N609" s="151"/>
      <c r="O609" s="182" t="s">
        <v>2812</v>
      </c>
      <c r="P609" s="182" t="s">
        <v>2813</v>
      </c>
      <c r="Q609" s="155" t="s">
        <v>2814</v>
      </c>
    </row>
    <row r="610">
      <c r="A610" s="147"/>
      <c r="B610" s="128">
        <v>603.0</v>
      </c>
      <c r="C610" s="128">
        <v>700170.0</v>
      </c>
      <c r="D610" s="241" t="s">
        <v>2815</v>
      </c>
      <c r="E610" s="167" t="s">
        <v>73</v>
      </c>
      <c r="F610" s="217">
        <v>4000.0</v>
      </c>
      <c r="G610" s="217">
        <v>4000.0</v>
      </c>
      <c r="H610" s="225">
        <f t="shared" si="3"/>
        <v>0</v>
      </c>
      <c r="I610" s="230" t="s">
        <v>838</v>
      </c>
      <c r="J610" s="231" t="s">
        <v>346</v>
      </c>
      <c r="K610" s="195" t="s">
        <v>358</v>
      </c>
      <c r="L610" s="162">
        <v>45139.0</v>
      </c>
      <c r="M610" s="150"/>
      <c r="N610" s="151"/>
      <c r="O610" s="182" t="s">
        <v>2816</v>
      </c>
      <c r="P610" s="182" t="s">
        <v>2817</v>
      </c>
      <c r="Q610" s="182" t="s">
        <v>2818</v>
      </c>
    </row>
    <row r="611">
      <c r="A611" s="147"/>
      <c r="B611" s="128">
        <v>604.0</v>
      </c>
      <c r="C611" s="128">
        <v>800253.0</v>
      </c>
      <c r="D611" s="242" t="s">
        <v>2819</v>
      </c>
      <c r="E611" s="167" t="s">
        <v>73</v>
      </c>
      <c r="F611" s="216">
        <v>25000.0</v>
      </c>
      <c r="G611" s="216">
        <v>25000.0</v>
      </c>
      <c r="H611" s="227">
        <f t="shared" si="3"/>
        <v>0</v>
      </c>
      <c r="I611" s="228" t="s">
        <v>1013</v>
      </c>
      <c r="J611" s="229" t="s">
        <v>41</v>
      </c>
      <c r="K611" s="193" t="s">
        <v>895</v>
      </c>
      <c r="L611" s="162">
        <v>45139.0</v>
      </c>
      <c r="M611" s="150"/>
      <c r="N611" s="151"/>
      <c r="O611" s="182" t="s">
        <v>2820</v>
      </c>
      <c r="P611" s="182" t="s">
        <v>2821</v>
      </c>
      <c r="Q611" s="182" t="s">
        <v>2822</v>
      </c>
    </row>
    <row r="612">
      <c r="A612" s="147"/>
      <c r="B612" s="128">
        <v>605.0</v>
      </c>
      <c r="C612" s="128">
        <v>900142.0</v>
      </c>
      <c r="D612" s="242" t="s">
        <v>2823</v>
      </c>
      <c r="E612" s="167" t="s">
        <v>73</v>
      </c>
      <c r="F612" s="217">
        <v>60000.0</v>
      </c>
      <c r="G612" s="217">
        <v>60000.0</v>
      </c>
      <c r="H612" s="225">
        <f t="shared" si="3"/>
        <v>0</v>
      </c>
      <c r="I612" s="230" t="s">
        <v>2824</v>
      </c>
      <c r="J612" s="246" t="s">
        <v>46</v>
      </c>
      <c r="K612" s="195" t="s">
        <v>1503</v>
      </c>
      <c r="L612" s="162">
        <v>45139.0</v>
      </c>
      <c r="M612" s="150"/>
      <c r="N612" s="151"/>
      <c r="O612" s="182" t="s">
        <v>2825</v>
      </c>
      <c r="P612" s="182" t="s">
        <v>2826</v>
      </c>
      <c r="Q612" s="182" t="s">
        <v>2827</v>
      </c>
    </row>
    <row r="613">
      <c r="A613" s="147"/>
      <c r="B613" s="141">
        <v>606.0</v>
      </c>
      <c r="C613" s="141">
        <v>900036.0</v>
      </c>
      <c r="D613" s="205" t="s">
        <v>2828</v>
      </c>
      <c r="E613" s="153" t="s">
        <v>73</v>
      </c>
      <c r="F613" s="216">
        <v>100000.0</v>
      </c>
      <c r="G613" s="216">
        <v>100000.0</v>
      </c>
      <c r="H613" s="227">
        <f t="shared" si="3"/>
        <v>0</v>
      </c>
      <c r="I613" s="228" t="s">
        <v>2829</v>
      </c>
      <c r="J613" s="250" t="s">
        <v>46</v>
      </c>
      <c r="K613" s="193" t="s">
        <v>179</v>
      </c>
      <c r="L613" s="162">
        <v>45139.0</v>
      </c>
      <c r="M613" s="150"/>
      <c r="N613" s="151"/>
      <c r="O613" s="182" t="s">
        <v>2830</v>
      </c>
      <c r="P613" s="182" t="s">
        <v>2831</v>
      </c>
      <c r="Q613" s="182" t="s">
        <v>2832</v>
      </c>
    </row>
    <row r="614">
      <c r="A614" s="147"/>
      <c r="B614" s="128">
        <v>607.0</v>
      </c>
      <c r="C614" s="141">
        <v>800092.0</v>
      </c>
      <c r="D614" s="205" t="s">
        <v>2833</v>
      </c>
      <c r="E614" s="153" t="s">
        <v>73</v>
      </c>
      <c r="F614" s="217">
        <v>49032.0</v>
      </c>
      <c r="G614" s="217">
        <v>49032.0</v>
      </c>
      <c r="H614" s="225">
        <f t="shared" si="3"/>
        <v>0</v>
      </c>
      <c r="I614" s="230" t="s">
        <v>2834</v>
      </c>
      <c r="J614" s="231" t="s">
        <v>41</v>
      </c>
      <c r="K614" s="195" t="s">
        <v>640</v>
      </c>
      <c r="L614" s="162">
        <v>45139.0</v>
      </c>
      <c r="M614" s="150"/>
      <c r="N614" s="151"/>
      <c r="O614" s="182" t="s">
        <v>2835</v>
      </c>
      <c r="P614" s="182" t="s">
        <v>2836</v>
      </c>
      <c r="Q614" s="257" t="s">
        <v>2837</v>
      </c>
    </row>
    <row r="615">
      <c r="A615" s="147"/>
      <c r="B615" s="128">
        <v>608.0</v>
      </c>
      <c r="C615" s="141">
        <v>800271.0</v>
      </c>
      <c r="D615" s="238" t="s">
        <v>2838</v>
      </c>
      <c r="E615" s="153" t="s">
        <v>73</v>
      </c>
      <c r="F615" s="216">
        <v>83000.0</v>
      </c>
      <c r="G615" s="216">
        <v>83000.0</v>
      </c>
      <c r="H615" s="227">
        <f t="shared" si="3"/>
        <v>0</v>
      </c>
      <c r="I615" s="228" t="s">
        <v>2839</v>
      </c>
      <c r="J615" s="229" t="s">
        <v>41</v>
      </c>
      <c r="K615" s="193" t="s">
        <v>114</v>
      </c>
      <c r="L615" s="162">
        <v>45139.0</v>
      </c>
      <c r="M615" s="150"/>
      <c r="N615" s="151"/>
      <c r="O615" s="182" t="s">
        <v>2840</v>
      </c>
      <c r="P615" s="182" t="s">
        <v>2841</v>
      </c>
      <c r="Q615" s="155" t="s">
        <v>2842</v>
      </c>
    </row>
    <row r="616">
      <c r="A616" s="147"/>
      <c r="B616" s="128">
        <v>609.0</v>
      </c>
      <c r="C616" s="128">
        <v>800152.0</v>
      </c>
      <c r="D616" s="242" t="s">
        <v>2843</v>
      </c>
      <c r="E616" s="167" t="s">
        <v>73</v>
      </c>
      <c r="F616" s="217">
        <v>14000.0</v>
      </c>
      <c r="G616" s="217">
        <v>14000.0</v>
      </c>
      <c r="H616" s="225">
        <f t="shared" si="3"/>
        <v>0</v>
      </c>
      <c r="I616" s="230" t="s">
        <v>2045</v>
      </c>
      <c r="J616" s="231" t="s">
        <v>41</v>
      </c>
      <c r="K616" s="195" t="s">
        <v>1201</v>
      </c>
      <c r="L616" s="162">
        <v>45139.0</v>
      </c>
      <c r="M616" s="150"/>
      <c r="N616" s="151"/>
      <c r="O616" s="182" t="s">
        <v>2844</v>
      </c>
      <c r="P616" s="182" t="s">
        <v>2845</v>
      </c>
      <c r="Q616" s="155" t="s">
        <v>2846</v>
      </c>
    </row>
    <row r="617">
      <c r="A617" s="147"/>
      <c r="B617" s="141">
        <v>610.0</v>
      </c>
      <c r="C617" s="141">
        <v>800311.0</v>
      </c>
      <c r="D617" s="205" t="s">
        <v>2847</v>
      </c>
      <c r="E617" s="153" t="s">
        <v>73</v>
      </c>
      <c r="F617" s="216">
        <v>134538.0</v>
      </c>
      <c r="G617" s="216">
        <v>134538.0</v>
      </c>
      <c r="H617" s="227">
        <f t="shared" si="3"/>
        <v>0</v>
      </c>
      <c r="I617" s="228" t="s">
        <v>1814</v>
      </c>
      <c r="J617" s="229" t="s">
        <v>41</v>
      </c>
      <c r="K617" s="193" t="s">
        <v>959</v>
      </c>
      <c r="L617" s="162">
        <v>45139.0</v>
      </c>
      <c r="M617" s="150"/>
      <c r="N617" s="151"/>
      <c r="O617" s="182" t="s">
        <v>2848</v>
      </c>
      <c r="P617" s="182" t="s">
        <v>2849</v>
      </c>
      <c r="Q617" s="262" t="s">
        <v>2850</v>
      </c>
    </row>
    <row r="618">
      <c r="A618" s="147"/>
      <c r="B618" s="128">
        <v>611.0</v>
      </c>
      <c r="C618" s="128">
        <v>900156.0</v>
      </c>
      <c r="D618" s="242" t="s">
        <v>2851</v>
      </c>
      <c r="E618" s="167" t="s">
        <v>73</v>
      </c>
      <c r="F618" s="217">
        <v>96000.0</v>
      </c>
      <c r="G618" s="217">
        <v>96000.0</v>
      </c>
      <c r="H618" s="225">
        <f t="shared" si="3"/>
        <v>0</v>
      </c>
      <c r="I618" s="230" t="s">
        <v>1905</v>
      </c>
      <c r="J618" s="246" t="s">
        <v>46</v>
      </c>
      <c r="K618" s="195" t="s">
        <v>1503</v>
      </c>
      <c r="L618" s="162">
        <v>45139.0</v>
      </c>
      <c r="M618" s="150"/>
      <c r="N618" s="151"/>
      <c r="O618" s="182" t="s">
        <v>2852</v>
      </c>
      <c r="P618" s="182" t="s">
        <v>2853</v>
      </c>
      <c r="Q618" s="155" t="s">
        <v>2854</v>
      </c>
    </row>
    <row r="619">
      <c r="A619" s="147"/>
      <c r="B619" s="128">
        <v>612.0</v>
      </c>
      <c r="C619" s="141">
        <v>800055.0</v>
      </c>
      <c r="D619" s="205" t="s">
        <v>2855</v>
      </c>
      <c r="E619" s="153" t="s">
        <v>73</v>
      </c>
      <c r="F619" s="216">
        <v>71000.0</v>
      </c>
      <c r="G619" s="216">
        <v>71000.0</v>
      </c>
      <c r="H619" s="227">
        <f t="shared" si="3"/>
        <v>0</v>
      </c>
      <c r="I619" s="228" t="s">
        <v>2804</v>
      </c>
      <c r="J619" s="229" t="s">
        <v>41</v>
      </c>
      <c r="K619" s="193" t="s">
        <v>895</v>
      </c>
      <c r="L619" s="162">
        <v>45139.0</v>
      </c>
      <c r="M619" s="150"/>
      <c r="N619" s="151"/>
      <c r="O619" s="182" t="s">
        <v>2856</v>
      </c>
      <c r="P619" s="182" t="s">
        <v>2857</v>
      </c>
      <c r="Q619" s="182" t="s">
        <v>2858</v>
      </c>
    </row>
    <row r="620">
      <c r="A620" s="147"/>
      <c r="B620" s="128">
        <v>613.0</v>
      </c>
      <c r="C620" s="141">
        <v>800123.0</v>
      </c>
      <c r="D620" s="205" t="s">
        <v>2859</v>
      </c>
      <c r="E620" s="153" t="s">
        <v>73</v>
      </c>
      <c r="F620" s="217">
        <v>79500.0</v>
      </c>
      <c r="G620" s="217">
        <v>79500.0</v>
      </c>
      <c r="H620" s="225">
        <f t="shared" si="3"/>
        <v>0</v>
      </c>
      <c r="I620" s="230" t="s">
        <v>601</v>
      </c>
      <c r="J620" s="231" t="s">
        <v>41</v>
      </c>
      <c r="K620" s="195" t="s">
        <v>895</v>
      </c>
      <c r="L620" s="162">
        <v>45139.0</v>
      </c>
      <c r="M620" s="150"/>
      <c r="N620" s="151"/>
      <c r="O620" s="182" t="s">
        <v>2860</v>
      </c>
      <c r="P620" s="182" t="s">
        <v>2861</v>
      </c>
      <c r="Q620" s="182" t="s">
        <v>2862</v>
      </c>
    </row>
    <row r="621">
      <c r="A621" s="147"/>
      <c r="B621" s="141">
        <v>614.0</v>
      </c>
      <c r="C621" s="128">
        <v>700113.0</v>
      </c>
      <c r="D621" s="241" t="s">
        <v>2863</v>
      </c>
      <c r="E621" s="167" t="s">
        <v>73</v>
      </c>
      <c r="F621" s="216">
        <v>7500.0</v>
      </c>
      <c r="G621" s="216">
        <v>7500.0</v>
      </c>
      <c r="H621" s="227">
        <f t="shared" si="3"/>
        <v>0</v>
      </c>
      <c r="I621" s="228" t="s">
        <v>2045</v>
      </c>
      <c r="J621" s="229" t="s">
        <v>35</v>
      </c>
      <c r="K621" s="193" t="s">
        <v>692</v>
      </c>
      <c r="L621" s="162">
        <v>45139.0</v>
      </c>
      <c r="M621" s="150"/>
      <c r="N621" s="151"/>
      <c r="O621" s="182" t="s">
        <v>2864</v>
      </c>
      <c r="P621" s="182" t="s">
        <v>2865</v>
      </c>
      <c r="Q621" s="182" t="s">
        <v>2866</v>
      </c>
    </row>
    <row r="622">
      <c r="A622" s="147"/>
      <c r="B622" s="128">
        <v>615.0</v>
      </c>
      <c r="C622" s="141">
        <v>900013.0</v>
      </c>
      <c r="D622" s="205" t="s">
        <v>2867</v>
      </c>
      <c r="E622" s="153" t="s">
        <v>73</v>
      </c>
      <c r="F622" s="217">
        <v>7000.0</v>
      </c>
      <c r="G622" s="217">
        <v>7000.0</v>
      </c>
      <c r="H622" s="225">
        <f t="shared" si="3"/>
        <v>0</v>
      </c>
      <c r="I622" s="230" t="s">
        <v>2868</v>
      </c>
      <c r="J622" s="246" t="s">
        <v>46</v>
      </c>
      <c r="K622" s="195" t="s">
        <v>1503</v>
      </c>
      <c r="L622" s="162">
        <v>45139.0</v>
      </c>
      <c r="M622" s="150"/>
      <c r="N622" s="151"/>
      <c r="O622" s="182" t="s">
        <v>2869</v>
      </c>
      <c r="P622" s="182" t="s">
        <v>2870</v>
      </c>
      <c r="Q622" s="182" t="s">
        <v>2871</v>
      </c>
    </row>
    <row r="623">
      <c r="A623" s="147"/>
      <c r="B623" s="128">
        <v>616.0</v>
      </c>
      <c r="C623" s="128">
        <v>800054.0</v>
      </c>
      <c r="D623" s="242" t="s">
        <v>2872</v>
      </c>
      <c r="E623" s="153" t="s">
        <v>73</v>
      </c>
      <c r="F623" s="216">
        <v>54780.0</v>
      </c>
      <c r="G623" s="216">
        <v>54780.0</v>
      </c>
      <c r="H623" s="227">
        <f t="shared" si="3"/>
        <v>0</v>
      </c>
      <c r="I623" s="228" t="s">
        <v>2804</v>
      </c>
      <c r="J623" s="229" t="s">
        <v>41</v>
      </c>
      <c r="K623" s="193" t="s">
        <v>114</v>
      </c>
      <c r="L623" s="162">
        <v>45139.0</v>
      </c>
      <c r="M623" s="150"/>
      <c r="N623" s="151"/>
      <c r="O623" s="182" t="s">
        <v>2873</v>
      </c>
      <c r="P623" s="182" t="s">
        <v>2874</v>
      </c>
      <c r="Q623" s="182" t="s">
        <v>2875</v>
      </c>
    </row>
    <row r="624">
      <c r="A624" s="147"/>
      <c r="B624" s="128">
        <v>617.0</v>
      </c>
      <c r="C624" s="141">
        <v>900194.0</v>
      </c>
      <c r="D624" s="205" t="s">
        <v>2876</v>
      </c>
      <c r="E624" s="153" t="s">
        <v>73</v>
      </c>
      <c r="F624" s="217">
        <v>50000.0</v>
      </c>
      <c r="G624" s="217">
        <v>50000.0</v>
      </c>
      <c r="H624" s="225">
        <f t="shared" si="3"/>
        <v>0</v>
      </c>
      <c r="I624" s="230" t="s">
        <v>2877</v>
      </c>
      <c r="J624" s="246" t="s">
        <v>46</v>
      </c>
      <c r="K624" s="195" t="s">
        <v>1503</v>
      </c>
      <c r="L624" s="162">
        <v>45139.0</v>
      </c>
      <c r="M624" s="150"/>
      <c r="N624" s="151"/>
      <c r="O624" s="182" t="s">
        <v>2878</v>
      </c>
      <c r="P624" s="182" t="s">
        <v>2879</v>
      </c>
      <c r="Q624" s="140" t="s">
        <v>2880</v>
      </c>
    </row>
    <row r="625">
      <c r="A625" s="147"/>
      <c r="B625" s="128">
        <v>618.0</v>
      </c>
      <c r="C625" s="128">
        <v>900216.0</v>
      </c>
      <c r="D625" s="242" t="s">
        <v>2881</v>
      </c>
      <c r="E625" s="167" t="s">
        <v>73</v>
      </c>
      <c r="F625" s="216">
        <v>67000.0</v>
      </c>
      <c r="G625" s="216">
        <v>67000.0</v>
      </c>
      <c r="H625" s="227">
        <f t="shared" si="3"/>
        <v>0</v>
      </c>
      <c r="I625" s="228" t="s">
        <v>2324</v>
      </c>
      <c r="J625" s="250" t="s">
        <v>46</v>
      </c>
      <c r="K625" s="193" t="s">
        <v>740</v>
      </c>
      <c r="L625" s="162">
        <v>45139.0</v>
      </c>
      <c r="M625" s="150"/>
      <c r="N625" s="151"/>
      <c r="O625" s="182" t="s">
        <v>2882</v>
      </c>
      <c r="P625" s="182" t="s">
        <v>2883</v>
      </c>
      <c r="Q625" s="182" t="s">
        <v>2882</v>
      </c>
    </row>
    <row r="626">
      <c r="A626" s="147"/>
      <c r="B626" s="128">
        <v>619.0</v>
      </c>
      <c r="C626" s="128">
        <v>500010.0</v>
      </c>
      <c r="D626" s="244" t="s">
        <v>2884</v>
      </c>
      <c r="E626" s="167" t="s">
        <v>73</v>
      </c>
      <c r="F626" s="218">
        <v>30000.0</v>
      </c>
      <c r="G626" s="218">
        <v>30000.0</v>
      </c>
      <c r="H626" s="233">
        <f t="shared" si="3"/>
        <v>0</v>
      </c>
      <c r="I626" s="234" t="s">
        <v>102</v>
      </c>
      <c r="J626" s="195" t="s">
        <v>113</v>
      </c>
      <c r="K626" s="195" t="s">
        <v>2885</v>
      </c>
      <c r="L626" s="162">
        <v>45139.0</v>
      </c>
      <c r="M626" s="150"/>
      <c r="N626" s="151"/>
      <c r="O626" s="182" t="s">
        <v>2886</v>
      </c>
      <c r="P626" s="182" t="s">
        <v>2887</v>
      </c>
      <c r="Q626" s="182" t="s">
        <v>2888</v>
      </c>
    </row>
    <row r="627">
      <c r="A627" s="147"/>
      <c r="B627" s="141">
        <v>620.0</v>
      </c>
      <c r="C627" s="128">
        <v>900088.0</v>
      </c>
      <c r="D627" s="242" t="s">
        <v>2889</v>
      </c>
      <c r="E627" s="167" t="s">
        <v>73</v>
      </c>
      <c r="F627" s="216">
        <v>150000.0</v>
      </c>
      <c r="G627" s="216">
        <v>150000.0</v>
      </c>
      <c r="H627" s="227">
        <f t="shared" si="3"/>
        <v>0</v>
      </c>
      <c r="I627" s="228" t="s">
        <v>2890</v>
      </c>
      <c r="J627" s="250" t="s">
        <v>46</v>
      </c>
      <c r="K627" s="193" t="s">
        <v>1503</v>
      </c>
      <c r="L627" s="162">
        <v>45139.0</v>
      </c>
      <c r="M627" s="150"/>
      <c r="N627" s="151"/>
      <c r="O627" s="182" t="s">
        <v>2891</v>
      </c>
      <c r="P627" s="182" t="s">
        <v>2892</v>
      </c>
      <c r="Q627" s="155" t="s">
        <v>2893</v>
      </c>
    </row>
    <row r="628">
      <c r="A628" s="147"/>
      <c r="B628" s="128">
        <v>621.0</v>
      </c>
      <c r="C628" s="128">
        <v>600049.0</v>
      </c>
      <c r="D628" s="242" t="s">
        <v>2894</v>
      </c>
      <c r="E628" s="168" t="s">
        <v>73</v>
      </c>
      <c r="F628" s="219">
        <v>80000.0</v>
      </c>
      <c r="G628" s="219">
        <v>80000.0</v>
      </c>
      <c r="H628" s="225">
        <f t="shared" si="3"/>
        <v>0</v>
      </c>
      <c r="I628" s="226" t="s">
        <v>2895</v>
      </c>
      <c r="J628" s="195" t="s">
        <v>30</v>
      </c>
      <c r="K628" s="195" t="s">
        <v>104</v>
      </c>
      <c r="L628" s="162">
        <v>45139.0</v>
      </c>
      <c r="M628" s="150"/>
      <c r="N628" s="151"/>
      <c r="O628" s="182" t="s">
        <v>2896</v>
      </c>
      <c r="P628" s="182" t="s">
        <v>2897</v>
      </c>
      <c r="Q628" s="182" t="s">
        <v>2898</v>
      </c>
    </row>
    <row r="629">
      <c r="A629" s="147"/>
      <c r="B629" s="128">
        <v>622.0</v>
      </c>
      <c r="C629" s="128">
        <v>700132.0</v>
      </c>
      <c r="D629" s="241" t="s">
        <v>2899</v>
      </c>
      <c r="E629" s="167" t="s">
        <v>73</v>
      </c>
      <c r="F629" s="216">
        <v>24780.0</v>
      </c>
      <c r="G629" s="216">
        <v>24780.0</v>
      </c>
      <c r="H629" s="227">
        <f t="shared" si="3"/>
        <v>0</v>
      </c>
      <c r="I629" s="228" t="s">
        <v>804</v>
      </c>
      <c r="J629" s="229" t="s">
        <v>35</v>
      </c>
      <c r="K629" s="193" t="s">
        <v>493</v>
      </c>
      <c r="L629" s="162">
        <v>45139.0</v>
      </c>
      <c r="M629" s="150"/>
      <c r="N629" s="151"/>
      <c r="O629" s="182" t="s">
        <v>2900</v>
      </c>
      <c r="P629" s="182" t="s">
        <v>2901</v>
      </c>
      <c r="Q629" s="182" t="s">
        <v>2902</v>
      </c>
    </row>
    <row r="630">
      <c r="A630" s="147"/>
      <c r="B630" s="128">
        <v>623.0</v>
      </c>
      <c r="C630" s="141">
        <v>900149.0</v>
      </c>
      <c r="D630" s="205" t="s">
        <v>2903</v>
      </c>
      <c r="E630" s="153" t="s">
        <v>73</v>
      </c>
      <c r="F630" s="217">
        <v>80000.0</v>
      </c>
      <c r="G630" s="217">
        <v>80000.0</v>
      </c>
      <c r="H630" s="225">
        <f t="shared" si="3"/>
        <v>0</v>
      </c>
      <c r="I630" s="230" t="s">
        <v>102</v>
      </c>
      <c r="J630" s="246" t="s">
        <v>46</v>
      </c>
      <c r="K630" s="195" t="s">
        <v>1503</v>
      </c>
      <c r="L630" s="162">
        <v>45139.0</v>
      </c>
      <c r="M630" s="150"/>
      <c r="N630" s="151"/>
      <c r="O630" s="182" t="s">
        <v>2904</v>
      </c>
      <c r="P630" s="182" t="s">
        <v>2905</v>
      </c>
      <c r="Q630" s="204" t="s">
        <v>2906</v>
      </c>
    </row>
    <row r="631">
      <c r="A631" s="147"/>
      <c r="B631" s="141">
        <v>624.0</v>
      </c>
      <c r="C631" s="128">
        <v>900192.0</v>
      </c>
      <c r="D631" s="242" t="s">
        <v>2907</v>
      </c>
      <c r="E631" s="167" t="s">
        <v>73</v>
      </c>
      <c r="F631" s="216">
        <v>90000.0</v>
      </c>
      <c r="G631" s="216">
        <v>90000.0</v>
      </c>
      <c r="H631" s="227">
        <f t="shared" si="3"/>
        <v>0</v>
      </c>
      <c r="I631" s="228" t="s">
        <v>102</v>
      </c>
      <c r="J631" s="250" t="s">
        <v>46</v>
      </c>
      <c r="K631" s="193" t="s">
        <v>740</v>
      </c>
      <c r="L631" s="162">
        <v>45139.0</v>
      </c>
      <c r="M631" s="150"/>
      <c r="N631" s="151"/>
      <c r="O631" s="182" t="s">
        <v>2908</v>
      </c>
      <c r="P631" s="182" t="s">
        <v>2909</v>
      </c>
      <c r="Q631" s="155" t="s">
        <v>2910</v>
      </c>
    </row>
    <row r="632">
      <c r="A632" s="147"/>
      <c r="B632" s="128">
        <v>625.0</v>
      </c>
      <c r="C632" s="141">
        <v>900151.0</v>
      </c>
      <c r="D632" s="205" t="s">
        <v>2911</v>
      </c>
      <c r="E632" s="153" t="s">
        <v>73</v>
      </c>
      <c r="F632" s="217">
        <v>62400.0</v>
      </c>
      <c r="G632" s="217">
        <v>62400.0</v>
      </c>
      <c r="H632" s="225">
        <f t="shared" si="3"/>
        <v>0</v>
      </c>
      <c r="I632" s="230" t="s">
        <v>1905</v>
      </c>
      <c r="J632" s="246" t="s">
        <v>46</v>
      </c>
      <c r="K632" s="195" t="s">
        <v>114</v>
      </c>
      <c r="L632" s="162">
        <v>45139.0</v>
      </c>
      <c r="M632" s="150"/>
      <c r="N632" s="151"/>
      <c r="O632" s="182" t="s">
        <v>2912</v>
      </c>
      <c r="P632" s="182" t="s">
        <v>2913</v>
      </c>
      <c r="Q632" s="155" t="s">
        <v>2914</v>
      </c>
    </row>
    <row r="633">
      <c r="A633" s="147"/>
      <c r="B633" s="128">
        <v>626.0</v>
      </c>
      <c r="C633" s="128">
        <v>900214.0</v>
      </c>
      <c r="D633" s="242" t="s">
        <v>2915</v>
      </c>
      <c r="E633" s="167" t="s">
        <v>73</v>
      </c>
      <c r="F633" s="216">
        <v>200000.0</v>
      </c>
      <c r="G633" s="216">
        <v>200000.0</v>
      </c>
      <c r="H633" s="227">
        <f t="shared" si="3"/>
        <v>0</v>
      </c>
      <c r="I633" s="228" t="s">
        <v>102</v>
      </c>
      <c r="J633" s="250" t="s">
        <v>46</v>
      </c>
      <c r="K633" s="193" t="s">
        <v>1503</v>
      </c>
      <c r="L633" s="162">
        <v>45139.0</v>
      </c>
      <c r="M633" s="150"/>
      <c r="N633" s="151"/>
      <c r="O633" s="182" t="s">
        <v>2916</v>
      </c>
      <c r="P633" s="182" t="s">
        <v>2917</v>
      </c>
      <c r="Q633" s="155" t="s">
        <v>2918</v>
      </c>
    </row>
    <row r="634">
      <c r="A634" s="147"/>
      <c r="B634" s="128">
        <v>627.0</v>
      </c>
      <c r="C634" s="128">
        <v>900058.0</v>
      </c>
      <c r="D634" s="242" t="s">
        <v>2919</v>
      </c>
      <c r="E634" s="167" t="s">
        <v>73</v>
      </c>
      <c r="F634" s="217">
        <v>40000.0</v>
      </c>
      <c r="G634" s="217">
        <v>40000.0</v>
      </c>
      <c r="H634" s="225">
        <f t="shared" si="3"/>
        <v>0</v>
      </c>
      <c r="I634" s="230" t="s">
        <v>102</v>
      </c>
      <c r="J634" s="246" t="s">
        <v>46</v>
      </c>
      <c r="K634" s="195" t="s">
        <v>2265</v>
      </c>
      <c r="L634" s="162">
        <v>45139.0</v>
      </c>
      <c r="M634" s="150"/>
      <c r="N634" s="151"/>
      <c r="O634" s="182" t="s">
        <v>2920</v>
      </c>
      <c r="P634" s="182" t="s">
        <v>2921</v>
      </c>
      <c r="Q634" s="182" t="s">
        <v>2922</v>
      </c>
    </row>
    <row r="635">
      <c r="A635" s="147"/>
      <c r="B635" s="141">
        <v>628.0</v>
      </c>
      <c r="C635" s="128">
        <v>700240.0</v>
      </c>
      <c r="D635" s="241" t="s">
        <v>2923</v>
      </c>
      <c r="E635" s="167" t="s">
        <v>73</v>
      </c>
      <c r="F635" s="216">
        <v>21000.0</v>
      </c>
      <c r="G635" s="216">
        <v>21000.0</v>
      </c>
      <c r="H635" s="227">
        <f t="shared" si="3"/>
        <v>0</v>
      </c>
      <c r="I635" s="228" t="s">
        <v>2924</v>
      </c>
      <c r="J635" s="229" t="s">
        <v>35</v>
      </c>
      <c r="K635" s="193" t="s">
        <v>206</v>
      </c>
      <c r="L635" s="162">
        <v>45139.0</v>
      </c>
      <c r="M635" s="150"/>
      <c r="N635" s="151"/>
      <c r="O635" s="182" t="s">
        <v>2925</v>
      </c>
      <c r="P635" s="182" t="s">
        <v>2926</v>
      </c>
      <c r="Q635" s="182" t="s">
        <v>2927</v>
      </c>
    </row>
    <row r="636">
      <c r="A636" s="147"/>
      <c r="B636" s="128">
        <v>629.0</v>
      </c>
      <c r="C636" s="263">
        <v>900051.0</v>
      </c>
      <c r="D636" s="242" t="s">
        <v>2928</v>
      </c>
      <c r="E636" s="264" t="s">
        <v>73</v>
      </c>
      <c r="F636" s="219">
        <v>50000.0</v>
      </c>
      <c r="G636" s="219">
        <v>50000.0</v>
      </c>
      <c r="H636" s="265">
        <f t="shared" si="3"/>
        <v>0</v>
      </c>
      <c r="I636" s="226" t="s">
        <v>2929</v>
      </c>
      <c r="J636" s="266" t="s">
        <v>46</v>
      </c>
      <c r="K636" s="195" t="s">
        <v>179</v>
      </c>
      <c r="L636" s="162">
        <v>45139.0</v>
      </c>
      <c r="M636" s="150"/>
      <c r="N636" s="151"/>
      <c r="O636" s="182" t="s">
        <v>2930</v>
      </c>
      <c r="P636" s="182" t="s">
        <v>2931</v>
      </c>
      <c r="Q636" s="182" t="s">
        <v>2932</v>
      </c>
    </row>
    <row r="637">
      <c r="A637" s="147"/>
      <c r="B637" s="128">
        <v>630.0</v>
      </c>
      <c r="C637" s="128">
        <v>700202.0</v>
      </c>
      <c r="D637" s="241" t="s">
        <v>2933</v>
      </c>
      <c r="E637" s="167" t="s">
        <v>73</v>
      </c>
      <c r="F637" s="216">
        <v>48240.0</v>
      </c>
      <c r="G637" s="216">
        <v>48240.0</v>
      </c>
      <c r="H637" s="227">
        <f t="shared" si="3"/>
        <v>0</v>
      </c>
      <c r="I637" s="228" t="s">
        <v>2934</v>
      </c>
      <c r="J637" s="229" t="s">
        <v>35</v>
      </c>
      <c r="K637" s="193" t="s">
        <v>423</v>
      </c>
      <c r="L637" s="162">
        <v>45139.0</v>
      </c>
      <c r="M637" s="150"/>
      <c r="N637" s="151"/>
      <c r="O637" s="182" t="s">
        <v>2935</v>
      </c>
      <c r="P637" s="182" t="s">
        <v>2936</v>
      </c>
      <c r="Q637" s="182" t="s">
        <v>2937</v>
      </c>
    </row>
    <row r="638">
      <c r="A638" s="147"/>
      <c r="B638" s="128">
        <v>631.0</v>
      </c>
      <c r="C638" s="128">
        <v>600134.0</v>
      </c>
      <c r="D638" s="242" t="s">
        <v>2938</v>
      </c>
      <c r="E638" s="168" t="s">
        <v>73</v>
      </c>
      <c r="F638" s="219">
        <v>22000.0</v>
      </c>
      <c r="G638" s="267">
        <v>22000.0</v>
      </c>
      <c r="H638" s="225">
        <f t="shared" si="3"/>
        <v>0</v>
      </c>
      <c r="I638" s="226" t="s">
        <v>1343</v>
      </c>
      <c r="J638" s="195" t="s">
        <v>30</v>
      </c>
      <c r="K638" s="195" t="s">
        <v>439</v>
      </c>
      <c r="L638" s="162">
        <v>45139.0</v>
      </c>
      <c r="M638" s="150"/>
      <c r="N638" s="151"/>
      <c r="O638" s="182" t="s">
        <v>2939</v>
      </c>
      <c r="P638" s="182" t="s">
        <v>2940</v>
      </c>
      <c r="Q638" s="182" t="s">
        <v>2941</v>
      </c>
    </row>
    <row r="639">
      <c r="A639" s="147"/>
      <c r="B639" s="128">
        <v>632.0</v>
      </c>
      <c r="C639" s="128">
        <v>900043.0</v>
      </c>
      <c r="D639" s="211" t="s">
        <v>2942</v>
      </c>
      <c r="E639" s="167" t="s">
        <v>73</v>
      </c>
      <c r="F639" s="216">
        <v>250000.0</v>
      </c>
      <c r="G639" s="216">
        <v>250000.0</v>
      </c>
      <c r="H639" s="227">
        <f t="shared" si="3"/>
        <v>0</v>
      </c>
      <c r="I639" s="228" t="s">
        <v>2877</v>
      </c>
      <c r="J639" s="250" t="s">
        <v>46</v>
      </c>
      <c r="K639" s="193" t="s">
        <v>1503</v>
      </c>
      <c r="L639" s="162">
        <v>45139.0</v>
      </c>
      <c r="M639" s="150"/>
      <c r="N639" s="151"/>
      <c r="O639" s="182" t="s">
        <v>2943</v>
      </c>
      <c r="P639" s="182"/>
      <c r="Q639" s="140" t="s">
        <v>2944</v>
      </c>
    </row>
    <row r="640">
      <c r="A640" s="147"/>
      <c r="B640" s="128">
        <v>633.0</v>
      </c>
      <c r="C640" s="128">
        <v>800268.0</v>
      </c>
      <c r="D640" s="268" t="s">
        <v>2945</v>
      </c>
      <c r="E640" s="167" t="s">
        <v>73</v>
      </c>
      <c r="F640" s="217">
        <v>50000.0</v>
      </c>
      <c r="G640" s="218">
        <v>50000.0</v>
      </c>
      <c r="H640" s="225">
        <f t="shared" si="3"/>
        <v>0</v>
      </c>
      <c r="I640" s="230" t="s">
        <v>611</v>
      </c>
      <c r="J640" s="231" t="s">
        <v>41</v>
      </c>
      <c r="K640" s="195" t="s">
        <v>1201</v>
      </c>
      <c r="L640" s="162">
        <v>45108.0</v>
      </c>
      <c r="M640" s="150"/>
      <c r="N640" s="151"/>
      <c r="O640" s="182" t="s">
        <v>2946</v>
      </c>
      <c r="P640" s="182"/>
      <c r="Q640" s="155" t="s">
        <v>2947</v>
      </c>
    </row>
    <row r="641">
      <c r="A641" s="147"/>
      <c r="B641" s="141">
        <v>634.0</v>
      </c>
      <c r="C641" s="263">
        <v>800264.0</v>
      </c>
      <c r="D641" s="242" t="s">
        <v>2948</v>
      </c>
      <c r="E641" s="264" t="s">
        <v>73</v>
      </c>
      <c r="F641" s="220">
        <v>49098.0</v>
      </c>
      <c r="G641" s="220">
        <v>49098.0</v>
      </c>
      <c r="H641" s="269">
        <f t="shared" si="3"/>
        <v>0</v>
      </c>
      <c r="I641" s="236" t="s">
        <v>1834</v>
      </c>
      <c r="J641" s="193" t="s">
        <v>41</v>
      </c>
      <c r="K641" s="193" t="s">
        <v>640</v>
      </c>
      <c r="L641" s="162">
        <v>45139.0</v>
      </c>
      <c r="M641" s="150"/>
      <c r="N641" s="151"/>
      <c r="O641" s="182" t="s">
        <v>2949</v>
      </c>
      <c r="P641" s="182"/>
      <c r="Q641" s="253" t="s">
        <v>2950</v>
      </c>
    </row>
    <row r="642">
      <c r="A642" s="147"/>
      <c r="B642" s="128">
        <v>635.0</v>
      </c>
      <c r="C642" s="128">
        <v>800317.0</v>
      </c>
      <c r="D642" s="242" t="s">
        <v>2951</v>
      </c>
      <c r="E642" s="167" t="s">
        <v>73</v>
      </c>
      <c r="F642" s="217">
        <v>7400.0</v>
      </c>
      <c r="G642" s="217">
        <v>7400.0</v>
      </c>
      <c r="H642" s="225">
        <f t="shared" si="3"/>
        <v>0</v>
      </c>
      <c r="I642" s="230" t="s">
        <v>2952</v>
      </c>
      <c r="J642" s="231" t="s">
        <v>41</v>
      </c>
      <c r="K642" s="195" t="s">
        <v>317</v>
      </c>
      <c r="L642" s="162">
        <v>45170.0</v>
      </c>
      <c r="M642" s="150"/>
      <c r="N642" s="151"/>
      <c r="O642" s="182" t="s">
        <v>2953</v>
      </c>
      <c r="P642" s="182"/>
      <c r="Q642" s="182" t="s">
        <v>2954</v>
      </c>
    </row>
    <row r="643">
      <c r="A643" s="147"/>
      <c r="B643" s="128">
        <v>636.0</v>
      </c>
      <c r="C643" s="128">
        <v>800156.0</v>
      </c>
      <c r="D643" s="242" t="s">
        <v>2955</v>
      </c>
      <c r="E643" s="167" t="s">
        <v>73</v>
      </c>
      <c r="F643" s="216">
        <v>25000.0</v>
      </c>
      <c r="G643" s="216">
        <v>25000.0</v>
      </c>
      <c r="H643" s="227">
        <f t="shared" si="3"/>
        <v>0</v>
      </c>
      <c r="I643" s="228" t="s">
        <v>2045</v>
      </c>
      <c r="J643" s="229" t="s">
        <v>41</v>
      </c>
      <c r="K643" s="193" t="s">
        <v>740</v>
      </c>
      <c r="L643" s="162">
        <v>45170.0</v>
      </c>
      <c r="M643" s="150"/>
      <c r="N643" s="151"/>
      <c r="O643" s="182" t="s">
        <v>2956</v>
      </c>
      <c r="P643" s="182"/>
      <c r="Q643" s="182" t="s">
        <v>2957</v>
      </c>
    </row>
    <row r="644">
      <c r="A644" s="147"/>
      <c r="B644" s="128">
        <v>637.0</v>
      </c>
      <c r="C644" s="128">
        <v>900041.0</v>
      </c>
      <c r="D644" s="242" t="s">
        <v>2958</v>
      </c>
      <c r="E644" s="167" t="s">
        <v>73</v>
      </c>
      <c r="F644" s="217">
        <v>37800.0</v>
      </c>
      <c r="G644" s="217">
        <v>37800.0</v>
      </c>
      <c r="H644" s="225">
        <f t="shared" si="3"/>
        <v>0</v>
      </c>
      <c r="I644" s="230" t="s">
        <v>1809</v>
      </c>
      <c r="J644" s="246" t="s">
        <v>1923</v>
      </c>
      <c r="K644" s="195" t="s">
        <v>1503</v>
      </c>
      <c r="L644" s="162">
        <v>45170.0</v>
      </c>
      <c r="M644" s="150"/>
      <c r="N644" s="151"/>
      <c r="O644" s="182" t="s">
        <v>2959</v>
      </c>
      <c r="P644" s="182"/>
      <c r="Q644" s="182" t="s">
        <v>2960</v>
      </c>
    </row>
    <row r="645">
      <c r="A645" s="147"/>
      <c r="B645" s="141">
        <v>638.0</v>
      </c>
      <c r="C645" s="128">
        <v>800365.0</v>
      </c>
      <c r="D645" s="242" t="s">
        <v>2961</v>
      </c>
      <c r="E645" s="167" t="s">
        <v>73</v>
      </c>
      <c r="F645" s="216">
        <v>75000.0</v>
      </c>
      <c r="G645" s="216">
        <v>75000.0</v>
      </c>
      <c r="H645" s="227">
        <f t="shared" si="3"/>
        <v>0</v>
      </c>
      <c r="I645" s="228" t="s">
        <v>2324</v>
      </c>
      <c r="J645" s="229" t="s">
        <v>41</v>
      </c>
      <c r="K645" s="193" t="s">
        <v>740</v>
      </c>
      <c r="L645" s="162">
        <v>45170.0</v>
      </c>
      <c r="M645" s="150"/>
      <c r="N645" s="151"/>
      <c r="O645" s="182" t="s">
        <v>2962</v>
      </c>
      <c r="P645" s="182"/>
      <c r="Q645" s="182" t="s">
        <v>2963</v>
      </c>
    </row>
    <row r="646">
      <c r="A646" s="147"/>
      <c r="B646" s="128">
        <v>639.0</v>
      </c>
      <c r="C646" s="141">
        <v>900081.0</v>
      </c>
      <c r="D646" s="205" t="s">
        <v>2964</v>
      </c>
      <c r="E646" s="153" t="s">
        <v>73</v>
      </c>
      <c r="F646" s="217">
        <v>200000.0</v>
      </c>
      <c r="G646" s="217">
        <v>200000.0</v>
      </c>
      <c r="H646" s="225">
        <f t="shared" si="3"/>
        <v>0</v>
      </c>
      <c r="I646" s="230" t="s">
        <v>2824</v>
      </c>
      <c r="J646" s="246" t="s">
        <v>46</v>
      </c>
      <c r="K646" s="195" t="s">
        <v>1503</v>
      </c>
      <c r="L646" s="162">
        <v>45170.0</v>
      </c>
      <c r="M646" s="150"/>
      <c r="N646" s="151"/>
      <c r="O646" s="182" t="s">
        <v>2965</v>
      </c>
      <c r="P646" s="182"/>
      <c r="Q646" s="182" t="s">
        <v>2966</v>
      </c>
    </row>
    <row r="647">
      <c r="A647" s="147"/>
      <c r="B647" s="128">
        <v>640.0</v>
      </c>
      <c r="C647" s="128">
        <v>900124.0</v>
      </c>
      <c r="D647" s="242" t="s">
        <v>2967</v>
      </c>
      <c r="E647" s="167" t="s">
        <v>73</v>
      </c>
      <c r="F647" s="216">
        <v>4160.0</v>
      </c>
      <c r="G647" s="216">
        <v>4160.0</v>
      </c>
      <c r="H647" s="227">
        <f t="shared" si="3"/>
        <v>0</v>
      </c>
      <c r="I647" s="228" t="s">
        <v>2499</v>
      </c>
      <c r="J647" s="250" t="s">
        <v>46</v>
      </c>
      <c r="K647" s="193" t="s">
        <v>1517</v>
      </c>
      <c r="L647" s="162">
        <v>45170.0</v>
      </c>
      <c r="M647" s="150"/>
      <c r="N647" s="151"/>
      <c r="O647" s="182" t="s">
        <v>2968</v>
      </c>
      <c r="P647" s="182"/>
      <c r="Q647" s="182" t="s">
        <v>2969</v>
      </c>
    </row>
    <row r="648">
      <c r="A648" s="147"/>
      <c r="B648" s="128">
        <v>641.0</v>
      </c>
      <c r="C648" s="128">
        <v>600118.0</v>
      </c>
      <c r="D648" s="242" t="s">
        <v>2970</v>
      </c>
      <c r="E648" s="168" t="s">
        <v>73</v>
      </c>
      <c r="F648" s="219">
        <v>9500.0</v>
      </c>
      <c r="G648" s="218">
        <v>9500.0</v>
      </c>
      <c r="H648" s="225">
        <f t="shared" si="3"/>
        <v>0</v>
      </c>
      <c r="I648" s="226" t="s">
        <v>1570</v>
      </c>
      <c r="J648" s="195" t="s">
        <v>30</v>
      </c>
      <c r="K648" s="195" t="s">
        <v>450</v>
      </c>
      <c r="L648" s="162">
        <v>45170.0</v>
      </c>
      <c r="M648" s="150"/>
      <c r="N648" s="151"/>
      <c r="O648" s="182" t="s">
        <v>2971</v>
      </c>
      <c r="P648" s="182"/>
      <c r="Q648" s="182" t="s">
        <v>2972</v>
      </c>
    </row>
    <row r="649">
      <c r="A649" s="147"/>
      <c r="B649" s="141">
        <v>642.0</v>
      </c>
      <c r="C649" s="263">
        <v>700219.0</v>
      </c>
      <c r="D649" s="270" t="s">
        <v>2973</v>
      </c>
      <c r="E649" s="264" t="s">
        <v>73</v>
      </c>
      <c r="F649" s="220">
        <v>39053.0</v>
      </c>
      <c r="G649" s="216">
        <v>39053.0</v>
      </c>
      <c r="H649" s="269">
        <f t="shared" si="3"/>
        <v>0</v>
      </c>
      <c r="I649" s="236" t="s">
        <v>2504</v>
      </c>
      <c r="J649" s="193" t="s">
        <v>35</v>
      </c>
      <c r="K649" s="193" t="s">
        <v>382</v>
      </c>
      <c r="L649" s="162">
        <v>45170.0</v>
      </c>
      <c r="M649" s="150"/>
      <c r="N649" s="151"/>
      <c r="O649" s="182" t="s">
        <v>2974</v>
      </c>
      <c r="P649" s="182"/>
      <c r="Q649" s="182" t="s">
        <v>2975</v>
      </c>
    </row>
    <row r="650">
      <c r="A650" s="147"/>
      <c r="B650" s="128">
        <v>643.0</v>
      </c>
      <c r="C650" s="128">
        <v>500026.0</v>
      </c>
      <c r="D650" s="244" t="s">
        <v>2976</v>
      </c>
      <c r="E650" s="167" t="s">
        <v>73</v>
      </c>
      <c r="F650" s="218">
        <v>19000.0</v>
      </c>
      <c r="G650" s="218">
        <v>19000.0</v>
      </c>
      <c r="H650" s="233">
        <f t="shared" si="3"/>
        <v>0</v>
      </c>
      <c r="I650" s="234" t="s">
        <v>102</v>
      </c>
      <c r="J650" s="195" t="s">
        <v>25</v>
      </c>
      <c r="K650" s="195" t="s">
        <v>127</v>
      </c>
      <c r="L650" s="162">
        <v>45170.0</v>
      </c>
      <c r="M650" s="150"/>
      <c r="N650" s="151"/>
      <c r="O650" s="182" t="s">
        <v>2977</v>
      </c>
      <c r="P650" s="182"/>
      <c r="Q650" s="182" t="s">
        <v>2978</v>
      </c>
    </row>
    <row r="651">
      <c r="A651" s="147"/>
      <c r="B651" s="128">
        <v>644.0</v>
      </c>
      <c r="C651" s="128">
        <v>800096.0</v>
      </c>
      <c r="D651" s="242" t="s">
        <v>2979</v>
      </c>
      <c r="E651" s="167" t="s">
        <v>73</v>
      </c>
      <c r="F651" s="216">
        <v>24600.0</v>
      </c>
      <c r="G651" s="216">
        <v>24600.0</v>
      </c>
      <c r="H651" s="227">
        <f t="shared" si="3"/>
        <v>0</v>
      </c>
      <c r="I651" s="228" t="s">
        <v>2980</v>
      </c>
      <c r="J651" s="229" t="s">
        <v>739</v>
      </c>
      <c r="K651" s="193" t="s">
        <v>2981</v>
      </c>
      <c r="L651" s="162">
        <v>45170.0</v>
      </c>
      <c r="M651" s="150"/>
      <c r="N651" s="151"/>
      <c r="O651" s="182" t="s">
        <v>2982</v>
      </c>
      <c r="P651" s="182"/>
      <c r="Q651" s="182" t="s">
        <v>2983</v>
      </c>
    </row>
    <row r="652">
      <c r="A652" s="147"/>
      <c r="B652" s="128">
        <v>645.0</v>
      </c>
      <c r="C652" s="263">
        <v>900139.0</v>
      </c>
      <c r="D652" s="242" t="s">
        <v>2984</v>
      </c>
      <c r="E652" s="264" t="s">
        <v>73</v>
      </c>
      <c r="F652" s="219">
        <v>93600.0</v>
      </c>
      <c r="G652" s="219">
        <v>93600.0</v>
      </c>
      <c r="H652" s="265">
        <f t="shared" si="3"/>
        <v>0</v>
      </c>
      <c r="I652" s="226" t="s">
        <v>2985</v>
      </c>
      <c r="J652" s="266" t="s">
        <v>46</v>
      </c>
      <c r="K652" s="195" t="s">
        <v>1547</v>
      </c>
      <c r="L652" s="162">
        <v>45170.0</v>
      </c>
      <c r="M652" s="150"/>
      <c r="N652" s="151"/>
      <c r="O652" s="182" t="s">
        <v>2986</v>
      </c>
      <c r="P652" s="182"/>
      <c r="Q652" s="155" t="s">
        <v>2987</v>
      </c>
    </row>
    <row r="653">
      <c r="A653" s="147"/>
      <c r="B653" s="128">
        <v>646.0</v>
      </c>
      <c r="C653" s="128">
        <v>900114.0</v>
      </c>
      <c r="D653" s="242" t="s">
        <v>2988</v>
      </c>
      <c r="E653" s="167" t="s">
        <v>73</v>
      </c>
      <c r="F653" s="216">
        <v>37600.0</v>
      </c>
      <c r="G653" s="216">
        <v>37600.0</v>
      </c>
      <c r="H653" s="227">
        <f t="shared" si="3"/>
        <v>0</v>
      </c>
      <c r="I653" s="228" t="s">
        <v>2989</v>
      </c>
      <c r="J653" s="250" t="s">
        <v>1923</v>
      </c>
      <c r="K653" s="193" t="s">
        <v>1547</v>
      </c>
      <c r="L653" s="162">
        <v>45170.0</v>
      </c>
      <c r="M653" s="150"/>
      <c r="N653" s="151"/>
      <c r="O653" s="182" t="s">
        <v>2990</v>
      </c>
      <c r="P653" s="271"/>
      <c r="Q653" s="182" t="s">
        <v>2991</v>
      </c>
    </row>
    <row r="654">
      <c r="A654" s="147"/>
      <c r="B654" s="128">
        <v>647.0</v>
      </c>
      <c r="C654" s="128">
        <v>900135.0</v>
      </c>
      <c r="D654" s="242" t="s">
        <v>2992</v>
      </c>
      <c r="E654" s="167" t="s">
        <v>73</v>
      </c>
      <c r="F654" s="217">
        <v>100000.0</v>
      </c>
      <c r="G654" s="217">
        <v>100000.0</v>
      </c>
      <c r="H654" s="225">
        <f t="shared" si="3"/>
        <v>0</v>
      </c>
      <c r="I654" s="230" t="s">
        <v>102</v>
      </c>
      <c r="J654" s="246" t="s">
        <v>1923</v>
      </c>
      <c r="K654" s="195" t="s">
        <v>1503</v>
      </c>
      <c r="L654" s="162">
        <v>45170.0</v>
      </c>
      <c r="M654" s="150"/>
      <c r="N654" s="151"/>
      <c r="O654" s="182" t="s">
        <v>2993</v>
      </c>
      <c r="P654" s="182"/>
      <c r="Q654" s="182" t="s">
        <v>2994</v>
      </c>
    </row>
    <row r="655">
      <c r="A655" s="147"/>
      <c r="B655" s="141">
        <v>648.0</v>
      </c>
      <c r="C655" s="128">
        <v>900133.0</v>
      </c>
      <c r="D655" s="242" t="s">
        <v>2995</v>
      </c>
      <c r="E655" s="167" t="s">
        <v>73</v>
      </c>
      <c r="F655" s="216">
        <v>330000.0</v>
      </c>
      <c r="G655" s="216">
        <v>330000.0</v>
      </c>
      <c r="H655" s="227">
        <f t="shared" si="3"/>
        <v>0</v>
      </c>
      <c r="I655" s="228" t="s">
        <v>1231</v>
      </c>
      <c r="J655" s="250" t="s">
        <v>1923</v>
      </c>
      <c r="K655" s="193" t="s">
        <v>1503</v>
      </c>
      <c r="L655" s="162">
        <v>45200.0</v>
      </c>
      <c r="M655" s="150"/>
      <c r="N655" s="151"/>
      <c r="O655" s="182" t="s">
        <v>2996</v>
      </c>
      <c r="P655" s="182"/>
      <c r="Q655" s="140" t="s">
        <v>2997</v>
      </c>
    </row>
    <row r="656">
      <c r="A656" s="147"/>
      <c r="B656" s="128">
        <v>649.0</v>
      </c>
      <c r="C656" s="141">
        <v>700079.0</v>
      </c>
      <c r="D656" s="208" t="s">
        <v>2998</v>
      </c>
      <c r="E656" s="153" t="s">
        <v>73</v>
      </c>
      <c r="F656" s="217">
        <v>0.0</v>
      </c>
      <c r="G656" s="218">
        <v>0.0</v>
      </c>
      <c r="H656" s="225">
        <f t="shared" si="3"/>
        <v>0</v>
      </c>
      <c r="I656" s="230" t="s">
        <v>2999</v>
      </c>
      <c r="J656" s="231" t="s">
        <v>35</v>
      </c>
      <c r="K656" s="195" t="s">
        <v>392</v>
      </c>
      <c r="L656" s="162">
        <v>45200.0</v>
      </c>
      <c r="M656" s="150"/>
      <c r="N656" s="151"/>
      <c r="O656" s="182" t="s">
        <v>3000</v>
      </c>
      <c r="P656" s="182"/>
      <c r="Q656" s="252" t="s">
        <v>3001</v>
      </c>
    </row>
    <row r="657">
      <c r="A657" s="147"/>
      <c r="B657" s="128">
        <v>650.0</v>
      </c>
      <c r="C657" s="128">
        <v>900069.0</v>
      </c>
      <c r="D657" s="242" t="s">
        <v>3002</v>
      </c>
      <c r="E657" s="167" t="s">
        <v>73</v>
      </c>
      <c r="F657" s="216">
        <v>19200.0</v>
      </c>
      <c r="G657" s="216">
        <v>19200.0</v>
      </c>
      <c r="H657" s="227">
        <f t="shared" si="3"/>
        <v>0</v>
      </c>
      <c r="I657" s="228" t="s">
        <v>3003</v>
      </c>
      <c r="J657" s="250" t="s">
        <v>46</v>
      </c>
      <c r="K657" s="193" t="s">
        <v>1896</v>
      </c>
      <c r="L657" s="162">
        <v>45200.0</v>
      </c>
      <c r="M657" s="150"/>
      <c r="N657" s="151"/>
      <c r="O657" s="182" t="s">
        <v>3004</v>
      </c>
      <c r="P657" s="182"/>
      <c r="Q657" s="182" t="s">
        <v>3005</v>
      </c>
    </row>
    <row r="658">
      <c r="A658" s="147"/>
      <c r="B658" s="128">
        <v>651.0</v>
      </c>
      <c r="C658" s="128">
        <v>800203.0</v>
      </c>
      <c r="D658" s="242" t="s">
        <v>3006</v>
      </c>
      <c r="E658" s="167" t="s">
        <v>73</v>
      </c>
      <c r="F658" s="217">
        <v>45000.0</v>
      </c>
      <c r="G658" s="217">
        <v>45000.0</v>
      </c>
      <c r="H658" s="225">
        <f t="shared" si="3"/>
        <v>0</v>
      </c>
      <c r="I658" s="230" t="s">
        <v>1839</v>
      </c>
      <c r="J658" s="231" t="s">
        <v>41</v>
      </c>
      <c r="K658" s="195" t="s">
        <v>895</v>
      </c>
      <c r="L658" s="162">
        <v>45200.0</v>
      </c>
      <c r="M658" s="150"/>
      <c r="N658" s="151"/>
      <c r="O658" s="182" t="s">
        <v>3007</v>
      </c>
      <c r="P658" s="182"/>
      <c r="Q658" s="182" t="s">
        <v>3008</v>
      </c>
    </row>
    <row r="659">
      <c r="A659" s="147"/>
      <c r="B659" s="141">
        <v>652.0</v>
      </c>
      <c r="C659" s="128">
        <v>700005.0</v>
      </c>
      <c r="D659" s="241" t="s">
        <v>3009</v>
      </c>
      <c r="E659" s="167" t="s">
        <v>73</v>
      </c>
      <c r="F659" s="216">
        <v>12298.0</v>
      </c>
      <c r="G659" s="216">
        <v>12298.0</v>
      </c>
      <c r="H659" s="227">
        <f t="shared" si="3"/>
        <v>0</v>
      </c>
      <c r="I659" s="228" t="s">
        <v>3010</v>
      </c>
      <c r="J659" s="229" t="s">
        <v>35</v>
      </c>
      <c r="K659" s="193" t="s">
        <v>581</v>
      </c>
      <c r="L659" s="162">
        <v>45200.0</v>
      </c>
      <c r="M659" s="150"/>
      <c r="N659" s="151"/>
      <c r="O659" s="182" t="s">
        <v>3011</v>
      </c>
      <c r="P659" s="182"/>
      <c r="Q659" s="272" t="s">
        <v>3012</v>
      </c>
    </row>
    <row r="660">
      <c r="A660" s="147"/>
      <c r="B660" s="128">
        <v>653.0</v>
      </c>
      <c r="C660" s="128">
        <v>800177.0</v>
      </c>
      <c r="D660" s="242" t="s">
        <v>3013</v>
      </c>
      <c r="E660" s="167" t="s">
        <v>73</v>
      </c>
      <c r="F660" s="217">
        <v>3000.0</v>
      </c>
      <c r="G660" s="217">
        <v>3000.0</v>
      </c>
      <c r="H660" s="225">
        <f t="shared" si="3"/>
        <v>0</v>
      </c>
      <c r="I660" s="230" t="s">
        <v>3014</v>
      </c>
      <c r="J660" s="231" t="s">
        <v>41</v>
      </c>
      <c r="K660" s="195" t="s">
        <v>895</v>
      </c>
      <c r="L660" s="162">
        <v>45200.0</v>
      </c>
      <c r="M660" s="150"/>
      <c r="N660" s="151"/>
      <c r="O660" s="182" t="s">
        <v>3015</v>
      </c>
      <c r="P660" s="182"/>
      <c r="Q660" s="155" t="s">
        <v>3016</v>
      </c>
    </row>
    <row r="661">
      <c r="A661" s="147"/>
      <c r="B661" s="128">
        <v>654.0</v>
      </c>
      <c r="C661" s="128">
        <v>700111.0</v>
      </c>
      <c r="D661" s="241" t="s">
        <v>3017</v>
      </c>
      <c r="E661" s="167" t="s">
        <v>73</v>
      </c>
      <c r="F661" s="216">
        <v>25000.0</v>
      </c>
      <c r="G661" s="216">
        <v>25000.0</v>
      </c>
      <c r="H661" s="227">
        <f t="shared" si="3"/>
        <v>0</v>
      </c>
      <c r="I661" s="228" t="s">
        <v>2045</v>
      </c>
      <c r="J661" s="229" t="s">
        <v>35</v>
      </c>
      <c r="K661" s="193" t="s">
        <v>1105</v>
      </c>
      <c r="L661" s="162">
        <v>45200.0</v>
      </c>
      <c r="M661" s="150"/>
      <c r="N661" s="151"/>
      <c r="O661" s="182" t="s">
        <v>3018</v>
      </c>
      <c r="P661" s="182"/>
      <c r="Q661" s="182" t="s">
        <v>3019</v>
      </c>
    </row>
    <row r="662">
      <c r="A662" s="147"/>
      <c r="B662" s="128">
        <v>655.0</v>
      </c>
      <c r="C662" s="128">
        <v>900086.0</v>
      </c>
      <c r="D662" s="242" t="s">
        <v>3020</v>
      </c>
      <c r="E662" s="167" t="s">
        <v>73</v>
      </c>
      <c r="F662" s="217">
        <v>26500.0</v>
      </c>
      <c r="G662" s="217">
        <v>26500.0</v>
      </c>
      <c r="H662" s="225">
        <f t="shared" si="3"/>
        <v>0</v>
      </c>
      <c r="I662" s="230" t="s">
        <v>3021</v>
      </c>
      <c r="J662" s="246" t="s">
        <v>1923</v>
      </c>
      <c r="K662" s="195" t="s">
        <v>2265</v>
      </c>
      <c r="L662" s="162">
        <v>45200.0</v>
      </c>
      <c r="M662" s="150"/>
      <c r="N662" s="151"/>
      <c r="O662" s="182" t="s">
        <v>3022</v>
      </c>
      <c r="P662" s="182"/>
      <c r="Q662" s="182" t="s">
        <v>3023</v>
      </c>
    </row>
    <row r="663">
      <c r="A663" s="147"/>
      <c r="B663" s="141">
        <v>656.0</v>
      </c>
      <c r="C663" s="128">
        <v>800110.0</v>
      </c>
      <c r="D663" s="242" t="s">
        <v>3024</v>
      </c>
      <c r="E663" s="167" t="s">
        <v>73</v>
      </c>
      <c r="F663" s="216">
        <v>20000.0</v>
      </c>
      <c r="G663" s="216">
        <v>20000.0</v>
      </c>
      <c r="H663" s="227">
        <f t="shared" si="3"/>
        <v>0</v>
      </c>
      <c r="I663" s="228" t="s">
        <v>1013</v>
      </c>
      <c r="J663" s="229" t="s">
        <v>739</v>
      </c>
      <c r="K663" s="193" t="s">
        <v>998</v>
      </c>
      <c r="L663" s="162">
        <v>45200.0</v>
      </c>
      <c r="M663" s="150"/>
      <c r="N663" s="151"/>
      <c r="O663" s="182" t="s">
        <v>3025</v>
      </c>
      <c r="P663" s="182"/>
      <c r="Q663" s="182" t="s">
        <v>3026</v>
      </c>
    </row>
    <row r="664">
      <c r="A664" s="147"/>
      <c r="B664" s="128">
        <v>657.0</v>
      </c>
      <c r="C664" s="128">
        <v>800020.0</v>
      </c>
      <c r="D664" s="242" t="s">
        <v>3027</v>
      </c>
      <c r="E664" s="167" t="s">
        <v>73</v>
      </c>
      <c r="F664" s="217">
        <v>35000.0</v>
      </c>
      <c r="G664" s="217">
        <v>35000.0</v>
      </c>
      <c r="H664" s="225">
        <f t="shared" si="3"/>
        <v>0</v>
      </c>
      <c r="I664" s="230" t="s">
        <v>1294</v>
      </c>
      <c r="J664" s="231" t="s">
        <v>739</v>
      </c>
      <c r="K664" s="195" t="s">
        <v>1192</v>
      </c>
      <c r="L664" s="162">
        <v>45200.0</v>
      </c>
      <c r="M664" s="150"/>
      <c r="N664" s="151"/>
      <c r="O664" s="182" t="s">
        <v>3028</v>
      </c>
      <c r="P664" s="182"/>
      <c r="Q664" s="182" t="s">
        <v>3029</v>
      </c>
    </row>
    <row r="665">
      <c r="A665" s="147"/>
      <c r="B665" s="128">
        <v>658.0</v>
      </c>
      <c r="C665" s="128">
        <v>800367.0</v>
      </c>
      <c r="D665" s="242" t="s">
        <v>3030</v>
      </c>
      <c r="E665" s="167" t="s">
        <v>73</v>
      </c>
      <c r="F665" s="216">
        <v>50000.0</v>
      </c>
      <c r="G665" s="216">
        <v>50000.0</v>
      </c>
      <c r="H665" s="227">
        <f t="shared" si="3"/>
        <v>0</v>
      </c>
      <c r="I665" s="228" t="s">
        <v>2324</v>
      </c>
      <c r="J665" s="229" t="s">
        <v>41</v>
      </c>
      <c r="K665" s="193" t="s">
        <v>317</v>
      </c>
      <c r="L665" s="162">
        <v>45200.0</v>
      </c>
      <c r="M665" s="150"/>
      <c r="N665" s="151"/>
      <c r="O665" s="182" t="s">
        <v>3031</v>
      </c>
      <c r="P665" s="182"/>
      <c r="Q665" s="182" t="s">
        <v>3032</v>
      </c>
    </row>
    <row r="666">
      <c r="A666" s="147"/>
      <c r="B666" s="128">
        <v>659.0</v>
      </c>
      <c r="C666" s="128">
        <v>900130.0</v>
      </c>
      <c r="D666" s="242" t="s">
        <v>3033</v>
      </c>
      <c r="E666" s="167" t="s">
        <v>73</v>
      </c>
      <c r="F666" s="217">
        <v>28650.0</v>
      </c>
      <c r="G666" s="217">
        <v>28650.0</v>
      </c>
      <c r="H666" s="225">
        <f t="shared" si="3"/>
        <v>0</v>
      </c>
      <c r="I666" s="230" t="s">
        <v>1998</v>
      </c>
      <c r="J666" s="246" t="s">
        <v>46</v>
      </c>
      <c r="K666" s="195" t="s">
        <v>1503</v>
      </c>
      <c r="L666" s="162">
        <v>45231.0</v>
      </c>
      <c r="M666" s="150"/>
      <c r="N666" s="151"/>
      <c r="O666" s="182" t="s">
        <v>3034</v>
      </c>
      <c r="P666" s="182"/>
      <c r="Q666" s="182" t="s">
        <v>3035</v>
      </c>
    </row>
    <row r="667">
      <c r="A667" s="147"/>
      <c r="B667" s="128">
        <v>660.0</v>
      </c>
      <c r="C667" s="128">
        <v>900138.0</v>
      </c>
      <c r="D667" s="242" t="s">
        <v>3036</v>
      </c>
      <c r="E667" s="167" t="s">
        <v>73</v>
      </c>
      <c r="F667" s="216">
        <v>40800.0</v>
      </c>
      <c r="G667" s="216">
        <v>40800.0</v>
      </c>
      <c r="H667" s="227">
        <f t="shared" si="3"/>
        <v>0</v>
      </c>
      <c r="I667" s="228" t="s">
        <v>2985</v>
      </c>
      <c r="J667" s="250" t="s">
        <v>46</v>
      </c>
      <c r="K667" s="193" t="s">
        <v>740</v>
      </c>
      <c r="L667" s="162">
        <v>45231.0</v>
      </c>
      <c r="M667" s="150"/>
      <c r="N667" s="151"/>
      <c r="O667" s="182" t="s">
        <v>3037</v>
      </c>
      <c r="P667" s="182"/>
      <c r="Q667" s="155" t="s">
        <v>3038</v>
      </c>
    </row>
    <row r="668">
      <c r="A668" s="147"/>
      <c r="B668" s="128">
        <v>661.0</v>
      </c>
      <c r="C668" s="128">
        <v>500018.0</v>
      </c>
      <c r="D668" s="244" t="s">
        <v>3039</v>
      </c>
      <c r="E668" s="167" t="s">
        <v>73</v>
      </c>
      <c r="F668" s="218">
        <v>11600.0</v>
      </c>
      <c r="G668" s="218">
        <v>11600.0</v>
      </c>
      <c r="H668" s="233">
        <f t="shared" si="3"/>
        <v>0</v>
      </c>
      <c r="I668" s="234" t="s">
        <v>2730</v>
      </c>
      <c r="J668" s="195" t="s">
        <v>113</v>
      </c>
      <c r="K668" s="195" t="s">
        <v>127</v>
      </c>
      <c r="L668" s="162">
        <v>45231.0</v>
      </c>
      <c r="M668" s="150"/>
      <c r="N668" s="151"/>
      <c r="O668" s="182" t="s">
        <v>3040</v>
      </c>
      <c r="P668" s="182"/>
      <c r="Q668" s="140" t="s">
        <v>3041</v>
      </c>
    </row>
    <row r="669">
      <c r="A669" s="147"/>
      <c r="B669" s="141">
        <v>662.0</v>
      </c>
      <c r="C669" s="128">
        <v>700268.0</v>
      </c>
      <c r="D669" s="241" t="s">
        <v>3042</v>
      </c>
      <c r="E669" s="167" t="s">
        <v>73</v>
      </c>
      <c r="F669" s="216">
        <v>11880.0</v>
      </c>
      <c r="G669" s="216">
        <v>11880.0</v>
      </c>
      <c r="H669" s="227">
        <f t="shared" si="3"/>
        <v>0</v>
      </c>
      <c r="I669" s="228" t="s">
        <v>1698</v>
      </c>
      <c r="J669" s="229" t="s">
        <v>35</v>
      </c>
      <c r="K669" s="193" t="s">
        <v>206</v>
      </c>
      <c r="L669" s="162">
        <v>45231.0</v>
      </c>
      <c r="M669" s="150"/>
      <c r="N669" s="151"/>
      <c r="O669" s="182" t="s">
        <v>3043</v>
      </c>
      <c r="P669" s="182"/>
      <c r="Q669" s="182" t="s">
        <v>3044</v>
      </c>
    </row>
    <row r="670">
      <c r="A670" s="147"/>
      <c r="B670" s="128">
        <v>663.0</v>
      </c>
      <c r="C670" s="128">
        <v>800124.0</v>
      </c>
      <c r="D670" s="242" t="s">
        <v>3045</v>
      </c>
      <c r="E670" s="167" t="s">
        <v>73</v>
      </c>
      <c r="F670" s="217">
        <v>100000.0</v>
      </c>
      <c r="G670" s="217">
        <v>100000.0</v>
      </c>
      <c r="H670" s="225">
        <f t="shared" si="3"/>
        <v>0</v>
      </c>
      <c r="I670" s="230" t="s">
        <v>1013</v>
      </c>
      <c r="J670" s="231" t="s">
        <v>41</v>
      </c>
      <c r="K670" s="195" t="s">
        <v>1201</v>
      </c>
      <c r="L670" s="162">
        <v>45231.0</v>
      </c>
      <c r="M670" s="150"/>
      <c r="N670" s="151"/>
      <c r="O670" s="182" t="s">
        <v>3046</v>
      </c>
      <c r="P670" s="182"/>
      <c r="Q670" s="155" t="s">
        <v>3047</v>
      </c>
    </row>
    <row r="671">
      <c r="A671" s="147"/>
      <c r="B671" s="128">
        <v>664.0</v>
      </c>
      <c r="C671" s="128">
        <v>800197.0</v>
      </c>
      <c r="D671" s="242" t="s">
        <v>3048</v>
      </c>
      <c r="E671" s="167" t="s">
        <v>73</v>
      </c>
      <c r="F671" s="216">
        <v>87000.0</v>
      </c>
      <c r="G671" s="216">
        <v>87000.0</v>
      </c>
      <c r="H671" s="227">
        <f t="shared" si="3"/>
        <v>0</v>
      </c>
      <c r="I671" s="228" t="s">
        <v>1698</v>
      </c>
      <c r="J671" s="229" t="s">
        <v>41</v>
      </c>
      <c r="K671" s="193" t="s">
        <v>179</v>
      </c>
      <c r="L671" s="162">
        <v>45231.0</v>
      </c>
      <c r="M671" s="150"/>
      <c r="N671" s="151"/>
      <c r="O671" s="182" t="s">
        <v>3049</v>
      </c>
      <c r="P671" s="182"/>
      <c r="Q671" s="182" t="s">
        <v>3050</v>
      </c>
    </row>
    <row r="672">
      <c r="A672" s="147"/>
      <c r="B672" s="128">
        <v>665.0</v>
      </c>
      <c r="C672" s="128">
        <v>900002.0</v>
      </c>
      <c r="D672" s="242" t="s">
        <v>3051</v>
      </c>
      <c r="E672" s="167" t="s">
        <v>73</v>
      </c>
      <c r="F672" s="217">
        <v>22000.0</v>
      </c>
      <c r="G672" s="217">
        <v>22000.0</v>
      </c>
      <c r="H672" s="225">
        <f t="shared" si="3"/>
        <v>0</v>
      </c>
      <c r="I672" s="230" t="s">
        <v>3052</v>
      </c>
      <c r="J672" s="246" t="s">
        <v>46</v>
      </c>
      <c r="K672" s="195" t="s">
        <v>1503</v>
      </c>
      <c r="L672" s="162">
        <v>45231.0</v>
      </c>
      <c r="M672" s="150"/>
      <c r="N672" s="151"/>
      <c r="O672" s="182" t="s">
        <v>3053</v>
      </c>
      <c r="P672" s="182"/>
      <c r="Q672" s="182" t="s">
        <v>3054</v>
      </c>
    </row>
    <row r="673">
      <c r="A673" s="147"/>
      <c r="B673" s="141">
        <v>666.0</v>
      </c>
      <c r="C673" s="128">
        <v>500021.0</v>
      </c>
      <c r="D673" s="244" t="s">
        <v>3055</v>
      </c>
      <c r="E673" s="167" t="s">
        <v>73</v>
      </c>
      <c r="F673" s="221">
        <v>8400.0</v>
      </c>
      <c r="G673" s="221">
        <v>8400.0</v>
      </c>
      <c r="H673" s="223">
        <f t="shared" si="3"/>
        <v>0</v>
      </c>
      <c r="I673" s="224" t="s">
        <v>2730</v>
      </c>
      <c r="J673" s="193" t="s">
        <v>113</v>
      </c>
      <c r="K673" s="193" t="s">
        <v>135</v>
      </c>
      <c r="L673" s="162">
        <v>45231.0</v>
      </c>
      <c r="M673" s="150"/>
      <c r="N673" s="151"/>
      <c r="O673" s="182" t="s">
        <v>3056</v>
      </c>
      <c r="P673" s="182"/>
      <c r="Q673" s="182" t="s">
        <v>3057</v>
      </c>
    </row>
    <row r="674">
      <c r="A674" s="147"/>
      <c r="B674" s="128">
        <v>667.0</v>
      </c>
      <c r="C674" s="128">
        <v>500020.0</v>
      </c>
      <c r="D674" s="244" t="s">
        <v>3058</v>
      </c>
      <c r="E674" s="167" t="s">
        <v>73</v>
      </c>
      <c r="F674" s="218">
        <v>8400.0</v>
      </c>
      <c r="G674" s="218">
        <v>8400.0</v>
      </c>
      <c r="H674" s="233">
        <f t="shared" si="3"/>
        <v>0</v>
      </c>
      <c r="I674" s="234" t="s">
        <v>2730</v>
      </c>
      <c r="J674" s="195" t="s">
        <v>113</v>
      </c>
      <c r="K674" s="195" t="s">
        <v>162</v>
      </c>
      <c r="L674" s="162">
        <v>45231.0</v>
      </c>
      <c r="M674" s="150"/>
      <c r="N674" s="151"/>
      <c r="O674" s="182" t="s">
        <v>3059</v>
      </c>
      <c r="P674" s="182"/>
      <c r="Q674" s="182" t="s">
        <v>3060</v>
      </c>
    </row>
    <row r="675">
      <c r="A675" s="147"/>
      <c r="B675" s="128">
        <v>668.0</v>
      </c>
      <c r="C675" s="128">
        <v>900147.0</v>
      </c>
      <c r="D675" s="242" t="s">
        <v>3061</v>
      </c>
      <c r="E675" s="167" t="s">
        <v>73</v>
      </c>
      <c r="F675" s="216">
        <v>90000.0</v>
      </c>
      <c r="G675" s="216">
        <v>90000.0</v>
      </c>
      <c r="H675" s="227">
        <f t="shared" si="3"/>
        <v>0</v>
      </c>
      <c r="I675" s="228" t="s">
        <v>855</v>
      </c>
      <c r="J675" s="250" t="s">
        <v>46</v>
      </c>
      <c r="K675" s="193" t="s">
        <v>1547</v>
      </c>
      <c r="L675" s="162">
        <v>45231.0</v>
      </c>
      <c r="M675" s="150"/>
      <c r="N675" s="151"/>
      <c r="O675" s="182" t="s">
        <v>3062</v>
      </c>
      <c r="P675" s="182"/>
      <c r="Q675" s="182" t="s">
        <v>3063</v>
      </c>
    </row>
    <row r="676">
      <c r="A676" s="147"/>
      <c r="B676" s="128">
        <v>669.0</v>
      </c>
      <c r="C676" s="128">
        <v>700260.0</v>
      </c>
      <c r="D676" s="241" t="s">
        <v>3064</v>
      </c>
      <c r="E676" s="167" t="s">
        <v>73</v>
      </c>
      <c r="F676" s="217">
        <v>78000.0</v>
      </c>
      <c r="G676" s="217">
        <v>78000.0</v>
      </c>
      <c r="H676" s="225">
        <f t="shared" si="3"/>
        <v>0</v>
      </c>
      <c r="I676" s="230" t="s">
        <v>3065</v>
      </c>
      <c r="J676" s="231" t="s">
        <v>346</v>
      </c>
      <c r="K676" s="195" t="s">
        <v>364</v>
      </c>
      <c r="L676" s="162">
        <v>45231.0</v>
      </c>
      <c r="M676" s="150"/>
      <c r="N676" s="151"/>
      <c r="O676" s="182" t="s">
        <v>3066</v>
      </c>
      <c r="P676" s="182"/>
      <c r="Q676" s="182" t="s">
        <v>3067</v>
      </c>
    </row>
    <row r="677">
      <c r="A677" s="147"/>
      <c r="B677" s="141">
        <v>670.0</v>
      </c>
      <c r="C677" s="128">
        <v>1000035.0</v>
      </c>
      <c r="D677" s="242" t="s">
        <v>3068</v>
      </c>
      <c r="E677" s="167" t="s">
        <v>73</v>
      </c>
      <c r="F677" s="273">
        <v>50000.0</v>
      </c>
      <c r="G677" s="273">
        <v>50000.0</v>
      </c>
      <c r="H677" s="227">
        <f t="shared" si="3"/>
        <v>0</v>
      </c>
      <c r="I677" s="228" t="s">
        <v>2877</v>
      </c>
      <c r="J677" s="193" t="s">
        <v>52</v>
      </c>
      <c r="K677" s="193" t="s">
        <v>3069</v>
      </c>
      <c r="L677" s="162">
        <v>45231.0</v>
      </c>
      <c r="M677" s="150"/>
      <c r="N677" s="151"/>
      <c r="O677" s="274" t="s">
        <v>3070</v>
      </c>
      <c r="P677" s="182"/>
      <c r="Q677" s="140" t="s">
        <v>3071</v>
      </c>
    </row>
    <row r="678">
      <c r="A678" s="147"/>
      <c r="B678" s="128">
        <v>671.0</v>
      </c>
      <c r="C678" s="128">
        <v>600119.0</v>
      </c>
      <c r="D678" s="242" t="s">
        <v>3072</v>
      </c>
      <c r="E678" s="168" t="s">
        <v>73</v>
      </c>
      <c r="F678" s="219">
        <v>30000.0</v>
      </c>
      <c r="G678" s="218">
        <v>30000.0</v>
      </c>
      <c r="H678" s="225">
        <f t="shared" si="3"/>
        <v>0</v>
      </c>
      <c r="I678" s="226" t="s">
        <v>3073</v>
      </c>
      <c r="J678" s="195" t="s">
        <v>30</v>
      </c>
      <c r="K678" s="195" t="s">
        <v>156</v>
      </c>
      <c r="L678" s="162">
        <v>45231.0</v>
      </c>
      <c r="M678" s="150"/>
      <c r="N678" s="151"/>
      <c r="O678" s="182" t="s">
        <v>3074</v>
      </c>
      <c r="P678" s="182"/>
      <c r="Q678" s="182" t="s">
        <v>3075</v>
      </c>
    </row>
    <row r="679">
      <c r="A679" s="147"/>
      <c r="B679" s="128">
        <v>672.0</v>
      </c>
      <c r="C679" s="128">
        <v>800115.0</v>
      </c>
      <c r="D679" s="242" t="s">
        <v>3076</v>
      </c>
      <c r="E679" s="167" t="s">
        <v>73</v>
      </c>
      <c r="F679" s="216">
        <v>35000.0</v>
      </c>
      <c r="G679" s="216">
        <v>35000.0</v>
      </c>
      <c r="H679" s="227">
        <f t="shared" si="3"/>
        <v>0</v>
      </c>
      <c r="I679" s="228" t="s">
        <v>1206</v>
      </c>
      <c r="J679" s="229" t="s">
        <v>41</v>
      </c>
      <c r="K679" s="193" t="s">
        <v>998</v>
      </c>
      <c r="L679" s="162">
        <v>45231.0</v>
      </c>
      <c r="M679" s="150"/>
      <c r="N679" s="151"/>
      <c r="O679" s="182" t="s">
        <v>3077</v>
      </c>
      <c r="P679" s="182"/>
      <c r="Q679" s="272" t="s">
        <v>3078</v>
      </c>
    </row>
    <row r="680">
      <c r="A680" s="147"/>
      <c r="B680" s="128">
        <v>673.0</v>
      </c>
      <c r="C680" s="128">
        <v>900026.0</v>
      </c>
      <c r="D680" s="242" t="s">
        <v>3079</v>
      </c>
      <c r="E680" s="167" t="s">
        <v>73</v>
      </c>
      <c r="F680" s="217">
        <v>45000.0</v>
      </c>
      <c r="G680" s="217">
        <v>45000.0</v>
      </c>
      <c r="H680" s="225">
        <f t="shared" si="3"/>
        <v>0</v>
      </c>
      <c r="I680" s="230" t="s">
        <v>2934</v>
      </c>
      <c r="J680" s="246" t="s">
        <v>46</v>
      </c>
      <c r="K680" s="195" t="s">
        <v>1503</v>
      </c>
      <c r="L680" s="162">
        <v>45231.0</v>
      </c>
      <c r="M680" s="150"/>
      <c r="N680" s="151"/>
      <c r="O680" s="182" t="s">
        <v>3080</v>
      </c>
      <c r="P680" s="182"/>
      <c r="Q680" s="182" t="s">
        <v>3081</v>
      </c>
    </row>
    <row r="681">
      <c r="A681" s="147"/>
      <c r="B681" s="128">
        <v>674.0</v>
      </c>
      <c r="C681" s="128">
        <v>900103.0</v>
      </c>
      <c r="D681" s="242" t="s">
        <v>3082</v>
      </c>
      <c r="E681" s="167" t="s">
        <v>73</v>
      </c>
      <c r="F681" s="216">
        <v>50000.0</v>
      </c>
      <c r="G681" s="216">
        <v>50000.0</v>
      </c>
      <c r="H681" s="227">
        <f t="shared" si="3"/>
        <v>0</v>
      </c>
      <c r="I681" s="228" t="s">
        <v>102</v>
      </c>
      <c r="J681" s="250" t="s">
        <v>46</v>
      </c>
      <c r="K681" s="193" t="s">
        <v>114</v>
      </c>
      <c r="L681" s="162">
        <v>45231.0</v>
      </c>
      <c r="M681" s="150"/>
      <c r="N681" s="151"/>
      <c r="O681" s="182" t="s">
        <v>3083</v>
      </c>
      <c r="P681" s="182"/>
      <c r="Q681" s="182" t="s">
        <v>3084</v>
      </c>
    </row>
    <row r="682">
      <c r="A682" s="147"/>
      <c r="B682" s="128">
        <v>675.0</v>
      </c>
      <c r="C682" s="128">
        <v>800286.0</v>
      </c>
      <c r="D682" s="242" t="s">
        <v>3085</v>
      </c>
      <c r="E682" s="167" t="s">
        <v>73</v>
      </c>
      <c r="F682" s="217">
        <v>46200.0</v>
      </c>
      <c r="G682" s="217">
        <v>46200.0</v>
      </c>
      <c r="H682" s="225">
        <f t="shared" si="3"/>
        <v>0</v>
      </c>
      <c r="I682" s="230" t="s">
        <v>264</v>
      </c>
      <c r="J682" s="231" t="s">
        <v>41</v>
      </c>
      <c r="K682" s="195" t="s">
        <v>423</v>
      </c>
      <c r="L682" s="162">
        <v>45231.0</v>
      </c>
      <c r="M682" s="150"/>
      <c r="N682" s="151"/>
      <c r="O682" s="182" t="s">
        <v>3086</v>
      </c>
      <c r="P682" s="182"/>
      <c r="Q682" s="182" t="s">
        <v>3087</v>
      </c>
    </row>
    <row r="683">
      <c r="A683" s="147"/>
      <c r="B683" s="141">
        <v>676.0</v>
      </c>
      <c r="C683" s="128">
        <v>800062.0</v>
      </c>
      <c r="D683" s="242" t="s">
        <v>3088</v>
      </c>
      <c r="E683" s="167" t="s">
        <v>73</v>
      </c>
      <c r="F683" s="216">
        <v>27000.0</v>
      </c>
      <c r="G683" s="216">
        <v>27000.0</v>
      </c>
      <c r="H683" s="227">
        <f t="shared" si="3"/>
        <v>0</v>
      </c>
      <c r="I683" s="228" t="s">
        <v>3089</v>
      </c>
      <c r="J683" s="229" t="s">
        <v>41</v>
      </c>
      <c r="K683" s="193" t="s">
        <v>1896</v>
      </c>
      <c r="L683" s="162">
        <v>45231.0</v>
      </c>
      <c r="M683" s="150"/>
      <c r="N683" s="151"/>
      <c r="O683" s="182" t="s">
        <v>3090</v>
      </c>
      <c r="P683" s="182"/>
      <c r="Q683" s="182" t="s">
        <v>3091</v>
      </c>
    </row>
    <row r="684">
      <c r="A684" s="147"/>
      <c r="B684" s="128">
        <v>677.0</v>
      </c>
      <c r="C684" s="128">
        <v>900083.0</v>
      </c>
      <c r="D684" s="242" t="s">
        <v>3092</v>
      </c>
      <c r="E684" s="167" t="s">
        <v>73</v>
      </c>
      <c r="F684" s="217">
        <v>75680.0</v>
      </c>
      <c r="G684" s="217">
        <v>75680.0</v>
      </c>
      <c r="H684" s="225">
        <f t="shared" si="3"/>
        <v>0</v>
      </c>
      <c r="I684" s="230" t="s">
        <v>2290</v>
      </c>
      <c r="J684" s="246" t="s">
        <v>46</v>
      </c>
      <c r="K684" s="195" t="s">
        <v>114</v>
      </c>
      <c r="L684" s="162">
        <v>45231.0</v>
      </c>
      <c r="M684" s="150"/>
      <c r="N684" s="151"/>
      <c r="O684" s="182" t="s">
        <v>3093</v>
      </c>
      <c r="P684" s="182"/>
      <c r="Q684" s="182" t="s">
        <v>3094</v>
      </c>
    </row>
    <row r="685">
      <c r="A685" s="147"/>
      <c r="B685" s="128">
        <v>678.0</v>
      </c>
      <c r="C685" s="128">
        <v>800181.0</v>
      </c>
      <c r="D685" s="242" t="s">
        <v>3095</v>
      </c>
      <c r="E685" s="167" t="s">
        <v>73</v>
      </c>
      <c r="F685" s="216">
        <v>50000.0</v>
      </c>
      <c r="G685" s="216">
        <v>50000.0</v>
      </c>
      <c r="H685" s="227">
        <f t="shared" si="3"/>
        <v>0</v>
      </c>
      <c r="I685" s="228" t="s">
        <v>3096</v>
      </c>
      <c r="J685" s="229" t="s">
        <v>41</v>
      </c>
      <c r="K685" s="193" t="s">
        <v>938</v>
      </c>
      <c r="L685" s="162">
        <v>45231.0</v>
      </c>
      <c r="M685" s="150"/>
      <c r="N685" s="151"/>
      <c r="O685" s="182" t="s">
        <v>3097</v>
      </c>
      <c r="P685" s="182"/>
      <c r="Q685" s="155" t="s">
        <v>3098</v>
      </c>
    </row>
    <row r="686">
      <c r="A686" s="147"/>
      <c r="B686" s="128">
        <v>679.0</v>
      </c>
      <c r="C686" s="128">
        <v>800182.0</v>
      </c>
      <c r="D686" s="242" t="s">
        <v>3099</v>
      </c>
      <c r="E686" s="167" t="s">
        <v>73</v>
      </c>
      <c r="F686" s="217">
        <v>100000.0</v>
      </c>
      <c r="G686" s="217">
        <v>100000.0</v>
      </c>
      <c r="H686" s="225">
        <f t="shared" si="3"/>
        <v>0</v>
      </c>
      <c r="I686" s="230" t="s">
        <v>3096</v>
      </c>
      <c r="J686" s="231" t="s">
        <v>41</v>
      </c>
      <c r="K686" s="195" t="s">
        <v>1201</v>
      </c>
      <c r="L686" s="162">
        <v>45231.0</v>
      </c>
      <c r="M686" s="150"/>
      <c r="N686" s="151"/>
      <c r="O686" s="182" t="s">
        <v>3100</v>
      </c>
      <c r="P686" s="182"/>
      <c r="Q686" s="155" t="s">
        <v>3098</v>
      </c>
    </row>
    <row r="687">
      <c r="A687" s="147"/>
      <c r="B687" s="141">
        <v>680.0</v>
      </c>
      <c r="C687" s="128">
        <v>800190.0</v>
      </c>
      <c r="D687" s="242" t="s">
        <v>2567</v>
      </c>
      <c r="E687" s="167" t="s">
        <v>73</v>
      </c>
      <c r="F687" s="216">
        <v>6000.0</v>
      </c>
      <c r="G687" s="216">
        <v>6000.0</v>
      </c>
      <c r="H687" s="227">
        <f t="shared" si="3"/>
        <v>0</v>
      </c>
      <c r="I687" s="228" t="s">
        <v>2568</v>
      </c>
      <c r="J687" s="229" t="s">
        <v>41</v>
      </c>
      <c r="K687" s="193" t="s">
        <v>612</v>
      </c>
      <c r="L687" s="162">
        <v>45231.0</v>
      </c>
      <c r="M687" s="150"/>
      <c r="N687" s="151"/>
      <c r="O687" s="182" t="s">
        <v>3101</v>
      </c>
      <c r="P687" s="182"/>
      <c r="Q687" s="182" t="s">
        <v>3102</v>
      </c>
    </row>
    <row r="688">
      <c r="A688" s="147"/>
      <c r="B688" s="128">
        <v>681.0</v>
      </c>
      <c r="C688" s="128">
        <v>800240.0</v>
      </c>
      <c r="D688" s="242" t="s">
        <v>3103</v>
      </c>
      <c r="E688" s="167" t="s">
        <v>73</v>
      </c>
      <c r="F688" s="217">
        <v>9860.0</v>
      </c>
      <c r="G688" s="217">
        <v>9860.0</v>
      </c>
      <c r="H688" s="225">
        <f t="shared" si="3"/>
        <v>0</v>
      </c>
      <c r="I688" s="230" t="s">
        <v>557</v>
      </c>
      <c r="J688" s="231" t="s">
        <v>41</v>
      </c>
      <c r="K688" s="195" t="s">
        <v>179</v>
      </c>
      <c r="L688" s="162">
        <v>45231.0</v>
      </c>
      <c r="M688" s="150"/>
      <c r="N688" s="151"/>
      <c r="O688" s="182" t="s">
        <v>3104</v>
      </c>
      <c r="P688" s="182"/>
      <c r="Q688" s="182" t="s">
        <v>3105</v>
      </c>
    </row>
    <row r="689">
      <c r="A689" s="147"/>
      <c r="B689" s="128">
        <v>682.0</v>
      </c>
      <c r="C689" s="128">
        <v>900084.0</v>
      </c>
      <c r="D689" s="242" t="s">
        <v>3106</v>
      </c>
      <c r="E689" s="167" t="s">
        <v>73</v>
      </c>
      <c r="F689" s="216">
        <v>3750.0</v>
      </c>
      <c r="G689" s="216">
        <v>3750.0</v>
      </c>
      <c r="H689" s="227">
        <f t="shared" si="3"/>
        <v>0</v>
      </c>
      <c r="I689" s="228" t="s">
        <v>1570</v>
      </c>
      <c r="J689" s="250" t="s">
        <v>1923</v>
      </c>
      <c r="K689" s="193" t="s">
        <v>3107</v>
      </c>
      <c r="L689" s="162">
        <v>45231.0</v>
      </c>
      <c r="M689" s="150"/>
      <c r="N689" s="151"/>
      <c r="O689" s="182" t="s">
        <v>3108</v>
      </c>
      <c r="P689" s="182"/>
      <c r="Q689" s="182" t="s">
        <v>3109</v>
      </c>
    </row>
    <row r="690">
      <c r="A690" s="147"/>
      <c r="B690" s="128">
        <v>683.0</v>
      </c>
      <c r="C690" s="128">
        <v>700108.0</v>
      </c>
      <c r="D690" s="241" t="s">
        <v>3110</v>
      </c>
      <c r="E690" s="167" t="s">
        <v>73</v>
      </c>
      <c r="F690" s="217">
        <v>4350.0</v>
      </c>
      <c r="G690" s="217">
        <v>4350.0</v>
      </c>
      <c r="H690" s="225">
        <f t="shared" si="3"/>
        <v>0</v>
      </c>
      <c r="I690" s="230" t="s">
        <v>167</v>
      </c>
      <c r="J690" s="231" t="s">
        <v>35</v>
      </c>
      <c r="K690" s="195" t="s">
        <v>317</v>
      </c>
      <c r="L690" s="162">
        <v>45231.0</v>
      </c>
      <c r="M690" s="150"/>
      <c r="N690" s="151"/>
      <c r="O690" s="182" t="s">
        <v>3111</v>
      </c>
      <c r="P690" s="182"/>
      <c r="Q690" s="182" t="s">
        <v>3112</v>
      </c>
    </row>
    <row r="691">
      <c r="A691" s="147"/>
      <c r="B691" s="141">
        <v>684.0</v>
      </c>
      <c r="C691" s="128">
        <v>700207.0</v>
      </c>
      <c r="D691" s="241" t="s">
        <v>3113</v>
      </c>
      <c r="E691" s="167" t="s">
        <v>73</v>
      </c>
      <c r="F691" s="216">
        <v>24500.0</v>
      </c>
      <c r="G691" s="216">
        <v>24500.0</v>
      </c>
      <c r="H691" s="227">
        <f t="shared" si="3"/>
        <v>0</v>
      </c>
      <c r="I691" s="228" t="s">
        <v>1546</v>
      </c>
      <c r="J691" s="229" t="s">
        <v>35</v>
      </c>
      <c r="K691" s="193" t="s">
        <v>423</v>
      </c>
      <c r="L691" s="162">
        <v>45231.0</v>
      </c>
      <c r="M691" s="150"/>
      <c r="N691" s="151"/>
      <c r="O691" s="182" t="s">
        <v>3114</v>
      </c>
      <c r="P691" s="182"/>
      <c r="Q691" s="182" t="s">
        <v>3115</v>
      </c>
    </row>
    <row r="692">
      <c r="A692" s="147"/>
      <c r="B692" s="128">
        <v>685.0</v>
      </c>
      <c r="C692" s="128">
        <v>800049.0</v>
      </c>
      <c r="D692" s="242" t="s">
        <v>3116</v>
      </c>
      <c r="E692" s="167" t="s">
        <v>73</v>
      </c>
      <c r="F692" s="217">
        <v>15000.0</v>
      </c>
      <c r="G692" s="217">
        <v>15000.0</v>
      </c>
      <c r="H692" s="225">
        <f t="shared" si="3"/>
        <v>0</v>
      </c>
      <c r="I692" s="230" t="s">
        <v>3014</v>
      </c>
      <c r="J692" s="231" t="s">
        <v>41</v>
      </c>
      <c r="K692" s="195" t="s">
        <v>1201</v>
      </c>
      <c r="L692" s="162">
        <v>45231.0</v>
      </c>
      <c r="M692" s="150"/>
      <c r="N692" s="151"/>
      <c r="O692" s="182" t="s">
        <v>3117</v>
      </c>
      <c r="P692" s="182"/>
      <c r="Q692" s="182" t="s">
        <v>3118</v>
      </c>
    </row>
    <row r="693">
      <c r="A693" s="147"/>
      <c r="B693" s="128">
        <v>686.0</v>
      </c>
      <c r="C693" s="128">
        <v>900042.0</v>
      </c>
      <c r="D693" s="242" t="s">
        <v>3119</v>
      </c>
      <c r="E693" s="167" t="s">
        <v>73</v>
      </c>
      <c r="F693" s="216">
        <v>2150.0</v>
      </c>
      <c r="G693" s="216">
        <v>2150.0</v>
      </c>
      <c r="H693" s="227">
        <f t="shared" si="3"/>
        <v>0</v>
      </c>
      <c r="I693" s="228" t="s">
        <v>2695</v>
      </c>
      <c r="J693" s="250" t="s">
        <v>46</v>
      </c>
      <c r="K693" s="193" t="s">
        <v>1503</v>
      </c>
      <c r="L693" s="162">
        <v>45231.0</v>
      </c>
      <c r="M693" s="150"/>
      <c r="N693" s="151"/>
      <c r="O693" s="182" t="s">
        <v>3120</v>
      </c>
      <c r="P693" s="182"/>
      <c r="Q693" s="182" t="s">
        <v>3121</v>
      </c>
    </row>
    <row r="694">
      <c r="A694" s="147"/>
      <c r="B694" s="128">
        <v>687.0</v>
      </c>
      <c r="C694" s="128">
        <v>700125.0</v>
      </c>
      <c r="D694" s="241" t="s">
        <v>3122</v>
      </c>
      <c r="E694" s="167" t="s">
        <v>73</v>
      </c>
      <c r="F694" s="217">
        <v>2000.0</v>
      </c>
      <c r="G694" s="217">
        <v>2000.0</v>
      </c>
      <c r="H694" s="225">
        <f t="shared" si="3"/>
        <v>0</v>
      </c>
      <c r="I694" s="230" t="s">
        <v>1299</v>
      </c>
      <c r="J694" s="231" t="s">
        <v>35</v>
      </c>
      <c r="K694" s="195" t="s">
        <v>504</v>
      </c>
      <c r="L694" s="162">
        <v>45231.0</v>
      </c>
      <c r="M694" s="150"/>
      <c r="N694" s="151"/>
      <c r="O694" s="182" t="s">
        <v>3123</v>
      </c>
      <c r="P694" s="182"/>
      <c r="Q694" s="155" t="s">
        <v>3124</v>
      </c>
    </row>
    <row r="695">
      <c r="A695" s="147"/>
      <c r="B695" s="128">
        <v>688.0</v>
      </c>
      <c r="C695" s="128">
        <v>700097.0</v>
      </c>
      <c r="D695" s="241" t="s">
        <v>3125</v>
      </c>
      <c r="E695" s="167" t="s">
        <v>73</v>
      </c>
      <c r="F695" s="216">
        <v>12000.0</v>
      </c>
      <c r="G695" s="216">
        <v>12000.0</v>
      </c>
      <c r="H695" s="227">
        <f t="shared" si="3"/>
        <v>0</v>
      </c>
      <c r="I695" s="228" t="s">
        <v>2924</v>
      </c>
      <c r="J695" s="229" t="s">
        <v>35</v>
      </c>
      <c r="K695" s="193" t="s">
        <v>423</v>
      </c>
      <c r="L695" s="162">
        <v>45231.0</v>
      </c>
      <c r="M695" s="150"/>
      <c r="N695" s="151"/>
      <c r="O695" s="182" t="s">
        <v>3126</v>
      </c>
      <c r="P695" s="182"/>
      <c r="Q695" s="232" t="s">
        <v>3127</v>
      </c>
    </row>
    <row r="696">
      <c r="A696" s="147"/>
      <c r="B696" s="128">
        <v>689.0</v>
      </c>
      <c r="C696" s="128">
        <v>700072.0</v>
      </c>
      <c r="D696" s="241" t="s">
        <v>3128</v>
      </c>
      <c r="E696" s="167" t="s">
        <v>73</v>
      </c>
      <c r="F696" s="217">
        <v>15000.0</v>
      </c>
      <c r="G696" s="217">
        <v>15000.0</v>
      </c>
      <c r="H696" s="225">
        <f t="shared" si="3"/>
        <v>0</v>
      </c>
      <c r="I696" s="230" t="s">
        <v>2924</v>
      </c>
      <c r="J696" s="231" t="s">
        <v>35</v>
      </c>
      <c r="K696" s="195" t="s">
        <v>382</v>
      </c>
      <c r="L696" s="162">
        <v>45231.0</v>
      </c>
      <c r="M696" s="150"/>
      <c r="N696" s="151"/>
      <c r="O696" s="182" t="s">
        <v>3129</v>
      </c>
      <c r="P696" s="182"/>
      <c r="Q696" s="182" t="s">
        <v>3130</v>
      </c>
    </row>
    <row r="697">
      <c r="A697" s="147"/>
      <c r="B697" s="141">
        <v>690.0</v>
      </c>
      <c r="C697" s="128">
        <v>700205.0</v>
      </c>
      <c r="D697" s="241" t="s">
        <v>3131</v>
      </c>
      <c r="E697" s="167" t="s">
        <v>73</v>
      </c>
      <c r="F697" s="216">
        <v>5000.0</v>
      </c>
      <c r="G697" s="216">
        <v>5000.0</v>
      </c>
      <c r="H697" s="227">
        <f t="shared" si="3"/>
        <v>0</v>
      </c>
      <c r="I697" s="228" t="s">
        <v>3132</v>
      </c>
      <c r="J697" s="229" t="s">
        <v>35</v>
      </c>
      <c r="K697" s="193" t="s">
        <v>617</v>
      </c>
      <c r="L697" s="162">
        <v>45261.0</v>
      </c>
      <c r="M697" s="150"/>
      <c r="N697" s="151"/>
      <c r="O697" s="182" t="s">
        <v>3133</v>
      </c>
      <c r="P697" s="182"/>
      <c r="Q697" s="182" t="s">
        <v>3134</v>
      </c>
    </row>
    <row r="698">
      <c r="A698" s="147"/>
      <c r="B698" s="128">
        <v>691.0</v>
      </c>
      <c r="C698" s="128">
        <v>400034.0</v>
      </c>
      <c r="D698" s="244" t="s">
        <v>3135</v>
      </c>
      <c r="E698" s="153" t="s">
        <v>73</v>
      </c>
      <c r="F698" s="218">
        <v>80000.0</v>
      </c>
      <c r="G698" s="218">
        <v>80000.0</v>
      </c>
      <c r="H698" s="233">
        <f t="shared" si="3"/>
        <v>0</v>
      </c>
      <c r="I698" s="234" t="s">
        <v>112</v>
      </c>
      <c r="J698" s="195" t="s">
        <v>161</v>
      </c>
      <c r="K698" s="195" t="s">
        <v>114</v>
      </c>
      <c r="L698" s="162">
        <v>45261.0</v>
      </c>
      <c r="M698" s="150"/>
      <c r="N698" s="151"/>
      <c r="O698" s="182" t="s">
        <v>3136</v>
      </c>
      <c r="P698" s="182"/>
      <c r="Q698" s="182" t="s">
        <v>3137</v>
      </c>
    </row>
    <row r="699">
      <c r="A699" s="147"/>
      <c r="B699" s="128">
        <v>692.0</v>
      </c>
      <c r="C699" s="128">
        <v>900070.0</v>
      </c>
      <c r="D699" s="242" t="s">
        <v>3138</v>
      </c>
      <c r="E699" s="167" t="s">
        <v>73</v>
      </c>
      <c r="F699" s="216">
        <v>120000.0</v>
      </c>
      <c r="G699" s="216">
        <v>120000.0</v>
      </c>
      <c r="H699" s="227">
        <f t="shared" si="3"/>
        <v>0</v>
      </c>
      <c r="I699" s="228" t="s">
        <v>3139</v>
      </c>
      <c r="J699" s="250" t="s">
        <v>46</v>
      </c>
      <c r="K699" s="193" t="s">
        <v>1503</v>
      </c>
      <c r="L699" s="162">
        <v>45261.0</v>
      </c>
      <c r="M699" s="150"/>
      <c r="N699" s="151"/>
      <c r="O699" s="182" t="s">
        <v>3140</v>
      </c>
      <c r="P699" s="182"/>
      <c r="Q699" s="258" t="s">
        <v>3141</v>
      </c>
    </row>
    <row r="700">
      <c r="A700" s="147"/>
      <c r="B700" s="128">
        <v>693.0</v>
      </c>
      <c r="C700" s="128">
        <v>900027.0</v>
      </c>
      <c r="D700" s="242" t="s">
        <v>3142</v>
      </c>
      <c r="E700" s="167" t="s">
        <v>73</v>
      </c>
      <c r="F700" s="217">
        <v>39857.0</v>
      </c>
      <c r="G700" s="217">
        <v>39857.0</v>
      </c>
      <c r="H700" s="225">
        <f t="shared" si="3"/>
        <v>0</v>
      </c>
      <c r="I700" s="230" t="s">
        <v>1552</v>
      </c>
      <c r="J700" s="246" t="s">
        <v>1923</v>
      </c>
      <c r="K700" s="195" t="s">
        <v>3143</v>
      </c>
      <c r="L700" s="162">
        <v>45261.0</v>
      </c>
      <c r="M700" s="150"/>
      <c r="N700" s="151"/>
      <c r="O700" s="182" t="s">
        <v>3144</v>
      </c>
      <c r="P700" s="182"/>
      <c r="Q700" s="182" t="s">
        <v>3145</v>
      </c>
    </row>
    <row r="701">
      <c r="A701" s="147"/>
      <c r="B701" s="141">
        <v>694.0</v>
      </c>
      <c r="C701" s="128">
        <v>400009.0</v>
      </c>
      <c r="D701" s="244" t="s">
        <v>3146</v>
      </c>
      <c r="E701" s="130" t="s">
        <v>73</v>
      </c>
      <c r="F701" s="221">
        <v>15000.0</v>
      </c>
      <c r="G701" s="221">
        <v>15000.0</v>
      </c>
      <c r="H701" s="223">
        <f t="shared" si="3"/>
        <v>0</v>
      </c>
      <c r="I701" s="224" t="s">
        <v>3147</v>
      </c>
      <c r="J701" s="193" t="s">
        <v>161</v>
      </c>
      <c r="K701" s="193" t="s">
        <v>141</v>
      </c>
      <c r="L701" s="162">
        <v>45261.0</v>
      </c>
      <c r="M701" s="150"/>
      <c r="N701" s="151"/>
      <c r="O701" s="182" t="s">
        <v>3148</v>
      </c>
      <c r="P701" s="182"/>
      <c r="Q701" s="182" t="s">
        <v>3149</v>
      </c>
    </row>
    <row r="702">
      <c r="A702" s="147"/>
      <c r="B702" s="128">
        <v>695.0</v>
      </c>
      <c r="C702" s="128">
        <v>600080.0</v>
      </c>
      <c r="D702" s="242" t="s">
        <v>3150</v>
      </c>
      <c r="E702" s="168" t="s">
        <v>73</v>
      </c>
      <c r="F702" s="219">
        <v>18980.0</v>
      </c>
      <c r="G702" s="218">
        <v>18980.0</v>
      </c>
      <c r="H702" s="225">
        <f t="shared" si="3"/>
        <v>0</v>
      </c>
      <c r="I702" s="226" t="s">
        <v>2504</v>
      </c>
      <c r="J702" s="195" t="s">
        <v>265</v>
      </c>
      <c r="K702" s="195" t="s">
        <v>206</v>
      </c>
      <c r="L702" s="162">
        <v>45261.0</v>
      </c>
      <c r="M702" s="150"/>
      <c r="N702" s="151"/>
      <c r="O702" s="182" t="s">
        <v>3151</v>
      </c>
      <c r="P702" s="182"/>
      <c r="Q702" s="182" t="s">
        <v>3152</v>
      </c>
    </row>
    <row r="703">
      <c r="A703" s="147"/>
      <c r="B703" s="128">
        <v>696.0</v>
      </c>
      <c r="C703" s="128">
        <v>600129.0</v>
      </c>
      <c r="D703" s="242" t="s">
        <v>3153</v>
      </c>
      <c r="E703" s="168" t="s">
        <v>73</v>
      </c>
      <c r="F703" s="220">
        <v>9900.0</v>
      </c>
      <c r="G703" s="220">
        <v>9900.0</v>
      </c>
      <c r="H703" s="227">
        <f t="shared" si="3"/>
        <v>0</v>
      </c>
      <c r="I703" s="236" t="s">
        <v>3132</v>
      </c>
      <c r="J703" s="193" t="s">
        <v>30</v>
      </c>
      <c r="K703" s="193" t="s">
        <v>206</v>
      </c>
      <c r="L703" s="162">
        <v>45261.0</v>
      </c>
      <c r="M703" s="150"/>
      <c r="N703" s="151"/>
      <c r="O703" s="182" t="s">
        <v>3154</v>
      </c>
      <c r="P703" s="182"/>
      <c r="Q703" s="155" t="s">
        <v>3155</v>
      </c>
    </row>
    <row r="704">
      <c r="A704" s="147"/>
      <c r="B704" s="128">
        <v>697.0</v>
      </c>
      <c r="C704" s="128">
        <v>500067.0</v>
      </c>
      <c r="D704" s="244" t="s">
        <v>3156</v>
      </c>
      <c r="E704" s="275" t="s">
        <v>73</v>
      </c>
      <c r="F704" s="218">
        <v>12000.0</v>
      </c>
      <c r="G704" s="218">
        <v>12000.0</v>
      </c>
      <c r="H704" s="233">
        <f t="shared" si="3"/>
        <v>0</v>
      </c>
      <c r="I704" s="234" t="s">
        <v>1094</v>
      </c>
      <c r="J704" s="195" t="s">
        <v>113</v>
      </c>
      <c r="K704" s="195" t="s">
        <v>127</v>
      </c>
      <c r="L704" s="162">
        <v>45261.0</v>
      </c>
      <c r="M704" s="150"/>
      <c r="N704" s="151"/>
      <c r="O704" s="182" t="s">
        <v>3157</v>
      </c>
      <c r="P704" s="182"/>
      <c r="Q704" s="182" t="s">
        <v>3158</v>
      </c>
    </row>
    <row r="705">
      <c r="A705" s="147"/>
      <c r="B705" s="141">
        <v>698.0</v>
      </c>
      <c r="C705" s="128">
        <v>600029.0</v>
      </c>
      <c r="D705" s="242" t="s">
        <v>3159</v>
      </c>
      <c r="E705" s="168" t="s">
        <v>73</v>
      </c>
      <c r="F705" s="220">
        <v>68000.0</v>
      </c>
      <c r="G705" s="221">
        <v>68000.0</v>
      </c>
      <c r="H705" s="227">
        <f t="shared" si="3"/>
        <v>0</v>
      </c>
      <c r="I705" s="236" t="s">
        <v>1304</v>
      </c>
      <c r="J705" s="193" t="s">
        <v>30</v>
      </c>
      <c r="K705" s="193" t="s">
        <v>104</v>
      </c>
      <c r="L705" s="162">
        <v>45261.0</v>
      </c>
      <c r="M705" s="150"/>
      <c r="N705" s="151"/>
      <c r="O705" s="182" t="s">
        <v>3160</v>
      </c>
      <c r="P705" s="182"/>
      <c r="Q705" s="182" t="s">
        <v>3161</v>
      </c>
    </row>
    <row r="706">
      <c r="A706" s="147"/>
      <c r="B706" s="128">
        <v>699.0</v>
      </c>
      <c r="C706" s="128">
        <v>700191.0</v>
      </c>
      <c r="D706" s="241" t="s">
        <v>3162</v>
      </c>
      <c r="E706" s="167" t="s">
        <v>73</v>
      </c>
      <c r="F706" s="217">
        <v>5000.0</v>
      </c>
      <c r="G706" s="217">
        <v>5000.0</v>
      </c>
      <c r="H706" s="225">
        <f t="shared" si="3"/>
        <v>0</v>
      </c>
      <c r="I706" s="230" t="s">
        <v>3132</v>
      </c>
      <c r="J706" s="231" t="s">
        <v>35</v>
      </c>
      <c r="K706" s="195" t="s">
        <v>617</v>
      </c>
      <c r="L706" s="162">
        <v>45261.0</v>
      </c>
      <c r="M706" s="150"/>
      <c r="N706" s="151"/>
      <c r="O706" s="182" t="s">
        <v>3163</v>
      </c>
      <c r="P706" s="182"/>
      <c r="Q706" s="182" t="s">
        <v>3164</v>
      </c>
    </row>
    <row r="707">
      <c r="A707" s="147"/>
      <c r="B707" s="128">
        <v>700.0</v>
      </c>
      <c r="C707" s="128">
        <v>800078.0</v>
      </c>
      <c r="D707" s="242" t="s">
        <v>3165</v>
      </c>
      <c r="E707" s="167" t="s">
        <v>73</v>
      </c>
      <c r="F707" s="216">
        <v>28000.0</v>
      </c>
      <c r="G707" s="216">
        <v>28000.0</v>
      </c>
      <c r="H707" s="227">
        <f t="shared" si="3"/>
        <v>0</v>
      </c>
      <c r="I707" s="228" t="s">
        <v>1343</v>
      </c>
      <c r="J707" s="229" t="s">
        <v>739</v>
      </c>
      <c r="K707" s="193" t="s">
        <v>206</v>
      </c>
      <c r="L707" s="162">
        <v>45261.0</v>
      </c>
      <c r="M707" s="150"/>
      <c r="N707" s="151"/>
      <c r="O707" s="182" t="s">
        <v>3166</v>
      </c>
      <c r="P707" s="182"/>
      <c r="Q707" s="182" t="s">
        <v>3167</v>
      </c>
    </row>
    <row r="708">
      <c r="A708" s="147"/>
      <c r="B708" s="128">
        <v>701.0</v>
      </c>
      <c r="C708" s="128">
        <v>700102.0</v>
      </c>
      <c r="D708" s="241" t="s">
        <v>3168</v>
      </c>
      <c r="E708" s="167" t="s">
        <v>73</v>
      </c>
      <c r="F708" s="217">
        <v>5000.0</v>
      </c>
      <c r="G708" s="217">
        <v>5000.0</v>
      </c>
      <c r="H708" s="225">
        <f t="shared" si="3"/>
        <v>0</v>
      </c>
      <c r="I708" s="230" t="s">
        <v>557</v>
      </c>
      <c r="J708" s="231" t="s">
        <v>35</v>
      </c>
      <c r="K708" s="195" t="s">
        <v>423</v>
      </c>
      <c r="L708" s="162">
        <v>45261.0</v>
      </c>
      <c r="M708" s="150"/>
      <c r="N708" s="151"/>
      <c r="O708" s="182"/>
      <c r="P708" s="182"/>
      <c r="Q708" s="182" t="s">
        <v>3169</v>
      </c>
    </row>
    <row r="709">
      <c r="A709" s="147"/>
      <c r="B709" s="128">
        <v>702.0</v>
      </c>
      <c r="C709" s="128">
        <v>700213.0</v>
      </c>
      <c r="D709" s="241" t="s">
        <v>3170</v>
      </c>
      <c r="E709" s="167" t="s">
        <v>73</v>
      </c>
      <c r="F709" s="216">
        <v>5000.0</v>
      </c>
      <c r="G709" s="216">
        <v>5000.0</v>
      </c>
      <c r="H709" s="227">
        <f t="shared" si="3"/>
        <v>0</v>
      </c>
      <c r="I709" s="228" t="s">
        <v>3132</v>
      </c>
      <c r="J709" s="229" t="s">
        <v>35</v>
      </c>
      <c r="K709" s="193" t="s">
        <v>617</v>
      </c>
      <c r="L709" s="162">
        <v>45261.0</v>
      </c>
      <c r="M709" s="150"/>
      <c r="N709" s="151"/>
      <c r="O709" s="182" t="s">
        <v>3171</v>
      </c>
      <c r="P709" s="182"/>
      <c r="Q709" s="182" t="s">
        <v>3172</v>
      </c>
    </row>
    <row r="710">
      <c r="A710" s="147"/>
      <c r="B710" s="128">
        <v>703.0</v>
      </c>
      <c r="C710" s="128">
        <v>700154.0</v>
      </c>
      <c r="D710" s="241" t="s">
        <v>3173</v>
      </c>
      <c r="E710" s="167" t="s">
        <v>73</v>
      </c>
      <c r="F710" s="217">
        <v>10000.0</v>
      </c>
      <c r="G710" s="217">
        <v>10000.0</v>
      </c>
      <c r="H710" s="225">
        <f t="shared" si="3"/>
        <v>0</v>
      </c>
      <c r="I710" s="230" t="s">
        <v>3132</v>
      </c>
      <c r="J710" s="231" t="s">
        <v>35</v>
      </c>
      <c r="K710" s="195" t="s">
        <v>206</v>
      </c>
      <c r="L710" s="162">
        <v>45261.0</v>
      </c>
      <c r="M710" s="150"/>
      <c r="N710" s="151"/>
      <c r="O710" s="182" t="s">
        <v>3174</v>
      </c>
      <c r="P710" s="182"/>
      <c r="Q710" s="182" t="s">
        <v>3175</v>
      </c>
    </row>
    <row r="711">
      <c r="A711" s="147"/>
      <c r="B711" s="141">
        <v>704.0</v>
      </c>
      <c r="C711" s="128">
        <v>400020.0</v>
      </c>
      <c r="D711" s="244" t="s">
        <v>3176</v>
      </c>
      <c r="E711" s="167" t="s">
        <v>73</v>
      </c>
      <c r="F711" s="221">
        <v>56500.0</v>
      </c>
      <c r="G711" s="221">
        <v>56500.0</v>
      </c>
      <c r="H711" s="223">
        <f t="shared" si="3"/>
        <v>0</v>
      </c>
      <c r="I711" s="224" t="s">
        <v>3177</v>
      </c>
      <c r="J711" s="193" t="s">
        <v>161</v>
      </c>
      <c r="K711" s="193" t="s">
        <v>114</v>
      </c>
      <c r="L711" s="162">
        <v>45261.0</v>
      </c>
      <c r="M711" s="150"/>
      <c r="N711" s="151"/>
      <c r="O711" s="182" t="s">
        <v>3178</v>
      </c>
      <c r="P711" s="182"/>
      <c r="Q711" s="182" t="s">
        <v>3179</v>
      </c>
    </row>
    <row r="712">
      <c r="A712" s="147"/>
      <c r="B712" s="128">
        <v>705.0</v>
      </c>
      <c r="C712" s="128">
        <v>300015.0</v>
      </c>
      <c r="D712" s="241" t="s">
        <v>3180</v>
      </c>
      <c r="E712" s="275" t="s">
        <v>73</v>
      </c>
      <c r="F712" s="218">
        <v>53000.0</v>
      </c>
      <c r="G712" s="218">
        <v>53000.0</v>
      </c>
      <c r="H712" s="225">
        <f t="shared" si="3"/>
        <v>0</v>
      </c>
      <c r="I712" s="234" t="s">
        <v>3177</v>
      </c>
      <c r="J712" s="195" t="s">
        <v>16</v>
      </c>
      <c r="K712" s="195" t="s">
        <v>221</v>
      </c>
      <c r="L712" s="162">
        <v>45261.0</v>
      </c>
      <c r="M712" s="150"/>
      <c r="N712" s="151"/>
      <c r="O712" s="182" t="s">
        <v>3181</v>
      </c>
      <c r="P712" s="182"/>
      <c r="Q712" s="182" t="s">
        <v>3182</v>
      </c>
    </row>
    <row r="713">
      <c r="A713" s="147"/>
      <c r="B713" s="128">
        <v>706.0</v>
      </c>
      <c r="C713" s="263">
        <v>700239.0</v>
      </c>
      <c r="D713" s="270" t="s">
        <v>3183</v>
      </c>
      <c r="E713" s="264" t="s">
        <v>73</v>
      </c>
      <c r="F713" s="220">
        <v>6650.0</v>
      </c>
      <c r="G713" s="220">
        <v>4988.0</v>
      </c>
      <c r="H713" s="269">
        <f t="shared" si="3"/>
        <v>1662</v>
      </c>
      <c r="I713" s="236" t="s">
        <v>1570</v>
      </c>
      <c r="J713" s="193" t="s">
        <v>35</v>
      </c>
      <c r="K713" s="193" t="s">
        <v>287</v>
      </c>
      <c r="L713" s="162">
        <v>45261.0</v>
      </c>
      <c r="M713" s="150"/>
      <c r="N713" s="151"/>
      <c r="O713" s="182" t="s">
        <v>3184</v>
      </c>
      <c r="P713" s="182"/>
      <c r="Q713" s="253" t="s">
        <v>3185</v>
      </c>
    </row>
    <row r="714">
      <c r="A714" s="147"/>
      <c r="B714" s="128">
        <v>707.0</v>
      </c>
      <c r="C714" s="128">
        <v>700026.0</v>
      </c>
      <c r="D714" s="241" t="s">
        <v>3186</v>
      </c>
      <c r="E714" s="167" t="s">
        <v>73</v>
      </c>
      <c r="F714" s="217">
        <v>18000.0</v>
      </c>
      <c r="G714" s="217">
        <v>18000.0</v>
      </c>
      <c r="H714" s="225">
        <f t="shared" si="3"/>
        <v>0</v>
      </c>
      <c r="I714" s="230" t="s">
        <v>381</v>
      </c>
      <c r="J714" s="231" t="s">
        <v>35</v>
      </c>
      <c r="K714" s="195" t="s">
        <v>382</v>
      </c>
      <c r="L714" s="162">
        <v>45261.0</v>
      </c>
      <c r="M714" s="150"/>
      <c r="N714" s="151"/>
      <c r="O714" s="182" t="s">
        <v>3187</v>
      </c>
      <c r="P714" s="182"/>
      <c r="Q714" s="182" t="s">
        <v>3188</v>
      </c>
    </row>
    <row r="715">
      <c r="A715" s="147"/>
      <c r="B715" s="141">
        <v>708.0</v>
      </c>
      <c r="C715" s="128">
        <v>600008.0</v>
      </c>
      <c r="D715" s="242" t="s">
        <v>3189</v>
      </c>
      <c r="E715" s="130" t="s">
        <v>73</v>
      </c>
      <c r="F715" s="220">
        <v>13804.0</v>
      </c>
      <c r="G715" s="221">
        <v>13804.0</v>
      </c>
      <c r="H715" s="227">
        <f t="shared" si="3"/>
        <v>0</v>
      </c>
      <c r="I715" s="236" t="s">
        <v>381</v>
      </c>
      <c r="J715" s="193" t="s">
        <v>30</v>
      </c>
      <c r="K715" s="193" t="s">
        <v>372</v>
      </c>
      <c r="L715" s="162">
        <v>45047.0</v>
      </c>
      <c r="M715" s="150"/>
      <c r="N715" s="151"/>
      <c r="O715" s="182" t="s">
        <v>3190</v>
      </c>
      <c r="P715" s="182"/>
      <c r="Q715" s="182" t="s">
        <v>1942</v>
      </c>
    </row>
    <row r="716">
      <c r="A716" s="147"/>
      <c r="B716" s="128">
        <v>709.0</v>
      </c>
      <c r="C716" s="128">
        <v>200006.0</v>
      </c>
      <c r="D716" s="276" t="s">
        <v>3191</v>
      </c>
      <c r="E716" s="130" t="s">
        <v>73</v>
      </c>
      <c r="F716" s="218">
        <v>8025.0</v>
      </c>
      <c r="G716" s="218">
        <v>8025.0</v>
      </c>
      <c r="H716" s="225">
        <f t="shared" si="3"/>
        <v>0</v>
      </c>
      <c r="I716" s="234" t="s">
        <v>3192</v>
      </c>
      <c r="J716" s="146" t="s">
        <v>103</v>
      </c>
      <c r="K716" s="195" t="s">
        <v>3193</v>
      </c>
      <c r="L716" s="162">
        <v>45017.0</v>
      </c>
      <c r="M716" s="150"/>
      <c r="N716" s="151"/>
      <c r="O716" s="182" t="s">
        <v>3194</v>
      </c>
      <c r="P716" s="182"/>
      <c r="Q716" s="182" t="s">
        <v>3195</v>
      </c>
    </row>
    <row r="717">
      <c r="A717" s="147"/>
      <c r="B717" s="128">
        <v>710.0</v>
      </c>
      <c r="C717" s="128">
        <v>300003.0</v>
      </c>
      <c r="D717" s="241" t="s">
        <v>3196</v>
      </c>
      <c r="E717" s="130" t="s">
        <v>73</v>
      </c>
      <c r="F717" s="221">
        <v>33000.0</v>
      </c>
      <c r="G717" s="221">
        <v>33000.0</v>
      </c>
      <c r="H717" s="227">
        <f t="shared" si="3"/>
        <v>0</v>
      </c>
      <c r="I717" s="224" t="s">
        <v>3192</v>
      </c>
      <c r="J717" s="193" t="s">
        <v>16</v>
      </c>
      <c r="K717" s="193" t="s">
        <v>221</v>
      </c>
      <c r="L717" s="162">
        <v>45017.0</v>
      </c>
      <c r="M717" s="150"/>
      <c r="N717" s="151"/>
      <c r="O717" s="182" t="s">
        <v>3194</v>
      </c>
      <c r="P717" s="182"/>
      <c r="Q717" s="182" t="s">
        <v>3195</v>
      </c>
    </row>
    <row r="718">
      <c r="A718" s="147"/>
      <c r="B718" s="128">
        <v>711.0</v>
      </c>
      <c r="C718" s="128">
        <v>800060.0</v>
      </c>
      <c r="D718" s="277" t="s">
        <v>3197</v>
      </c>
      <c r="E718" s="130" t="s">
        <v>73</v>
      </c>
      <c r="F718" s="217">
        <v>7500.0</v>
      </c>
      <c r="G718" s="217">
        <v>7500.0</v>
      </c>
      <c r="H718" s="225">
        <f t="shared" si="3"/>
        <v>0</v>
      </c>
      <c r="I718" s="230" t="s">
        <v>455</v>
      </c>
      <c r="J718" s="231" t="s">
        <v>41</v>
      </c>
      <c r="K718" s="195" t="s">
        <v>3198</v>
      </c>
      <c r="L718" s="162">
        <v>45261.0</v>
      </c>
      <c r="M718" s="150"/>
      <c r="N718" s="151"/>
      <c r="O718" s="182" t="s">
        <v>3199</v>
      </c>
      <c r="P718" s="182"/>
      <c r="Q718" s="182" t="s">
        <v>3200</v>
      </c>
    </row>
    <row r="719">
      <c r="A719" s="147"/>
      <c r="B719" s="141">
        <v>712.0</v>
      </c>
      <c r="C719" s="128">
        <v>800354.0</v>
      </c>
      <c r="D719" s="129" t="s">
        <v>3201</v>
      </c>
      <c r="E719" s="167" t="s">
        <v>73</v>
      </c>
      <c r="F719" s="216">
        <v>7500.0</v>
      </c>
      <c r="G719" s="216">
        <v>7500.0</v>
      </c>
      <c r="H719" s="227">
        <f t="shared" si="3"/>
        <v>0</v>
      </c>
      <c r="I719" s="228" t="s">
        <v>455</v>
      </c>
      <c r="J719" s="229" t="s">
        <v>41</v>
      </c>
      <c r="K719" s="193" t="s">
        <v>1062</v>
      </c>
      <c r="L719" s="162">
        <v>45261.0</v>
      </c>
      <c r="M719" s="150"/>
      <c r="N719" s="151"/>
      <c r="O719" s="182" t="s">
        <v>3199</v>
      </c>
      <c r="P719" s="182"/>
      <c r="Q719" s="182" t="s">
        <v>3202</v>
      </c>
    </row>
    <row r="720">
      <c r="A720" s="147"/>
      <c r="B720" s="128">
        <v>713.0</v>
      </c>
      <c r="C720" s="128">
        <v>500007.0</v>
      </c>
      <c r="D720" s="244" t="s">
        <v>3203</v>
      </c>
      <c r="E720" s="167" t="s">
        <v>73</v>
      </c>
      <c r="F720" s="218">
        <v>10000.0</v>
      </c>
      <c r="G720" s="218">
        <v>10000.0</v>
      </c>
      <c r="H720" s="233">
        <f t="shared" si="3"/>
        <v>0</v>
      </c>
      <c r="I720" s="234" t="s">
        <v>590</v>
      </c>
      <c r="J720" s="195" t="s">
        <v>113</v>
      </c>
      <c r="K720" s="195" t="s">
        <v>135</v>
      </c>
      <c r="L720" s="162">
        <v>45261.0</v>
      </c>
      <c r="M720" s="150"/>
      <c r="N720" s="151"/>
      <c r="O720" s="182" t="s">
        <v>3204</v>
      </c>
      <c r="P720" s="182"/>
      <c r="Q720" s="155" t="s">
        <v>3205</v>
      </c>
    </row>
    <row r="721">
      <c r="A721" s="147"/>
      <c r="B721" s="128">
        <v>714.0</v>
      </c>
      <c r="C721" s="128">
        <v>500014.0</v>
      </c>
      <c r="D721" s="244" t="s">
        <v>3206</v>
      </c>
      <c r="E721" s="167" t="s">
        <v>73</v>
      </c>
      <c r="F721" s="221">
        <v>19350.0</v>
      </c>
      <c r="G721" s="221">
        <v>19350.0</v>
      </c>
      <c r="H721" s="223">
        <f t="shared" si="3"/>
        <v>0</v>
      </c>
      <c r="I721" s="224" t="s">
        <v>3207</v>
      </c>
      <c r="J721" s="193" t="s">
        <v>113</v>
      </c>
      <c r="K721" s="193" t="s">
        <v>179</v>
      </c>
      <c r="L721" s="162">
        <v>45261.0</v>
      </c>
      <c r="M721" s="150"/>
      <c r="N721" s="151"/>
      <c r="O721" s="182" t="s">
        <v>3208</v>
      </c>
      <c r="P721" s="182"/>
      <c r="Q721" s="155" t="s">
        <v>3209</v>
      </c>
    </row>
    <row r="722">
      <c r="A722" s="147"/>
      <c r="B722" s="128">
        <v>715.0</v>
      </c>
      <c r="C722" s="128">
        <v>600014.0</v>
      </c>
      <c r="D722" s="242" t="s">
        <v>3210</v>
      </c>
      <c r="E722" s="168" t="s">
        <v>73</v>
      </c>
      <c r="F722" s="219">
        <v>10000.0</v>
      </c>
      <c r="G722" s="218">
        <v>10000.0</v>
      </c>
      <c r="H722" s="225">
        <f t="shared" si="3"/>
        <v>0</v>
      </c>
      <c r="I722" s="226" t="s">
        <v>3211</v>
      </c>
      <c r="J722" s="195" t="s">
        <v>30</v>
      </c>
      <c r="K722" s="195" t="s">
        <v>408</v>
      </c>
      <c r="L722" s="162">
        <v>45261.0</v>
      </c>
      <c r="M722" s="150"/>
      <c r="N722" s="151"/>
      <c r="O722" s="182" t="s">
        <v>3212</v>
      </c>
      <c r="P722" s="182"/>
      <c r="Q722" s="182" t="s">
        <v>3213</v>
      </c>
    </row>
    <row r="723">
      <c r="A723" s="147"/>
      <c r="B723" s="128">
        <v>716.0</v>
      </c>
      <c r="C723" s="128">
        <v>200009.0</v>
      </c>
      <c r="D723" s="276" t="s">
        <v>3214</v>
      </c>
      <c r="E723" s="275" t="s">
        <v>73</v>
      </c>
      <c r="F723" s="221">
        <v>12919.0</v>
      </c>
      <c r="G723" s="221">
        <v>12919.0</v>
      </c>
      <c r="H723" s="227">
        <f t="shared" si="3"/>
        <v>0</v>
      </c>
      <c r="I723" s="224" t="s">
        <v>3215</v>
      </c>
      <c r="J723" s="146" t="s">
        <v>103</v>
      </c>
      <c r="K723" s="193" t="s">
        <v>3193</v>
      </c>
      <c r="L723" s="162">
        <v>45261.0</v>
      </c>
      <c r="M723" s="150"/>
      <c r="N723" s="151"/>
      <c r="O723" s="182" t="s">
        <v>3216</v>
      </c>
      <c r="P723" s="182"/>
      <c r="Q723" s="140" t="s">
        <v>3217</v>
      </c>
    </row>
    <row r="724">
      <c r="A724" s="147"/>
      <c r="B724" s="128">
        <v>717.0</v>
      </c>
      <c r="C724" s="128">
        <v>400036.0</v>
      </c>
      <c r="D724" s="244" t="s">
        <v>3218</v>
      </c>
      <c r="E724" s="153" t="s">
        <v>73</v>
      </c>
      <c r="F724" s="218">
        <v>1500.0</v>
      </c>
      <c r="G724" s="218">
        <v>1500.0</v>
      </c>
      <c r="H724" s="233">
        <f t="shared" si="3"/>
        <v>0</v>
      </c>
      <c r="I724" s="234" t="s">
        <v>2270</v>
      </c>
      <c r="J724" s="195" t="s">
        <v>161</v>
      </c>
      <c r="K724" s="195" t="s">
        <v>114</v>
      </c>
      <c r="L724" s="162">
        <v>45261.0</v>
      </c>
      <c r="M724" s="150"/>
      <c r="N724" s="151"/>
      <c r="O724" s="182" t="s">
        <v>3219</v>
      </c>
      <c r="P724" s="182"/>
      <c r="Q724" s="182"/>
    </row>
    <row r="725">
      <c r="A725" s="147"/>
      <c r="B725" s="141">
        <v>718.0</v>
      </c>
      <c r="C725" s="128">
        <v>600057.0</v>
      </c>
      <c r="D725" s="242" t="s">
        <v>3220</v>
      </c>
      <c r="E725" s="168" t="s">
        <v>73</v>
      </c>
      <c r="F725" s="220">
        <v>12500.0</v>
      </c>
      <c r="G725" s="221">
        <v>12500.0</v>
      </c>
      <c r="H725" s="227">
        <f t="shared" si="3"/>
        <v>0</v>
      </c>
      <c r="I725" s="236" t="s">
        <v>2537</v>
      </c>
      <c r="J725" s="193" t="s">
        <v>30</v>
      </c>
      <c r="K725" s="193" t="s">
        <v>198</v>
      </c>
      <c r="L725" s="162">
        <v>45261.0</v>
      </c>
      <c r="M725" s="150"/>
      <c r="N725" s="151"/>
      <c r="O725" s="182" t="s">
        <v>3221</v>
      </c>
      <c r="P725" s="182"/>
      <c r="Q725" s="261" t="s">
        <v>3222</v>
      </c>
    </row>
    <row r="726">
      <c r="A726" s="147"/>
      <c r="B726" s="128">
        <v>719.0</v>
      </c>
      <c r="C726" s="128">
        <v>700166.0</v>
      </c>
      <c r="D726" s="241" t="s">
        <v>3223</v>
      </c>
      <c r="E726" s="167" t="s">
        <v>73</v>
      </c>
      <c r="F726" s="217">
        <v>6500.0</v>
      </c>
      <c r="G726" s="217">
        <v>6500.0</v>
      </c>
      <c r="H726" s="225">
        <f t="shared" si="3"/>
        <v>0</v>
      </c>
      <c r="I726" s="230" t="s">
        <v>2537</v>
      </c>
      <c r="J726" s="231" t="s">
        <v>35</v>
      </c>
      <c r="K726" s="195" t="s">
        <v>423</v>
      </c>
      <c r="L726" s="162">
        <v>45261.0</v>
      </c>
      <c r="M726" s="150"/>
      <c r="N726" s="151"/>
      <c r="O726" s="182" t="s">
        <v>3224</v>
      </c>
      <c r="P726" s="182"/>
      <c r="Q726" s="261" t="s">
        <v>3225</v>
      </c>
    </row>
    <row r="727">
      <c r="A727" s="147"/>
      <c r="B727" s="128">
        <v>720.0</v>
      </c>
      <c r="C727" s="128">
        <v>300002.0</v>
      </c>
      <c r="D727" s="241" t="s">
        <v>3226</v>
      </c>
      <c r="E727" s="275" t="s">
        <v>73</v>
      </c>
      <c r="F727" s="221">
        <v>14800.0</v>
      </c>
      <c r="G727" s="221">
        <v>14800.0</v>
      </c>
      <c r="H727" s="227">
        <f t="shared" si="3"/>
        <v>0</v>
      </c>
      <c r="I727" s="224" t="s">
        <v>3227</v>
      </c>
      <c r="J727" s="193" t="s">
        <v>16</v>
      </c>
      <c r="K727" s="193" t="s">
        <v>104</v>
      </c>
      <c r="L727" s="162">
        <v>45261.0</v>
      </c>
      <c r="M727" s="150"/>
      <c r="N727" s="151"/>
      <c r="O727" s="182" t="s">
        <v>3228</v>
      </c>
      <c r="P727" s="182"/>
      <c r="Q727" s="182" t="s">
        <v>3229</v>
      </c>
    </row>
    <row r="728">
      <c r="A728" s="147"/>
      <c r="B728" s="128">
        <v>721.0</v>
      </c>
      <c r="C728" s="128">
        <v>600009.0</v>
      </c>
      <c r="D728" s="242" t="s">
        <v>3230</v>
      </c>
      <c r="E728" s="168" t="s">
        <v>73</v>
      </c>
      <c r="F728" s="219">
        <v>7800.0</v>
      </c>
      <c r="G728" s="218">
        <v>7800.0</v>
      </c>
      <c r="H728" s="225">
        <f t="shared" si="3"/>
        <v>0</v>
      </c>
      <c r="I728" s="226" t="s">
        <v>3231</v>
      </c>
      <c r="J728" s="195" t="s">
        <v>30</v>
      </c>
      <c r="K728" s="195" t="s">
        <v>3232</v>
      </c>
      <c r="L728" s="162">
        <v>45261.0</v>
      </c>
      <c r="M728" s="150"/>
      <c r="N728" s="151"/>
      <c r="O728" s="182" t="s">
        <v>3233</v>
      </c>
      <c r="P728" s="182"/>
      <c r="Q728" s="182" t="s">
        <v>3234</v>
      </c>
    </row>
    <row r="729">
      <c r="A729" s="147"/>
      <c r="B729" s="141">
        <v>722.0</v>
      </c>
      <c r="C729" s="128">
        <v>700095.0</v>
      </c>
      <c r="D729" s="241" t="s">
        <v>3235</v>
      </c>
      <c r="E729" s="167" t="s">
        <v>73</v>
      </c>
      <c r="F729" s="216">
        <v>16896.0</v>
      </c>
      <c r="G729" s="216">
        <v>16896.0</v>
      </c>
      <c r="H729" s="227">
        <f t="shared" si="3"/>
        <v>0</v>
      </c>
      <c r="I729" s="228" t="s">
        <v>3236</v>
      </c>
      <c r="J729" s="229" t="s">
        <v>35</v>
      </c>
      <c r="K729" s="193" t="s">
        <v>3237</v>
      </c>
      <c r="L729" s="162">
        <v>45261.0</v>
      </c>
      <c r="M729" s="150"/>
      <c r="N729" s="151"/>
      <c r="O729" s="182" t="s">
        <v>3238</v>
      </c>
      <c r="P729" s="182"/>
      <c r="Q729" s="182" t="s">
        <v>3239</v>
      </c>
    </row>
    <row r="730">
      <c r="A730" s="147"/>
      <c r="B730" s="128">
        <v>723.0</v>
      </c>
      <c r="C730" s="128">
        <v>700126.0</v>
      </c>
      <c r="D730" s="241" t="s">
        <v>3240</v>
      </c>
      <c r="E730" s="167" t="s">
        <v>73</v>
      </c>
      <c r="F730" s="217">
        <v>3600.0</v>
      </c>
      <c r="G730" s="217">
        <v>3600.0</v>
      </c>
      <c r="H730" s="225">
        <f t="shared" si="3"/>
        <v>0</v>
      </c>
      <c r="I730" s="230" t="s">
        <v>1299</v>
      </c>
      <c r="J730" s="231" t="s">
        <v>35</v>
      </c>
      <c r="K730" s="195" t="s">
        <v>493</v>
      </c>
      <c r="L730" s="162">
        <v>45261.0</v>
      </c>
      <c r="M730" s="150"/>
      <c r="N730" s="151"/>
      <c r="O730" s="182" t="s">
        <v>3241</v>
      </c>
      <c r="P730" s="182"/>
      <c r="Q730" s="140" t="s">
        <v>3242</v>
      </c>
    </row>
    <row r="731">
      <c r="A731" s="147"/>
      <c r="B731" s="128">
        <v>724.0</v>
      </c>
      <c r="C731" s="128">
        <v>700129.0</v>
      </c>
      <c r="D731" s="241" t="s">
        <v>3243</v>
      </c>
      <c r="E731" s="167" t="s">
        <v>73</v>
      </c>
      <c r="F731" s="216">
        <v>5000.0</v>
      </c>
      <c r="G731" s="216">
        <v>5000.0</v>
      </c>
      <c r="H731" s="227">
        <f t="shared" si="3"/>
        <v>0</v>
      </c>
      <c r="I731" s="228" t="s">
        <v>1299</v>
      </c>
      <c r="J731" s="229" t="s">
        <v>35</v>
      </c>
      <c r="K731" s="193" t="s">
        <v>358</v>
      </c>
      <c r="L731" s="162">
        <v>45261.0</v>
      </c>
      <c r="M731" s="150"/>
      <c r="N731" s="151"/>
      <c r="O731" s="182" t="s">
        <v>3244</v>
      </c>
      <c r="P731" s="182"/>
      <c r="Q731" s="182" t="s">
        <v>3245</v>
      </c>
    </row>
    <row r="732">
      <c r="A732" s="147"/>
      <c r="B732" s="128">
        <v>725.0</v>
      </c>
      <c r="C732" s="128">
        <v>800303.0</v>
      </c>
      <c r="D732" s="242" t="s">
        <v>3246</v>
      </c>
      <c r="E732" s="167" t="s">
        <v>73</v>
      </c>
      <c r="F732" s="217">
        <v>34000.0</v>
      </c>
      <c r="G732" s="217">
        <v>34000.0</v>
      </c>
      <c r="H732" s="225">
        <f t="shared" si="3"/>
        <v>0</v>
      </c>
      <c r="I732" s="230" t="s">
        <v>455</v>
      </c>
      <c r="J732" s="231" t="s">
        <v>41</v>
      </c>
      <c r="K732" s="195" t="s">
        <v>895</v>
      </c>
      <c r="L732" s="162">
        <v>45261.0</v>
      </c>
      <c r="M732" s="150"/>
      <c r="N732" s="151"/>
      <c r="O732" s="182" t="s">
        <v>3247</v>
      </c>
      <c r="P732" s="182"/>
      <c r="Q732" s="182" t="s">
        <v>3248</v>
      </c>
    </row>
    <row r="733">
      <c r="A733" s="147"/>
      <c r="B733" s="141">
        <v>726.0</v>
      </c>
      <c r="C733" s="128">
        <v>700077.0</v>
      </c>
      <c r="D733" s="241" t="s">
        <v>3249</v>
      </c>
      <c r="E733" s="167" t="s">
        <v>73</v>
      </c>
      <c r="F733" s="216">
        <v>9900.0</v>
      </c>
      <c r="G733" s="216">
        <v>9900.0</v>
      </c>
      <c r="H733" s="227">
        <f t="shared" si="3"/>
        <v>0</v>
      </c>
      <c r="I733" s="228" t="s">
        <v>449</v>
      </c>
      <c r="J733" s="229" t="s">
        <v>35</v>
      </c>
      <c r="K733" s="193" t="s">
        <v>156</v>
      </c>
      <c r="L733" s="162">
        <v>45261.0</v>
      </c>
      <c r="M733" s="150"/>
      <c r="N733" s="151"/>
      <c r="O733" s="182" t="s">
        <v>3247</v>
      </c>
      <c r="P733" s="182"/>
      <c r="Q733" s="182" t="s">
        <v>3248</v>
      </c>
    </row>
    <row r="734">
      <c r="A734" s="147"/>
      <c r="B734" s="128">
        <v>727.0</v>
      </c>
      <c r="C734" s="128">
        <v>900006.0</v>
      </c>
      <c r="D734" s="242" t="s">
        <v>3250</v>
      </c>
      <c r="E734" s="167" t="s">
        <v>73</v>
      </c>
      <c r="F734" s="217">
        <v>125005.0</v>
      </c>
      <c r="G734" s="217">
        <v>125005.0</v>
      </c>
      <c r="H734" s="225">
        <f t="shared" si="3"/>
        <v>0</v>
      </c>
      <c r="I734" s="230" t="s">
        <v>1360</v>
      </c>
      <c r="J734" s="246" t="s">
        <v>46</v>
      </c>
      <c r="K734" s="195" t="s">
        <v>1503</v>
      </c>
      <c r="L734" s="162">
        <v>45261.0</v>
      </c>
      <c r="M734" s="150"/>
      <c r="N734" s="151"/>
      <c r="O734" s="182" t="s">
        <v>3251</v>
      </c>
      <c r="P734" s="182"/>
      <c r="Q734" s="182" t="s">
        <v>3252</v>
      </c>
    </row>
    <row r="735">
      <c r="A735" s="147"/>
      <c r="B735" s="128">
        <v>728.0</v>
      </c>
      <c r="C735" s="128">
        <v>500052.0</v>
      </c>
      <c r="D735" s="244" t="s">
        <v>3253</v>
      </c>
      <c r="E735" s="130" t="s">
        <v>73</v>
      </c>
      <c r="F735" s="221">
        <v>40000.0</v>
      </c>
      <c r="G735" s="221">
        <v>40000.0</v>
      </c>
      <c r="H735" s="223">
        <f t="shared" si="3"/>
        <v>0</v>
      </c>
      <c r="I735" s="224" t="s">
        <v>3254</v>
      </c>
      <c r="J735" s="193" t="s">
        <v>113</v>
      </c>
      <c r="K735" s="193" t="s">
        <v>2885</v>
      </c>
      <c r="L735" s="162">
        <v>45261.0</v>
      </c>
      <c r="M735" s="150"/>
      <c r="N735" s="151"/>
      <c r="O735" s="182" t="s">
        <v>3255</v>
      </c>
      <c r="P735" s="182"/>
      <c r="Q735" s="182" t="s">
        <v>3256</v>
      </c>
    </row>
    <row r="736">
      <c r="A736" s="147"/>
      <c r="B736" s="128">
        <v>729.0</v>
      </c>
      <c r="C736" s="128">
        <v>800300.0</v>
      </c>
      <c r="D736" s="242" t="s">
        <v>3257</v>
      </c>
      <c r="E736" s="168" t="s">
        <v>73</v>
      </c>
      <c r="F736" s="217">
        <v>6000.0</v>
      </c>
      <c r="G736" s="217">
        <v>6000.0</v>
      </c>
      <c r="H736" s="225">
        <f t="shared" si="3"/>
        <v>0</v>
      </c>
      <c r="I736" s="230" t="s">
        <v>3132</v>
      </c>
      <c r="J736" s="231" t="s">
        <v>41</v>
      </c>
      <c r="K736" s="195" t="s">
        <v>206</v>
      </c>
      <c r="L736" s="162">
        <v>45261.0</v>
      </c>
      <c r="M736" s="150"/>
      <c r="N736" s="151"/>
      <c r="O736" s="182" t="s">
        <v>3258</v>
      </c>
      <c r="P736" s="182"/>
      <c r="Q736" s="182" t="s">
        <v>3259</v>
      </c>
    </row>
    <row r="737">
      <c r="A737" s="147"/>
      <c r="B737" s="128">
        <v>730.0</v>
      </c>
      <c r="C737" s="128">
        <v>600104.0</v>
      </c>
      <c r="D737" s="242" t="s">
        <v>3260</v>
      </c>
      <c r="E737" s="168" t="s">
        <v>73</v>
      </c>
      <c r="F737" s="220">
        <v>49500.0</v>
      </c>
      <c r="G737" s="221">
        <v>49500.0</v>
      </c>
      <c r="H737" s="227">
        <f t="shared" si="3"/>
        <v>0</v>
      </c>
      <c r="I737" s="236" t="s">
        <v>3261</v>
      </c>
      <c r="J737" s="193" t="s">
        <v>30</v>
      </c>
      <c r="K737" s="193" t="s">
        <v>104</v>
      </c>
      <c r="L737" s="162">
        <v>45261.0</v>
      </c>
      <c r="M737" s="150"/>
      <c r="N737" s="151"/>
      <c r="O737" s="182" t="s">
        <v>3262</v>
      </c>
      <c r="P737" s="182"/>
      <c r="Q737" s="182" t="s">
        <v>3263</v>
      </c>
    </row>
    <row r="738">
      <c r="A738" s="147"/>
      <c r="B738" s="128">
        <v>731.0</v>
      </c>
      <c r="C738" s="128">
        <v>700074.0</v>
      </c>
      <c r="D738" s="241" t="s">
        <v>3264</v>
      </c>
      <c r="E738" s="167" t="s">
        <v>73</v>
      </c>
      <c r="F738" s="217">
        <v>3840.0</v>
      </c>
      <c r="G738" s="217">
        <v>3840.0</v>
      </c>
      <c r="H738" s="225">
        <f t="shared" si="3"/>
        <v>0</v>
      </c>
      <c r="I738" s="230" t="s">
        <v>3265</v>
      </c>
      <c r="J738" s="231" t="s">
        <v>35</v>
      </c>
      <c r="K738" s="195" t="s">
        <v>1050</v>
      </c>
      <c r="L738" s="162">
        <v>45261.0</v>
      </c>
      <c r="M738" s="150"/>
      <c r="N738" s="151"/>
      <c r="O738" s="182" t="s">
        <v>3266</v>
      </c>
      <c r="P738" s="182"/>
      <c r="Q738" s="182" t="s">
        <v>3267</v>
      </c>
    </row>
    <row r="739">
      <c r="A739" s="147"/>
      <c r="B739" s="141">
        <v>732.0</v>
      </c>
      <c r="C739" s="128">
        <v>700201.0</v>
      </c>
      <c r="D739" s="241" t="s">
        <v>3268</v>
      </c>
      <c r="E739" s="167" t="s">
        <v>73</v>
      </c>
      <c r="F739" s="216">
        <v>7590.0</v>
      </c>
      <c r="G739" s="216">
        <v>7590.0</v>
      </c>
      <c r="H739" s="227">
        <f t="shared" si="3"/>
        <v>0</v>
      </c>
      <c r="I739" s="228" t="s">
        <v>302</v>
      </c>
      <c r="J739" s="229" t="s">
        <v>35</v>
      </c>
      <c r="K739" s="193" t="s">
        <v>206</v>
      </c>
      <c r="L739" s="162">
        <v>45261.0</v>
      </c>
      <c r="M739" s="150"/>
      <c r="N739" s="151"/>
      <c r="O739" s="182" t="s">
        <v>3269</v>
      </c>
      <c r="P739" s="182"/>
      <c r="Q739" s="182" t="s">
        <v>3270</v>
      </c>
    </row>
    <row r="740">
      <c r="A740" s="147"/>
      <c r="B740" s="128">
        <v>733.0</v>
      </c>
      <c r="C740" s="128">
        <v>800283.0</v>
      </c>
      <c r="D740" s="242" t="s">
        <v>3271</v>
      </c>
      <c r="E740" s="167" t="s">
        <v>73</v>
      </c>
      <c r="F740" s="217">
        <v>4150.0</v>
      </c>
      <c r="G740" s="217">
        <v>4150.0</v>
      </c>
      <c r="H740" s="225">
        <f t="shared" si="3"/>
        <v>0</v>
      </c>
      <c r="I740" s="230" t="s">
        <v>3272</v>
      </c>
      <c r="J740" s="231" t="s">
        <v>41</v>
      </c>
      <c r="K740" s="195" t="s">
        <v>206</v>
      </c>
      <c r="L740" s="162">
        <v>45261.0</v>
      </c>
      <c r="M740" s="150"/>
      <c r="N740" s="151"/>
      <c r="O740" s="182" t="s">
        <v>3269</v>
      </c>
      <c r="P740" s="182"/>
      <c r="Q740" s="182" t="s">
        <v>3270</v>
      </c>
    </row>
    <row r="741">
      <c r="A741" s="147"/>
      <c r="B741" s="128">
        <v>734.0</v>
      </c>
      <c r="C741" s="128">
        <v>500034.0</v>
      </c>
      <c r="D741" s="244" t="s">
        <v>3273</v>
      </c>
      <c r="E741" s="167" t="s">
        <v>73</v>
      </c>
      <c r="F741" s="221">
        <v>4570.0</v>
      </c>
      <c r="G741" s="221">
        <v>4570.0</v>
      </c>
      <c r="H741" s="223">
        <f t="shared" si="3"/>
        <v>0</v>
      </c>
      <c r="I741" s="224" t="s">
        <v>3274</v>
      </c>
      <c r="J741" s="193" t="s">
        <v>113</v>
      </c>
      <c r="K741" s="193" t="s">
        <v>127</v>
      </c>
      <c r="L741" s="162">
        <v>45261.0</v>
      </c>
      <c r="M741" s="150"/>
      <c r="N741" s="151"/>
      <c r="O741" s="182" t="s">
        <v>3275</v>
      </c>
      <c r="P741" s="182"/>
      <c r="Q741" s="155" t="s">
        <v>3276</v>
      </c>
    </row>
    <row r="742">
      <c r="A742" s="147"/>
      <c r="B742" s="128">
        <v>735.0</v>
      </c>
      <c r="C742" s="128">
        <v>500045.0</v>
      </c>
      <c r="D742" s="244" t="s">
        <v>3277</v>
      </c>
      <c r="E742" s="153" t="s">
        <v>73</v>
      </c>
      <c r="F742" s="218">
        <v>24000.0</v>
      </c>
      <c r="G742" s="218">
        <v>24000.0</v>
      </c>
      <c r="H742" s="233">
        <f t="shared" si="3"/>
        <v>0</v>
      </c>
      <c r="I742" s="234" t="s">
        <v>3278</v>
      </c>
      <c r="J742" s="195" t="s">
        <v>113</v>
      </c>
      <c r="K742" s="195" t="s">
        <v>179</v>
      </c>
      <c r="L742" s="162">
        <v>45261.0</v>
      </c>
      <c r="M742" s="150"/>
      <c r="N742" s="151"/>
      <c r="O742" s="182" t="s">
        <v>3279</v>
      </c>
      <c r="P742" s="182"/>
      <c r="Q742" s="253" t="s">
        <v>3280</v>
      </c>
    </row>
    <row r="743">
      <c r="A743" s="147"/>
      <c r="B743" s="141">
        <v>736.0</v>
      </c>
      <c r="C743" s="128">
        <v>600062.0</v>
      </c>
      <c r="D743" s="242" t="s">
        <v>3281</v>
      </c>
      <c r="E743" s="168" t="s">
        <v>73</v>
      </c>
      <c r="F743" s="220">
        <v>4760.0</v>
      </c>
      <c r="G743" s="221">
        <v>4760.0</v>
      </c>
      <c r="H743" s="227">
        <f t="shared" si="3"/>
        <v>0</v>
      </c>
      <c r="I743" s="236" t="s">
        <v>3282</v>
      </c>
      <c r="J743" s="193" t="s">
        <v>265</v>
      </c>
      <c r="K743" s="193" t="s">
        <v>450</v>
      </c>
      <c r="L743" s="162">
        <v>45261.0</v>
      </c>
      <c r="M743" s="150"/>
      <c r="N743" s="151"/>
      <c r="O743" s="182" t="s">
        <v>3283</v>
      </c>
      <c r="P743" s="182"/>
      <c r="Q743" s="182" t="s">
        <v>3284</v>
      </c>
    </row>
    <row r="744">
      <c r="A744" s="147"/>
      <c r="B744" s="128">
        <v>737.0</v>
      </c>
      <c r="C744" s="128">
        <v>900125.0</v>
      </c>
      <c r="D744" s="242" t="s">
        <v>3285</v>
      </c>
      <c r="E744" s="167" t="s">
        <v>73</v>
      </c>
      <c r="F744" s="217">
        <v>51000.0</v>
      </c>
      <c r="G744" s="217">
        <v>51000.0</v>
      </c>
      <c r="H744" s="225">
        <f t="shared" si="3"/>
        <v>0</v>
      </c>
      <c r="I744" s="230" t="s">
        <v>3132</v>
      </c>
      <c r="J744" s="246" t="s">
        <v>46</v>
      </c>
      <c r="K744" s="195" t="s">
        <v>1503</v>
      </c>
      <c r="L744" s="162">
        <v>45261.0</v>
      </c>
      <c r="M744" s="150"/>
      <c r="N744" s="151"/>
      <c r="O744" s="182" t="s">
        <v>3286</v>
      </c>
      <c r="P744" s="182"/>
      <c r="Q744" s="182" t="s">
        <v>3287</v>
      </c>
    </row>
    <row r="745">
      <c r="A745" s="147"/>
      <c r="B745" s="128">
        <v>738.0</v>
      </c>
      <c r="C745" s="128">
        <v>900095.0</v>
      </c>
      <c r="D745" s="242" t="s">
        <v>3288</v>
      </c>
      <c r="E745" s="167" t="s">
        <v>73</v>
      </c>
      <c r="F745" s="216">
        <v>67432.0</v>
      </c>
      <c r="G745" s="216">
        <v>67432.0</v>
      </c>
      <c r="H745" s="227">
        <f t="shared" si="3"/>
        <v>0</v>
      </c>
      <c r="I745" s="228" t="s">
        <v>1575</v>
      </c>
      <c r="J745" s="250" t="s">
        <v>46</v>
      </c>
      <c r="K745" s="193" t="s">
        <v>1503</v>
      </c>
      <c r="L745" s="162">
        <v>45261.0</v>
      </c>
      <c r="M745" s="150"/>
      <c r="N745" s="151"/>
      <c r="O745" s="182" t="s">
        <v>3289</v>
      </c>
      <c r="P745" s="182"/>
      <c r="Q745" s="155" t="s">
        <v>3290</v>
      </c>
    </row>
    <row r="746">
      <c r="A746" s="147"/>
      <c r="B746" s="128">
        <v>739.0</v>
      </c>
      <c r="C746" s="128">
        <v>800079.0</v>
      </c>
      <c r="D746" s="242" t="s">
        <v>3291</v>
      </c>
      <c r="E746" s="167" t="s">
        <v>73</v>
      </c>
      <c r="F746" s="217">
        <v>8500.0</v>
      </c>
      <c r="G746" s="217">
        <v>8500.0</v>
      </c>
      <c r="H746" s="225">
        <f t="shared" si="3"/>
        <v>0</v>
      </c>
      <c r="I746" s="230" t="s">
        <v>478</v>
      </c>
      <c r="J746" s="231" t="s">
        <v>41</v>
      </c>
      <c r="K746" s="195" t="s">
        <v>740</v>
      </c>
      <c r="L746" s="162">
        <v>45261.0</v>
      </c>
      <c r="M746" s="150"/>
      <c r="N746" s="151"/>
      <c r="O746" s="182" t="s">
        <v>3292</v>
      </c>
      <c r="P746" s="182"/>
      <c r="Q746" s="155" t="s">
        <v>3293</v>
      </c>
    </row>
    <row r="747">
      <c r="A747" s="147"/>
      <c r="B747" s="141">
        <v>740.0</v>
      </c>
      <c r="C747" s="128">
        <v>900190.0</v>
      </c>
      <c r="D747" s="242" t="s">
        <v>3294</v>
      </c>
      <c r="E747" s="167" t="s">
        <v>73</v>
      </c>
      <c r="F747" s="216">
        <v>24150.0</v>
      </c>
      <c r="G747" s="216">
        <v>24150.0</v>
      </c>
      <c r="H747" s="227">
        <f t="shared" si="3"/>
        <v>0</v>
      </c>
      <c r="I747" s="228" t="s">
        <v>3021</v>
      </c>
      <c r="J747" s="250" t="s">
        <v>46</v>
      </c>
      <c r="K747" s="193" t="s">
        <v>938</v>
      </c>
      <c r="L747" s="162">
        <v>45261.0</v>
      </c>
      <c r="M747" s="150"/>
      <c r="N747" s="151"/>
      <c r="O747" s="182" t="s">
        <v>3295</v>
      </c>
      <c r="P747" s="182"/>
      <c r="Q747" s="155" t="s">
        <v>3296</v>
      </c>
    </row>
    <row r="748">
      <c r="A748" s="147"/>
      <c r="B748" s="128">
        <v>741.0</v>
      </c>
      <c r="C748" s="128">
        <v>800302.0</v>
      </c>
      <c r="D748" s="242" t="s">
        <v>482</v>
      </c>
      <c r="E748" s="167" t="s">
        <v>73</v>
      </c>
      <c r="F748" s="217">
        <v>8500.0</v>
      </c>
      <c r="G748" s="217">
        <v>8500.0</v>
      </c>
      <c r="H748" s="225">
        <f t="shared" si="3"/>
        <v>0</v>
      </c>
      <c r="I748" s="230" t="s">
        <v>478</v>
      </c>
      <c r="J748" s="231" t="s">
        <v>41</v>
      </c>
      <c r="K748" s="195" t="s">
        <v>640</v>
      </c>
      <c r="L748" s="162">
        <v>45261.0</v>
      </c>
      <c r="M748" s="150"/>
      <c r="N748" s="151"/>
      <c r="O748" s="182" t="s">
        <v>3297</v>
      </c>
      <c r="P748" s="182"/>
      <c r="Q748" s="182" t="s">
        <v>3298</v>
      </c>
    </row>
    <row r="749">
      <c r="A749" s="147"/>
      <c r="B749" s="128">
        <v>742.0</v>
      </c>
      <c r="C749" s="128">
        <v>700121.0</v>
      </c>
      <c r="D749" s="241" t="s">
        <v>3299</v>
      </c>
      <c r="E749" s="167" t="s">
        <v>73</v>
      </c>
      <c r="F749" s="216">
        <v>50000.0</v>
      </c>
      <c r="G749" s="216">
        <v>50000.0</v>
      </c>
      <c r="H749" s="227">
        <f t="shared" si="3"/>
        <v>0</v>
      </c>
      <c r="I749" s="228" t="s">
        <v>838</v>
      </c>
      <c r="J749" s="229" t="s">
        <v>35</v>
      </c>
      <c r="K749" s="193" t="s">
        <v>156</v>
      </c>
      <c r="L749" s="162">
        <v>45261.0</v>
      </c>
      <c r="M749" s="150"/>
      <c r="N749" s="151"/>
      <c r="O749" s="182" t="s">
        <v>3300</v>
      </c>
      <c r="P749" s="182"/>
      <c r="Q749" s="182" t="s">
        <v>3301</v>
      </c>
    </row>
    <row r="750">
      <c r="A750" s="147"/>
      <c r="B750" s="128">
        <v>743.0</v>
      </c>
      <c r="C750" s="128">
        <v>600107.0</v>
      </c>
      <c r="D750" s="242" t="s">
        <v>3302</v>
      </c>
      <c r="E750" s="168" t="s">
        <v>73</v>
      </c>
      <c r="F750" s="219">
        <v>40000.0</v>
      </c>
      <c r="G750" s="218">
        <v>40000.0</v>
      </c>
      <c r="H750" s="225">
        <f t="shared" si="3"/>
        <v>0</v>
      </c>
      <c r="I750" s="226" t="s">
        <v>2527</v>
      </c>
      <c r="J750" s="195" t="s">
        <v>30</v>
      </c>
      <c r="K750" s="195" t="s">
        <v>156</v>
      </c>
      <c r="L750" s="162">
        <v>45261.0</v>
      </c>
      <c r="M750" s="150"/>
      <c r="N750" s="151"/>
      <c r="O750" s="182" t="s">
        <v>3194</v>
      </c>
      <c r="P750" s="182"/>
      <c r="Q750" s="182" t="s">
        <v>3195</v>
      </c>
    </row>
    <row r="751">
      <c r="A751" s="147"/>
      <c r="B751" s="128">
        <v>744.0</v>
      </c>
      <c r="C751" s="128">
        <v>500029.0</v>
      </c>
      <c r="D751" s="244" t="s">
        <v>3303</v>
      </c>
      <c r="E751" s="167" t="s">
        <v>73</v>
      </c>
      <c r="F751" s="221">
        <v>91000.0</v>
      </c>
      <c r="G751" s="221">
        <v>91000.0</v>
      </c>
      <c r="H751" s="223">
        <f t="shared" si="3"/>
        <v>0</v>
      </c>
      <c r="I751" s="224" t="s">
        <v>3304</v>
      </c>
      <c r="J751" s="193" t="s">
        <v>113</v>
      </c>
      <c r="K751" s="193" t="s">
        <v>1044</v>
      </c>
      <c r="L751" s="162">
        <v>45261.0</v>
      </c>
      <c r="M751" s="150"/>
      <c r="N751" s="151"/>
      <c r="O751" s="182" t="s">
        <v>3305</v>
      </c>
      <c r="P751" s="182"/>
      <c r="Q751" s="140" t="s">
        <v>3306</v>
      </c>
    </row>
    <row r="752">
      <c r="A752" s="147"/>
      <c r="B752" s="128">
        <v>745.0</v>
      </c>
      <c r="C752" s="128">
        <v>800050.0</v>
      </c>
      <c r="D752" s="242" t="s">
        <v>3307</v>
      </c>
      <c r="E752" s="167" t="s">
        <v>73</v>
      </c>
      <c r="F752" s="217">
        <v>90000.0</v>
      </c>
      <c r="G752" s="217">
        <v>90000.0</v>
      </c>
      <c r="H752" s="225">
        <f t="shared" si="3"/>
        <v>0</v>
      </c>
      <c r="I752" s="230" t="s">
        <v>1013</v>
      </c>
      <c r="J752" s="231" t="s">
        <v>41</v>
      </c>
      <c r="K752" s="195" t="s">
        <v>1896</v>
      </c>
      <c r="L752" s="162">
        <v>45261.0</v>
      </c>
      <c r="M752" s="150"/>
      <c r="N752" s="151"/>
      <c r="O752" s="182" t="s">
        <v>3308</v>
      </c>
      <c r="P752" s="182"/>
      <c r="Q752" s="155" t="s">
        <v>3309</v>
      </c>
    </row>
    <row r="753">
      <c r="A753" s="147"/>
      <c r="B753" s="141">
        <v>746.0</v>
      </c>
      <c r="C753" s="128">
        <v>500064.0</v>
      </c>
      <c r="D753" s="244" t="s">
        <v>3310</v>
      </c>
      <c r="E753" s="275" t="s">
        <v>73</v>
      </c>
      <c r="F753" s="221">
        <v>100000.0</v>
      </c>
      <c r="G753" s="221">
        <v>100000.0</v>
      </c>
      <c r="H753" s="223">
        <f t="shared" si="3"/>
        <v>0</v>
      </c>
      <c r="I753" s="224" t="s">
        <v>1294</v>
      </c>
      <c r="J753" s="193" t="s">
        <v>113</v>
      </c>
      <c r="K753" s="193" t="s">
        <v>714</v>
      </c>
      <c r="L753" s="162">
        <v>45261.0</v>
      </c>
      <c r="M753" s="278"/>
      <c r="N753" s="151"/>
      <c r="O753" s="182" t="s">
        <v>3311</v>
      </c>
      <c r="P753" s="182"/>
      <c r="Q753" s="232" t="s">
        <v>3312</v>
      </c>
    </row>
    <row r="754">
      <c r="A754" s="147"/>
      <c r="B754" s="128">
        <v>747.0</v>
      </c>
      <c r="C754" s="128">
        <v>800183.0</v>
      </c>
      <c r="D754" s="242" t="s">
        <v>3313</v>
      </c>
      <c r="E754" s="167" t="s">
        <v>73</v>
      </c>
      <c r="F754" s="217">
        <v>90000.0</v>
      </c>
      <c r="G754" s="217">
        <v>90000.0</v>
      </c>
      <c r="H754" s="225">
        <f t="shared" si="3"/>
        <v>0</v>
      </c>
      <c r="I754" s="230" t="s">
        <v>1013</v>
      </c>
      <c r="J754" s="231" t="s">
        <v>41</v>
      </c>
      <c r="K754" s="195" t="s">
        <v>1896</v>
      </c>
      <c r="L754" s="162">
        <v>45261.0</v>
      </c>
      <c r="M754" s="150"/>
      <c r="N754" s="151"/>
      <c r="O754" s="182" t="s">
        <v>3314</v>
      </c>
      <c r="P754" s="182"/>
      <c r="Q754" s="155" t="s">
        <v>3315</v>
      </c>
    </row>
    <row r="755">
      <c r="A755" s="147"/>
      <c r="B755" s="128">
        <v>748.0</v>
      </c>
      <c r="C755" s="128">
        <v>500048.0</v>
      </c>
      <c r="D755" s="244" t="s">
        <v>3316</v>
      </c>
      <c r="E755" s="153" t="s">
        <v>73</v>
      </c>
      <c r="F755" s="221">
        <v>29000.0</v>
      </c>
      <c r="G755" s="221">
        <v>29000.0</v>
      </c>
      <c r="H755" s="223">
        <f t="shared" si="3"/>
        <v>0</v>
      </c>
      <c r="I755" s="224" t="s">
        <v>155</v>
      </c>
      <c r="J755" s="193" t="s">
        <v>25</v>
      </c>
      <c r="K755" s="193" t="s">
        <v>162</v>
      </c>
      <c r="L755" s="162">
        <v>45292.0</v>
      </c>
      <c r="M755" s="150"/>
      <c r="N755" s="151"/>
      <c r="O755" s="182" t="s">
        <v>3317</v>
      </c>
      <c r="P755" s="182"/>
      <c r="Q755" s="182" t="s">
        <v>3318</v>
      </c>
    </row>
    <row r="756">
      <c r="A756" s="147"/>
      <c r="B756" s="128">
        <v>749.0</v>
      </c>
      <c r="C756" s="128">
        <v>900144.0</v>
      </c>
      <c r="D756" s="242" t="s">
        <v>3319</v>
      </c>
      <c r="E756" s="167" t="s">
        <v>73</v>
      </c>
      <c r="F756" s="217">
        <v>60000.0</v>
      </c>
      <c r="G756" s="217">
        <v>60000.0</v>
      </c>
      <c r="H756" s="225">
        <f t="shared" si="3"/>
        <v>0</v>
      </c>
      <c r="I756" s="230" t="s">
        <v>1512</v>
      </c>
      <c r="J756" s="246" t="s">
        <v>46</v>
      </c>
      <c r="K756" s="195" t="s">
        <v>179</v>
      </c>
      <c r="L756" s="162">
        <v>45292.0</v>
      </c>
      <c r="M756" s="150"/>
      <c r="N756" s="151"/>
      <c r="O756" s="182" t="s">
        <v>3320</v>
      </c>
      <c r="P756" s="182"/>
      <c r="Q756" s="182" t="s">
        <v>3321</v>
      </c>
    </row>
    <row r="757">
      <c r="A757" s="147"/>
      <c r="B757" s="141">
        <v>750.0</v>
      </c>
      <c r="C757" s="128">
        <v>800149.0</v>
      </c>
      <c r="D757" s="242" t="s">
        <v>3322</v>
      </c>
      <c r="E757" s="167" t="s">
        <v>73</v>
      </c>
      <c r="F757" s="216">
        <v>30300.0</v>
      </c>
      <c r="G757" s="216">
        <v>30300.0</v>
      </c>
      <c r="H757" s="227">
        <f t="shared" si="3"/>
        <v>0</v>
      </c>
      <c r="I757" s="228" t="s">
        <v>302</v>
      </c>
      <c r="J757" s="229" t="s">
        <v>41</v>
      </c>
      <c r="K757" s="193" t="s">
        <v>1130</v>
      </c>
      <c r="L757" s="162">
        <v>45292.0</v>
      </c>
      <c r="M757" s="150"/>
      <c r="N757" s="151"/>
      <c r="O757" s="182" t="s">
        <v>3323</v>
      </c>
      <c r="P757" s="182"/>
      <c r="Q757" s="232" t="s">
        <v>3324</v>
      </c>
    </row>
    <row r="758">
      <c r="A758" s="147"/>
      <c r="B758" s="128">
        <v>751.0</v>
      </c>
      <c r="C758" s="128">
        <v>600053.0</v>
      </c>
      <c r="D758" s="242" t="s">
        <v>3325</v>
      </c>
      <c r="E758" s="168" t="s">
        <v>73</v>
      </c>
      <c r="F758" s="219">
        <v>9400.0</v>
      </c>
      <c r="G758" s="218">
        <v>9400.0</v>
      </c>
      <c r="H758" s="225">
        <f t="shared" si="3"/>
        <v>0</v>
      </c>
      <c r="I758" s="226" t="s">
        <v>1154</v>
      </c>
      <c r="J758" s="195" t="s">
        <v>41</v>
      </c>
      <c r="K758" s="195" t="s">
        <v>104</v>
      </c>
      <c r="L758" s="162">
        <v>45292.0</v>
      </c>
      <c r="M758" s="150"/>
      <c r="N758" s="151"/>
      <c r="O758" s="182" t="s">
        <v>3326</v>
      </c>
      <c r="P758" s="182"/>
      <c r="Q758" s="182" t="s">
        <v>3327</v>
      </c>
    </row>
    <row r="759">
      <c r="A759" s="147"/>
      <c r="B759" s="128">
        <v>752.0</v>
      </c>
      <c r="C759" s="128">
        <v>400037.0</v>
      </c>
      <c r="D759" s="244" t="s">
        <v>3328</v>
      </c>
      <c r="E759" s="167" t="s">
        <v>73</v>
      </c>
      <c r="F759" s="221">
        <v>10000.0</v>
      </c>
      <c r="G759" s="221">
        <v>10000.0</v>
      </c>
      <c r="H759" s="223">
        <f t="shared" si="3"/>
        <v>0</v>
      </c>
      <c r="I759" s="224" t="s">
        <v>455</v>
      </c>
      <c r="J759" s="193" t="s">
        <v>161</v>
      </c>
      <c r="K759" s="193" t="s">
        <v>162</v>
      </c>
      <c r="L759" s="162">
        <v>45292.0</v>
      </c>
      <c r="M759" s="150"/>
      <c r="N759" s="151"/>
      <c r="O759" s="182" t="s">
        <v>3329</v>
      </c>
      <c r="P759" s="182"/>
      <c r="Q759" s="182" t="s">
        <v>3330</v>
      </c>
    </row>
    <row r="760">
      <c r="A760" s="147"/>
      <c r="B760" s="128">
        <v>753.0</v>
      </c>
      <c r="C760" s="128">
        <v>600041.0</v>
      </c>
      <c r="D760" s="242" t="s">
        <v>3331</v>
      </c>
      <c r="E760" s="168" t="s">
        <v>73</v>
      </c>
      <c r="F760" s="219">
        <v>10000.0</v>
      </c>
      <c r="G760" s="218">
        <v>10000.0</v>
      </c>
      <c r="H760" s="225">
        <f t="shared" si="3"/>
        <v>0</v>
      </c>
      <c r="I760" s="226" t="s">
        <v>455</v>
      </c>
      <c r="J760" s="195" t="s">
        <v>30</v>
      </c>
      <c r="K760" s="195" t="s">
        <v>194</v>
      </c>
      <c r="L760" s="162">
        <v>45292.0</v>
      </c>
      <c r="M760" s="150"/>
      <c r="N760" s="151"/>
      <c r="O760" s="182" t="s">
        <v>3332</v>
      </c>
      <c r="P760" s="182"/>
      <c r="Q760" s="182" t="s">
        <v>3330</v>
      </c>
    </row>
    <row r="761">
      <c r="A761" s="147"/>
      <c r="B761" s="141">
        <v>754.0</v>
      </c>
      <c r="C761" s="128">
        <v>700090.0</v>
      </c>
      <c r="D761" s="241" t="s">
        <v>3333</v>
      </c>
      <c r="E761" s="168" t="s">
        <v>73</v>
      </c>
      <c r="F761" s="216">
        <v>10080.0</v>
      </c>
      <c r="G761" s="216">
        <v>10080.0</v>
      </c>
      <c r="H761" s="227">
        <f t="shared" si="3"/>
        <v>0</v>
      </c>
      <c r="I761" s="228" t="s">
        <v>3334</v>
      </c>
      <c r="J761" s="229" t="s">
        <v>35</v>
      </c>
      <c r="K761" s="193" t="s">
        <v>504</v>
      </c>
      <c r="L761" s="162">
        <v>45292.0</v>
      </c>
      <c r="M761" s="150"/>
      <c r="N761" s="151"/>
      <c r="O761" s="182" t="s">
        <v>3335</v>
      </c>
      <c r="P761" s="182"/>
      <c r="Q761" s="140" t="s">
        <v>3336</v>
      </c>
    </row>
    <row r="762">
      <c r="A762" s="147"/>
      <c r="B762" s="128">
        <v>755.0</v>
      </c>
      <c r="C762" s="128">
        <v>600054.0</v>
      </c>
      <c r="D762" s="242" t="s">
        <v>3337</v>
      </c>
      <c r="E762" s="168" t="s">
        <v>73</v>
      </c>
      <c r="F762" s="219">
        <v>4575.0</v>
      </c>
      <c r="G762" s="218">
        <v>4575.0</v>
      </c>
      <c r="H762" s="225">
        <f t="shared" si="3"/>
        <v>0</v>
      </c>
      <c r="I762" s="226" t="s">
        <v>3338</v>
      </c>
      <c r="J762" s="195" t="s">
        <v>30</v>
      </c>
      <c r="K762" s="195" t="s">
        <v>104</v>
      </c>
      <c r="L762" s="162">
        <v>45292.0</v>
      </c>
      <c r="M762" s="150"/>
      <c r="N762" s="151"/>
      <c r="O762" s="182" t="s">
        <v>3339</v>
      </c>
      <c r="P762" s="182"/>
      <c r="Q762" s="140" t="s">
        <v>3340</v>
      </c>
    </row>
    <row r="763">
      <c r="A763" s="147"/>
      <c r="B763" s="128">
        <v>756.0</v>
      </c>
      <c r="C763" s="128">
        <v>700171.0</v>
      </c>
      <c r="D763" s="241" t="s">
        <v>3341</v>
      </c>
      <c r="E763" s="167" t="s">
        <v>73</v>
      </c>
      <c r="F763" s="216">
        <v>10000.0</v>
      </c>
      <c r="G763" s="216">
        <v>10000.0</v>
      </c>
      <c r="H763" s="227">
        <f t="shared" si="3"/>
        <v>0</v>
      </c>
      <c r="I763" s="228" t="s">
        <v>838</v>
      </c>
      <c r="J763" s="229" t="s">
        <v>35</v>
      </c>
      <c r="K763" s="193" t="s">
        <v>1105</v>
      </c>
      <c r="L763" s="162">
        <v>45292.0</v>
      </c>
      <c r="M763" s="150"/>
      <c r="N763" s="151"/>
      <c r="O763" s="182" t="s">
        <v>3342</v>
      </c>
      <c r="P763" s="182"/>
      <c r="Q763" s="182" t="s">
        <v>3343</v>
      </c>
    </row>
    <row r="764">
      <c r="A764" s="147"/>
      <c r="B764" s="128">
        <v>757.0</v>
      </c>
      <c r="C764" s="128">
        <v>800176.0</v>
      </c>
      <c r="D764" s="242" t="s">
        <v>3344</v>
      </c>
      <c r="E764" s="167" t="s">
        <v>73</v>
      </c>
      <c r="F764" s="217">
        <v>20000.0</v>
      </c>
      <c r="G764" s="217">
        <v>20000.0</v>
      </c>
      <c r="H764" s="225">
        <f t="shared" si="3"/>
        <v>0</v>
      </c>
      <c r="I764" s="230" t="s">
        <v>1013</v>
      </c>
      <c r="J764" s="231" t="s">
        <v>41</v>
      </c>
      <c r="K764" s="195" t="s">
        <v>740</v>
      </c>
      <c r="L764" s="162">
        <v>45292.0</v>
      </c>
      <c r="M764" s="150"/>
      <c r="N764" s="151"/>
      <c r="O764" s="182" t="s">
        <v>3345</v>
      </c>
      <c r="P764" s="182"/>
      <c r="Q764" s="182" t="s">
        <v>3346</v>
      </c>
    </row>
    <row r="765">
      <c r="A765" s="147"/>
      <c r="B765" s="128">
        <v>758.0</v>
      </c>
      <c r="C765" s="128">
        <v>600039.0</v>
      </c>
      <c r="D765" s="242" t="s">
        <v>3347</v>
      </c>
      <c r="E765" s="168" t="s">
        <v>73</v>
      </c>
      <c r="F765" s="220">
        <v>4360.0</v>
      </c>
      <c r="G765" s="221">
        <v>4360.0</v>
      </c>
      <c r="H765" s="227">
        <f t="shared" si="3"/>
        <v>0</v>
      </c>
      <c r="I765" s="236" t="s">
        <v>3348</v>
      </c>
      <c r="J765" s="193" t="s">
        <v>30</v>
      </c>
      <c r="K765" s="193" t="s">
        <v>358</v>
      </c>
      <c r="L765" s="162">
        <v>45292.0</v>
      </c>
      <c r="M765" s="150"/>
      <c r="N765" s="151"/>
      <c r="O765" s="182" t="s">
        <v>3349</v>
      </c>
      <c r="P765" s="182"/>
      <c r="Q765" s="182" t="s">
        <v>3350</v>
      </c>
    </row>
    <row r="766">
      <c r="A766" s="147"/>
      <c r="B766" s="128">
        <v>759.0</v>
      </c>
      <c r="C766" s="128">
        <v>1000184.0</v>
      </c>
      <c r="D766" s="242" t="s">
        <v>3351</v>
      </c>
      <c r="E766" s="167" t="s">
        <v>73</v>
      </c>
      <c r="F766" s="279">
        <v>80000.0</v>
      </c>
      <c r="G766" s="279">
        <v>80000.0</v>
      </c>
      <c r="H766" s="225">
        <f t="shared" si="3"/>
        <v>0</v>
      </c>
      <c r="I766" s="230" t="s">
        <v>1154</v>
      </c>
      <c r="J766" s="195" t="s">
        <v>52</v>
      </c>
      <c r="K766" s="195" t="s">
        <v>3352</v>
      </c>
      <c r="L766" s="162">
        <v>45292.0</v>
      </c>
      <c r="M766" s="150"/>
      <c r="N766" s="151"/>
      <c r="O766" s="182" t="s">
        <v>3353</v>
      </c>
      <c r="P766" s="182"/>
      <c r="Q766" s="182" t="s">
        <v>3354</v>
      </c>
    </row>
    <row r="767">
      <c r="A767" s="147"/>
      <c r="B767" s="141">
        <v>760.0</v>
      </c>
      <c r="C767" s="128">
        <v>1000003.0</v>
      </c>
      <c r="D767" s="242" t="s">
        <v>3355</v>
      </c>
      <c r="E767" s="167" t="s">
        <v>73</v>
      </c>
      <c r="F767" s="273">
        <v>16500.0</v>
      </c>
      <c r="G767" s="273">
        <v>16500.0</v>
      </c>
      <c r="H767" s="227">
        <f t="shared" si="3"/>
        <v>0</v>
      </c>
      <c r="I767" s="228" t="s">
        <v>3356</v>
      </c>
      <c r="J767" s="193" t="s">
        <v>52</v>
      </c>
      <c r="K767" s="193" t="s">
        <v>3069</v>
      </c>
      <c r="L767" s="162">
        <v>45292.0</v>
      </c>
      <c r="M767" s="150"/>
      <c r="N767" s="151"/>
      <c r="O767" s="182" t="s">
        <v>3357</v>
      </c>
      <c r="P767" s="182"/>
      <c r="Q767" s="280" t="s">
        <v>3358</v>
      </c>
    </row>
    <row r="768">
      <c r="A768" s="147"/>
      <c r="B768" s="128">
        <v>761.0</v>
      </c>
      <c r="C768" s="128">
        <v>1000016.0</v>
      </c>
      <c r="D768" s="242" t="s">
        <v>3359</v>
      </c>
      <c r="E768" s="167" t="s">
        <v>73</v>
      </c>
      <c r="F768" s="279">
        <v>35000.0</v>
      </c>
      <c r="G768" s="279">
        <v>35000.0</v>
      </c>
      <c r="H768" s="225">
        <f t="shared" si="3"/>
        <v>0</v>
      </c>
      <c r="I768" s="230" t="s">
        <v>1154</v>
      </c>
      <c r="J768" s="195" t="s">
        <v>52</v>
      </c>
      <c r="K768" s="195" t="s">
        <v>3360</v>
      </c>
      <c r="L768" s="162">
        <v>45292.0</v>
      </c>
      <c r="M768" s="150"/>
      <c r="N768" s="151"/>
      <c r="O768" s="182" t="s">
        <v>3361</v>
      </c>
      <c r="P768" s="182"/>
      <c r="Q768" s="182" t="s">
        <v>3362</v>
      </c>
    </row>
    <row r="769">
      <c r="A769" s="147"/>
      <c r="B769" s="128">
        <v>762.0</v>
      </c>
      <c r="C769" s="128">
        <v>1000017.0</v>
      </c>
      <c r="D769" s="242" t="s">
        <v>3363</v>
      </c>
      <c r="E769" s="167" t="s">
        <v>73</v>
      </c>
      <c r="F769" s="273">
        <v>150000.0</v>
      </c>
      <c r="G769" s="273">
        <v>150000.0</v>
      </c>
      <c r="H769" s="227">
        <f t="shared" si="3"/>
        <v>0</v>
      </c>
      <c r="I769" s="228" t="s">
        <v>1154</v>
      </c>
      <c r="J769" s="193" t="s">
        <v>52</v>
      </c>
      <c r="K769" s="193" t="s">
        <v>3360</v>
      </c>
      <c r="L769" s="162">
        <v>45292.0</v>
      </c>
      <c r="M769" s="150"/>
      <c r="N769" s="151"/>
      <c r="O769" s="182" t="s">
        <v>3364</v>
      </c>
      <c r="P769" s="182"/>
      <c r="Q769" s="182" t="s">
        <v>3365</v>
      </c>
    </row>
    <row r="770">
      <c r="A770" s="147"/>
      <c r="B770" s="128">
        <v>763.0</v>
      </c>
      <c r="C770" s="128">
        <v>1000025.0</v>
      </c>
      <c r="D770" s="242" t="s">
        <v>3366</v>
      </c>
      <c r="E770" s="167" t="s">
        <v>73</v>
      </c>
      <c r="F770" s="279">
        <v>16940.0</v>
      </c>
      <c r="G770" s="279">
        <v>16940.0</v>
      </c>
      <c r="H770" s="225">
        <f t="shared" si="3"/>
        <v>0</v>
      </c>
      <c r="I770" s="230" t="s">
        <v>2219</v>
      </c>
      <c r="J770" s="195" t="s">
        <v>52</v>
      </c>
      <c r="K770" s="195" t="s">
        <v>3069</v>
      </c>
      <c r="L770" s="162">
        <v>45292.0</v>
      </c>
      <c r="M770" s="150"/>
      <c r="N770" s="151"/>
      <c r="O770" s="182" t="s">
        <v>3367</v>
      </c>
      <c r="P770" s="182"/>
      <c r="Q770" s="280" t="s">
        <v>3368</v>
      </c>
    </row>
    <row r="771">
      <c r="A771" s="147"/>
      <c r="B771" s="141">
        <v>764.0</v>
      </c>
      <c r="C771" s="128">
        <v>1000047.0</v>
      </c>
      <c r="D771" s="242" t="s">
        <v>3369</v>
      </c>
      <c r="E771" s="167" t="s">
        <v>73</v>
      </c>
      <c r="F771" s="273">
        <v>21000.0</v>
      </c>
      <c r="G771" s="273">
        <v>21000.0</v>
      </c>
      <c r="H771" s="227">
        <f t="shared" si="3"/>
        <v>0</v>
      </c>
      <c r="I771" s="228" t="s">
        <v>1067</v>
      </c>
      <c r="J771" s="193" t="s">
        <v>52</v>
      </c>
      <c r="K771" s="193" t="s">
        <v>3069</v>
      </c>
      <c r="L771" s="162">
        <v>45292.0</v>
      </c>
      <c r="M771" s="150"/>
      <c r="N771" s="151"/>
      <c r="O771" s="182" t="s">
        <v>3370</v>
      </c>
      <c r="P771" s="182"/>
      <c r="Q771" s="280" t="s">
        <v>3371</v>
      </c>
    </row>
    <row r="772">
      <c r="A772" s="147"/>
      <c r="B772" s="128">
        <v>765.0</v>
      </c>
      <c r="C772" s="128">
        <v>1000057.0</v>
      </c>
      <c r="D772" s="242" t="s">
        <v>3372</v>
      </c>
      <c r="E772" s="167" t="s">
        <v>73</v>
      </c>
      <c r="F772" s="279">
        <v>30000.0</v>
      </c>
      <c r="G772" s="279">
        <v>30000.0</v>
      </c>
      <c r="H772" s="225">
        <f t="shared" si="3"/>
        <v>0</v>
      </c>
      <c r="I772" s="230" t="s">
        <v>1154</v>
      </c>
      <c r="J772" s="195" t="s">
        <v>52</v>
      </c>
      <c r="K772" s="195" t="s">
        <v>3373</v>
      </c>
      <c r="L772" s="162">
        <v>45292.0</v>
      </c>
      <c r="M772" s="150"/>
      <c r="N772" s="151"/>
      <c r="O772" s="182" t="s">
        <v>3374</v>
      </c>
      <c r="P772" s="182"/>
      <c r="Q772" s="182" t="s">
        <v>3375</v>
      </c>
    </row>
    <row r="773">
      <c r="A773" s="147"/>
      <c r="B773" s="128">
        <v>766.0</v>
      </c>
      <c r="C773" s="128">
        <v>1000020.0</v>
      </c>
      <c r="D773" s="242" t="s">
        <v>3376</v>
      </c>
      <c r="E773" s="167" t="s">
        <v>73</v>
      </c>
      <c r="F773" s="273">
        <v>35000.0</v>
      </c>
      <c r="G773" s="273">
        <v>35000.0</v>
      </c>
      <c r="H773" s="227">
        <f t="shared" si="3"/>
        <v>0</v>
      </c>
      <c r="I773" s="228" t="s">
        <v>1154</v>
      </c>
      <c r="J773" s="193" t="s">
        <v>52</v>
      </c>
      <c r="K773" s="193" t="s">
        <v>3352</v>
      </c>
      <c r="L773" s="162">
        <v>45292.0</v>
      </c>
      <c r="M773" s="150"/>
      <c r="N773" s="151"/>
      <c r="O773" s="182" t="s">
        <v>3377</v>
      </c>
      <c r="P773" s="182"/>
      <c r="Q773" s="182" t="s">
        <v>3378</v>
      </c>
    </row>
    <row r="774">
      <c r="A774" s="147"/>
      <c r="B774" s="128">
        <v>767.0</v>
      </c>
      <c r="C774" s="128">
        <v>1000175.0</v>
      </c>
      <c r="D774" s="242" t="s">
        <v>3379</v>
      </c>
      <c r="E774" s="167" t="s">
        <v>73</v>
      </c>
      <c r="F774" s="279">
        <v>42000.0</v>
      </c>
      <c r="G774" s="279">
        <v>42000.0</v>
      </c>
      <c r="H774" s="225">
        <f t="shared" si="3"/>
        <v>0</v>
      </c>
      <c r="I774" s="230" t="s">
        <v>3380</v>
      </c>
      <c r="J774" s="195" t="s">
        <v>52</v>
      </c>
      <c r="K774" s="195" t="s">
        <v>3381</v>
      </c>
      <c r="L774" s="162">
        <v>45292.0</v>
      </c>
      <c r="M774" s="150"/>
      <c r="N774" s="151"/>
      <c r="O774" s="182" t="s">
        <v>3382</v>
      </c>
      <c r="P774" s="182"/>
      <c r="Q774" s="182" t="s">
        <v>3383</v>
      </c>
    </row>
    <row r="775">
      <c r="A775" s="147"/>
      <c r="B775" s="141">
        <v>768.0</v>
      </c>
      <c r="C775" s="128">
        <v>1000031.0</v>
      </c>
      <c r="D775" s="242" t="s">
        <v>3384</v>
      </c>
      <c r="E775" s="167" t="s">
        <v>73</v>
      </c>
      <c r="F775" s="273">
        <v>30000.0</v>
      </c>
      <c r="G775" s="273">
        <v>30000.0</v>
      </c>
      <c r="H775" s="227">
        <f t="shared" si="3"/>
        <v>0</v>
      </c>
      <c r="I775" s="228" t="s">
        <v>3385</v>
      </c>
      <c r="J775" s="193" t="s">
        <v>52</v>
      </c>
      <c r="K775" s="193" t="s">
        <v>3069</v>
      </c>
      <c r="L775" s="162">
        <v>45292.0</v>
      </c>
      <c r="M775" s="150"/>
      <c r="N775" s="151"/>
      <c r="O775" s="182" t="s">
        <v>3386</v>
      </c>
      <c r="P775" s="182"/>
      <c r="Q775" s="280" t="s">
        <v>3387</v>
      </c>
    </row>
    <row r="776">
      <c r="A776" s="147"/>
      <c r="B776" s="128">
        <v>769.0</v>
      </c>
      <c r="C776" s="128">
        <v>1000029.0</v>
      </c>
      <c r="D776" s="242" t="s">
        <v>3388</v>
      </c>
      <c r="E776" s="167" t="s">
        <v>73</v>
      </c>
      <c r="F776" s="279">
        <v>39480.0</v>
      </c>
      <c r="G776" s="279">
        <v>39480.0</v>
      </c>
      <c r="H776" s="225">
        <f t="shared" si="3"/>
        <v>0</v>
      </c>
      <c r="I776" s="230" t="s">
        <v>492</v>
      </c>
      <c r="J776" s="195" t="s">
        <v>52</v>
      </c>
      <c r="K776" s="195" t="s">
        <v>3389</v>
      </c>
      <c r="L776" s="162">
        <v>45292.0</v>
      </c>
      <c r="M776" s="150"/>
      <c r="N776" s="151"/>
      <c r="O776" s="182" t="s">
        <v>3390</v>
      </c>
      <c r="P776" s="182"/>
      <c r="Q776" s="281" t="s">
        <v>3391</v>
      </c>
    </row>
    <row r="777">
      <c r="A777" s="147"/>
      <c r="B777" s="128">
        <v>770.0</v>
      </c>
      <c r="C777" s="128">
        <v>700066.0</v>
      </c>
      <c r="D777" s="241" t="s">
        <v>3392</v>
      </c>
      <c r="E777" s="167" t="s">
        <v>73</v>
      </c>
      <c r="F777" s="216">
        <v>41000.0</v>
      </c>
      <c r="G777" s="216">
        <v>41000.0</v>
      </c>
      <c r="H777" s="227">
        <f t="shared" si="3"/>
        <v>0</v>
      </c>
      <c r="I777" s="228" t="s">
        <v>1343</v>
      </c>
      <c r="J777" s="229" t="s">
        <v>35</v>
      </c>
      <c r="K777" s="193" t="s">
        <v>1111</v>
      </c>
      <c r="L777" s="162">
        <v>45292.0</v>
      </c>
      <c r="M777" s="150"/>
      <c r="N777" s="151"/>
      <c r="O777" s="182" t="s">
        <v>3393</v>
      </c>
      <c r="P777" s="182"/>
      <c r="Q777" s="182" t="s">
        <v>3394</v>
      </c>
    </row>
    <row r="778">
      <c r="A778" s="147"/>
      <c r="B778" s="128">
        <v>771.0</v>
      </c>
      <c r="C778" s="128">
        <v>500016.0</v>
      </c>
      <c r="D778" s="244" t="s">
        <v>3395</v>
      </c>
      <c r="E778" s="167" t="s">
        <v>73</v>
      </c>
      <c r="F778" s="218">
        <v>9000.0</v>
      </c>
      <c r="G778" s="218">
        <v>9000.0</v>
      </c>
      <c r="H778" s="233">
        <f t="shared" si="3"/>
        <v>0</v>
      </c>
      <c r="I778" s="234" t="s">
        <v>3396</v>
      </c>
      <c r="J778" s="195" t="s">
        <v>25</v>
      </c>
      <c r="K778" s="195" t="s">
        <v>179</v>
      </c>
      <c r="L778" s="162">
        <v>45292.0</v>
      </c>
      <c r="M778" s="150"/>
      <c r="N778" s="151"/>
      <c r="O778" s="182" t="s">
        <v>3397</v>
      </c>
      <c r="P778" s="182"/>
      <c r="Q778" s="182" t="s">
        <v>3398</v>
      </c>
    </row>
    <row r="779">
      <c r="A779" s="147"/>
      <c r="B779" s="128">
        <v>772.0</v>
      </c>
      <c r="C779" s="128">
        <v>600137.0</v>
      </c>
      <c r="D779" s="242" t="s">
        <v>3399</v>
      </c>
      <c r="E779" s="168" t="s">
        <v>73</v>
      </c>
      <c r="F779" s="220">
        <v>4000.0</v>
      </c>
      <c r="G779" s="221">
        <v>4000.0</v>
      </c>
      <c r="H779" s="227">
        <f t="shared" si="3"/>
        <v>0</v>
      </c>
      <c r="I779" s="236" t="s">
        <v>3348</v>
      </c>
      <c r="J779" s="193" t="s">
        <v>30</v>
      </c>
      <c r="K779" s="193" t="s">
        <v>358</v>
      </c>
      <c r="L779" s="162">
        <v>45292.0</v>
      </c>
      <c r="M779" s="150"/>
      <c r="N779" s="151"/>
      <c r="O779" s="182" t="s">
        <v>3400</v>
      </c>
      <c r="P779" s="182"/>
      <c r="Q779" s="182" t="s">
        <v>3401</v>
      </c>
    </row>
    <row r="780">
      <c r="A780" s="147"/>
      <c r="B780" s="128">
        <v>773.0</v>
      </c>
      <c r="C780" s="128">
        <v>800159.0</v>
      </c>
      <c r="D780" s="242" t="s">
        <v>3402</v>
      </c>
      <c r="E780" s="168" t="s">
        <v>73</v>
      </c>
      <c r="F780" s="217">
        <v>60000.0</v>
      </c>
      <c r="G780" s="217">
        <v>60000.0</v>
      </c>
      <c r="H780" s="225">
        <f t="shared" si="3"/>
        <v>0</v>
      </c>
      <c r="I780" s="230" t="s">
        <v>3403</v>
      </c>
      <c r="J780" s="231" t="s">
        <v>41</v>
      </c>
      <c r="K780" s="195" t="s">
        <v>1085</v>
      </c>
      <c r="L780" s="162">
        <v>45292.0</v>
      </c>
      <c r="M780" s="150"/>
      <c r="N780" s="151"/>
      <c r="O780" s="182" t="s">
        <v>3404</v>
      </c>
      <c r="P780" s="182"/>
      <c r="Q780" s="140" t="s">
        <v>3405</v>
      </c>
    </row>
    <row r="781">
      <c r="A781" s="147"/>
      <c r="B781" s="141">
        <v>774.0</v>
      </c>
      <c r="C781" s="128">
        <v>700177.0</v>
      </c>
      <c r="D781" s="241" t="s">
        <v>3406</v>
      </c>
      <c r="E781" s="167" t="s">
        <v>73</v>
      </c>
      <c r="F781" s="216">
        <v>53000.0</v>
      </c>
      <c r="G781" s="216">
        <v>53000.0</v>
      </c>
      <c r="H781" s="227">
        <f t="shared" si="3"/>
        <v>0</v>
      </c>
      <c r="I781" s="228" t="s">
        <v>3407</v>
      </c>
      <c r="J781" s="229" t="s">
        <v>346</v>
      </c>
      <c r="K781" s="193" t="s">
        <v>493</v>
      </c>
      <c r="L781" s="162">
        <v>45292.0</v>
      </c>
      <c r="M781" s="150"/>
      <c r="N781" s="151"/>
      <c r="O781" s="182" t="s">
        <v>3408</v>
      </c>
      <c r="P781" s="182"/>
      <c r="Q781" s="182" t="s">
        <v>3409</v>
      </c>
    </row>
    <row r="782">
      <c r="A782" s="147"/>
      <c r="B782" s="128">
        <v>775.0</v>
      </c>
      <c r="C782" s="128">
        <v>700032.0</v>
      </c>
      <c r="D782" s="241" t="s">
        <v>3410</v>
      </c>
      <c r="E782" s="167" t="s">
        <v>73</v>
      </c>
      <c r="F782" s="217">
        <v>40000.0</v>
      </c>
      <c r="G782" s="217">
        <v>40000.0</v>
      </c>
      <c r="H782" s="225">
        <f t="shared" si="3"/>
        <v>0</v>
      </c>
      <c r="I782" s="230" t="s">
        <v>3411</v>
      </c>
      <c r="J782" s="231" t="s">
        <v>35</v>
      </c>
      <c r="K782" s="195" t="s">
        <v>1155</v>
      </c>
      <c r="L782" s="162">
        <v>45292.0</v>
      </c>
      <c r="M782" s="150"/>
      <c r="N782" s="151"/>
      <c r="O782" s="182" t="s">
        <v>3412</v>
      </c>
      <c r="P782" s="182"/>
      <c r="Q782" s="182" t="s">
        <v>3413</v>
      </c>
    </row>
    <row r="783">
      <c r="A783" s="147"/>
      <c r="B783" s="128">
        <v>776.0</v>
      </c>
      <c r="C783" s="128">
        <v>900009.0</v>
      </c>
      <c r="D783" s="242" t="s">
        <v>3414</v>
      </c>
      <c r="E783" s="167" t="s">
        <v>73</v>
      </c>
      <c r="F783" s="216">
        <v>33750.0</v>
      </c>
      <c r="G783" s="216">
        <v>33750.0</v>
      </c>
      <c r="H783" s="227">
        <f t="shared" si="3"/>
        <v>0</v>
      </c>
      <c r="I783" s="228" t="s">
        <v>1124</v>
      </c>
      <c r="J783" s="250" t="s">
        <v>1923</v>
      </c>
      <c r="K783" s="193" t="s">
        <v>1503</v>
      </c>
      <c r="L783" s="162">
        <v>45292.0</v>
      </c>
      <c r="M783" s="150"/>
      <c r="N783" s="151"/>
      <c r="O783" s="182" t="s">
        <v>3415</v>
      </c>
      <c r="P783" s="182"/>
      <c r="Q783" s="182" t="s">
        <v>3416</v>
      </c>
    </row>
    <row r="784">
      <c r="A784" s="147"/>
      <c r="B784" s="128">
        <v>777.0</v>
      </c>
      <c r="C784" s="128">
        <v>900213.0</v>
      </c>
      <c r="D784" s="242" t="s">
        <v>3417</v>
      </c>
      <c r="E784" s="167" t="s">
        <v>73</v>
      </c>
      <c r="F784" s="217">
        <v>20000.0</v>
      </c>
      <c r="G784" s="217">
        <v>20000.0</v>
      </c>
      <c r="H784" s="225">
        <f t="shared" si="3"/>
        <v>0</v>
      </c>
      <c r="I784" s="230" t="s">
        <v>2237</v>
      </c>
      <c r="J784" s="246" t="s">
        <v>46</v>
      </c>
      <c r="K784" s="195" t="s">
        <v>1503</v>
      </c>
      <c r="L784" s="162">
        <v>45292.0</v>
      </c>
      <c r="M784" s="150"/>
      <c r="N784" s="151"/>
      <c r="O784" s="182" t="s">
        <v>3418</v>
      </c>
      <c r="P784" s="182"/>
      <c r="Q784" s="182" t="s">
        <v>3419</v>
      </c>
    </row>
    <row r="785">
      <c r="A785" s="147"/>
      <c r="B785" s="141">
        <v>778.0</v>
      </c>
      <c r="C785" s="128">
        <v>900137.0</v>
      </c>
      <c r="D785" s="242" t="s">
        <v>3420</v>
      </c>
      <c r="E785" s="167" t="s">
        <v>73</v>
      </c>
      <c r="F785" s="216">
        <v>84800.0</v>
      </c>
      <c r="G785" s="216">
        <v>84800.0</v>
      </c>
      <c r="H785" s="227">
        <f t="shared" si="3"/>
        <v>0</v>
      </c>
      <c r="I785" s="228" t="s">
        <v>2985</v>
      </c>
      <c r="J785" s="250" t="s">
        <v>46</v>
      </c>
      <c r="K785" s="193" t="s">
        <v>1760</v>
      </c>
      <c r="L785" s="162">
        <v>45323.0</v>
      </c>
      <c r="M785" s="150"/>
      <c r="N785" s="151"/>
      <c r="O785" s="182" t="s">
        <v>3421</v>
      </c>
      <c r="P785" s="182"/>
      <c r="Q785" s="140" t="s">
        <v>3422</v>
      </c>
    </row>
    <row r="786">
      <c r="A786" s="147"/>
      <c r="B786" s="128">
        <v>779.0</v>
      </c>
      <c r="C786" s="128">
        <v>900152.0</v>
      </c>
      <c r="D786" s="211" t="s">
        <v>3423</v>
      </c>
      <c r="E786" s="167" t="s">
        <v>73</v>
      </c>
      <c r="F786" s="217">
        <v>115200.0</v>
      </c>
      <c r="G786" s="217">
        <v>115200.0</v>
      </c>
      <c r="H786" s="225">
        <f t="shared" si="3"/>
        <v>0</v>
      </c>
      <c r="I786" s="230" t="s">
        <v>1905</v>
      </c>
      <c r="J786" s="246" t="s">
        <v>46</v>
      </c>
      <c r="K786" s="195" t="s">
        <v>1503</v>
      </c>
      <c r="L786" s="162">
        <v>45323.0</v>
      </c>
      <c r="M786" s="150"/>
      <c r="N786" s="151"/>
      <c r="O786" s="182" t="s">
        <v>3424</v>
      </c>
      <c r="P786" s="182"/>
      <c r="Q786" s="261" t="s">
        <v>3425</v>
      </c>
    </row>
    <row r="787">
      <c r="A787" s="147"/>
      <c r="B787" s="128">
        <v>780.0</v>
      </c>
      <c r="C787" s="128">
        <v>800281.0</v>
      </c>
      <c r="D787" s="242" t="s">
        <v>3426</v>
      </c>
      <c r="E787" s="168" t="s">
        <v>73</v>
      </c>
      <c r="F787" s="216">
        <v>195000.0</v>
      </c>
      <c r="G787" s="216">
        <v>195000.0</v>
      </c>
      <c r="H787" s="227">
        <f t="shared" si="3"/>
        <v>0</v>
      </c>
      <c r="I787" s="228" t="s">
        <v>3427</v>
      </c>
      <c r="J787" s="229" t="s">
        <v>41</v>
      </c>
      <c r="K787" s="193" t="s">
        <v>895</v>
      </c>
      <c r="L787" s="162">
        <v>45323.0</v>
      </c>
      <c r="M787" s="150"/>
      <c r="N787" s="151"/>
      <c r="O787" s="182" t="s">
        <v>3428</v>
      </c>
      <c r="P787" s="182"/>
      <c r="Q787" s="182" t="s">
        <v>3429</v>
      </c>
    </row>
    <row r="788">
      <c r="A788" s="147"/>
      <c r="B788" s="128">
        <v>781.0</v>
      </c>
      <c r="C788" s="128">
        <v>900189.0</v>
      </c>
      <c r="D788" s="242" t="s">
        <v>3430</v>
      </c>
      <c r="E788" s="167" t="s">
        <v>73</v>
      </c>
      <c r="F788" s="217">
        <v>51750.0</v>
      </c>
      <c r="G788" s="217">
        <v>51750.0</v>
      </c>
      <c r="H788" s="225">
        <f t="shared" si="3"/>
        <v>0</v>
      </c>
      <c r="I788" s="230" t="s">
        <v>3052</v>
      </c>
      <c r="J788" s="246" t="s">
        <v>46</v>
      </c>
      <c r="K788" s="195" t="s">
        <v>1547</v>
      </c>
      <c r="L788" s="162">
        <v>45323.0</v>
      </c>
      <c r="M788" s="150"/>
      <c r="N788" s="151"/>
      <c r="O788" s="182" t="s">
        <v>3431</v>
      </c>
      <c r="P788" s="182"/>
      <c r="Q788" s="182" t="s">
        <v>3432</v>
      </c>
    </row>
    <row r="789">
      <c r="A789" s="147"/>
      <c r="B789" s="141">
        <v>782.0</v>
      </c>
      <c r="C789" s="128">
        <v>800247.0</v>
      </c>
      <c r="D789" s="242" t="s">
        <v>3433</v>
      </c>
      <c r="E789" s="168" t="s">
        <v>73</v>
      </c>
      <c r="F789" s="216">
        <v>11700.0</v>
      </c>
      <c r="G789" s="216">
        <v>11700.0</v>
      </c>
      <c r="H789" s="227">
        <f t="shared" si="3"/>
        <v>0</v>
      </c>
      <c r="I789" s="228" t="s">
        <v>1765</v>
      </c>
      <c r="J789" s="229" t="s">
        <v>41</v>
      </c>
      <c r="K789" s="193" t="s">
        <v>1896</v>
      </c>
      <c r="L789" s="162">
        <v>45323.0</v>
      </c>
      <c r="M789" s="150"/>
      <c r="N789" s="151"/>
      <c r="O789" s="182" t="s">
        <v>3434</v>
      </c>
      <c r="P789" s="182"/>
      <c r="Q789" s="140" t="s">
        <v>3435</v>
      </c>
    </row>
    <row r="790">
      <c r="A790" s="147"/>
      <c r="B790" s="128">
        <v>783.0</v>
      </c>
      <c r="C790" s="128">
        <v>1000039.0</v>
      </c>
      <c r="D790" s="242" t="s">
        <v>3436</v>
      </c>
      <c r="E790" s="167" t="s">
        <v>73</v>
      </c>
      <c r="F790" s="279">
        <v>78000.0</v>
      </c>
      <c r="G790" s="279">
        <v>78000.0</v>
      </c>
      <c r="H790" s="225">
        <f t="shared" si="3"/>
        <v>0</v>
      </c>
      <c r="I790" s="230" t="s">
        <v>3437</v>
      </c>
      <c r="J790" s="195" t="s">
        <v>52</v>
      </c>
      <c r="K790" s="195" t="s">
        <v>3360</v>
      </c>
      <c r="L790" s="162">
        <v>45323.0</v>
      </c>
      <c r="M790" s="150"/>
      <c r="N790" s="151"/>
      <c r="O790" s="182" t="s">
        <v>3438</v>
      </c>
      <c r="P790" s="182"/>
      <c r="Q790" s="182" t="s">
        <v>3439</v>
      </c>
    </row>
    <row r="791">
      <c r="A791" s="147"/>
      <c r="B791" s="128">
        <v>784.0</v>
      </c>
      <c r="C791" s="128">
        <v>700100.0</v>
      </c>
      <c r="D791" s="241" t="s">
        <v>3440</v>
      </c>
      <c r="E791" s="167" t="s">
        <v>73</v>
      </c>
      <c r="F791" s="216">
        <v>24000.0</v>
      </c>
      <c r="G791" s="216">
        <v>24000.0</v>
      </c>
      <c r="H791" s="227">
        <f t="shared" si="3"/>
        <v>0</v>
      </c>
      <c r="I791" s="228" t="s">
        <v>2924</v>
      </c>
      <c r="J791" s="229" t="s">
        <v>35</v>
      </c>
      <c r="K791" s="193" t="s">
        <v>1274</v>
      </c>
      <c r="L791" s="162">
        <v>45352.0</v>
      </c>
      <c r="M791" s="150"/>
      <c r="N791" s="151"/>
      <c r="O791" s="182" t="s">
        <v>3441</v>
      </c>
      <c r="P791" s="182"/>
      <c r="Q791" s="182" t="s">
        <v>3442</v>
      </c>
    </row>
    <row r="792">
      <c r="A792" s="147"/>
      <c r="B792" s="128">
        <v>785.0</v>
      </c>
      <c r="C792" s="128">
        <v>1000038.0</v>
      </c>
      <c r="D792" s="242" t="s">
        <v>3443</v>
      </c>
      <c r="E792" s="167" t="s">
        <v>73</v>
      </c>
      <c r="F792" s="279">
        <v>35666.0</v>
      </c>
      <c r="G792" s="279">
        <v>35666.0</v>
      </c>
      <c r="H792" s="225">
        <f t="shared" si="3"/>
        <v>0</v>
      </c>
      <c r="I792" s="230" t="s">
        <v>3444</v>
      </c>
      <c r="J792" s="195" t="s">
        <v>52</v>
      </c>
      <c r="K792" s="195" t="s">
        <v>3389</v>
      </c>
      <c r="L792" s="162">
        <v>45352.0</v>
      </c>
      <c r="M792" s="150"/>
      <c r="N792" s="151"/>
      <c r="O792" s="182" t="s">
        <v>3445</v>
      </c>
      <c r="P792" s="182"/>
      <c r="Q792" s="282" t="s">
        <v>3446</v>
      </c>
    </row>
    <row r="793">
      <c r="A793" s="147"/>
      <c r="B793" s="128">
        <v>786.0</v>
      </c>
      <c r="C793" s="128">
        <v>1000128.0</v>
      </c>
      <c r="D793" s="242" t="s">
        <v>3447</v>
      </c>
      <c r="E793" s="167" t="s">
        <v>73</v>
      </c>
      <c r="F793" s="273">
        <v>850000.0</v>
      </c>
      <c r="G793" s="273">
        <v>850000.0</v>
      </c>
      <c r="H793" s="227">
        <f t="shared" si="3"/>
        <v>0</v>
      </c>
      <c r="I793" s="228" t="s">
        <v>3448</v>
      </c>
      <c r="J793" s="193" t="s">
        <v>52</v>
      </c>
      <c r="K793" s="193" t="s">
        <v>3381</v>
      </c>
      <c r="L793" s="162">
        <v>45352.0</v>
      </c>
      <c r="M793" s="150"/>
      <c r="N793" s="151"/>
      <c r="O793" s="182" t="s">
        <v>3449</v>
      </c>
      <c r="P793" s="182"/>
      <c r="Q793" s="282" t="s">
        <v>3450</v>
      </c>
    </row>
    <row r="794">
      <c r="A794" s="147"/>
      <c r="B794" s="128">
        <v>787.0</v>
      </c>
      <c r="C794" s="128">
        <v>1000157.0</v>
      </c>
      <c r="D794" s="242" t="s">
        <v>3451</v>
      </c>
      <c r="E794" s="167" t="s">
        <v>73</v>
      </c>
      <c r="F794" s="279">
        <v>25800.0</v>
      </c>
      <c r="G794" s="279">
        <v>25800.0</v>
      </c>
      <c r="H794" s="225">
        <f t="shared" si="3"/>
        <v>0</v>
      </c>
      <c r="I794" s="230" t="s">
        <v>3452</v>
      </c>
      <c r="J794" s="195" t="s">
        <v>52</v>
      </c>
      <c r="K794" s="195" t="s">
        <v>3069</v>
      </c>
      <c r="L794" s="162">
        <v>45352.0</v>
      </c>
      <c r="M794" s="150"/>
      <c r="N794" s="151"/>
      <c r="O794" s="182" t="s">
        <v>3453</v>
      </c>
      <c r="P794" s="182"/>
      <c r="Q794" s="182" t="s">
        <v>3454</v>
      </c>
    </row>
    <row r="795">
      <c r="A795" s="147"/>
      <c r="B795" s="141">
        <v>788.0</v>
      </c>
      <c r="C795" s="128">
        <v>1000188.0</v>
      </c>
      <c r="D795" s="242" t="s">
        <v>3455</v>
      </c>
      <c r="E795" s="167" t="s">
        <v>73</v>
      </c>
      <c r="F795" s="273">
        <v>120000.0</v>
      </c>
      <c r="G795" s="273">
        <v>120000.0</v>
      </c>
      <c r="H795" s="227">
        <f t="shared" si="3"/>
        <v>0</v>
      </c>
      <c r="I795" s="228" t="s">
        <v>3437</v>
      </c>
      <c r="J795" s="193" t="s">
        <v>52</v>
      </c>
      <c r="K795" s="193" t="s">
        <v>3373</v>
      </c>
      <c r="L795" s="162">
        <v>45352.0</v>
      </c>
      <c r="M795" s="150"/>
      <c r="N795" s="151"/>
      <c r="O795" s="182" t="s">
        <v>3456</v>
      </c>
      <c r="P795" s="182"/>
      <c r="Q795" s="283" t="s">
        <v>3457</v>
      </c>
    </row>
    <row r="796">
      <c r="A796" s="147"/>
      <c r="B796" s="128">
        <v>789.0</v>
      </c>
      <c r="C796" s="128">
        <v>1000142.0</v>
      </c>
      <c r="D796" s="242" t="s">
        <v>3458</v>
      </c>
      <c r="E796" s="167" t="s">
        <v>73</v>
      </c>
      <c r="F796" s="279">
        <v>43200.0</v>
      </c>
      <c r="G796" s="279">
        <v>43200.0</v>
      </c>
      <c r="H796" s="225">
        <f t="shared" si="3"/>
        <v>0</v>
      </c>
      <c r="I796" s="230" t="s">
        <v>3459</v>
      </c>
      <c r="J796" s="195" t="s">
        <v>52</v>
      </c>
      <c r="K796" s="195" t="s">
        <v>3460</v>
      </c>
      <c r="L796" s="162">
        <v>45352.0</v>
      </c>
      <c r="M796" s="150"/>
      <c r="N796" s="151"/>
      <c r="O796" s="182" t="s">
        <v>3461</v>
      </c>
      <c r="P796" s="182"/>
      <c r="Q796" s="280" t="s">
        <v>3462</v>
      </c>
    </row>
    <row r="797">
      <c r="A797" s="147"/>
      <c r="B797" s="128">
        <v>790.0</v>
      </c>
      <c r="C797" s="128">
        <v>800217.0</v>
      </c>
      <c r="D797" s="242" t="s">
        <v>3463</v>
      </c>
      <c r="E797" s="167" t="s">
        <v>73</v>
      </c>
      <c r="F797" s="216">
        <v>25000.0</v>
      </c>
      <c r="G797" s="216">
        <v>25000.0</v>
      </c>
      <c r="H797" s="227">
        <f t="shared" si="3"/>
        <v>0</v>
      </c>
      <c r="I797" s="228" t="s">
        <v>3464</v>
      </c>
      <c r="J797" s="229" t="s">
        <v>41</v>
      </c>
      <c r="K797" s="193" t="s">
        <v>640</v>
      </c>
      <c r="L797" s="162">
        <v>45352.0</v>
      </c>
      <c r="M797" s="150"/>
      <c r="N797" s="151"/>
      <c r="O797" s="182" t="s">
        <v>3465</v>
      </c>
      <c r="P797" s="182"/>
      <c r="Q797" s="182" t="s">
        <v>3466</v>
      </c>
    </row>
    <row r="798">
      <c r="A798" s="147"/>
      <c r="B798" s="128">
        <v>791.0</v>
      </c>
      <c r="C798" s="128">
        <v>800218.0</v>
      </c>
      <c r="D798" s="242" t="s">
        <v>3467</v>
      </c>
      <c r="E798" s="167" t="s">
        <v>73</v>
      </c>
      <c r="F798" s="217">
        <v>25000.0</v>
      </c>
      <c r="G798" s="217">
        <v>25000.0</v>
      </c>
      <c r="H798" s="225">
        <f t="shared" si="3"/>
        <v>0</v>
      </c>
      <c r="I798" s="230" t="s">
        <v>3464</v>
      </c>
      <c r="J798" s="231" t="s">
        <v>41</v>
      </c>
      <c r="K798" s="195" t="s">
        <v>692</v>
      </c>
      <c r="L798" s="162">
        <v>45352.0</v>
      </c>
      <c r="M798" s="150"/>
      <c r="N798" s="151"/>
      <c r="O798" s="182" t="s">
        <v>3468</v>
      </c>
      <c r="P798" s="182"/>
      <c r="Q798" s="182" t="s">
        <v>3469</v>
      </c>
    </row>
    <row r="799">
      <c r="A799" s="147"/>
      <c r="B799" s="141">
        <v>792.0</v>
      </c>
      <c r="C799" s="128">
        <v>800003.0</v>
      </c>
      <c r="D799" s="211" t="s">
        <v>3470</v>
      </c>
      <c r="E799" s="167" t="s">
        <v>73</v>
      </c>
      <c r="F799" s="216">
        <v>111100.0</v>
      </c>
      <c r="G799" s="216">
        <v>111100.0</v>
      </c>
      <c r="H799" s="227">
        <f t="shared" si="3"/>
        <v>0</v>
      </c>
      <c r="I799" s="228" t="s">
        <v>3471</v>
      </c>
      <c r="J799" s="229" t="s">
        <v>41</v>
      </c>
      <c r="K799" s="193" t="s">
        <v>364</v>
      </c>
      <c r="L799" s="162">
        <v>45352.0</v>
      </c>
      <c r="M799" s="150"/>
      <c r="N799" s="151"/>
      <c r="O799" s="182" t="s">
        <v>3472</v>
      </c>
      <c r="P799" s="182"/>
      <c r="Q799" s="182" t="s">
        <v>3473</v>
      </c>
    </row>
    <row r="800">
      <c r="A800" s="147"/>
      <c r="B800" s="128">
        <v>793.0</v>
      </c>
      <c r="C800" s="128">
        <v>900115.0</v>
      </c>
      <c r="D800" s="242" t="s">
        <v>3474</v>
      </c>
      <c r="E800" s="167" t="s">
        <v>73</v>
      </c>
      <c r="F800" s="217">
        <v>155600.0</v>
      </c>
      <c r="G800" s="217">
        <v>155600.0</v>
      </c>
      <c r="H800" s="225">
        <f t="shared" si="3"/>
        <v>0</v>
      </c>
      <c r="I800" s="230" t="s">
        <v>3475</v>
      </c>
      <c r="J800" s="246" t="s">
        <v>46</v>
      </c>
      <c r="K800" s="195" t="s">
        <v>1503</v>
      </c>
      <c r="L800" s="162">
        <v>45352.0</v>
      </c>
      <c r="M800" s="150"/>
      <c r="N800" s="151"/>
      <c r="O800" s="182" t="s">
        <v>3476</v>
      </c>
      <c r="P800" s="182"/>
      <c r="Q800" s="182" t="s">
        <v>3477</v>
      </c>
    </row>
    <row r="801">
      <c r="A801" s="147"/>
      <c r="B801" s="128">
        <v>794.0</v>
      </c>
      <c r="C801" s="128">
        <v>800308.0</v>
      </c>
      <c r="D801" s="242" t="s">
        <v>3478</v>
      </c>
      <c r="E801" s="167" t="s">
        <v>73</v>
      </c>
      <c r="F801" s="216">
        <v>112200.0</v>
      </c>
      <c r="G801" s="216">
        <v>112200.0</v>
      </c>
      <c r="H801" s="227">
        <f t="shared" si="3"/>
        <v>0</v>
      </c>
      <c r="I801" s="228" t="s">
        <v>3261</v>
      </c>
      <c r="J801" s="229" t="s">
        <v>41</v>
      </c>
      <c r="K801" s="193" t="s">
        <v>640</v>
      </c>
      <c r="L801" s="162">
        <v>45352.0</v>
      </c>
      <c r="M801" s="150"/>
      <c r="N801" s="151"/>
      <c r="O801" s="182" t="s">
        <v>3479</v>
      </c>
      <c r="P801" s="182"/>
      <c r="Q801" s="182" t="s">
        <v>3480</v>
      </c>
    </row>
    <row r="802">
      <c r="A802" s="147"/>
      <c r="B802" s="128">
        <v>795.0</v>
      </c>
      <c r="C802" s="128">
        <v>700163.0</v>
      </c>
      <c r="D802" s="241" t="s">
        <v>3481</v>
      </c>
      <c r="E802" s="167" t="s">
        <v>73</v>
      </c>
      <c r="F802" s="217">
        <v>24000.0</v>
      </c>
      <c r="G802" s="217">
        <v>24000.0</v>
      </c>
      <c r="H802" s="225">
        <f t="shared" si="3"/>
        <v>0</v>
      </c>
      <c r="I802" s="230" t="s">
        <v>3482</v>
      </c>
      <c r="J802" s="231" t="s">
        <v>35</v>
      </c>
      <c r="K802" s="195" t="s">
        <v>3483</v>
      </c>
      <c r="L802" s="162">
        <v>45352.0</v>
      </c>
      <c r="M802" s="150"/>
      <c r="N802" s="151"/>
      <c r="O802" s="182" t="s">
        <v>3484</v>
      </c>
      <c r="P802" s="182"/>
      <c r="Q802" s="182" t="s">
        <v>3485</v>
      </c>
    </row>
    <row r="803">
      <c r="A803" s="147"/>
      <c r="B803" s="141">
        <v>796.0</v>
      </c>
      <c r="C803" s="128">
        <v>900131.0</v>
      </c>
      <c r="D803" s="242" t="s">
        <v>3486</v>
      </c>
      <c r="E803" s="167" t="s">
        <v>73</v>
      </c>
      <c r="F803" s="216">
        <v>80000.0</v>
      </c>
      <c r="G803" s="216">
        <v>80000.0</v>
      </c>
      <c r="H803" s="227">
        <f t="shared" si="3"/>
        <v>0</v>
      </c>
      <c r="I803" s="228" t="s">
        <v>2725</v>
      </c>
      <c r="J803" s="250" t="s">
        <v>1923</v>
      </c>
      <c r="K803" s="193" t="s">
        <v>1503</v>
      </c>
      <c r="L803" s="162">
        <v>45352.0</v>
      </c>
      <c r="M803" s="150"/>
      <c r="N803" s="151"/>
      <c r="O803" s="182" t="s">
        <v>3487</v>
      </c>
      <c r="P803" s="182"/>
      <c r="Q803" s="182" t="s">
        <v>3488</v>
      </c>
    </row>
    <row r="804">
      <c r="A804" s="147"/>
      <c r="B804" s="128">
        <v>797.0</v>
      </c>
      <c r="C804" s="128">
        <v>900038.0</v>
      </c>
      <c r="D804" s="242" t="s">
        <v>3489</v>
      </c>
      <c r="E804" s="167" t="s">
        <v>73</v>
      </c>
      <c r="F804" s="217">
        <v>5000.0</v>
      </c>
      <c r="G804" s="217">
        <v>5000.0</v>
      </c>
      <c r="H804" s="225">
        <f t="shared" si="3"/>
        <v>0</v>
      </c>
      <c r="I804" s="230" t="s">
        <v>2494</v>
      </c>
      <c r="J804" s="246" t="s">
        <v>46</v>
      </c>
      <c r="K804" s="195" t="s">
        <v>1517</v>
      </c>
      <c r="L804" s="162">
        <v>45352.0</v>
      </c>
      <c r="M804" s="150"/>
      <c r="N804" s="151"/>
      <c r="O804" s="182" t="s">
        <v>3490</v>
      </c>
      <c r="P804" s="182"/>
      <c r="Q804" s="182" t="s">
        <v>3491</v>
      </c>
    </row>
    <row r="805">
      <c r="A805" s="147"/>
      <c r="B805" s="128">
        <v>798.0</v>
      </c>
      <c r="C805" s="128">
        <v>900106.0</v>
      </c>
      <c r="D805" s="242" t="s">
        <v>3492</v>
      </c>
      <c r="E805" s="167" t="s">
        <v>73</v>
      </c>
      <c r="F805" s="216">
        <v>15000.0</v>
      </c>
      <c r="G805" s="216">
        <v>15000.0</v>
      </c>
      <c r="H805" s="227">
        <f t="shared" si="3"/>
        <v>0</v>
      </c>
      <c r="I805" s="228" t="s">
        <v>102</v>
      </c>
      <c r="J805" s="250" t="s">
        <v>1923</v>
      </c>
      <c r="K805" s="193" t="s">
        <v>1503</v>
      </c>
      <c r="L805" s="162">
        <v>45352.0</v>
      </c>
      <c r="M805" s="150"/>
      <c r="N805" s="151"/>
      <c r="O805" s="182" t="s">
        <v>3493</v>
      </c>
      <c r="P805" s="182"/>
      <c r="Q805" s="232" t="s">
        <v>3494</v>
      </c>
    </row>
    <row r="806">
      <c r="A806" s="147"/>
      <c r="B806" s="128">
        <v>799.0</v>
      </c>
      <c r="C806" s="128">
        <v>800106.0</v>
      </c>
      <c r="D806" s="242" t="s">
        <v>3495</v>
      </c>
      <c r="E806" s="167" t="s">
        <v>73</v>
      </c>
      <c r="F806" s="217">
        <v>49150.0</v>
      </c>
      <c r="G806" s="217">
        <v>49150.0</v>
      </c>
      <c r="H806" s="225">
        <f t="shared" si="3"/>
        <v>0</v>
      </c>
      <c r="I806" s="230" t="s">
        <v>1360</v>
      </c>
      <c r="J806" s="231" t="s">
        <v>739</v>
      </c>
      <c r="K806" s="195" t="s">
        <v>895</v>
      </c>
      <c r="L806" s="162">
        <v>45352.0</v>
      </c>
      <c r="M806" s="150"/>
      <c r="N806" s="151"/>
      <c r="O806" s="182" t="s">
        <v>3496</v>
      </c>
      <c r="P806" s="182"/>
      <c r="Q806" s="182" t="s">
        <v>3497</v>
      </c>
    </row>
    <row r="807">
      <c r="A807" s="147"/>
      <c r="B807" s="128">
        <v>800.0</v>
      </c>
      <c r="C807" s="128">
        <v>900100.0</v>
      </c>
      <c r="D807" s="211" t="s">
        <v>3498</v>
      </c>
      <c r="E807" s="167" t="s">
        <v>73</v>
      </c>
      <c r="F807" s="216">
        <v>9800.0</v>
      </c>
      <c r="G807" s="216">
        <v>9800.0</v>
      </c>
      <c r="H807" s="227">
        <f t="shared" si="3"/>
        <v>0</v>
      </c>
      <c r="I807" s="228" t="s">
        <v>552</v>
      </c>
      <c r="J807" s="250" t="s">
        <v>1923</v>
      </c>
      <c r="K807" s="193" t="s">
        <v>740</v>
      </c>
      <c r="L807" s="162">
        <v>45352.0</v>
      </c>
      <c r="M807" s="150"/>
      <c r="N807" s="151"/>
      <c r="O807" s="182" t="s">
        <v>3499</v>
      </c>
      <c r="P807" s="182"/>
      <c r="Q807" s="182" t="s">
        <v>3500</v>
      </c>
    </row>
    <row r="808">
      <c r="A808" s="147"/>
      <c r="B808" s="128">
        <v>801.0</v>
      </c>
      <c r="C808" s="128">
        <v>800029.0</v>
      </c>
      <c r="D808" s="242" t="s">
        <v>3501</v>
      </c>
      <c r="E808" s="168" t="s">
        <v>73</v>
      </c>
      <c r="F808" s="217">
        <v>100000.0</v>
      </c>
      <c r="G808" s="217">
        <v>100000.0</v>
      </c>
      <c r="H808" s="225">
        <f t="shared" si="3"/>
        <v>0</v>
      </c>
      <c r="I808" s="230" t="s">
        <v>3502</v>
      </c>
      <c r="J808" s="231" t="s">
        <v>41</v>
      </c>
      <c r="K808" s="195" t="s">
        <v>1201</v>
      </c>
      <c r="L808" s="162">
        <v>45383.0</v>
      </c>
      <c r="M808" s="150"/>
      <c r="N808" s="151"/>
      <c r="O808" s="182" t="s">
        <v>3503</v>
      </c>
      <c r="P808" s="182"/>
      <c r="Q808" s="182" t="s">
        <v>3504</v>
      </c>
    </row>
    <row r="809">
      <c r="A809" s="147"/>
      <c r="B809" s="141">
        <v>802.0</v>
      </c>
      <c r="C809" s="128">
        <v>1000067.0</v>
      </c>
      <c r="D809" s="211" t="s">
        <v>3505</v>
      </c>
      <c r="E809" s="167" t="s">
        <v>73</v>
      </c>
      <c r="F809" s="273">
        <v>126500.0</v>
      </c>
      <c r="G809" s="273">
        <v>126500.0</v>
      </c>
      <c r="H809" s="227">
        <f t="shared" si="3"/>
        <v>0</v>
      </c>
      <c r="I809" s="228" t="s">
        <v>3506</v>
      </c>
      <c r="J809" s="193" t="s">
        <v>3507</v>
      </c>
      <c r="K809" s="193" t="s">
        <v>2265</v>
      </c>
      <c r="L809" s="162">
        <v>45383.0</v>
      </c>
      <c r="M809" s="150"/>
      <c r="N809" s="151"/>
      <c r="O809" s="182" t="s">
        <v>3508</v>
      </c>
      <c r="P809" s="182"/>
      <c r="Q809" s="182" t="s">
        <v>3509</v>
      </c>
    </row>
    <row r="810">
      <c r="A810" s="147"/>
      <c r="B810" s="128">
        <v>803.0</v>
      </c>
      <c r="C810" s="128">
        <v>800290.0</v>
      </c>
      <c r="D810" s="242" t="s">
        <v>3510</v>
      </c>
      <c r="E810" s="167" t="s">
        <v>73</v>
      </c>
      <c r="F810" s="217">
        <v>75000.0</v>
      </c>
      <c r="G810" s="217">
        <v>75000.0</v>
      </c>
      <c r="H810" s="225">
        <f t="shared" si="3"/>
        <v>0</v>
      </c>
      <c r="I810" s="230" t="s">
        <v>3502</v>
      </c>
      <c r="J810" s="231" t="s">
        <v>41</v>
      </c>
      <c r="K810" s="231" t="s">
        <v>3511</v>
      </c>
      <c r="L810" s="162">
        <v>45383.0</v>
      </c>
      <c r="M810" s="150"/>
      <c r="N810" s="151"/>
      <c r="O810" s="182" t="s">
        <v>3512</v>
      </c>
      <c r="P810" s="182"/>
      <c r="Q810" s="182" t="s">
        <v>3513</v>
      </c>
    </row>
    <row r="811">
      <c r="A811" s="147"/>
      <c r="B811" s="128">
        <v>804.0</v>
      </c>
      <c r="C811" s="128">
        <v>800292.0</v>
      </c>
      <c r="D811" s="242" t="s">
        <v>3514</v>
      </c>
      <c r="E811" s="167" t="s">
        <v>73</v>
      </c>
      <c r="F811" s="216">
        <v>75000.0</v>
      </c>
      <c r="G811" s="216">
        <v>75000.0</v>
      </c>
      <c r="H811" s="227">
        <f t="shared" si="3"/>
        <v>0</v>
      </c>
      <c r="I811" s="228" t="s">
        <v>3502</v>
      </c>
      <c r="J811" s="229" t="s">
        <v>41</v>
      </c>
      <c r="K811" s="229" t="s">
        <v>3511</v>
      </c>
      <c r="L811" s="162">
        <v>45383.0</v>
      </c>
      <c r="M811" s="150"/>
      <c r="N811" s="151"/>
      <c r="O811" s="182" t="s">
        <v>3515</v>
      </c>
      <c r="P811" s="182"/>
      <c r="Q811" s="182" t="s">
        <v>3516</v>
      </c>
    </row>
    <row r="812">
      <c r="A812" s="147"/>
      <c r="B812" s="128">
        <v>805.0</v>
      </c>
      <c r="C812" s="128">
        <v>900132.0</v>
      </c>
      <c r="D812" s="242" t="s">
        <v>3517</v>
      </c>
      <c r="E812" s="167" t="s">
        <v>73</v>
      </c>
      <c r="F812" s="217">
        <v>80000.0</v>
      </c>
      <c r="G812" s="217">
        <v>80000.0</v>
      </c>
      <c r="H812" s="225">
        <f t="shared" si="3"/>
        <v>0</v>
      </c>
      <c r="I812" s="230" t="s">
        <v>2725</v>
      </c>
      <c r="J812" s="246" t="s">
        <v>46</v>
      </c>
      <c r="K812" s="195" t="s">
        <v>3518</v>
      </c>
      <c r="L812" s="162">
        <v>45383.0</v>
      </c>
      <c r="M812" s="150"/>
      <c r="N812" s="151"/>
      <c r="O812" s="182" t="s">
        <v>3519</v>
      </c>
      <c r="P812" s="182"/>
      <c r="Q812" s="182" t="s">
        <v>3520</v>
      </c>
    </row>
    <row r="813">
      <c r="A813" s="147"/>
      <c r="B813" s="141">
        <v>806.0</v>
      </c>
      <c r="C813" s="128">
        <v>1000028.0</v>
      </c>
      <c r="D813" s="242" t="s">
        <v>3521</v>
      </c>
      <c r="E813" s="167" t="s">
        <v>73</v>
      </c>
      <c r="F813" s="273">
        <v>198600.0</v>
      </c>
      <c r="G813" s="273">
        <v>198600.0</v>
      </c>
      <c r="H813" s="227">
        <f t="shared" si="3"/>
        <v>0</v>
      </c>
      <c r="I813" s="228" t="s">
        <v>3522</v>
      </c>
      <c r="J813" s="193" t="s">
        <v>3507</v>
      </c>
      <c r="K813" s="193" t="s">
        <v>3381</v>
      </c>
      <c r="L813" s="162">
        <v>45383.0</v>
      </c>
      <c r="M813" s="150"/>
      <c r="N813" s="151"/>
      <c r="O813" s="182" t="s">
        <v>3523</v>
      </c>
      <c r="P813" s="182"/>
      <c r="Q813" s="182" t="s">
        <v>3524</v>
      </c>
    </row>
    <row r="814">
      <c r="A814" s="147"/>
      <c r="B814" s="128">
        <v>807.0</v>
      </c>
      <c r="C814" s="128">
        <v>900136.0</v>
      </c>
      <c r="D814" s="242" t="s">
        <v>3525</v>
      </c>
      <c r="E814" s="167" t="s">
        <v>73</v>
      </c>
      <c r="F814" s="284">
        <v>50000.0</v>
      </c>
      <c r="G814" s="284">
        <v>50000.0</v>
      </c>
      <c r="H814" s="225">
        <f t="shared" si="3"/>
        <v>0</v>
      </c>
      <c r="I814" s="230" t="s">
        <v>2985</v>
      </c>
      <c r="J814" s="246" t="s">
        <v>52</v>
      </c>
      <c r="K814" s="195" t="s">
        <v>1547</v>
      </c>
      <c r="L814" s="285">
        <v>45383.0</v>
      </c>
      <c r="M814" s="286"/>
      <c r="N814" s="151"/>
      <c r="O814" s="182" t="s">
        <v>3526</v>
      </c>
      <c r="P814" s="182"/>
      <c r="Q814" s="232" t="s">
        <v>3527</v>
      </c>
    </row>
    <row r="815">
      <c r="A815" s="287"/>
      <c r="B815" s="128">
        <v>808.0</v>
      </c>
      <c r="C815" s="128">
        <v>900091.0</v>
      </c>
      <c r="D815" s="242" t="s">
        <v>3528</v>
      </c>
      <c r="E815" s="167" t="s">
        <v>73</v>
      </c>
      <c r="F815" s="216">
        <v>23060.0</v>
      </c>
      <c r="G815" s="216">
        <v>23060.0</v>
      </c>
      <c r="H815" s="227">
        <f t="shared" si="3"/>
        <v>0</v>
      </c>
      <c r="I815" s="228" t="s">
        <v>2144</v>
      </c>
      <c r="J815" s="250" t="s">
        <v>1923</v>
      </c>
      <c r="K815" s="193" t="s">
        <v>2265</v>
      </c>
      <c r="L815" s="288">
        <v>45383.0</v>
      </c>
      <c r="M815" s="154"/>
      <c r="N815" s="151"/>
      <c r="O815" s="182" t="s">
        <v>3529</v>
      </c>
      <c r="P815" s="182"/>
      <c r="Q815" s="182" t="s">
        <v>3530</v>
      </c>
    </row>
    <row r="816">
      <c r="A816" s="287"/>
      <c r="B816" s="128">
        <v>809.0</v>
      </c>
      <c r="C816" s="128">
        <v>800358.0</v>
      </c>
      <c r="D816" s="242" t="s">
        <v>3531</v>
      </c>
      <c r="E816" s="167" t="s">
        <v>73</v>
      </c>
      <c r="F816" s="217">
        <v>26000.0</v>
      </c>
      <c r="G816" s="217">
        <v>26000.0</v>
      </c>
      <c r="H816" s="225">
        <f t="shared" si="3"/>
        <v>0</v>
      </c>
      <c r="I816" s="230" t="s">
        <v>2504</v>
      </c>
      <c r="J816" s="231" t="s">
        <v>739</v>
      </c>
      <c r="K816" s="195" t="s">
        <v>528</v>
      </c>
      <c r="L816" s="285">
        <v>45383.0</v>
      </c>
      <c r="M816" s="154"/>
      <c r="N816" s="151"/>
      <c r="O816" s="182" t="s">
        <v>3532</v>
      </c>
      <c r="P816" s="182"/>
      <c r="Q816" s="182" t="s">
        <v>3533</v>
      </c>
    </row>
    <row r="817">
      <c r="A817" s="287"/>
      <c r="B817" s="141">
        <v>810.0</v>
      </c>
      <c r="C817" s="128">
        <v>1000002.0</v>
      </c>
      <c r="D817" s="242" t="s">
        <v>3534</v>
      </c>
      <c r="E817" s="167" t="s">
        <v>73</v>
      </c>
      <c r="F817" s="273">
        <v>33000.0</v>
      </c>
      <c r="G817" s="273">
        <v>33000.0</v>
      </c>
      <c r="H817" s="227">
        <f t="shared" si="3"/>
        <v>0</v>
      </c>
      <c r="I817" s="228" t="s">
        <v>1745</v>
      </c>
      <c r="J817" s="193" t="s">
        <v>52</v>
      </c>
      <c r="K817" s="193" t="s">
        <v>3069</v>
      </c>
      <c r="L817" s="288">
        <v>45383.0</v>
      </c>
      <c r="M817" s="154"/>
      <c r="N817" s="151"/>
      <c r="O817" s="182" t="s">
        <v>3535</v>
      </c>
      <c r="P817" s="182"/>
      <c r="Q817" s="182" t="s">
        <v>3536</v>
      </c>
    </row>
    <row r="818">
      <c r="A818" s="287"/>
      <c r="B818" s="128">
        <v>811.0</v>
      </c>
      <c r="C818" s="128">
        <v>1000134.0</v>
      </c>
      <c r="D818" s="242" t="s">
        <v>3537</v>
      </c>
      <c r="E818" s="167" t="s">
        <v>73</v>
      </c>
      <c r="F818" s="279">
        <v>36520.0</v>
      </c>
      <c r="G818" s="279">
        <v>36520.0</v>
      </c>
      <c r="H818" s="225">
        <f t="shared" si="3"/>
        <v>0</v>
      </c>
      <c r="I818" s="230" t="s">
        <v>3538</v>
      </c>
      <c r="J818" s="195" t="s">
        <v>52</v>
      </c>
      <c r="K818" s="195" t="s">
        <v>3373</v>
      </c>
      <c r="L818" s="285">
        <v>45383.0</v>
      </c>
      <c r="M818" s="154"/>
      <c r="N818" s="151"/>
      <c r="O818" s="182" t="s">
        <v>3539</v>
      </c>
      <c r="P818" s="182"/>
      <c r="Q818" s="182" t="s">
        <v>3540</v>
      </c>
    </row>
    <row r="819">
      <c r="A819" s="287"/>
      <c r="B819" s="128">
        <v>812.0</v>
      </c>
      <c r="C819" s="128">
        <v>600052.0</v>
      </c>
      <c r="D819" s="242" t="s">
        <v>3541</v>
      </c>
      <c r="E819" s="168" t="s">
        <v>73</v>
      </c>
      <c r="F819" s="220">
        <v>46850.0</v>
      </c>
      <c r="G819" s="221">
        <v>46850.0</v>
      </c>
      <c r="H819" s="227">
        <f t="shared" si="3"/>
        <v>0</v>
      </c>
      <c r="I819" s="236" t="s">
        <v>601</v>
      </c>
      <c r="J819" s="193" t="s">
        <v>30</v>
      </c>
      <c r="K819" s="193" t="s">
        <v>156</v>
      </c>
      <c r="L819" s="288">
        <v>45383.0</v>
      </c>
      <c r="M819" s="154"/>
      <c r="N819" s="151"/>
      <c r="O819" s="182" t="s">
        <v>3542</v>
      </c>
      <c r="P819" s="182"/>
      <c r="Q819" s="182" t="s">
        <v>3543</v>
      </c>
    </row>
    <row r="820">
      <c r="A820" s="289"/>
      <c r="B820" s="128">
        <v>813.0</v>
      </c>
      <c r="C820" s="290">
        <v>1100241.0</v>
      </c>
      <c r="D820" s="291" t="s">
        <v>3544</v>
      </c>
      <c r="E820" s="292" t="s">
        <v>73</v>
      </c>
      <c r="F820" s="293">
        <v>73100.0</v>
      </c>
      <c r="G820" s="293">
        <v>73100.0</v>
      </c>
      <c r="H820" s="294">
        <f t="shared" si="3"/>
        <v>0</v>
      </c>
      <c r="I820" s="295" t="s">
        <v>3545</v>
      </c>
      <c r="J820" s="296" t="s">
        <v>53</v>
      </c>
      <c r="K820" s="195" t="s">
        <v>3546</v>
      </c>
      <c r="L820" s="297">
        <v>45383.0</v>
      </c>
      <c r="M820" s="298"/>
      <c r="N820" s="299"/>
      <c r="O820" s="300" t="s">
        <v>3547</v>
      </c>
      <c r="P820" s="301"/>
      <c r="Q820" s="209" t="s">
        <v>3548</v>
      </c>
    </row>
    <row r="821">
      <c r="A821" s="287"/>
      <c r="B821" s="128">
        <v>814.0</v>
      </c>
      <c r="C821" s="128">
        <v>1000019.0</v>
      </c>
      <c r="D821" s="242" t="s">
        <v>3549</v>
      </c>
      <c r="E821" s="167" t="s">
        <v>73</v>
      </c>
      <c r="F821" s="273">
        <v>60129.0</v>
      </c>
      <c r="G821" s="273">
        <v>60129.0</v>
      </c>
      <c r="H821" s="227">
        <f t="shared" si="3"/>
        <v>0</v>
      </c>
      <c r="I821" s="228" t="s">
        <v>473</v>
      </c>
      <c r="J821" s="193" t="s">
        <v>52</v>
      </c>
      <c r="K821" s="193" t="s">
        <v>3352</v>
      </c>
      <c r="L821" s="288">
        <v>45383.0</v>
      </c>
      <c r="M821" s="154"/>
      <c r="N821" s="151"/>
      <c r="O821" s="182" t="s">
        <v>3550</v>
      </c>
      <c r="P821" s="182"/>
      <c r="Q821" s="182" t="s">
        <v>3551</v>
      </c>
    </row>
    <row r="822">
      <c r="A822" s="287"/>
      <c r="B822" s="128">
        <v>815.0</v>
      </c>
      <c r="C822" s="128">
        <v>200005.0</v>
      </c>
      <c r="D822" s="276" t="s">
        <v>3552</v>
      </c>
      <c r="E822" s="275" t="s">
        <v>73</v>
      </c>
      <c r="F822" s="218">
        <v>19469.29</v>
      </c>
      <c r="G822" s="218">
        <v>19469.29</v>
      </c>
      <c r="H822" s="225">
        <f t="shared" si="3"/>
        <v>0</v>
      </c>
      <c r="I822" s="234" t="s">
        <v>562</v>
      </c>
      <c r="J822" s="195" t="s">
        <v>103</v>
      </c>
      <c r="K822" s="195"/>
      <c r="L822" s="285">
        <v>45383.0</v>
      </c>
      <c r="M822" s="154"/>
      <c r="N822" s="151"/>
      <c r="O822" s="182" t="s">
        <v>3553</v>
      </c>
      <c r="P822" s="182"/>
      <c r="Q822" s="182" t="s">
        <v>3554</v>
      </c>
    </row>
    <row r="823">
      <c r="A823" s="287"/>
      <c r="B823" s="141">
        <v>816.0</v>
      </c>
      <c r="C823" s="128">
        <v>500049.0</v>
      </c>
      <c r="D823" s="244" t="s">
        <v>3555</v>
      </c>
      <c r="E823" s="153" t="s">
        <v>73</v>
      </c>
      <c r="F823" s="221">
        <v>59842.0</v>
      </c>
      <c r="G823" s="221">
        <v>59842.0</v>
      </c>
      <c r="H823" s="223">
        <f t="shared" si="3"/>
        <v>0</v>
      </c>
      <c r="I823" s="224" t="s">
        <v>155</v>
      </c>
      <c r="J823" s="193" t="s">
        <v>25</v>
      </c>
      <c r="K823" s="193" t="s">
        <v>114</v>
      </c>
      <c r="L823" s="288">
        <v>45383.0</v>
      </c>
      <c r="M823" s="154"/>
      <c r="N823" s="151"/>
      <c r="O823" s="182" t="s">
        <v>3556</v>
      </c>
      <c r="P823" s="182"/>
      <c r="Q823" s="182" t="s">
        <v>3557</v>
      </c>
    </row>
    <row r="824">
      <c r="A824" s="287"/>
      <c r="B824" s="128">
        <v>817.0</v>
      </c>
      <c r="C824" s="128">
        <v>600109.0</v>
      </c>
      <c r="D824" s="242" t="s">
        <v>3558</v>
      </c>
      <c r="E824" s="168" t="s">
        <v>73</v>
      </c>
      <c r="F824" s="219">
        <v>10500.0</v>
      </c>
      <c r="G824" s="219">
        <v>10500.0</v>
      </c>
      <c r="H824" s="225">
        <f t="shared" si="3"/>
        <v>0</v>
      </c>
      <c r="I824" s="234" t="s">
        <v>2730</v>
      </c>
      <c r="J824" s="195" t="s">
        <v>30</v>
      </c>
      <c r="K824" s="195" t="s">
        <v>3559</v>
      </c>
      <c r="L824" s="285">
        <v>45383.0</v>
      </c>
      <c r="M824" s="154"/>
      <c r="N824" s="151"/>
      <c r="O824" s="182" t="s">
        <v>3560</v>
      </c>
      <c r="P824" s="182"/>
      <c r="Q824" s="182" t="s">
        <v>3561</v>
      </c>
    </row>
    <row r="825">
      <c r="A825" s="287"/>
      <c r="B825" s="128">
        <v>818.0</v>
      </c>
      <c r="C825" s="128">
        <v>600110.0</v>
      </c>
      <c r="D825" s="242" t="s">
        <v>3562</v>
      </c>
      <c r="E825" s="168" t="s">
        <v>73</v>
      </c>
      <c r="F825" s="220">
        <v>13700.0</v>
      </c>
      <c r="G825" s="220">
        <v>13700.0</v>
      </c>
      <c r="H825" s="227">
        <f t="shared" si="3"/>
        <v>0</v>
      </c>
      <c r="I825" s="224" t="s">
        <v>2730</v>
      </c>
      <c r="J825" s="193" t="s">
        <v>30</v>
      </c>
      <c r="K825" s="193" t="s">
        <v>3563</v>
      </c>
      <c r="L825" s="288">
        <v>45383.0</v>
      </c>
      <c r="M825" s="154"/>
      <c r="N825" s="151"/>
      <c r="O825" s="182" t="s">
        <v>3564</v>
      </c>
      <c r="P825" s="182"/>
      <c r="Q825" s="182" t="s">
        <v>3565</v>
      </c>
    </row>
    <row r="826">
      <c r="A826" s="287"/>
      <c r="B826" s="128">
        <v>819.0</v>
      </c>
      <c r="C826" s="128">
        <v>600111.0</v>
      </c>
      <c r="D826" s="242" t="s">
        <v>3566</v>
      </c>
      <c r="E826" s="168" t="s">
        <v>73</v>
      </c>
      <c r="F826" s="219">
        <v>11500.0</v>
      </c>
      <c r="G826" s="219">
        <v>11500.0</v>
      </c>
      <c r="H826" s="225">
        <f t="shared" si="3"/>
        <v>0</v>
      </c>
      <c r="I826" s="234" t="s">
        <v>2730</v>
      </c>
      <c r="J826" s="195" t="s">
        <v>30</v>
      </c>
      <c r="K826" s="195" t="s">
        <v>3563</v>
      </c>
      <c r="L826" s="285">
        <v>45413.0</v>
      </c>
      <c r="M826" s="154"/>
      <c r="N826" s="151"/>
      <c r="O826" s="182" t="s">
        <v>3567</v>
      </c>
      <c r="P826" s="182"/>
      <c r="Q826" s="182" t="s">
        <v>3568</v>
      </c>
    </row>
    <row r="827">
      <c r="A827" s="287"/>
      <c r="B827" s="141">
        <v>820.0</v>
      </c>
      <c r="C827" s="128">
        <v>700021.0</v>
      </c>
      <c r="D827" s="196" t="s">
        <v>3569</v>
      </c>
      <c r="E827" s="167" t="s">
        <v>73</v>
      </c>
      <c r="F827" s="216">
        <v>25050.0</v>
      </c>
      <c r="G827" s="216">
        <v>25050.0</v>
      </c>
      <c r="H827" s="227">
        <f t="shared" si="3"/>
        <v>0</v>
      </c>
      <c r="I827" s="228" t="s">
        <v>601</v>
      </c>
      <c r="J827" s="229" t="s">
        <v>35</v>
      </c>
      <c r="K827" s="193" t="s">
        <v>3570</v>
      </c>
      <c r="L827" s="288">
        <v>45413.0</v>
      </c>
      <c r="M827" s="154"/>
      <c r="N827" s="151"/>
      <c r="O827" s="182" t="s">
        <v>3571</v>
      </c>
      <c r="P827" s="182"/>
      <c r="Q827" s="182" t="s">
        <v>3572</v>
      </c>
    </row>
    <row r="828">
      <c r="A828" s="287"/>
      <c r="B828" s="128">
        <v>821.0</v>
      </c>
      <c r="C828" s="128">
        <v>600036.0</v>
      </c>
      <c r="D828" s="211" t="s">
        <v>3573</v>
      </c>
      <c r="E828" s="167" t="s">
        <v>73</v>
      </c>
      <c r="F828" s="219">
        <v>35000.0</v>
      </c>
      <c r="G828" s="218">
        <v>35000.0</v>
      </c>
      <c r="H828" s="225">
        <f t="shared" si="3"/>
        <v>0</v>
      </c>
      <c r="I828" s="226" t="s">
        <v>1343</v>
      </c>
      <c r="J828" s="195" t="s">
        <v>30</v>
      </c>
      <c r="K828" s="195" t="s">
        <v>259</v>
      </c>
      <c r="L828" s="285">
        <v>45413.0</v>
      </c>
      <c r="M828" s="154"/>
      <c r="N828" s="151"/>
      <c r="O828" s="182" t="s">
        <v>3574</v>
      </c>
      <c r="P828" s="182"/>
      <c r="Q828" s="182" t="s">
        <v>3575</v>
      </c>
    </row>
    <row r="829">
      <c r="A829" s="287"/>
      <c r="B829" s="128">
        <v>822.0</v>
      </c>
      <c r="C829" s="128">
        <v>600001.0</v>
      </c>
      <c r="D829" s="242" t="s">
        <v>3576</v>
      </c>
      <c r="E829" s="167" t="s">
        <v>73</v>
      </c>
      <c r="F829" s="220">
        <v>12000.0</v>
      </c>
      <c r="G829" s="221">
        <v>12000.0</v>
      </c>
      <c r="H829" s="227">
        <f t="shared" si="3"/>
        <v>0</v>
      </c>
      <c r="I829" s="236" t="s">
        <v>2999</v>
      </c>
      <c r="J829" s="193" t="s">
        <v>30</v>
      </c>
      <c r="K829" s="193" t="s">
        <v>450</v>
      </c>
      <c r="L829" s="288">
        <v>45413.0</v>
      </c>
      <c r="M829" s="154"/>
      <c r="N829" s="151"/>
      <c r="O829" s="182"/>
      <c r="P829" s="182"/>
      <c r="Q829" s="182" t="s">
        <v>3577</v>
      </c>
    </row>
    <row r="830">
      <c r="A830" s="287"/>
      <c r="B830" s="128">
        <v>823.0</v>
      </c>
      <c r="C830" s="128">
        <v>800086.0</v>
      </c>
      <c r="D830" s="242" t="s">
        <v>3578</v>
      </c>
      <c r="E830" s="167" t="s">
        <v>73</v>
      </c>
      <c r="F830" s="217">
        <v>44586.0</v>
      </c>
      <c r="G830" s="217">
        <v>44586.0</v>
      </c>
      <c r="H830" s="225">
        <f t="shared" si="3"/>
        <v>0</v>
      </c>
      <c r="I830" s="230" t="s">
        <v>3579</v>
      </c>
      <c r="J830" s="231" t="s">
        <v>41</v>
      </c>
      <c r="K830" s="195" t="s">
        <v>1201</v>
      </c>
      <c r="L830" s="285">
        <v>45413.0</v>
      </c>
      <c r="M830" s="154"/>
      <c r="N830" s="151"/>
      <c r="O830" s="182" t="s">
        <v>3580</v>
      </c>
      <c r="P830" s="182"/>
      <c r="Q830" s="182" t="s">
        <v>3581</v>
      </c>
    </row>
    <row r="831">
      <c r="A831" s="287"/>
      <c r="B831" s="141">
        <v>824.0</v>
      </c>
      <c r="C831" s="128">
        <v>800009.0</v>
      </c>
      <c r="D831" s="242" t="s">
        <v>3582</v>
      </c>
      <c r="E831" s="167" t="s">
        <v>73</v>
      </c>
      <c r="F831" s="216">
        <v>10135.0</v>
      </c>
      <c r="G831" s="216">
        <v>10135.0</v>
      </c>
      <c r="H831" s="227">
        <f t="shared" si="3"/>
        <v>0</v>
      </c>
      <c r="I831" s="228" t="s">
        <v>167</v>
      </c>
      <c r="J831" s="229" t="s">
        <v>41</v>
      </c>
      <c r="K831" s="193" t="s">
        <v>317</v>
      </c>
      <c r="L831" s="288">
        <v>45413.0</v>
      </c>
      <c r="M831" s="154"/>
      <c r="N831" s="151"/>
      <c r="O831" s="182" t="s">
        <v>3583</v>
      </c>
      <c r="P831" s="182"/>
      <c r="Q831" s="182" t="s">
        <v>3584</v>
      </c>
    </row>
    <row r="832">
      <c r="A832" s="287"/>
      <c r="B832" s="128">
        <v>825.0</v>
      </c>
      <c r="C832" s="128">
        <v>1100209.0</v>
      </c>
      <c r="D832" s="242" t="s">
        <v>3585</v>
      </c>
      <c r="E832" s="167" t="s">
        <v>73</v>
      </c>
      <c r="F832" s="293">
        <v>100000.0</v>
      </c>
      <c r="G832" s="293">
        <v>100000.0</v>
      </c>
      <c r="H832" s="225">
        <f t="shared" si="3"/>
        <v>0</v>
      </c>
      <c r="I832" s="230" t="s">
        <v>3586</v>
      </c>
      <c r="J832" s="231" t="s">
        <v>53</v>
      </c>
      <c r="K832" s="195" t="s">
        <v>3587</v>
      </c>
      <c r="L832" s="285">
        <v>45413.0</v>
      </c>
      <c r="M832" s="154"/>
      <c r="N832" s="151"/>
      <c r="O832" s="182" t="s">
        <v>3588</v>
      </c>
      <c r="P832" s="182"/>
      <c r="Q832" s="182" t="s">
        <v>3589</v>
      </c>
    </row>
    <row r="833">
      <c r="A833" s="287"/>
      <c r="B833" s="128">
        <v>826.0</v>
      </c>
      <c r="C833" s="128">
        <v>900176.0</v>
      </c>
      <c r="D833" s="242" t="s">
        <v>3590</v>
      </c>
      <c r="E833" s="167" t="s">
        <v>73</v>
      </c>
      <c r="F833" s="216">
        <v>37000.0</v>
      </c>
      <c r="G833" s="216">
        <v>37000.0</v>
      </c>
      <c r="H833" s="227">
        <f t="shared" si="3"/>
        <v>0</v>
      </c>
      <c r="I833" s="228" t="s">
        <v>557</v>
      </c>
      <c r="J833" s="250" t="s">
        <v>46</v>
      </c>
      <c r="K833" s="193" t="s">
        <v>1503</v>
      </c>
      <c r="L833" s="288">
        <v>45413.0</v>
      </c>
      <c r="M833" s="154"/>
      <c r="N833" s="151"/>
      <c r="O833" s="182" t="s">
        <v>3591</v>
      </c>
      <c r="P833" s="182"/>
      <c r="Q833" s="253" t="s">
        <v>3592</v>
      </c>
    </row>
    <row r="834">
      <c r="A834" s="287"/>
      <c r="B834" s="128">
        <v>827.0</v>
      </c>
      <c r="C834" s="128">
        <v>1000061.0</v>
      </c>
      <c r="D834" s="242" t="s">
        <v>3593</v>
      </c>
      <c r="E834" s="167" t="s">
        <v>73</v>
      </c>
      <c r="F834" s="279">
        <v>194634.0</v>
      </c>
      <c r="G834" s="279">
        <v>194634.0</v>
      </c>
      <c r="H834" s="225">
        <f t="shared" si="3"/>
        <v>0</v>
      </c>
      <c r="I834" s="230" t="s">
        <v>3594</v>
      </c>
      <c r="J834" s="195" t="s">
        <v>52</v>
      </c>
      <c r="K834" s="195" t="s">
        <v>515</v>
      </c>
      <c r="L834" s="285">
        <v>45413.0</v>
      </c>
      <c r="M834" s="154"/>
      <c r="N834" s="151"/>
      <c r="O834" s="182" t="s">
        <v>3595</v>
      </c>
      <c r="P834" s="182"/>
      <c r="Q834" s="182" t="s">
        <v>3596</v>
      </c>
    </row>
    <row r="835">
      <c r="A835" s="302" t="s">
        <v>2027</v>
      </c>
      <c r="B835" s="128">
        <v>828.0</v>
      </c>
      <c r="C835" s="128">
        <v>900015.0</v>
      </c>
      <c r="D835" s="242" t="s">
        <v>3597</v>
      </c>
      <c r="E835" s="167" t="s">
        <v>73</v>
      </c>
      <c r="F835" s="216">
        <v>31000.0</v>
      </c>
      <c r="G835" s="216">
        <v>31000.0</v>
      </c>
      <c r="H835" s="227">
        <f t="shared" si="3"/>
        <v>0</v>
      </c>
      <c r="I835" s="228" t="s">
        <v>1129</v>
      </c>
      <c r="J835" s="250" t="s">
        <v>46</v>
      </c>
      <c r="K835" s="193" t="s">
        <v>114</v>
      </c>
      <c r="L835" s="288">
        <v>45413.0</v>
      </c>
      <c r="M835" s="154"/>
      <c r="N835" s="151"/>
      <c r="O835" s="182" t="s">
        <v>3598</v>
      </c>
      <c r="P835" s="182"/>
      <c r="Q835" s="182" t="s">
        <v>3599</v>
      </c>
    </row>
    <row r="836">
      <c r="A836" s="287"/>
      <c r="B836" s="128">
        <v>829.0</v>
      </c>
      <c r="C836" s="128">
        <v>600056.0</v>
      </c>
      <c r="D836" s="242" t="s">
        <v>3600</v>
      </c>
      <c r="E836" s="168" t="s">
        <v>73</v>
      </c>
      <c r="F836" s="219">
        <v>18000.0</v>
      </c>
      <c r="G836" s="218">
        <v>18000.0</v>
      </c>
      <c r="H836" s="225">
        <f t="shared" si="3"/>
        <v>0</v>
      </c>
      <c r="I836" s="226" t="s">
        <v>1343</v>
      </c>
      <c r="J836" s="195" t="s">
        <v>30</v>
      </c>
      <c r="K836" s="195" t="s">
        <v>3601</v>
      </c>
      <c r="L836" s="285">
        <v>45413.0</v>
      </c>
      <c r="M836" s="154"/>
      <c r="N836" s="151"/>
      <c r="O836" s="182" t="s">
        <v>3602</v>
      </c>
      <c r="P836" s="182"/>
      <c r="Q836" s="182" t="s">
        <v>3603</v>
      </c>
    </row>
    <row r="837">
      <c r="A837" s="287"/>
      <c r="B837" s="141">
        <v>830.0</v>
      </c>
      <c r="C837" s="128">
        <v>800265.0</v>
      </c>
      <c r="D837" s="242" t="s">
        <v>3604</v>
      </c>
      <c r="E837" s="167" t="s">
        <v>73</v>
      </c>
      <c r="F837" s="216">
        <v>29000.0</v>
      </c>
      <c r="G837" s="216">
        <v>29000.0</v>
      </c>
      <c r="H837" s="227">
        <f t="shared" si="3"/>
        <v>0</v>
      </c>
      <c r="I837" s="228" t="s">
        <v>417</v>
      </c>
      <c r="J837" s="229" t="s">
        <v>41</v>
      </c>
      <c r="K837" s="193" t="s">
        <v>640</v>
      </c>
      <c r="L837" s="288">
        <v>45413.0</v>
      </c>
      <c r="M837" s="154"/>
      <c r="N837" s="151"/>
      <c r="O837" s="182" t="s">
        <v>3605</v>
      </c>
      <c r="P837" s="182"/>
      <c r="Q837" s="182" t="s">
        <v>3606</v>
      </c>
    </row>
    <row r="838">
      <c r="A838" s="287"/>
      <c r="B838" s="128">
        <v>831.0</v>
      </c>
      <c r="C838" s="128">
        <v>600065.0</v>
      </c>
      <c r="D838" s="242" t="s">
        <v>3607</v>
      </c>
      <c r="E838" s="168" t="s">
        <v>73</v>
      </c>
      <c r="F838" s="219">
        <v>50000.0</v>
      </c>
      <c r="G838" s="218">
        <v>50000.0</v>
      </c>
      <c r="H838" s="225">
        <f t="shared" si="3"/>
        <v>0</v>
      </c>
      <c r="I838" s="226" t="s">
        <v>3608</v>
      </c>
      <c r="J838" s="195" t="s">
        <v>30</v>
      </c>
      <c r="K838" s="195" t="s">
        <v>3609</v>
      </c>
      <c r="L838" s="285">
        <v>45413.0</v>
      </c>
      <c r="M838" s="154"/>
      <c r="N838" s="151"/>
      <c r="O838" s="182" t="s">
        <v>3610</v>
      </c>
      <c r="P838" s="182"/>
      <c r="Q838" s="182" t="s">
        <v>3611</v>
      </c>
    </row>
    <row r="839">
      <c r="A839" s="287"/>
      <c r="B839" s="128">
        <v>832.0</v>
      </c>
      <c r="C839" s="128">
        <v>800101.0</v>
      </c>
      <c r="D839" s="242" t="s">
        <v>3612</v>
      </c>
      <c r="E839" s="167" t="s">
        <v>73</v>
      </c>
      <c r="F839" s="216">
        <v>29540.0</v>
      </c>
      <c r="G839" s="216">
        <v>29540.0</v>
      </c>
      <c r="H839" s="227">
        <f t="shared" si="3"/>
        <v>0</v>
      </c>
      <c r="I839" s="228" t="s">
        <v>2504</v>
      </c>
      <c r="J839" s="229" t="s">
        <v>41</v>
      </c>
      <c r="K839" s="193" t="s">
        <v>317</v>
      </c>
      <c r="L839" s="288">
        <v>45413.0</v>
      </c>
      <c r="M839" s="154"/>
      <c r="N839" s="151"/>
      <c r="O839" s="182" t="s">
        <v>3613</v>
      </c>
      <c r="P839" s="182"/>
      <c r="Q839" s="182" t="s">
        <v>3614</v>
      </c>
    </row>
    <row r="840">
      <c r="A840" s="287"/>
      <c r="B840" s="128">
        <v>833.0</v>
      </c>
      <c r="C840" s="128">
        <v>700231.0</v>
      </c>
      <c r="D840" s="241" t="s">
        <v>3615</v>
      </c>
      <c r="E840" s="168" t="s">
        <v>73</v>
      </c>
      <c r="F840" s="217">
        <v>9000.0</v>
      </c>
      <c r="G840" s="217">
        <v>9000.0</v>
      </c>
      <c r="H840" s="225">
        <f t="shared" si="3"/>
        <v>0</v>
      </c>
      <c r="I840" s="230" t="s">
        <v>2924</v>
      </c>
      <c r="J840" s="231" t="s">
        <v>35</v>
      </c>
      <c r="K840" s="195" t="s">
        <v>347</v>
      </c>
      <c r="L840" s="285">
        <v>45413.0</v>
      </c>
      <c r="M840" s="154"/>
      <c r="N840" s="151"/>
      <c r="O840" s="182" t="s">
        <v>3616</v>
      </c>
      <c r="P840" s="182"/>
      <c r="Q840" s="232" t="s">
        <v>3617</v>
      </c>
    </row>
    <row r="841">
      <c r="A841" s="287"/>
      <c r="B841" s="141">
        <v>834.0</v>
      </c>
      <c r="C841" s="128">
        <v>800267.0</v>
      </c>
      <c r="D841" s="242" t="s">
        <v>3618</v>
      </c>
      <c r="E841" s="167" t="s">
        <v>73</v>
      </c>
      <c r="F841" s="216">
        <v>25000.0</v>
      </c>
      <c r="G841" s="216">
        <v>25000.0</v>
      </c>
      <c r="H841" s="227">
        <f t="shared" si="3"/>
        <v>0</v>
      </c>
      <c r="I841" s="228" t="s">
        <v>3619</v>
      </c>
      <c r="J841" s="229" t="s">
        <v>41</v>
      </c>
      <c r="K841" s="193" t="s">
        <v>317</v>
      </c>
      <c r="L841" s="288">
        <v>45413.0</v>
      </c>
      <c r="M841" s="154"/>
      <c r="N841" s="151"/>
      <c r="O841" s="182" t="s">
        <v>3620</v>
      </c>
      <c r="P841" s="182"/>
      <c r="Q841" s="140" t="s">
        <v>3621</v>
      </c>
    </row>
    <row r="842">
      <c r="A842" s="287"/>
      <c r="B842" s="128">
        <v>835.0</v>
      </c>
      <c r="C842" s="128">
        <v>700122.0</v>
      </c>
      <c r="D842" s="241" t="s">
        <v>3622</v>
      </c>
      <c r="E842" s="167" t="s">
        <v>73</v>
      </c>
      <c r="F842" s="217">
        <v>50000.0</v>
      </c>
      <c r="G842" s="217">
        <v>50000.0</v>
      </c>
      <c r="H842" s="225">
        <f t="shared" si="3"/>
        <v>0</v>
      </c>
      <c r="I842" s="230" t="s">
        <v>3427</v>
      </c>
      <c r="J842" s="231" t="s">
        <v>35</v>
      </c>
      <c r="K842" s="195" t="s">
        <v>1274</v>
      </c>
      <c r="L842" s="285">
        <v>45413.0</v>
      </c>
      <c r="M842" s="154"/>
      <c r="N842" s="151"/>
      <c r="O842" s="182" t="s">
        <v>3623</v>
      </c>
      <c r="P842" s="182"/>
      <c r="Q842" s="182" t="s">
        <v>3624</v>
      </c>
    </row>
    <row r="843">
      <c r="A843" s="287"/>
      <c r="B843" s="128">
        <v>836.0</v>
      </c>
      <c r="C843" s="128">
        <v>800188.0</v>
      </c>
      <c r="D843" s="242" t="s">
        <v>3625</v>
      </c>
      <c r="E843" s="167" t="s">
        <v>73</v>
      </c>
      <c r="F843" s="216">
        <v>50000.0</v>
      </c>
      <c r="G843" s="216">
        <v>50000.0</v>
      </c>
      <c r="H843" s="227">
        <f t="shared" si="3"/>
        <v>0</v>
      </c>
      <c r="I843" s="228" t="s">
        <v>3427</v>
      </c>
      <c r="J843" s="229" t="s">
        <v>41</v>
      </c>
      <c r="K843" s="193" t="s">
        <v>3626</v>
      </c>
      <c r="L843" s="288">
        <v>45413.0</v>
      </c>
      <c r="M843" s="154"/>
      <c r="N843" s="151"/>
      <c r="O843" s="182" t="s">
        <v>3627</v>
      </c>
      <c r="P843" s="182"/>
      <c r="Q843" s="182" t="s">
        <v>3628</v>
      </c>
    </row>
    <row r="844">
      <c r="A844" s="287"/>
      <c r="B844" s="128">
        <v>837.0</v>
      </c>
      <c r="C844" s="128">
        <v>800208.0</v>
      </c>
      <c r="D844" s="245" t="s">
        <v>3629</v>
      </c>
      <c r="E844" s="167" t="s">
        <v>73</v>
      </c>
      <c r="F844" s="217">
        <v>24200.0</v>
      </c>
      <c r="G844" s="217">
        <v>24200.0</v>
      </c>
      <c r="H844" s="225">
        <f t="shared" si="3"/>
        <v>0</v>
      </c>
      <c r="I844" s="230" t="s">
        <v>2660</v>
      </c>
      <c r="J844" s="231" t="s">
        <v>41</v>
      </c>
      <c r="K844" s="195" t="s">
        <v>179</v>
      </c>
      <c r="L844" s="285">
        <v>45413.0</v>
      </c>
      <c r="M844" s="154"/>
      <c r="N844" s="151"/>
      <c r="O844" s="182" t="s">
        <v>3630</v>
      </c>
      <c r="P844" s="182"/>
      <c r="Q844" s="182" t="s">
        <v>3631</v>
      </c>
    </row>
    <row r="845">
      <c r="A845" s="287"/>
      <c r="B845" s="141">
        <v>838.0</v>
      </c>
      <c r="C845" s="128">
        <v>1000176.0</v>
      </c>
      <c r="D845" s="242" t="s">
        <v>3632</v>
      </c>
      <c r="E845" s="167" t="s">
        <v>73</v>
      </c>
      <c r="F845" s="273">
        <v>15000.0</v>
      </c>
      <c r="G845" s="273">
        <v>15000.0</v>
      </c>
      <c r="H845" s="227">
        <f t="shared" si="3"/>
        <v>0</v>
      </c>
      <c r="I845" s="228" t="s">
        <v>3633</v>
      </c>
      <c r="J845" s="193" t="s">
        <v>52</v>
      </c>
      <c r="K845" s="193" t="s">
        <v>3389</v>
      </c>
      <c r="L845" s="288">
        <v>45413.0</v>
      </c>
      <c r="M845" s="154"/>
      <c r="N845" s="151"/>
      <c r="O845" s="182" t="s">
        <v>3634</v>
      </c>
      <c r="P845" s="182"/>
      <c r="Q845" s="182" t="s">
        <v>3635</v>
      </c>
    </row>
    <row r="846">
      <c r="A846" s="287"/>
      <c r="B846" s="128">
        <v>839.0</v>
      </c>
      <c r="C846" s="128">
        <v>900007.0</v>
      </c>
      <c r="D846" s="242" t="s">
        <v>3636</v>
      </c>
      <c r="E846" s="167" t="s">
        <v>73</v>
      </c>
      <c r="F846" s="217">
        <v>33000.0</v>
      </c>
      <c r="G846" s="217">
        <v>33000.0</v>
      </c>
      <c r="H846" s="225">
        <f t="shared" si="3"/>
        <v>0</v>
      </c>
      <c r="I846" s="230" t="s">
        <v>1124</v>
      </c>
      <c r="J846" s="246" t="s">
        <v>46</v>
      </c>
      <c r="K846" s="195" t="s">
        <v>1503</v>
      </c>
      <c r="L846" s="285">
        <v>45413.0</v>
      </c>
      <c r="M846" s="154"/>
      <c r="N846" s="151"/>
      <c r="O846" s="182" t="s">
        <v>3637</v>
      </c>
      <c r="P846" s="182"/>
      <c r="Q846" s="182" t="s">
        <v>3638</v>
      </c>
    </row>
    <row r="847">
      <c r="A847" s="287"/>
      <c r="B847" s="128">
        <v>840.0</v>
      </c>
      <c r="C847" s="128">
        <v>900205.0</v>
      </c>
      <c r="D847" s="242" t="s">
        <v>3639</v>
      </c>
      <c r="E847" s="167" t="s">
        <v>73</v>
      </c>
      <c r="F847" s="216">
        <v>19600.0</v>
      </c>
      <c r="G847" s="216">
        <v>19600.0</v>
      </c>
      <c r="H847" s="227">
        <f t="shared" si="3"/>
        <v>0</v>
      </c>
      <c r="I847" s="228" t="s">
        <v>557</v>
      </c>
      <c r="J847" s="250" t="s">
        <v>46</v>
      </c>
      <c r="K847" s="193" t="s">
        <v>2265</v>
      </c>
      <c r="L847" s="288">
        <v>45413.0</v>
      </c>
      <c r="M847" s="154"/>
      <c r="N847" s="151"/>
      <c r="O847" s="182" t="s">
        <v>3640</v>
      </c>
      <c r="P847" s="182"/>
      <c r="Q847" s="182" t="s">
        <v>3641</v>
      </c>
    </row>
    <row r="848">
      <c r="A848" s="287"/>
      <c r="B848" s="128">
        <v>841.0</v>
      </c>
      <c r="C848" s="128">
        <v>800045.0</v>
      </c>
      <c r="D848" s="242" t="s">
        <v>3642</v>
      </c>
      <c r="E848" s="167" t="s">
        <v>73</v>
      </c>
      <c r="F848" s="217">
        <v>64000.0</v>
      </c>
      <c r="G848" s="217">
        <v>64000.0</v>
      </c>
      <c r="H848" s="225">
        <f t="shared" si="3"/>
        <v>0</v>
      </c>
      <c r="I848" s="230" t="s">
        <v>3065</v>
      </c>
      <c r="J848" s="231" t="s">
        <v>41</v>
      </c>
      <c r="K848" s="195" t="s">
        <v>114</v>
      </c>
      <c r="L848" s="285">
        <v>45444.0</v>
      </c>
      <c r="M848" s="154"/>
      <c r="N848" s="151"/>
      <c r="O848" s="182" t="s">
        <v>3643</v>
      </c>
      <c r="P848" s="182"/>
      <c r="Q848" s="182" t="s">
        <v>3644</v>
      </c>
    </row>
    <row r="849">
      <c r="A849" s="287"/>
      <c r="B849" s="128">
        <v>842.0</v>
      </c>
      <c r="C849" s="128">
        <v>900204.0</v>
      </c>
      <c r="D849" s="242" t="s">
        <v>3645</v>
      </c>
      <c r="E849" s="167" t="s">
        <v>73</v>
      </c>
      <c r="F849" s="216">
        <v>352800.0</v>
      </c>
      <c r="G849" s="216">
        <v>352800.0</v>
      </c>
      <c r="H849" s="227">
        <f t="shared" si="3"/>
        <v>0</v>
      </c>
      <c r="I849" s="228" t="s">
        <v>3471</v>
      </c>
      <c r="J849" s="250" t="s">
        <v>46</v>
      </c>
      <c r="K849" s="193" t="s">
        <v>1503</v>
      </c>
      <c r="L849" s="288">
        <v>45444.0</v>
      </c>
      <c r="M849" s="154"/>
      <c r="N849" s="151"/>
      <c r="O849" s="182" t="s">
        <v>3646</v>
      </c>
      <c r="P849" s="182"/>
      <c r="Q849" s="182" t="s">
        <v>3647</v>
      </c>
    </row>
    <row r="850">
      <c r="A850" s="287"/>
      <c r="B850" s="128">
        <v>843.0</v>
      </c>
      <c r="C850" s="128">
        <v>800161.0</v>
      </c>
      <c r="D850" s="242" t="s">
        <v>3648</v>
      </c>
      <c r="E850" s="167" t="s">
        <v>73</v>
      </c>
      <c r="F850" s="217">
        <v>39150.0</v>
      </c>
      <c r="G850" s="217">
        <v>39150.0</v>
      </c>
      <c r="H850" s="225">
        <f t="shared" si="3"/>
        <v>0</v>
      </c>
      <c r="I850" s="230" t="s">
        <v>1791</v>
      </c>
      <c r="J850" s="231" t="s">
        <v>41</v>
      </c>
      <c r="K850" s="195" t="s">
        <v>640</v>
      </c>
      <c r="L850" s="285">
        <v>45444.0</v>
      </c>
      <c r="M850" s="154"/>
      <c r="N850" s="151"/>
      <c r="O850" s="182" t="s">
        <v>3649</v>
      </c>
      <c r="P850" s="182"/>
      <c r="Q850" s="182" t="s">
        <v>3650</v>
      </c>
    </row>
    <row r="851">
      <c r="A851" s="287"/>
      <c r="B851" s="141">
        <v>844.0</v>
      </c>
      <c r="C851" s="128">
        <v>800228.0</v>
      </c>
      <c r="D851" s="242" t="s">
        <v>3651</v>
      </c>
      <c r="E851" s="167" t="s">
        <v>73</v>
      </c>
      <c r="F851" s="216">
        <v>75000.0</v>
      </c>
      <c r="G851" s="216">
        <v>75000.0</v>
      </c>
      <c r="H851" s="227">
        <f t="shared" si="3"/>
        <v>0</v>
      </c>
      <c r="I851" s="228" t="s">
        <v>1013</v>
      </c>
      <c r="J851" s="229" t="s">
        <v>41</v>
      </c>
      <c r="K851" s="193" t="s">
        <v>959</v>
      </c>
      <c r="L851" s="288">
        <v>45444.0</v>
      </c>
      <c r="M851" s="154"/>
      <c r="N851" s="151"/>
      <c r="O851" s="182" t="s">
        <v>3652</v>
      </c>
      <c r="P851" s="182"/>
      <c r="Q851" s="140" t="s">
        <v>3653</v>
      </c>
    </row>
    <row r="852">
      <c r="A852" s="287"/>
      <c r="B852" s="128">
        <v>845.0</v>
      </c>
      <c r="C852" s="128">
        <v>1000004.0</v>
      </c>
      <c r="D852" s="242" t="s">
        <v>3654</v>
      </c>
      <c r="E852" s="167" t="s">
        <v>73</v>
      </c>
      <c r="F852" s="279">
        <v>32000.0</v>
      </c>
      <c r="G852" s="279">
        <v>32000.0</v>
      </c>
      <c r="H852" s="225">
        <f t="shared" si="3"/>
        <v>0</v>
      </c>
      <c r="I852" s="230" t="s">
        <v>3655</v>
      </c>
      <c r="J852" s="195" t="s">
        <v>52</v>
      </c>
      <c r="K852" s="195" t="s">
        <v>3389</v>
      </c>
      <c r="L852" s="285">
        <v>45444.0</v>
      </c>
      <c r="M852" s="154"/>
      <c r="N852" s="151"/>
      <c r="O852" s="182" t="s">
        <v>3656</v>
      </c>
      <c r="P852" s="182"/>
      <c r="Q852" s="182" t="s">
        <v>3657</v>
      </c>
    </row>
    <row r="853">
      <c r="A853" s="287"/>
      <c r="B853" s="128">
        <v>846.0</v>
      </c>
      <c r="C853" s="128">
        <v>1100005.0</v>
      </c>
      <c r="D853" s="242" t="s">
        <v>3658</v>
      </c>
      <c r="E853" s="168" t="s">
        <v>73</v>
      </c>
      <c r="F853" s="303">
        <v>15392.0</v>
      </c>
      <c r="G853" s="303">
        <v>15392.0</v>
      </c>
      <c r="H853" s="227">
        <f t="shared" si="3"/>
        <v>0</v>
      </c>
      <c r="I853" s="228" t="s">
        <v>3659</v>
      </c>
      <c r="J853" s="193" t="s">
        <v>53</v>
      </c>
      <c r="K853" s="193" t="s">
        <v>3660</v>
      </c>
      <c r="L853" s="288">
        <v>45444.0</v>
      </c>
      <c r="M853" s="154"/>
      <c r="N853" s="151"/>
      <c r="O853" s="182" t="s">
        <v>3661</v>
      </c>
      <c r="P853" s="182"/>
      <c r="Q853" s="182" t="s">
        <v>3662</v>
      </c>
    </row>
    <row r="854">
      <c r="A854" s="287"/>
      <c r="B854" s="128">
        <v>847.0</v>
      </c>
      <c r="C854" s="128">
        <v>800221.0</v>
      </c>
      <c r="D854" s="242" t="s">
        <v>3663</v>
      </c>
      <c r="E854" s="167" t="s">
        <v>73</v>
      </c>
      <c r="F854" s="217">
        <v>26000.0</v>
      </c>
      <c r="G854" s="217">
        <v>26000.0</v>
      </c>
      <c r="H854" s="225">
        <f t="shared" si="3"/>
        <v>0</v>
      </c>
      <c r="I854" s="230" t="s">
        <v>417</v>
      </c>
      <c r="J854" s="231" t="s">
        <v>41</v>
      </c>
      <c r="K854" s="195" t="s">
        <v>114</v>
      </c>
      <c r="L854" s="285">
        <v>45444.0</v>
      </c>
      <c r="M854" s="154"/>
      <c r="N854" s="151"/>
      <c r="O854" s="140" t="s">
        <v>3664</v>
      </c>
      <c r="P854" s="182"/>
      <c r="Q854" s="182" t="s">
        <v>3665</v>
      </c>
    </row>
    <row r="855">
      <c r="A855" s="287"/>
      <c r="B855" s="141">
        <v>848.0</v>
      </c>
      <c r="C855" s="128">
        <v>1000112.0</v>
      </c>
      <c r="D855" s="242" t="s">
        <v>3666</v>
      </c>
      <c r="E855" s="167" t="s">
        <v>73</v>
      </c>
      <c r="F855" s="273">
        <v>143571.0</v>
      </c>
      <c r="G855" s="273">
        <v>143571.0</v>
      </c>
      <c r="H855" s="227">
        <f t="shared" si="3"/>
        <v>0</v>
      </c>
      <c r="I855" s="228" t="s">
        <v>2290</v>
      </c>
      <c r="J855" s="193" t="s">
        <v>52</v>
      </c>
      <c r="K855" s="193" t="s">
        <v>3373</v>
      </c>
      <c r="L855" s="288">
        <v>45444.0</v>
      </c>
      <c r="M855" s="154"/>
      <c r="N855" s="151"/>
      <c r="O855" s="182" t="s">
        <v>3667</v>
      </c>
      <c r="P855" s="182"/>
      <c r="Q855" s="182" t="s">
        <v>3668</v>
      </c>
    </row>
    <row r="856">
      <c r="A856" s="287"/>
      <c r="B856" s="128">
        <v>849.0</v>
      </c>
      <c r="C856" s="128">
        <v>900024.0</v>
      </c>
      <c r="D856" s="242" t="s">
        <v>3669</v>
      </c>
      <c r="E856" s="167" t="s">
        <v>73</v>
      </c>
      <c r="F856" s="217">
        <v>28837.0</v>
      </c>
      <c r="G856" s="217">
        <v>28837.0</v>
      </c>
      <c r="H856" s="225">
        <f t="shared" si="3"/>
        <v>0</v>
      </c>
      <c r="I856" s="230" t="s">
        <v>1834</v>
      </c>
      <c r="J856" s="246" t="s">
        <v>46</v>
      </c>
      <c r="K856" s="195" t="s">
        <v>1896</v>
      </c>
      <c r="L856" s="285">
        <v>45444.0</v>
      </c>
      <c r="M856" s="154"/>
      <c r="N856" s="151"/>
      <c r="O856" s="182" t="s">
        <v>3670</v>
      </c>
      <c r="P856" s="182"/>
      <c r="Q856" s="182" t="s">
        <v>3671</v>
      </c>
    </row>
    <row r="857">
      <c r="A857" s="287"/>
      <c r="B857" s="128">
        <v>850.0</v>
      </c>
      <c r="C857" s="128">
        <v>700156.0</v>
      </c>
      <c r="D857" s="241" t="s">
        <v>3672</v>
      </c>
      <c r="E857" s="167" t="s">
        <v>73</v>
      </c>
      <c r="F857" s="216">
        <v>98725.0</v>
      </c>
      <c r="G857" s="216">
        <v>98725.0</v>
      </c>
      <c r="H857" s="227">
        <f t="shared" si="3"/>
        <v>0</v>
      </c>
      <c r="I857" s="228" t="s">
        <v>3261</v>
      </c>
      <c r="J857" s="229" t="s">
        <v>35</v>
      </c>
      <c r="K857" s="193" t="s">
        <v>364</v>
      </c>
      <c r="L857" s="288">
        <v>45444.0</v>
      </c>
      <c r="M857" s="154"/>
      <c r="N857" s="151"/>
      <c r="O857" s="182" t="s">
        <v>3673</v>
      </c>
      <c r="P857" s="182"/>
      <c r="Q857" s="182" t="s">
        <v>3674</v>
      </c>
    </row>
    <row r="858">
      <c r="A858" s="287"/>
      <c r="B858" s="128">
        <v>851.0</v>
      </c>
      <c r="C858" s="128">
        <v>1100229.0</v>
      </c>
      <c r="D858" s="242" t="s">
        <v>3675</v>
      </c>
      <c r="E858" s="168" t="s">
        <v>73</v>
      </c>
      <c r="F858" s="293">
        <v>200000.0</v>
      </c>
      <c r="G858" s="293">
        <v>200000.0</v>
      </c>
      <c r="H858" s="225">
        <f t="shared" si="3"/>
        <v>0</v>
      </c>
      <c r="I858" s="230" t="s">
        <v>3676</v>
      </c>
      <c r="J858" s="231" t="s">
        <v>53</v>
      </c>
      <c r="K858" s="195" t="s">
        <v>3660</v>
      </c>
      <c r="L858" s="285">
        <v>45444.0</v>
      </c>
      <c r="M858" s="154"/>
      <c r="N858" s="151"/>
      <c r="O858" s="182" t="s">
        <v>3677</v>
      </c>
      <c r="P858" s="182"/>
      <c r="Q858" s="182" t="s">
        <v>3678</v>
      </c>
    </row>
    <row r="859">
      <c r="A859" s="287"/>
      <c r="B859" s="141">
        <v>852.0</v>
      </c>
      <c r="C859" s="128">
        <v>800248.0</v>
      </c>
      <c r="D859" s="242" t="s">
        <v>3679</v>
      </c>
      <c r="E859" s="167" t="s">
        <v>73</v>
      </c>
      <c r="F859" s="216">
        <v>75000.0</v>
      </c>
      <c r="G859" s="216">
        <v>75000.0</v>
      </c>
      <c r="H859" s="227">
        <f t="shared" si="3"/>
        <v>0</v>
      </c>
      <c r="I859" s="228" t="s">
        <v>1013</v>
      </c>
      <c r="J859" s="229" t="s">
        <v>41</v>
      </c>
      <c r="K859" s="193" t="s">
        <v>1896</v>
      </c>
      <c r="L859" s="288">
        <v>45444.0</v>
      </c>
      <c r="M859" s="154"/>
      <c r="N859" s="151"/>
      <c r="O859" s="182" t="s">
        <v>3680</v>
      </c>
      <c r="P859" s="182"/>
      <c r="Q859" s="140" t="s">
        <v>3681</v>
      </c>
    </row>
    <row r="860">
      <c r="A860" s="287"/>
      <c r="B860" s="128">
        <v>853.0</v>
      </c>
      <c r="C860" s="128">
        <v>1000005.0</v>
      </c>
      <c r="D860" s="242" t="s">
        <v>3682</v>
      </c>
      <c r="E860" s="167" t="s">
        <v>73</v>
      </c>
      <c r="F860" s="279">
        <v>75000.0</v>
      </c>
      <c r="G860" s="279">
        <v>75000.0</v>
      </c>
      <c r="H860" s="225">
        <f t="shared" si="3"/>
        <v>0</v>
      </c>
      <c r="I860" s="230" t="s">
        <v>3683</v>
      </c>
      <c r="J860" s="195" t="s">
        <v>52</v>
      </c>
      <c r="K860" s="195" t="s">
        <v>3360</v>
      </c>
      <c r="L860" s="285">
        <v>45444.0</v>
      </c>
      <c r="M860" s="154"/>
      <c r="N860" s="151"/>
      <c r="O860" s="182" t="s">
        <v>3684</v>
      </c>
      <c r="P860" s="182"/>
      <c r="Q860" s="182" t="s">
        <v>3685</v>
      </c>
    </row>
    <row r="861">
      <c r="A861" s="287"/>
      <c r="B861" s="128">
        <v>854.0</v>
      </c>
      <c r="C861" s="128">
        <v>800360.0</v>
      </c>
      <c r="D861" s="242" t="s">
        <v>3686</v>
      </c>
      <c r="E861" s="167" t="s">
        <v>73</v>
      </c>
      <c r="F861" s="216">
        <v>50000.0</v>
      </c>
      <c r="G861" s="216">
        <v>50000.0</v>
      </c>
      <c r="H861" s="227">
        <f t="shared" si="3"/>
        <v>0</v>
      </c>
      <c r="I861" s="228" t="s">
        <v>1651</v>
      </c>
      <c r="J861" s="229" t="s">
        <v>41</v>
      </c>
      <c r="K861" s="193" t="s">
        <v>938</v>
      </c>
      <c r="L861" s="288">
        <v>45444.0</v>
      </c>
      <c r="M861" s="154"/>
      <c r="N861" s="151"/>
      <c r="O861" s="182" t="s">
        <v>3687</v>
      </c>
      <c r="P861" s="182"/>
      <c r="Q861" s="182" t="s">
        <v>3688</v>
      </c>
    </row>
    <row r="862">
      <c r="A862" s="287"/>
      <c r="B862" s="128">
        <v>855.0</v>
      </c>
      <c r="C862" s="128">
        <v>1100084.0</v>
      </c>
      <c r="D862" s="242" t="s">
        <v>3689</v>
      </c>
      <c r="E862" s="168" t="s">
        <v>73</v>
      </c>
      <c r="F862" s="293">
        <v>35000.0</v>
      </c>
      <c r="G862" s="293">
        <v>35000.0</v>
      </c>
      <c r="H862" s="225">
        <f t="shared" si="3"/>
        <v>0</v>
      </c>
      <c r="I862" s="230" t="s">
        <v>3437</v>
      </c>
      <c r="J862" s="195" t="s">
        <v>53</v>
      </c>
      <c r="K862" s="195" t="s">
        <v>3660</v>
      </c>
      <c r="L862" s="285">
        <v>45444.0</v>
      </c>
      <c r="M862" s="154"/>
      <c r="N862" s="151"/>
      <c r="O862" s="182" t="s">
        <v>3690</v>
      </c>
      <c r="P862" s="182"/>
      <c r="Q862" s="182" t="s">
        <v>3691</v>
      </c>
    </row>
    <row r="863">
      <c r="A863" s="287"/>
      <c r="B863" s="128">
        <v>856.0</v>
      </c>
      <c r="C863" s="128">
        <v>800144.0</v>
      </c>
      <c r="D863" s="242" t="s">
        <v>3692</v>
      </c>
      <c r="E863" s="167" t="s">
        <v>73</v>
      </c>
      <c r="F863" s="216">
        <v>47250.0</v>
      </c>
      <c r="G863" s="216">
        <v>47250.0</v>
      </c>
      <c r="H863" s="227">
        <f t="shared" si="3"/>
        <v>0</v>
      </c>
      <c r="I863" s="228" t="s">
        <v>2090</v>
      </c>
      <c r="J863" s="229" t="s">
        <v>41</v>
      </c>
      <c r="K863" s="193" t="s">
        <v>959</v>
      </c>
      <c r="L863" s="288">
        <v>45444.0</v>
      </c>
      <c r="M863" s="154"/>
      <c r="N863" s="151"/>
      <c r="O863" s="182" t="s">
        <v>3693</v>
      </c>
      <c r="P863" s="182"/>
      <c r="Q863" s="182" t="s">
        <v>3694</v>
      </c>
    </row>
    <row r="864">
      <c r="A864" s="287"/>
      <c r="B864" s="128">
        <v>857.0</v>
      </c>
      <c r="C864" s="128">
        <v>900096.0</v>
      </c>
      <c r="D864" s="242" t="s">
        <v>3695</v>
      </c>
      <c r="E864" s="167" t="s">
        <v>73</v>
      </c>
      <c r="F864" s="217">
        <v>90000.0</v>
      </c>
      <c r="G864" s="217">
        <v>90000.0</v>
      </c>
      <c r="H864" s="225">
        <f t="shared" si="3"/>
        <v>0</v>
      </c>
      <c r="I864" s="230" t="s">
        <v>3696</v>
      </c>
      <c r="J864" s="246" t="s">
        <v>46</v>
      </c>
      <c r="K864" s="195" t="s">
        <v>1503</v>
      </c>
      <c r="L864" s="285">
        <v>45444.0</v>
      </c>
      <c r="M864" s="154"/>
      <c r="N864" s="151"/>
      <c r="O864" s="182" t="s">
        <v>3697</v>
      </c>
      <c r="P864" s="182"/>
      <c r="Q864" s="182" t="s">
        <v>3698</v>
      </c>
    </row>
    <row r="865">
      <c r="A865" s="287"/>
      <c r="B865" s="141">
        <v>858.0</v>
      </c>
      <c r="C865" s="128">
        <v>900037.0</v>
      </c>
      <c r="D865" s="242" t="s">
        <v>3699</v>
      </c>
      <c r="E865" s="167" t="s">
        <v>73</v>
      </c>
      <c r="F865" s="216">
        <v>12500.0</v>
      </c>
      <c r="G865" s="216">
        <v>12500.0</v>
      </c>
      <c r="H865" s="227">
        <f t="shared" si="3"/>
        <v>0</v>
      </c>
      <c r="I865" s="228" t="s">
        <v>2712</v>
      </c>
      <c r="J865" s="250" t="s">
        <v>46</v>
      </c>
      <c r="K865" s="193" t="s">
        <v>1547</v>
      </c>
      <c r="L865" s="288">
        <v>45444.0</v>
      </c>
      <c r="M865" s="154"/>
      <c r="N865" s="151"/>
      <c r="O865" s="182" t="s">
        <v>3700</v>
      </c>
      <c r="P865" s="182"/>
      <c r="Q865" s="182" t="s">
        <v>3701</v>
      </c>
    </row>
    <row r="866">
      <c r="A866" s="287"/>
      <c r="B866" s="128">
        <v>859.0</v>
      </c>
      <c r="C866" s="128">
        <v>800061.0</v>
      </c>
      <c r="D866" s="242" t="s">
        <v>3702</v>
      </c>
      <c r="E866" s="167" t="s">
        <v>73</v>
      </c>
      <c r="F866" s="217">
        <v>30000.0</v>
      </c>
      <c r="G866" s="217">
        <v>30000.0</v>
      </c>
      <c r="H866" s="225">
        <f t="shared" si="3"/>
        <v>0</v>
      </c>
      <c r="I866" s="230" t="s">
        <v>3703</v>
      </c>
      <c r="J866" s="231" t="s">
        <v>41</v>
      </c>
      <c r="K866" s="195" t="s">
        <v>1062</v>
      </c>
      <c r="L866" s="285">
        <v>45444.0</v>
      </c>
      <c r="M866" s="154"/>
      <c r="N866" s="151"/>
      <c r="O866" s="182" t="s">
        <v>3704</v>
      </c>
      <c r="P866" s="182"/>
      <c r="Q866" s="182" t="s">
        <v>3705</v>
      </c>
    </row>
    <row r="867">
      <c r="A867" s="287"/>
      <c r="B867" s="128">
        <v>860.0</v>
      </c>
      <c r="C867" s="128">
        <v>1000146.0</v>
      </c>
      <c r="D867" s="242" t="s">
        <v>3706</v>
      </c>
      <c r="E867" s="167" t="s">
        <v>73</v>
      </c>
      <c r="F867" s="273">
        <v>143571.0</v>
      </c>
      <c r="G867" s="273">
        <v>143571.0</v>
      </c>
      <c r="H867" s="227">
        <f t="shared" si="3"/>
        <v>0</v>
      </c>
      <c r="I867" s="228" t="s">
        <v>3707</v>
      </c>
      <c r="J867" s="193" t="s">
        <v>52</v>
      </c>
      <c r="K867" s="193" t="s">
        <v>3373</v>
      </c>
      <c r="L867" s="288">
        <v>45444.0</v>
      </c>
      <c r="M867" s="154"/>
      <c r="N867" s="151"/>
      <c r="O867" s="182" t="s">
        <v>3708</v>
      </c>
      <c r="P867" s="182"/>
      <c r="Q867" s="182" t="s">
        <v>3709</v>
      </c>
    </row>
    <row r="868">
      <c r="A868" s="287"/>
      <c r="B868" s="128">
        <v>861.0</v>
      </c>
      <c r="C868" s="128">
        <v>1100163.0</v>
      </c>
      <c r="D868" s="211" t="s">
        <v>3710</v>
      </c>
      <c r="E868" s="167" t="s">
        <v>73</v>
      </c>
      <c r="F868" s="293">
        <v>29900.0</v>
      </c>
      <c r="G868" s="293">
        <v>29900.0</v>
      </c>
      <c r="H868" s="225">
        <f t="shared" si="3"/>
        <v>0</v>
      </c>
      <c r="I868" s="230" t="s">
        <v>1541</v>
      </c>
      <c r="J868" s="195" t="s">
        <v>53</v>
      </c>
      <c r="K868" s="195" t="s">
        <v>3660</v>
      </c>
      <c r="L868" s="285">
        <v>45444.0</v>
      </c>
      <c r="M868" s="154"/>
      <c r="N868" s="151"/>
      <c r="O868" s="182" t="s">
        <v>3711</v>
      </c>
      <c r="P868" s="182"/>
      <c r="Q868" s="182" t="s">
        <v>3712</v>
      </c>
    </row>
    <row r="869">
      <c r="A869" s="287"/>
      <c r="B869" s="141">
        <v>862.0</v>
      </c>
      <c r="C869" s="128">
        <v>1000094.0</v>
      </c>
      <c r="D869" s="242" t="s">
        <v>3713</v>
      </c>
      <c r="E869" s="167" t="s">
        <v>73</v>
      </c>
      <c r="F869" s="273">
        <v>75000.0</v>
      </c>
      <c r="G869" s="273">
        <v>75000.0</v>
      </c>
      <c r="H869" s="227">
        <f t="shared" si="3"/>
        <v>0</v>
      </c>
      <c r="I869" s="228" t="s">
        <v>3676</v>
      </c>
      <c r="J869" s="193" t="s">
        <v>52</v>
      </c>
      <c r="K869" s="193" t="s">
        <v>3069</v>
      </c>
      <c r="L869" s="288">
        <v>45444.0</v>
      </c>
      <c r="M869" s="154"/>
      <c r="N869" s="151"/>
      <c r="O869" s="182" t="s">
        <v>3714</v>
      </c>
      <c r="P869" s="182"/>
      <c r="Q869" s="182" t="s">
        <v>3715</v>
      </c>
    </row>
    <row r="870">
      <c r="A870" s="287"/>
      <c r="B870" s="128">
        <v>863.0</v>
      </c>
      <c r="C870" s="128">
        <v>1000073.0</v>
      </c>
      <c r="D870" s="242" t="s">
        <v>3716</v>
      </c>
      <c r="E870" s="167" t="s">
        <v>73</v>
      </c>
      <c r="F870" s="279">
        <v>550000.0</v>
      </c>
      <c r="G870" s="279">
        <v>550000.0</v>
      </c>
      <c r="H870" s="225">
        <f t="shared" si="3"/>
        <v>0</v>
      </c>
      <c r="I870" s="230" t="s">
        <v>3448</v>
      </c>
      <c r="J870" s="195" t="s">
        <v>52</v>
      </c>
      <c r="K870" s="195" t="s">
        <v>3717</v>
      </c>
      <c r="L870" s="285">
        <v>45444.0</v>
      </c>
      <c r="M870" s="181"/>
      <c r="N870" s="181"/>
      <c r="O870" s="183" t="s">
        <v>3718</v>
      </c>
      <c r="P870" s="202"/>
      <c r="Q870" s="202" t="s">
        <v>1942</v>
      </c>
    </row>
    <row r="871">
      <c r="A871" s="287"/>
      <c r="B871" s="128">
        <v>864.0</v>
      </c>
      <c r="C871" s="128">
        <v>600048.0</v>
      </c>
      <c r="D871" s="242" t="s">
        <v>3719</v>
      </c>
      <c r="E871" s="168" t="s">
        <v>73</v>
      </c>
      <c r="F871" s="220">
        <v>39650.0</v>
      </c>
      <c r="G871" s="221">
        <v>39650.0</v>
      </c>
      <c r="H871" s="227">
        <f t="shared" si="3"/>
        <v>0</v>
      </c>
      <c r="I871" s="236" t="s">
        <v>601</v>
      </c>
      <c r="J871" s="193" t="s">
        <v>265</v>
      </c>
      <c r="K871" s="193" t="s">
        <v>198</v>
      </c>
      <c r="L871" s="288">
        <v>45444.0</v>
      </c>
      <c r="M871" s="154"/>
      <c r="N871" s="151"/>
      <c r="O871" s="182" t="s">
        <v>3720</v>
      </c>
      <c r="P871" s="182"/>
      <c r="Q871" s="182" t="s">
        <v>3721</v>
      </c>
    </row>
    <row r="872">
      <c r="A872" s="287"/>
      <c r="B872" s="128">
        <v>865.0</v>
      </c>
      <c r="C872" s="128">
        <v>800085.0</v>
      </c>
      <c r="D872" s="242" t="s">
        <v>3722</v>
      </c>
      <c r="E872" s="167" t="s">
        <v>73</v>
      </c>
      <c r="F872" s="217">
        <v>36000.0</v>
      </c>
      <c r="G872" s="217">
        <v>36000.0</v>
      </c>
      <c r="H872" s="225">
        <f t="shared" si="3"/>
        <v>0</v>
      </c>
      <c r="I872" s="230" t="s">
        <v>3723</v>
      </c>
      <c r="J872" s="231" t="s">
        <v>739</v>
      </c>
      <c r="K872" s="195" t="s">
        <v>317</v>
      </c>
      <c r="L872" s="285">
        <v>45444.0</v>
      </c>
      <c r="M872" s="154"/>
      <c r="N872" s="151"/>
      <c r="O872" s="182" t="s">
        <v>3724</v>
      </c>
      <c r="P872" s="182"/>
      <c r="Q872" s="182" t="s">
        <v>3725</v>
      </c>
    </row>
    <row r="873">
      <c r="A873" s="287"/>
      <c r="B873" s="141">
        <v>866.0</v>
      </c>
      <c r="C873" s="128">
        <v>1000058.0</v>
      </c>
      <c r="D873" s="242" t="s">
        <v>3726</v>
      </c>
      <c r="E873" s="167" t="s">
        <v>73</v>
      </c>
      <c r="F873" s="273">
        <v>300000.0</v>
      </c>
      <c r="G873" s="304">
        <v>300000.0</v>
      </c>
      <c r="H873" s="227">
        <f t="shared" si="3"/>
        <v>0</v>
      </c>
      <c r="I873" s="228" t="s">
        <v>1502</v>
      </c>
      <c r="J873" s="193" t="s">
        <v>52</v>
      </c>
      <c r="K873" s="193" t="s">
        <v>3381</v>
      </c>
      <c r="L873" s="288">
        <v>45444.0</v>
      </c>
      <c r="M873" s="154"/>
      <c r="N873" s="151"/>
      <c r="O873" s="182" t="s">
        <v>3727</v>
      </c>
      <c r="P873" s="182"/>
      <c r="Q873" s="182" t="s">
        <v>3728</v>
      </c>
    </row>
    <row r="874">
      <c r="A874" s="287"/>
      <c r="B874" s="128">
        <v>867.0</v>
      </c>
      <c r="C874" s="128">
        <v>1000105.0</v>
      </c>
      <c r="D874" s="242" t="s">
        <v>3729</v>
      </c>
      <c r="E874" s="167" t="s">
        <v>73</v>
      </c>
      <c r="F874" s="279">
        <v>235714.0</v>
      </c>
      <c r="G874" s="279">
        <v>235714.0</v>
      </c>
      <c r="H874" s="225">
        <f t="shared" si="3"/>
        <v>0</v>
      </c>
      <c r="I874" s="230" t="s">
        <v>2290</v>
      </c>
      <c r="J874" s="195" t="s">
        <v>3507</v>
      </c>
      <c r="K874" s="195" t="s">
        <v>3460</v>
      </c>
      <c r="L874" s="285">
        <v>45444.0</v>
      </c>
      <c r="M874" s="154"/>
      <c r="N874" s="151"/>
      <c r="O874" s="232" t="s">
        <v>3730</v>
      </c>
      <c r="P874" s="182"/>
      <c r="Q874" s="182" t="s">
        <v>3731</v>
      </c>
    </row>
    <row r="875">
      <c r="A875" s="287"/>
      <c r="B875" s="128">
        <v>868.0</v>
      </c>
      <c r="C875" s="128">
        <v>1100083.0</v>
      </c>
      <c r="D875" s="242" t="s">
        <v>3732</v>
      </c>
      <c r="E875" s="168" t="s">
        <v>73</v>
      </c>
      <c r="F875" s="303">
        <v>64000.0</v>
      </c>
      <c r="G875" s="303">
        <v>64000.0</v>
      </c>
      <c r="H875" s="227">
        <f t="shared" si="3"/>
        <v>0</v>
      </c>
      <c r="I875" s="228" t="s">
        <v>3437</v>
      </c>
      <c r="J875" s="193" t="s">
        <v>3733</v>
      </c>
      <c r="K875" s="193" t="s">
        <v>3546</v>
      </c>
      <c r="L875" s="288">
        <v>45444.0</v>
      </c>
      <c r="M875" s="154"/>
      <c r="N875" s="151"/>
      <c r="O875" s="182" t="s">
        <v>3734</v>
      </c>
      <c r="P875" s="182"/>
      <c r="Q875" s="182" t="s">
        <v>3735</v>
      </c>
    </row>
    <row r="876">
      <c r="A876" s="287"/>
      <c r="B876" s="128">
        <v>869.0</v>
      </c>
      <c r="C876" s="128">
        <v>1100008.0</v>
      </c>
      <c r="D876" s="242" t="s">
        <v>3736</v>
      </c>
      <c r="E876" s="167" t="s">
        <v>73</v>
      </c>
      <c r="F876" s="293">
        <v>17550.0</v>
      </c>
      <c r="G876" s="293">
        <v>17550.0</v>
      </c>
      <c r="H876" s="225">
        <f t="shared" si="3"/>
        <v>0</v>
      </c>
      <c r="I876" s="230" t="s">
        <v>1745</v>
      </c>
      <c r="J876" s="195" t="s">
        <v>53</v>
      </c>
      <c r="K876" s="195" t="s">
        <v>3660</v>
      </c>
      <c r="L876" s="285">
        <v>45444.0</v>
      </c>
      <c r="M876" s="154"/>
      <c r="N876" s="151"/>
      <c r="O876" s="182" t="s">
        <v>3737</v>
      </c>
      <c r="P876" s="182"/>
      <c r="Q876" s="182" t="s">
        <v>3738</v>
      </c>
    </row>
    <row r="877">
      <c r="A877" s="287"/>
      <c r="B877" s="128">
        <v>870.0</v>
      </c>
      <c r="C877" s="128">
        <v>1100010.0</v>
      </c>
      <c r="D877" s="242" t="s">
        <v>3739</v>
      </c>
      <c r="E877" s="167" t="s">
        <v>73</v>
      </c>
      <c r="F877" s="303">
        <v>20628.0</v>
      </c>
      <c r="G877" s="304">
        <v>20628.0</v>
      </c>
      <c r="H877" s="227">
        <f t="shared" si="3"/>
        <v>0</v>
      </c>
      <c r="I877" s="228" t="s">
        <v>1745</v>
      </c>
      <c r="J877" s="193" t="s">
        <v>53</v>
      </c>
      <c r="K877" s="193" t="s">
        <v>3660</v>
      </c>
      <c r="L877" s="288">
        <v>45444.0</v>
      </c>
      <c r="M877" s="154"/>
      <c r="N877" s="151"/>
      <c r="O877" s="182" t="s">
        <v>3740</v>
      </c>
      <c r="P877" s="182"/>
      <c r="Q877" s="182" t="s">
        <v>3741</v>
      </c>
    </row>
    <row r="878">
      <c r="A878" s="287"/>
      <c r="B878" s="128">
        <v>871.0</v>
      </c>
      <c r="C878" s="128">
        <v>1100280.0</v>
      </c>
      <c r="D878" s="242" t="s">
        <v>3742</v>
      </c>
      <c r="E878" s="167" t="s">
        <v>73</v>
      </c>
      <c r="F878" s="293">
        <v>120000.0</v>
      </c>
      <c r="G878" s="305">
        <v>120000.0</v>
      </c>
      <c r="H878" s="225">
        <f t="shared" si="3"/>
        <v>0</v>
      </c>
      <c r="I878" s="230" t="s">
        <v>3676</v>
      </c>
      <c r="J878" s="195" t="s">
        <v>53</v>
      </c>
      <c r="K878" s="195" t="s">
        <v>3660</v>
      </c>
      <c r="L878" s="285">
        <v>45444.0</v>
      </c>
      <c r="M878" s="154"/>
      <c r="N878" s="151"/>
      <c r="O878" s="182" t="s">
        <v>3743</v>
      </c>
      <c r="P878" s="182"/>
      <c r="Q878" s="182" t="s">
        <v>3744</v>
      </c>
    </row>
    <row r="879">
      <c r="A879" s="287"/>
      <c r="B879" s="141">
        <v>872.0</v>
      </c>
      <c r="C879" s="128">
        <v>1100171.0</v>
      </c>
      <c r="D879" s="242" t="s">
        <v>3745</v>
      </c>
      <c r="E879" s="167" t="s">
        <v>73</v>
      </c>
      <c r="F879" s="303">
        <v>15564.0</v>
      </c>
      <c r="G879" s="303">
        <v>15564.0</v>
      </c>
      <c r="H879" s="227">
        <f t="shared" si="3"/>
        <v>0</v>
      </c>
      <c r="I879" s="228" t="s">
        <v>3746</v>
      </c>
      <c r="J879" s="193" t="s">
        <v>53</v>
      </c>
      <c r="K879" s="193" t="s">
        <v>3660</v>
      </c>
      <c r="L879" s="288">
        <v>45444.0</v>
      </c>
      <c r="M879" s="154"/>
      <c r="N879" s="151"/>
      <c r="O879" s="182" t="s">
        <v>3747</v>
      </c>
      <c r="P879" s="182"/>
      <c r="Q879" s="182" t="s">
        <v>3748</v>
      </c>
    </row>
    <row r="880">
      <c r="A880" s="287"/>
      <c r="B880" s="128">
        <v>873.0</v>
      </c>
      <c r="C880" s="128">
        <v>1100173.0</v>
      </c>
      <c r="D880" s="242" t="s">
        <v>3749</v>
      </c>
      <c r="E880" s="167" t="s">
        <v>73</v>
      </c>
      <c r="F880" s="293">
        <v>196000.0</v>
      </c>
      <c r="G880" s="293">
        <v>196000.0</v>
      </c>
      <c r="H880" s="225">
        <f t="shared" si="3"/>
        <v>0</v>
      </c>
      <c r="I880" s="230" t="s">
        <v>3750</v>
      </c>
      <c r="J880" s="195" t="s">
        <v>53</v>
      </c>
      <c r="K880" s="195" t="s">
        <v>3546</v>
      </c>
      <c r="L880" s="285">
        <v>45444.0</v>
      </c>
      <c r="M880" s="154"/>
      <c r="N880" s="151"/>
      <c r="O880" s="182" t="s">
        <v>3751</v>
      </c>
      <c r="P880" s="182"/>
      <c r="Q880" s="182" t="s">
        <v>3752</v>
      </c>
    </row>
    <row r="881">
      <c r="A881" s="287"/>
      <c r="B881" s="128">
        <v>874.0</v>
      </c>
      <c r="C881" s="128">
        <v>1000164.0</v>
      </c>
      <c r="D881" s="242" t="s">
        <v>3753</v>
      </c>
      <c r="E881" s="167" t="s">
        <v>73</v>
      </c>
      <c r="F881" s="273">
        <v>345714.0</v>
      </c>
      <c r="G881" s="273">
        <v>345714.0</v>
      </c>
      <c r="H881" s="227">
        <f t="shared" si="3"/>
        <v>0</v>
      </c>
      <c r="I881" s="228" t="s">
        <v>2472</v>
      </c>
      <c r="J881" s="193" t="s">
        <v>3507</v>
      </c>
      <c r="K881" s="193" t="s">
        <v>515</v>
      </c>
      <c r="L881" s="288">
        <v>45444.0</v>
      </c>
      <c r="M881" s="181"/>
      <c r="N881" s="181"/>
      <c r="O881" s="256" t="s">
        <v>3754</v>
      </c>
      <c r="P881" s="202"/>
      <c r="Q881" s="183" t="s">
        <v>3755</v>
      </c>
    </row>
    <row r="882">
      <c r="A882" s="287"/>
      <c r="B882" s="128">
        <v>875.0</v>
      </c>
      <c r="C882" s="128">
        <v>1100062.0</v>
      </c>
      <c r="D882" s="242" t="s">
        <v>3756</v>
      </c>
      <c r="E882" s="167" t="s">
        <v>73</v>
      </c>
      <c r="F882" s="293">
        <v>15000.0</v>
      </c>
      <c r="G882" s="293">
        <v>15000.0</v>
      </c>
      <c r="H882" s="225">
        <f t="shared" si="3"/>
        <v>0</v>
      </c>
      <c r="I882" s="230" t="s">
        <v>3757</v>
      </c>
      <c r="J882" s="195" t="s">
        <v>3733</v>
      </c>
      <c r="K882" s="195" t="s">
        <v>3758</v>
      </c>
      <c r="L882" s="285">
        <v>45444.0</v>
      </c>
      <c r="M882" s="154"/>
      <c r="N882" s="151"/>
      <c r="O882" s="182" t="s">
        <v>3759</v>
      </c>
      <c r="P882" s="182"/>
      <c r="Q882" s="182" t="s">
        <v>3760</v>
      </c>
    </row>
    <row r="883">
      <c r="A883" s="287"/>
      <c r="B883" s="141">
        <v>876.0</v>
      </c>
      <c r="C883" s="128">
        <v>1000162.0</v>
      </c>
      <c r="D883" s="242" t="s">
        <v>3761</v>
      </c>
      <c r="E883" s="167" t="s">
        <v>73</v>
      </c>
      <c r="F883" s="273">
        <v>180000.0</v>
      </c>
      <c r="G883" s="273">
        <v>180000.0</v>
      </c>
      <c r="H883" s="227">
        <f t="shared" si="3"/>
        <v>0</v>
      </c>
      <c r="I883" s="228" t="s">
        <v>3762</v>
      </c>
      <c r="J883" s="193" t="s">
        <v>52</v>
      </c>
      <c r="K883" s="193" t="s">
        <v>3373</v>
      </c>
      <c r="L883" s="288">
        <v>45444.0</v>
      </c>
      <c r="M883" s="154"/>
      <c r="N883" s="151"/>
      <c r="O883" s="182" t="s">
        <v>3763</v>
      </c>
      <c r="P883" s="182"/>
      <c r="Q883" s="232" t="s">
        <v>3764</v>
      </c>
    </row>
    <row r="884">
      <c r="A884" s="287"/>
      <c r="B884" s="128">
        <v>877.0</v>
      </c>
      <c r="C884" s="128">
        <v>900025.0</v>
      </c>
      <c r="D884" s="242" t="s">
        <v>3765</v>
      </c>
      <c r="E884" s="167" t="s">
        <v>73</v>
      </c>
      <c r="F884" s="217">
        <v>34560.0</v>
      </c>
      <c r="G884" s="217">
        <v>34560.0</v>
      </c>
      <c r="H884" s="225">
        <f t="shared" si="3"/>
        <v>0</v>
      </c>
      <c r="I884" s="230" t="s">
        <v>580</v>
      </c>
      <c r="J884" s="246" t="s">
        <v>1923</v>
      </c>
      <c r="K884" s="195" t="s">
        <v>1547</v>
      </c>
      <c r="L884" s="285">
        <v>45444.0</v>
      </c>
      <c r="M884" s="154"/>
      <c r="N884" s="151"/>
      <c r="O884" s="182" t="s">
        <v>3766</v>
      </c>
      <c r="P884" s="182"/>
      <c r="Q884" s="182" t="s">
        <v>3767</v>
      </c>
    </row>
    <row r="885">
      <c r="A885" s="287"/>
      <c r="B885" s="128">
        <v>878.0</v>
      </c>
      <c r="C885" s="128">
        <v>1000106.0</v>
      </c>
      <c r="D885" s="242" t="s">
        <v>3768</v>
      </c>
      <c r="E885" s="167" t="s">
        <v>73</v>
      </c>
      <c r="F885" s="273">
        <v>154286.0</v>
      </c>
      <c r="G885" s="273">
        <v>154286.0</v>
      </c>
      <c r="H885" s="227">
        <f t="shared" si="3"/>
        <v>0</v>
      </c>
      <c r="I885" s="228" t="s">
        <v>2290</v>
      </c>
      <c r="J885" s="193" t="s">
        <v>3507</v>
      </c>
      <c r="K885" s="193" t="s">
        <v>3460</v>
      </c>
      <c r="L885" s="288">
        <v>45444.0</v>
      </c>
      <c r="M885" s="154"/>
      <c r="N885" s="151"/>
      <c r="O885" s="182" t="s">
        <v>3769</v>
      </c>
      <c r="P885" s="182"/>
      <c r="Q885" s="182" t="s">
        <v>3770</v>
      </c>
    </row>
    <row r="886">
      <c r="A886" s="287"/>
      <c r="B886" s="128">
        <v>879.0</v>
      </c>
      <c r="C886" s="128">
        <v>1000034.0</v>
      </c>
      <c r="D886" s="242" t="s">
        <v>3771</v>
      </c>
      <c r="E886" s="167" t="s">
        <v>73</v>
      </c>
      <c r="F886" s="279">
        <v>25000.0</v>
      </c>
      <c r="G886" s="279">
        <v>25000.0</v>
      </c>
      <c r="H886" s="225">
        <f t="shared" si="3"/>
        <v>0</v>
      </c>
      <c r="I886" s="230" t="s">
        <v>3772</v>
      </c>
      <c r="J886" s="195" t="s">
        <v>52</v>
      </c>
      <c r="K886" s="195" t="s">
        <v>3389</v>
      </c>
      <c r="L886" s="285">
        <v>45444.0</v>
      </c>
      <c r="M886" s="154"/>
      <c r="N886" s="151"/>
      <c r="O886" s="182" t="s">
        <v>3773</v>
      </c>
      <c r="P886" s="182"/>
      <c r="Q886" s="232" t="s">
        <v>3774</v>
      </c>
    </row>
    <row r="887">
      <c r="A887" s="287"/>
      <c r="B887" s="141">
        <v>880.0</v>
      </c>
      <c r="C887" s="128">
        <v>1000021.0</v>
      </c>
      <c r="D887" s="242" t="s">
        <v>3775</v>
      </c>
      <c r="E887" s="167" t="s">
        <v>73</v>
      </c>
      <c r="F887" s="273">
        <v>69846.0</v>
      </c>
      <c r="G887" s="273">
        <v>69846.0</v>
      </c>
      <c r="H887" s="227">
        <f t="shared" si="3"/>
        <v>0</v>
      </c>
      <c r="I887" s="228" t="s">
        <v>2794</v>
      </c>
      <c r="J887" s="193" t="s">
        <v>3507</v>
      </c>
      <c r="K887" s="193" t="s">
        <v>3069</v>
      </c>
      <c r="L887" s="288">
        <v>45444.0</v>
      </c>
      <c r="M887" s="154"/>
      <c r="N887" s="151"/>
      <c r="O887" s="182" t="s">
        <v>3776</v>
      </c>
      <c r="P887" s="182"/>
      <c r="Q887" s="182" t="s">
        <v>3777</v>
      </c>
    </row>
    <row r="888">
      <c r="A888" s="287"/>
      <c r="B888" s="128">
        <v>881.0</v>
      </c>
      <c r="C888" s="128">
        <v>900119.0</v>
      </c>
      <c r="D888" s="242" t="s">
        <v>3778</v>
      </c>
      <c r="E888" s="167" t="s">
        <v>73</v>
      </c>
      <c r="F888" s="217">
        <v>23320.0</v>
      </c>
      <c r="G888" s="218">
        <v>23320.0</v>
      </c>
      <c r="H888" s="225">
        <f t="shared" si="3"/>
        <v>0</v>
      </c>
      <c r="I888" s="230" t="s">
        <v>3779</v>
      </c>
      <c r="J888" s="246" t="s">
        <v>46</v>
      </c>
      <c r="K888" s="195" t="s">
        <v>1503</v>
      </c>
      <c r="L888" s="285">
        <v>45474.0</v>
      </c>
      <c r="M888" s="154"/>
      <c r="N888" s="151"/>
      <c r="O888" s="182" t="s">
        <v>3780</v>
      </c>
      <c r="P888" s="182"/>
      <c r="Q888" s="182" t="s">
        <v>3781</v>
      </c>
    </row>
    <row r="889">
      <c r="A889" s="287"/>
      <c r="B889" s="128">
        <v>882.0</v>
      </c>
      <c r="C889" s="128">
        <v>1100077.0</v>
      </c>
      <c r="D889" s="242" t="s">
        <v>3782</v>
      </c>
      <c r="E889" s="167" t="s">
        <v>73</v>
      </c>
      <c r="F889" s="303">
        <v>40000.0</v>
      </c>
      <c r="G889" s="303">
        <v>40000.0</v>
      </c>
      <c r="H889" s="227">
        <f t="shared" si="3"/>
        <v>0</v>
      </c>
      <c r="I889" s="228" t="s">
        <v>1444</v>
      </c>
      <c r="J889" s="250" t="s">
        <v>53</v>
      </c>
      <c r="K889" s="193" t="s">
        <v>3660</v>
      </c>
      <c r="L889" s="288">
        <v>45474.0</v>
      </c>
      <c r="M889" s="154"/>
      <c r="N889" s="151"/>
      <c r="O889" s="182" t="s">
        <v>3783</v>
      </c>
      <c r="P889" s="182"/>
      <c r="Q889" s="182" t="s">
        <v>3784</v>
      </c>
    </row>
    <row r="890">
      <c r="A890" s="287"/>
      <c r="B890" s="128">
        <v>883.0</v>
      </c>
      <c r="C890" s="128">
        <v>1100051.0</v>
      </c>
      <c r="D890" s="242" t="s">
        <v>3785</v>
      </c>
      <c r="E890" s="167" t="s">
        <v>73</v>
      </c>
      <c r="F890" s="293">
        <v>75000.0</v>
      </c>
      <c r="G890" s="293">
        <v>75000.0</v>
      </c>
      <c r="H890" s="225">
        <f t="shared" si="3"/>
        <v>0</v>
      </c>
      <c r="I890" s="230" t="s">
        <v>3786</v>
      </c>
      <c r="J890" s="246" t="s">
        <v>53</v>
      </c>
      <c r="K890" s="195" t="s">
        <v>3660</v>
      </c>
      <c r="L890" s="285">
        <v>45474.0</v>
      </c>
      <c r="M890" s="154"/>
      <c r="N890" s="151"/>
      <c r="O890" s="182" t="s">
        <v>3787</v>
      </c>
      <c r="P890" s="182"/>
      <c r="Q890" s="182" t="s">
        <v>3788</v>
      </c>
    </row>
    <row r="891">
      <c r="A891" s="287"/>
      <c r="B891" s="128">
        <v>884.0</v>
      </c>
      <c r="C891" s="128">
        <v>1000032.0</v>
      </c>
      <c r="D891" s="242" t="s">
        <v>3789</v>
      </c>
      <c r="E891" s="167" t="s">
        <v>73</v>
      </c>
      <c r="F891" s="273">
        <v>45088.0</v>
      </c>
      <c r="G891" s="273">
        <v>45088.0</v>
      </c>
      <c r="H891" s="227">
        <f t="shared" si="3"/>
        <v>0</v>
      </c>
      <c r="I891" s="228" t="s">
        <v>3790</v>
      </c>
      <c r="J891" s="193" t="s">
        <v>52</v>
      </c>
      <c r="K891" s="193" t="s">
        <v>3069</v>
      </c>
      <c r="L891" s="288">
        <v>45474.0</v>
      </c>
      <c r="M891" s="154"/>
      <c r="N891" s="151"/>
      <c r="O891" s="182" t="s">
        <v>3791</v>
      </c>
      <c r="P891" s="182"/>
      <c r="Q891" s="182" t="s">
        <v>3792</v>
      </c>
    </row>
    <row r="892">
      <c r="A892" s="287"/>
      <c r="B892" s="128">
        <v>885.0</v>
      </c>
      <c r="C892" s="128">
        <v>1000006.0</v>
      </c>
      <c r="D892" s="242" t="s">
        <v>3793</v>
      </c>
      <c r="E892" s="167" t="s">
        <v>73</v>
      </c>
      <c r="F892" s="279">
        <v>107500.0</v>
      </c>
      <c r="G892" s="279">
        <v>107500.0</v>
      </c>
      <c r="H892" s="225">
        <f t="shared" si="3"/>
        <v>0</v>
      </c>
      <c r="I892" s="230" t="s">
        <v>2622</v>
      </c>
      <c r="J892" s="195" t="s">
        <v>52</v>
      </c>
      <c r="K892" s="195" t="s">
        <v>515</v>
      </c>
      <c r="L892" s="285">
        <v>45474.0</v>
      </c>
      <c r="M892" s="154"/>
      <c r="N892" s="151"/>
      <c r="O892" s="232" t="s">
        <v>3794</v>
      </c>
      <c r="P892" s="182"/>
      <c r="Q892" s="281" t="s">
        <v>3795</v>
      </c>
    </row>
    <row r="893">
      <c r="A893" s="287"/>
      <c r="B893" s="141">
        <v>886.0</v>
      </c>
      <c r="C893" s="128">
        <v>1000181.0</v>
      </c>
      <c r="D893" s="242" t="s">
        <v>3796</v>
      </c>
      <c r="E893" s="167" t="s">
        <v>73</v>
      </c>
      <c r="F893" s="273">
        <v>276000.0</v>
      </c>
      <c r="G893" s="273">
        <v>276000.0</v>
      </c>
      <c r="H893" s="227">
        <f t="shared" si="3"/>
        <v>0</v>
      </c>
      <c r="I893" s="228" t="s">
        <v>3797</v>
      </c>
      <c r="J893" s="193" t="s">
        <v>52</v>
      </c>
      <c r="K893" s="193" t="s">
        <v>3352</v>
      </c>
      <c r="L893" s="288">
        <v>45474.0</v>
      </c>
      <c r="M893" s="154"/>
      <c r="N893" s="151"/>
      <c r="O893" s="182" t="s">
        <v>3798</v>
      </c>
      <c r="P893" s="182"/>
      <c r="Q893" s="182" t="s">
        <v>3799</v>
      </c>
    </row>
    <row r="894">
      <c r="A894" s="287"/>
      <c r="B894" s="128">
        <v>887.0</v>
      </c>
      <c r="C894" s="128">
        <v>1100095.0</v>
      </c>
      <c r="D894" s="242" t="s">
        <v>3800</v>
      </c>
      <c r="E894" s="167" t="s">
        <v>73</v>
      </c>
      <c r="F894" s="293">
        <v>29600.0</v>
      </c>
      <c r="G894" s="293">
        <v>29600.0</v>
      </c>
      <c r="H894" s="225">
        <f t="shared" si="3"/>
        <v>0</v>
      </c>
      <c r="I894" s="230" t="s">
        <v>150</v>
      </c>
      <c r="J894" s="195" t="s">
        <v>53</v>
      </c>
      <c r="K894" s="195" t="s">
        <v>3660</v>
      </c>
      <c r="L894" s="285">
        <v>45474.0</v>
      </c>
      <c r="M894" s="154"/>
      <c r="N894" s="151"/>
      <c r="O894" s="182" t="s">
        <v>3801</v>
      </c>
      <c r="P894" s="182"/>
      <c r="Q894" s="182" t="s">
        <v>3802</v>
      </c>
    </row>
    <row r="895">
      <c r="A895" s="287"/>
      <c r="B895" s="128">
        <v>888.0</v>
      </c>
      <c r="C895" s="128">
        <v>1000109.0</v>
      </c>
      <c r="D895" s="242" t="s">
        <v>3803</v>
      </c>
      <c r="E895" s="167" t="s">
        <v>73</v>
      </c>
      <c r="F895" s="273">
        <v>332000.0</v>
      </c>
      <c r="G895" s="273">
        <v>332000.0</v>
      </c>
      <c r="H895" s="227">
        <f t="shared" si="3"/>
        <v>0</v>
      </c>
      <c r="I895" s="228" t="s">
        <v>3804</v>
      </c>
      <c r="J895" s="193" t="s">
        <v>52</v>
      </c>
      <c r="K895" s="193" t="s">
        <v>3352</v>
      </c>
      <c r="L895" s="288">
        <v>45474.0</v>
      </c>
      <c r="M895" s="154"/>
      <c r="N895" s="151"/>
      <c r="O895" s="182" t="s">
        <v>3805</v>
      </c>
      <c r="P895" s="182"/>
      <c r="Q895" s="182" t="s">
        <v>3806</v>
      </c>
    </row>
    <row r="896">
      <c r="A896" s="287"/>
      <c r="B896" s="128">
        <v>889.0</v>
      </c>
      <c r="C896" s="128">
        <v>1000060.0</v>
      </c>
      <c r="D896" s="242" t="s">
        <v>3807</v>
      </c>
      <c r="E896" s="167" t="s">
        <v>73</v>
      </c>
      <c r="F896" s="279">
        <v>185000.0</v>
      </c>
      <c r="G896" s="279">
        <v>185000.0</v>
      </c>
      <c r="H896" s="225">
        <f t="shared" si="3"/>
        <v>0</v>
      </c>
      <c r="I896" s="230" t="s">
        <v>3052</v>
      </c>
      <c r="J896" s="195" t="s">
        <v>52</v>
      </c>
      <c r="K896" s="195" t="s">
        <v>515</v>
      </c>
      <c r="L896" s="285">
        <v>45474.0</v>
      </c>
      <c r="M896" s="154"/>
      <c r="N896" s="151"/>
      <c r="O896" s="182" t="s">
        <v>3808</v>
      </c>
      <c r="P896" s="182"/>
      <c r="Q896" s="182" t="s">
        <v>3809</v>
      </c>
    </row>
    <row r="897">
      <c r="A897" s="287"/>
      <c r="B897" s="141">
        <v>890.0</v>
      </c>
      <c r="C897" s="128">
        <v>800346.0</v>
      </c>
      <c r="D897" s="242" t="s">
        <v>3810</v>
      </c>
      <c r="E897" s="168" t="s">
        <v>73</v>
      </c>
      <c r="F897" s="216">
        <v>27000.0</v>
      </c>
      <c r="G897" s="216">
        <v>27000.0</v>
      </c>
      <c r="H897" s="227">
        <f t="shared" si="3"/>
        <v>0</v>
      </c>
      <c r="I897" s="228" t="s">
        <v>3811</v>
      </c>
      <c r="J897" s="229" t="s">
        <v>41</v>
      </c>
      <c r="K897" s="193" t="s">
        <v>364</v>
      </c>
      <c r="L897" s="288">
        <v>45474.0</v>
      </c>
      <c r="M897" s="154"/>
      <c r="N897" s="151"/>
      <c r="O897" s="182" t="s">
        <v>3812</v>
      </c>
      <c r="P897" s="182"/>
      <c r="Q897" s="182" t="s">
        <v>3813</v>
      </c>
    </row>
    <row r="898">
      <c r="A898" s="287"/>
      <c r="B898" s="128">
        <v>891.0</v>
      </c>
      <c r="C898" s="128">
        <v>1100293.0</v>
      </c>
      <c r="D898" s="242" t="s">
        <v>3814</v>
      </c>
      <c r="E898" s="168" t="s">
        <v>73</v>
      </c>
      <c r="F898" s="293">
        <v>100000.0</v>
      </c>
      <c r="G898" s="293">
        <v>100000.0</v>
      </c>
      <c r="H898" s="225">
        <f t="shared" si="3"/>
        <v>0</v>
      </c>
      <c r="I898" s="230" t="s">
        <v>2324</v>
      </c>
      <c r="J898" s="195" t="s">
        <v>53</v>
      </c>
      <c r="K898" s="195" t="s">
        <v>3587</v>
      </c>
      <c r="L898" s="285">
        <v>45474.0</v>
      </c>
      <c r="M898" s="154"/>
      <c r="N898" s="151"/>
      <c r="O898" s="182" t="s">
        <v>3815</v>
      </c>
      <c r="P898" s="182"/>
      <c r="Q898" s="182" t="s">
        <v>3816</v>
      </c>
    </row>
    <row r="899">
      <c r="A899" s="287"/>
      <c r="B899" s="128">
        <v>892.0</v>
      </c>
      <c r="C899" s="128">
        <v>1000173.0</v>
      </c>
      <c r="D899" s="242" t="s">
        <v>3817</v>
      </c>
      <c r="E899" s="167" t="s">
        <v>73</v>
      </c>
      <c r="F899" s="273">
        <v>40333.0</v>
      </c>
      <c r="G899" s="273">
        <v>40333.0</v>
      </c>
      <c r="H899" s="227">
        <f t="shared" si="3"/>
        <v>0</v>
      </c>
      <c r="I899" s="228" t="s">
        <v>3818</v>
      </c>
      <c r="J899" s="193" t="s">
        <v>52</v>
      </c>
      <c r="K899" s="193" t="s">
        <v>3819</v>
      </c>
      <c r="L899" s="288">
        <v>45474.0</v>
      </c>
      <c r="M899" s="154"/>
      <c r="N899" s="151"/>
      <c r="O899" s="182" t="s">
        <v>3820</v>
      </c>
      <c r="P899" s="182"/>
      <c r="Q899" s="182" t="s">
        <v>3821</v>
      </c>
    </row>
    <row r="900">
      <c r="A900" s="287"/>
      <c r="B900" s="128">
        <v>893.0</v>
      </c>
      <c r="C900" s="128">
        <v>600108.0</v>
      </c>
      <c r="D900" s="242" t="s">
        <v>3822</v>
      </c>
      <c r="E900" s="306" t="s">
        <v>73</v>
      </c>
      <c r="F900" s="219">
        <v>20500.0</v>
      </c>
      <c r="G900" s="218">
        <v>20500.0</v>
      </c>
      <c r="H900" s="225">
        <f t="shared" si="3"/>
        <v>0</v>
      </c>
      <c r="I900" s="234" t="s">
        <v>2730</v>
      </c>
      <c r="J900" s="195" t="s">
        <v>30</v>
      </c>
      <c r="K900" s="195" t="s">
        <v>198</v>
      </c>
      <c r="L900" s="285">
        <v>45474.0</v>
      </c>
      <c r="M900" s="154"/>
      <c r="N900" s="151"/>
      <c r="O900" s="182" t="s">
        <v>3823</v>
      </c>
      <c r="P900" s="182"/>
      <c r="Q900" s="182" t="s">
        <v>3824</v>
      </c>
    </row>
    <row r="901">
      <c r="A901" s="287"/>
      <c r="B901" s="141">
        <v>894.0</v>
      </c>
      <c r="C901" s="128">
        <v>900087.0</v>
      </c>
      <c r="D901" s="242" t="s">
        <v>3825</v>
      </c>
      <c r="E901" s="167" t="s">
        <v>73</v>
      </c>
      <c r="F901" s="216">
        <v>326000.0</v>
      </c>
      <c r="G901" s="221">
        <v>326000.0</v>
      </c>
      <c r="H901" s="227">
        <f t="shared" si="3"/>
        <v>0</v>
      </c>
      <c r="I901" s="228" t="s">
        <v>2890</v>
      </c>
      <c r="J901" s="250" t="s">
        <v>1923</v>
      </c>
      <c r="K901" s="193" t="s">
        <v>1503</v>
      </c>
      <c r="L901" s="288">
        <v>45474.0</v>
      </c>
      <c r="M901" s="154"/>
      <c r="N901" s="151"/>
      <c r="O901" s="182" t="s">
        <v>3826</v>
      </c>
      <c r="P901" s="182"/>
      <c r="Q901" s="182" t="s">
        <v>3827</v>
      </c>
    </row>
    <row r="902">
      <c r="A902" s="287"/>
      <c r="B902" s="128">
        <v>895.0</v>
      </c>
      <c r="C902" s="128">
        <v>800010.0</v>
      </c>
      <c r="D902" s="242" t="s">
        <v>3828</v>
      </c>
      <c r="E902" s="168" t="s">
        <v>73</v>
      </c>
      <c r="F902" s="217">
        <v>35200.0</v>
      </c>
      <c r="G902" s="217">
        <v>35200.0</v>
      </c>
      <c r="H902" s="225">
        <f t="shared" si="3"/>
        <v>0</v>
      </c>
      <c r="I902" s="230" t="s">
        <v>1765</v>
      </c>
      <c r="J902" s="231" t="s">
        <v>41</v>
      </c>
      <c r="K902" s="195" t="s">
        <v>640</v>
      </c>
      <c r="L902" s="285">
        <v>45474.0</v>
      </c>
      <c r="M902" s="154"/>
      <c r="N902" s="151"/>
      <c r="O902" s="182" t="s">
        <v>3829</v>
      </c>
      <c r="P902" s="182"/>
      <c r="Q902" s="182" t="s">
        <v>3830</v>
      </c>
    </row>
    <row r="903">
      <c r="A903" s="287"/>
      <c r="B903" s="128">
        <v>896.0</v>
      </c>
      <c r="C903" s="128">
        <v>800232.0</v>
      </c>
      <c r="D903" s="242" t="s">
        <v>3831</v>
      </c>
      <c r="E903" s="167" t="s">
        <v>73</v>
      </c>
      <c r="F903" s="216">
        <v>18600.0</v>
      </c>
      <c r="G903" s="216">
        <v>18600.0</v>
      </c>
      <c r="H903" s="227">
        <f t="shared" si="3"/>
        <v>0</v>
      </c>
      <c r="I903" s="228" t="s">
        <v>2504</v>
      </c>
      <c r="J903" s="229" t="s">
        <v>41</v>
      </c>
      <c r="K903" s="193" t="s">
        <v>3832</v>
      </c>
      <c r="L903" s="288">
        <v>45474.0</v>
      </c>
      <c r="M903" s="154"/>
      <c r="N903" s="151"/>
      <c r="O903" s="182" t="s">
        <v>3833</v>
      </c>
      <c r="P903" s="182"/>
      <c r="Q903" s="182" t="s">
        <v>3834</v>
      </c>
    </row>
    <row r="904">
      <c r="A904" s="287"/>
      <c r="B904" s="128">
        <v>897.0</v>
      </c>
      <c r="C904" s="128">
        <v>1000158.0</v>
      </c>
      <c r="D904" s="242" t="s">
        <v>3835</v>
      </c>
      <c r="E904" s="167" t="s">
        <v>73</v>
      </c>
      <c r="F904" s="279">
        <v>30000.0</v>
      </c>
      <c r="G904" s="279">
        <v>30000.0</v>
      </c>
      <c r="H904" s="225">
        <f t="shared" si="3"/>
        <v>0</v>
      </c>
      <c r="I904" s="230" t="s">
        <v>3836</v>
      </c>
      <c r="J904" s="195" t="s">
        <v>52</v>
      </c>
      <c r="K904" s="195" t="s">
        <v>3069</v>
      </c>
      <c r="L904" s="285">
        <v>45474.0</v>
      </c>
      <c r="M904" s="154"/>
      <c r="N904" s="151"/>
      <c r="O904" s="182" t="s">
        <v>3837</v>
      </c>
      <c r="P904" s="182"/>
      <c r="Q904" s="182" t="s">
        <v>3838</v>
      </c>
    </row>
    <row r="905">
      <c r="A905" s="287"/>
      <c r="B905" s="128">
        <v>898.0</v>
      </c>
      <c r="C905" s="128">
        <v>800138.0</v>
      </c>
      <c r="D905" s="242" t="s">
        <v>3839</v>
      </c>
      <c r="E905" s="167" t="s">
        <v>73</v>
      </c>
      <c r="F905" s="216">
        <v>76320.0</v>
      </c>
      <c r="G905" s="216">
        <v>76320.0</v>
      </c>
      <c r="H905" s="227">
        <f t="shared" si="3"/>
        <v>0</v>
      </c>
      <c r="I905" s="228" t="s">
        <v>3840</v>
      </c>
      <c r="J905" s="229" t="s">
        <v>41</v>
      </c>
      <c r="K905" s="193" t="s">
        <v>895</v>
      </c>
      <c r="L905" s="288">
        <v>45474.0</v>
      </c>
      <c r="M905" s="154"/>
      <c r="N905" s="151"/>
      <c r="O905" s="232" t="s">
        <v>3841</v>
      </c>
      <c r="P905" s="182"/>
      <c r="Q905" s="182" t="s">
        <v>3842</v>
      </c>
    </row>
    <row r="906">
      <c r="A906" s="287"/>
      <c r="B906" s="128">
        <v>899.0</v>
      </c>
      <c r="C906" s="128">
        <v>1000010.0</v>
      </c>
      <c r="D906" s="242" t="s">
        <v>3843</v>
      </c>
      <c r="E906" s="167" t="s">
        <v>73</v>
      </c>
      <c r="F906" s="279">
        <v>135500.0</v>
      </c>
      <c r="G906" s="279">
        <v>135500.0</v>
      </c>
      <c r="H906" s="225">
        <f t="shared" si="3"/>
        <v>0</v>
      </c>
      <c r="I906" s="230" t="s">
        <v>3844</v>
      </c>
      <c r="J906" s="195" t="s">
        <v>52</v>
      </c>
      <c r="K906" s="195" t="s">
        <v>3460</v>
      </c>
      <c r="L906" s="285">
        <v>45474.0</v>
      </c>
      <c r="M906" s="154"/>
      <c r="N906" s="151"/>
      <c r="O906" s="182" t="s">
        <v>3845</v>
      </c>
      <c r="P906" s="182"/>
      <c r="Q906" s="182" t="s">
        <v>3846</v>
      </c>
    </row>
    <row r="907">
      <c r="A907" s="287"/>
      <c r="B907" s="141">
        <v>900.0</v>
      </c>
      <c r="C907" s="128">
        <v>1000013.0</v>
      </c>
      <c r="D907" s="242" t="s">
        <v>3847</v>
      </c>
      <c r="E907" s="167" t="s">
        <v>73</v>
      </c>
      <c r="F907" s="273">
        <v>238374.0</v>
      </c>
      <c r="G907" s="273">
        <v>238374.0</v>
      </c>
      <c r="H907" s="227">
        <f t="shared" si="3"/>
        <v>0</v>
      </c>
      <c r="I907" s="228" t="s">
        <v>3848</v>
      </c>
      <c r="J907" s="193" t="s">
        <v>52</v>
      </c>
      <c r="K907" s="193" t="s">
        <v>3373</v>
      </c>
      <c r="L907" s="307">
        <v>45474.0</v>
      </c>
      <c r="M907" s="154"/>
      <c r="N907" s="151"/>
      <c r="O907" s="182" t="s">
        <v>3849</v>
      </c>
      <c r="P907" s="182"/>
      <c r="Q907" s="232" t="s">
        <v>3850</v>
      </c>
    </row>
    <row r="908">
      <c r="A908" s="287"/>
      <c r="B908" s="128">
        <v>901.0</v>
      </c>
      <c r="C908" s="128">
        <v>1000033.0</v>
      </c>
      <c r="D908" s="242" t="s">
        <v>3851</v>
      </c>
      <c r="E908" s="167" t="s">
        <v>73</v>
      </c>
      <c r="F908" s="279">
        <v>100000.0</v>
      </c>
      <c r="G908" s="279">
        <v>100000.0</v>
      </c>
      <c r="H908" s="225">
        <f t="shared" si="3"/>
        <v>0</v>
      </c>
      <c r="I908" s="230" t="s">
        <v>3852</v>
      </c>
      <c r="J908" s="195" t="s">
        <v>52</v>
      </c>
      <c r="K908" s="195" t="s">
        <v>3853</v>
      </c>
      <c r="L908" s="285">
        <v>45474.0</v>
      </c>
      <c r="M908" s="154"/>
      <c r="N908" s="151"/>
      <c r="O908" s="182" t="s">
        <v>3854</v>
      </c>
      <c r="P908" s="182"/>
      <c r="Q908" s="232" t="s">
        <v>3855</v>
      </c>
    </row>
    <row r="909">
      <c r="A909" s="287"/>
      <c r="B909" s="128">
        <v>902.0</v>
      </c>
      <c r="C909" s="128">
        <v>1000182.0</v>
      </c>
      <c r="D909" s="242" t="s">
        <v>3856</v>
      </c>
      <c r="E909" s="167" t="s">
        <v>73</v>
      </c>
      <c r="F909" s="273">
        <v>167000.0</v>
      </c>
      <c r="G909" s="273">
        <v>167000.0</v>
      </c>
      <c r="H909" s="227">
        <f t="shared" si="3"/>
        <v>0</v>
      </c>
      <c r="I909" s="228" t="s">
        <v>3797</v>
      </c>
      <c r="J909" s="193" t="s">
        <v>52</v>
      </c>
      <c r="K909" s="193" t="s">
        <v>3352</v>
      </c>
      <c r="L909" s="288">
        <v>45474.0</v>
      </c>
      <c r="M909" s="154"/>
      <c r="N909" s="151"/>
      <c r="O909" s="182" t="s">
        <v>3857</v>
      </c>
      <c r="P909" s="182"/>
      <c r="Q909" s="182" t="s">
        <v>3858</v>
      </c>
    </row>
    <row r="910">
      <c r="A910" s="287"/>
      <c r="B910" s="128">
        <v>903.0</v>
      </c>
      <c r="C910" s="128">
        <v>1000080.0</v>
      </c>
      <c r="D910" s="245" t="s">
        <v>3859</v>
      </c>
      <c r="E910" s="167" t="s">
        <v>73</v>
      </c>
      <c r="F910" s="279">
        <v>20760.0</v>
      </c>
      <c r="G910" s="279">
        <v>20760.0</v>
      </c>
      <c r="H910" s="225">
        <f t="shared" si="3"/>
        <v>0</v>
      </c>
      <c r="I910" s="230" t="s">
        <v>3860</v>
      </c>
      <c r="J910" s="195" t="s">
        <v>52</v>
      </c>
      <c r="K910" s="195" t="s">
        <v>3861</v>
      </c>
      <c r="L910" s="285">
        <v>45474.0</v>
      </c>
      <c r="M910" s="154"/>
      <c r="N910" s="151"/>
      <c r="O910" s="182" t="s">
        <v>3862</v>
      </c>
      <c r="P910" s="182"/>
      <c r="Q910" s="182" t="s">
        <v>3863</v>
      </c>
    </row>
    <row r="911">
      <c r="A911" s="287"/>
      <c r="B911" s="141">
        <v>904.0</v>
      </c>
      <c r="C911" s="128">
        <v>1000043.0</v>
      </c>
      <c r="D911" s="242" t="s">
        <v>3864</v>
      </c>
      <c r="E911" s="167" t="s">
        <v>73</v>
      </c>
      <c r="F911" s="273">
        <v>49800.0</v>
      </c>
      <c r="G911" s="273">
        <v>49800.0</v>
      </c>
      <c r="H911" s="227">
        <f t="shared" si="3"/>
        <v>0</v>
      </c>
      <c r="I911" s="228" t="s">
        <v>1765</v>
      </c>
      <c r="J911" s="193" t="s">
        <v>52</v>
      </c>
      <c r="K911" s="193" t="s">
        <v>3865</v>
      </c>
      <c r="L911" s="288">
        <v>45474.0</v>
      </c>
      <c r="M911" s="154"/>
      <c r="N911" s="151"/>
      <c r="O911" s="182" t="s">
        <v>3866</v>
      </c>
      <c r="P911" s="182"/>
      <c r="Q911" s="182" t="s">
        <v>3867</v>
      </c>
    </row>
    <row r="912">
      <c r="A912" s="287"/>
      <c r="B912" s="128">
        <v>905.0</v>
      </c>
      <c r="C912" s="128">
        <v>1000042.0</v>
      </c>
      <c r="D912" s="242" t="s">
        <v>3868</v>
      </c>
      <c r="E912" s="167" t="s">
        <v>73</v>
      </c>
      <c r="F912" s="279">
        <v>75000.0</v>
      </c>
      <c r="G912" s="279">
        <v>75000.0</v>
      </c>
      <c r="H912" s="225">
        <f t="shared" si="3"/>
        <v>0</v>
      </c>
      <c r="I912" s="230" t="s">
        <v>3869</v>
      </c>
      <c r="J912" s="195" t="s">
        <v>3507</v>
      </c>
      <c r="K912" s="195" t="s">
        <v>3069</v>
      </c>
      <c r="L912" s="285">
        <v>45474.0</v>
      </c>
      <c r="M912" s="154"/>
      <c r="N912" s="151"/>
      <c r="O912" s="182" t="s">
        <v>3870</v>
      </c>
      <c r="P912" s="182"/>
      <c r="Q912" s="182" t="s">
        <v>3871</v>
      </c>
    </row>
    <row r="913">
      <c r="A913" s="287"/>
      <c r="B913" s="128">
        <v>906.0</v>
      </c>
      <c r="C913" s="128">
        <v>1000030.0</v>
      </c>
      <c r="D913" s="242" t="s">
        <v>3872</v>
      </c>
      <c r="E913" s="167" t="s">
        <v>73</v>
      </c>
      <c r="F913" s="273">
        <v>74720.0</v>
      </c>
      <c r="G913" s="273">
        <v>74720.0</v>
      </c>
      <c r="H913" s="227">
        <f t="shared" si="3"/>
        <v>0</v>
      </c>
      <c r="I913" s="228" t="s">
        <v>3873</v>
      </c>
      <c r="J913" s="193" t="s">
        <v>3507</v>
      </c>
      <c r="K913" s="193" t="s">
        <v>3069</v>
      </c>
      <c r="L913" s="288">
        <v>45474.0</v>
      </c>
      <c r="M913" s="154"/>
      <c r="N913" s="151"/>
      <c r="O913" s="232" t="s">
        <v>3874</v>
      </c>
      <c r="P913" s="182"/>
      <c r="Q913" s="182" t="s">
        <v>3875</v>
      </c>
    </row>
    <row r="914">
      <c r="A914" s="287"/>
      <c r="B914" s="128">
        <v>907.0</v>
      </c>
      <c r="C914" s="128">
        <v>1000186.0</v>
      </c>
      <c r="D914" s="242" t="s">
        <v>3876</v>
      </c>
      <c r="E914" s="167" t="s">
        <v>73</v>
      </c>
      <c r="F914" s="279">
        <v>39400.0</v>
      </c>
      <c r="G914" s="279">
        <v>39400.0</v>
      </c>
      <c r="H914" s="225">
        <f t="shared" si="3"/>
        <v>0</v>
      </c>
      <c r="I914" s="230" t="s">
        <v>2455</v>
      </c>
      <c r="J914" s="195" t="s">
        <v>3507</v>
      </c>
      <c r="K914" s="195" t="s">
        <v>3389</v>
      </c>
      <c r="L914" s="285">
        <v>45474.0</v>
      </c>
      <c r="M914" s="154"/>
      <c r="N914" s="151"/>
      <c r="O914" s="182" t="s">
        <v>3877</v>
      </c>
      <c r="P914" s="182"/>
      <c r="Q914" s="182" t="s">
        <v>3878</v>
      </c>
    </row>
    <row r="915">
      <c r="A915" s="287"/>
      <c r="B915" s="141">
        <v>908.0</v>
      </c>
      <c r="C915" s="128">
        <v>1100282.0</v>
      </c>
      <c r="D915" s="242" t="s">
        <v>3879</v>
      </c>
      <c r="E915" s="167" t="s">
        <v>73</v>
      </c>
      <c r="F915" s="303">
        <v>75000.0</v>
      </c>
      <c r="G915" s="303">
        <v>75000.0</v>
      </c>
      <c r="H915" s="227">
        <f t="shared" si="3"/>
        <v>0</v>
      </c>
      <c r="I915" s="228" t="s">
        <v>3786</v>
      </c>
      <c r="J915" s="193" t="s">
        <v>53</v>
      </c>
      <c r="K915" s="193" t="s">
        <v>3546</v>
      </c>
      <c r="L915" s="288">
        <v>45474.0</v>
      </c>
      <c r="M915" s="154"/>
      <c r="N915" s="151"/>
      <c r="O915" s="182" t="s">
        <v>3880</v>
      </c>
      <c r="P915" s="182"/>
      <c r="Q915" s="182" t="s">
        <v>3881</v>
      </c>
    </row>
    <row r="916">
      <c r="A916" s="287"/>
      <c r="B916" s="128">
        <v>909.0</v>
      </c>
      <c r="C916" s="128">
        <v>1100196.0</v>
      </c>
      <c r="D916" s="242" t="s">
        <v>3882</v>
      </c>
      <c r="E916" s="167" t="s">
        <v>73</v>
      </c>
      <c r="F916" s="293">
        <v>99000.0</v>
      </c>
      <c r="G916" s="293">
        <v>99000.0</v>
      </c>
      <c r="H916" s="225">
        <f t="shared" si="3"/>
        <v>0</v>
      </c>
      <c r="I916" s="230" t="s">
        <v>3883</v>
      </c>
      <c r="J916" s="195" t="s">
        <v>53</v>
      </c>
      <c r="K916" s="195" t="s">
        <v>3587</v>
      </c>
      <c r="L916" s="285">
        <v>45474.0</v>
      </c>
      <c r="M916" s="154"/>
      <c r="N916" s="151"/>
      <c r="O916" s="182" t="s">
        <v>3884</v>
      </c>
      <c r="P916" s="182"/>
      <c r="Q916" s="182" t="s">
        <v>3885</v>
      </c>
    </row>
    <row r="917">
      <c r="A917" s="287"/>
      <c r="B917" s="128">
        <v>910.0</v>
      </c>
      <c r="C917" s="128">
        <v>1000065.0</v>
      </c>
      <c r="D917" s="242" t="s">
        <v>3886</v>
      </c>
      <c r="E917" s="167" t="s">
        <v>73</v>
      </c>
      <c r="F917" s="273">
        <v>182142.0</v>
      </c>
      <c r="G917" s="273">
        <v>182142.0</v>
      </c>
      <c r="H917" s="227">
        <f t="shared" si="3"/>
        <v>0</v>
      </c>
      <c r="I917" s="228" t="s">
        <v>2290</v>
      </c>
      <c r="J917" s="193" t="s">
        <v>52</v>
      </c>
      <c r="K917" s="193" t="s">
        <v>3373</v>
      </c>
      <c r="L917" s="288">
        <v>45474.0</v>
      </c>
      <c r="M917" s="154"/>
      <c r="N917" s="151"/>
      <c r="O917" s="182" t="s">
        <v>3887</v>
      </c>
      <c r="P917" s="182"/>
      <c r="Q917" s="182" t="s">
        <v>3888</v>
      </c>
    </row>
    <row r="918">
      <c r="A918" s="287"/>
      <c r="B918" s="128">
        <v>911.0</v>
      </c>
      <c r="C918" s="128">
        <v>500012.0</v>
      </c>
      <c r="D918" s="244" t="s">
        <v>3889</v>
      </c>
      <c r="E918" s="167" t="s">
        <v>73</v>
      </c>
      <c r="F918" s="218">
        <v>15000.0</v>
      </c>
      <c r="G918" s="218">
        <v>15000.0</v>
      </c>
      <c r="H918" s="233">
        <f t="shared" si="3"/>
        <v>0</v>
      </c>
      <c r="I918" s="230" t="s">
        <v>3890</v>
      </c>
      <c r="J918" s="195" t="s">
        <v>113</v>
      </c>
      <c r="K918" s="195" t="s">
        <v>114</v>
      </c>
      <c r="L918" s="285">
        <v>45474.0</v>
      </c>
      <c r="M918" s="154"/>
      <c r="N918" s="151"/>
      <c r="O918" s="182" t="s">
        <v>3891</v>
      </c>
      <c r="P918" s="182"/>
      <c r="Q918" s="182" t="s">
        <v>3892</v>
      </c>
    </row>
    <row r="919">
      <c r="A919" s="287"/>
      <c r="B919" s="128">
        <v>912.0</v>
      </c>
      <c r="C919" s="128">
        <v>1100114.0</v>
      </c>
      <c r="D919" s="242" t="s">
        <v>3893</v>
      </c>
      <c r="E919" s="168" t="s">
        <v>73</v>
      </c>
      <c r="F919" s="303">
        <v>100000.0</v>
      </c>
      <c r="G919" s="303">
        <v>100000.0</v>
      </c>
      <c r="H919" s="227">
        <f t="shared" si="3"/>
        <v>0</v>
      </c>
      <c r="I919" s="228" t="s">
        <v>3894</v>
      </c>
      <c r="J919" s="193" t="s">
        <v>53</v>
      </c>
      <c r="K919" s="193" t="s">
        <v>3587</v>
      </c>
      <c r="L919" s="288">
        <v>45474.0</v>
      </c>
      <c r="M919" s="154"/>
      <c r="N919" s="151"/>
      <c r="O919" s="182" t="s">
        <v>3895</v>
      </c>
      <c r="P919" s="182"/>
      <c r="Q919" s="182" t="s">
        <v>3896</v>
      </c>
    </row>
    <row r="920">
      <c r="A920" s="287"/>
      <c r="B920" s="128">
        <v>913.0</v>
      </c>
      <c r="C920" s="128">
        <v>1000072.0</v>
      </c>
      <c r="D920" s="242" t="s">
        <v>3897</v>
      </c>
      <c r="E920" s="167" t="s">
        <v>73</v>
      </c>
      <c r="F920" s="279">
        <v>61931.0</v>
      </c>
      <c r="G920" s="279">
        <v>61931.0</v>
      </c>
      <c r="H920" s="225">
        <f t="shared" si="3"/>
        <v>0</v>
      </c>
      <c r="I920" s="230" t="s">
        <v>2144</v>
      </c>
      <c r="J920" s="195" t="s">
        <v>52</v>
      </c>
      <c r="K920" s="195" t="s">
        <v>3069</v>
      </c>
      <c r="L920" s="285">
        <v>45474.0</v>
      </c>
      <c r="M920" s="154"/>
      <c r="N920" s="151"/>
      <c r="O920" s="182" t="s">
        <v>3898</v>
      </c>
      <c r="P920" s="182"/>
      <c r="Q920" s="182" t="s">
        <v>3899</v>
      </c>
    </row>
    <row r="921">
      <c r="A921" s="287"/>
      <c r="B921" s="141">
        <v>914.0</v>
      </c>
      <c r="C921" s="128">
        <v>1100106.0</v>
      </c>
      <c r="D921" s="242" t="s">
        <v>3900</v>
      </c>
      <c r="E921" s="167" t="s">
        <v>73</v>
      </c>
      <c r="F921" s="303">
        <v>25052.0</v>
      </c>
      <c r="G921" s="303">
        <v>25052.0</v>
      </c>
      <c r="H921" s="227">
        <f t="shared" si="3"/>
        <v>0</v>
      </c>
      <c r="I921" s="228" t="s">
        <v>3901</v>
      </c>
      <c r="J921" s="193" t="s">
        <v>53</v>
      </c>
      <c r="K921" s="193" t="s">
        <v>3546</v>
      </c>
      <c r="L921" s="288">
        <v>45474.0</v>
      </c>
      <c r="M921" s="154"/>
      <c r="N921" s="151"/>
      <c r="O921" s="182" t="s">
        <v>3902</v>
      </c>
      <c r="P921" s="182"/>
      <c r="Q921" s="182" t="s">
        <v>3903</v>
      </c>
    </row>
    <row r="922">
      <c r="A922" s="287"/>
      <c r="B922" s="128">
        <v>915.0</v>
      </c>
      <c r="C922" s="128">
        <v>1000064.0</v>
      </c>
      <c r="D922" s="242" t="s">
        <v>3904</v>
      </c>
      <c r="E922" s="167" t="s">
        <v>73</v>
      </c>
      <c r="F922" s="279">
        <v>20000.0</v>
      </c>
      <c r="G922" s="279">
        <v>20000.0</v>
      </c>
      <c r="H922" s="225">
        <f t="shared" si="3"/>
        <v>0</v>
      </c>
      <c r="I922" s="230" t="s">
        <v>3905</v>
      </c>
      <c r="J922" s="195" t="s">
        <v>52</v>
      </c>
      <c r="K922" s="195" t="s">
        <v>3460</v>
      </c>
      <c r="L922" s="285">
        <v>45474.0</v>
      </c>
      <c r="M922" s="154"/>
      <c r="N922" s="151"/>
      <c r="O922" s="182" t="s">
        <v>3906</v>
      </c>
      <c r="P922" s="182"/>
      <c r="Q922" s="182" t="s">
        <v>3907</v>
      </c>
    </row>
    <row r="923">
      <c r="A923" s="287"/>
      <c r="B923" s="128">
        <v>916.0</v>
      </c>
      <c r="C923" s="128">
        <v>1100116.0</v>
      </c>
      <c r="D923" s="242" t="s">
        <v>3908</v>
      </c>
      <c r="E923" s="167" t="s">
        <v>73</v>
      </c>
      <c r="F923" s="303">
        <v>35000.0</v>
      </c>
      <c r="G923" s="303">
        <v>35000.0</v>
      </c>
      <c r="H923" s="227">
        <f t="shared" si="3"/>
        <v>0</v>
      </c>
      <c r="I923" s="228" t="s">
        <v>3909</v>
      </c>
      <c r="J923" s="193" t="s">
        <v>53</v>
      </c>
      <c r="K923" s="193" t="s">
        <v>3660</v>
      </c>
      <c r="L923" s="288">
        <v>45474.0</v>
      </c>
      <c r="M923" s="154"/>
      <c r="N923" s="151"/>
      <c r="O923" s="182" t="s">
        <v>3910</v>
      </c>
      <c r="P923" s="182"/>
      <c r="Q923" s="182" t="s">
        <v>3911</v>
      </c>
    </row>
    <row r="924">
      <c r="A924" s="287"/>
      <c r="B924" s="128">
        <v>917.0</v>
      </c>
      <c r="C924" s="128">
        <v>1000014.0</v>
      </c>
      <c r="D924" s="242" t="s">
        <v>3912</v>
      </c>
      <c r="E924" s="167" t="s">
        <v>73</v>
      </c>
      <c r="F924" s="279">
        <v>190000.0</v>
      </c>
      <c r="G924" s="279">
        <v>190000.0</v>
      </c>
      <c r="H924" s="225">
        <f t="shared" si="3"/>
        <v>0</v>
      </c>
      <c r="I924" s="230" t="s">
        <v>1502</v>
      </c>
      <c r="J924" s="195" t="s">
        <v>52</v>
      </c>
      <c r="K924" s="195" t="s">
        <v>3352</v>
      </c>
      <c r="L924" s="285">
        <v>45474.0</v>
      </c>
      <c r="M924" s="154"/>
      <c r="N924" s="151"/>
      <c r="O924" s="182" t="s">
        <v>3913</v>
      </c>
      <c r="P924" s="182"/>
      <c r="Q924" s="182" t="s">
        <v>3914</v>
      </c>
    </row>
    <row r="925">
      <c r="A925" s="287"/>
      <c r="B925" s="141">
        <v>918.0</v>
      </c>
      <c r="C925" s="128">
        <v>1100034.0</v>
      </c>
      <c r="D925" s="242" t="s">
        <v>3915</v>
      </c>
      <c r="E925" s="308" t="s">
        <v>73</v>
      </c>
      <c r="F925" s="303">
        <v>72651.0</v>
      </c>
      <c r="G925" s="303">
        <v>72651.0</v>
      </c>
      <c r="H925" s="227">
        <f t="shared" si="3"/>
        <v>0</v>
      </c>
      <c r="I925" s="228" t="s">
        <v>3916</v>
      </c>
      <c r="J925" s="193" t="s">
        <v>53</v>
      </c>
      <c r="K925" s="193" t="s">
        <v>3587</v>
      </c>
      <c r="L925" s="288">
        <v>45505.0</v>
      </c>
      <c r="M925" s="154"/>
      <c r="N925" s="151"/>
      <c r="O925" s="182" t="s">
        <v>3917</v>
      </c>
      <c r="P925" s="182"/>
      <c r="Q925" s="182" t="s">
        <v>3918</v>
      </c>
    </row>
    <row r="926">
      <c r="A926" s="287"/>
      <c r="B926" s="128">
        <v>919.0</v>
      </c>
      <c r="C926" s="128">
        <v>1000120.0</v>
      </c>
      <c r="D926" s="242" t="s">
        <v>3919</v>
      </c>
      <c r="E926" s="167" t="s">
        <v>73</v>
      </c>
      <c r="F926" s="279">
        <v>257850.0</v>
      </c>
      <c r="G926" s="279">
        <v>257850.0</v>
      </c>
      <c r="H926" s="225">
        <f t="shared" si="3"/>
        <v>0</v>
      </c>
      <c r="I926" s="230" t="s">
        <v>1493</v>
      </c>
      <c r="J926" s="195" t="s">
        <v>52</v>
      </c>
      <c r="K926" s="195" t="s">
        <v>3360</v>
      </c>
      <c r="L926" s="285">
        <v>45505.0</v>
      </c>
      <c r="M926" s="154"/>
      <c r="N926" s="151"/>
      <c r="O926" s="182" t="s">
        <v>3920</v>
      </c>
      <c r="P926" s="182"/>
      <c r="Q926" s="182" t="s">
        <v>3921</v>
      </c>
    </row>
    <row r="927">
      <c r="A927" s="287"/>
      <c r="B927" s="128">
        <v>920.0</v>
      </c>
      <c r="C927" s="128">
        <v>1100258.0</v>
      </c>
      <c r="D927" s="242" t="s">
        <v>3922</v>
      </c>
      <c r="E927" s="167" t="s">
        <v>73</v>
      </c>
      <c r="F927" s="303">
        <v>80000.0</v>
      </c>
      <c r="G927" s="303">
        <v>80000.0</v>
      </c>
      <c r="H927" s="227">
        <f t="shared" si="3"/>
        <v>0</v>
      </c>
      <c r="I927" s="228" t="s">
        <v>3923</v>
      </c>
      <c r="J927" s="193" t="s">
        <v>53</v>
      </c>
      <c r="K927" s="193" t="s">
        <v>3546</v>
      </c>
      <c r="L927" s="288">
        <v>45505.0</v>
      </c>
      <c r="M927" s="154"/>
      <c r="N927" s="151"/>
      <c r="O927" s="182" t="s">
        <v>3924</v>
      </c>
      <c r="P927" s="182"/>
      <c r="Q927" s="182" t="s">
        <v>3925</v>
      </c>
    </row>
    <row r="928">
      <c r="A928" s="287"/>
      <c r="B928" s="128">
        <v>921.0</v>
      </c>
      <c r="C928" s="128">
        <v>1100032.0</v>
      </c>
      <c r="D928" s="242" t="s">
        <v>3926</v>
      </c>
      <c r="E928" s="308" t="s">
        <v>73</v>
      </c>
      <c r="F928" s="293">
        <v>30000.0</v>
      </c>
      <c r="G928" s="293">
        <v>30000.0</v>
      </c>
      <c r="H928" s="225">
        <f t="shared" si="3"/>
        <v>0</v>
      </c>
      <c r="I928" s="230" t="s">
        <v>3927</v>
      </c>
      <c r="J928" s="195" t="s">
        <v>53</v>
      </c>
      <c r="K928" s="195" t="s">
        <v>3928</v>
      </c>
      <c r="L928" s="285">
        <v>45505.0</v>
      </c>
      <c r="M928" s="154"/>
      <c r="N928" s="151"/>
      <c r="O928" s="182" t="s">
        <v>3929</v>
      </c>
      <c r="P928" s="182"/>
      <c r="Q928" s="182" t="s">
        <v>3930</v>
      </c>
    </row>
    <row r="929">
      <c r="A929" s="287"/>
      <c r="B929" s="141">
        <v>922.0</v>
      </c>
      <c r="C929" s="128">
        <v>1000084.0</v>
      </c>
      <c r="D929" s="242" t="s">
        <v>3931</v>
      </c>
      <c r="E929" s="167" t="s">
        <v>73</v>
      </c>
      <c r="F929" s="273">
        <v>27390.0</v>
      </c>
      <c r="G929" s="273">
        <v>27390.0</v>
      </c>
      <c r="H929" s="227">
        <f t="shared" si="3"/>
        <v>0</v>
      </c>
      <c r="I929" s="228" t="s">
        <v>3538</v>
      </c>
      <c r="J929" s="193" t="s">
        <v>52</v>
      </c>
      <c r="K929" s="193" t="s">
        <v>3373</v>
      </c>
      <c r="L929" s="288">
        <v>45505.0</v>
      </c>
      <c r="M929" s="154"/>
      <c r="N929" s="151"/>
      <c r="O929" s="182" t="s">
        <v>3932</v>
      </c>
      <c r="P929" s="182"/>
      <c r="Q929" s="182" t="s">
        <v>3933</v>
      </c>
    </row>
    <row r="930">
      <c r="A930" s="287"/>
      <c r="B930" s="128">
        <v>923.0</v>
      </c>
      <c r="C930" s="128">
        <v>1100139.0</v>
      </c>
      <c r="D930" s="211" t="s">
        <v>3934</v>
      </c>
      <c r="E930" s="167" t="s">
        <v>73</v>
      </c>
      <c r="F930" s="293">
        <v>191473.0</v>
      </c>
      <c r="G930" s="293">
        <v>191473.0</v>
      </c>
      <c r="H930" s="225">
        <f t="shared" si="3"/>
        <v>0</v>
      </c>
      <c r="I930" s="230" t="s">
        <v>3901</v>
      </c>
      <c r="J930" s="195" t="s">
        <v>53</v>
      </c>
      <c r="K930" s="195" t="s">
        <v>3546</v>
      </c>
      <c r="L930" s="285">
        <v>45505.0</v>
      </c>
      <c r="M930" s="154"/>
      <c r="N930" s="151"/>
      <c r="O930" s="182" t="s">
        <v>3935</v>
      </c>
      <c r="P930" s="182"/>
      <c r="Q930" s="182" t="s">
        <v>3936</v>
      </c>
    </row>
    <row r="931">
      <c r="A931" s="287"/>
      <c r="B931" s="128">
        <v>924.0</v>
      </c>
      <c r="C931" s="128">
        <v>1000097.0</v>
      </c>
      <c r="D931" s="242" t="s">
        <v>3937</v>
      </c>
      <c r="E931" s="167" t="s">
        <v>73</v>
      </c>
      <c r="F931" s="273">
        <v>25000.0</v>
      </c>
      <c r="G931" s="273">
        <v>25000.0</v>
      </c>
      <c r="H931" s="227">
        <f t="shared" si="3"/>
        <v>0</v>
      </c>
      <c r="I931" s="228" t="s">
        <v>3938</v>
      </c>
      <c r="J931" s="193" t="s">
        <v>3507</v>
      </c>
      <c r="K931" s="193" t="s">
        <v>3865</v>
      </c>
      <c r="L931" s="288">
        <v>45505.0</v>
      </c>
      <c r="M931" s="154"/>
      <c r="N931" s="151"/>
      <c r="O931" s="182" t="s">
        <v>3939</v>
      </c>
      <c r="P931" s="182"/>
      <c r="Q931" s="182" t="s">
        <v>3940</v>
      </c>
    </row>
    <row r="932">
      <c r="A932" s="287"/>
      <c r="B932" s="128">
        <v>925.0</v>
      </c>
      <c r="C932" s="128">
        <v>200008.0</v>
      </c>
      <c r="D932" s="276" t="s">
        <v>3941</v>
      </c>
      <c r="E932" s="130" t="s">
        <v>73</v>
      </c>
      <c r="F932" s="218">
        <v>41195.0</v>
      </c>
      <c r="G932" s="218">
        <v>41195.0</v>
      </c>
      <c r="H932" s="225">
        <f t="shared" si="3"/>
        <v>0</v>
      </c>
      <c r="I932" s="234" t="s">
        <v>3177</v>
      </c>
      <c r="J932" s="195" t="s">
        <v>12</v>
      </c>
      <c r="K932" s="195"/>
      <c r="L932" s="285">
        <v>45505.0</v>
      </c>
      <c r="M932" s="154"/>
      <c r="N932" s="151"/>
      <c r="O932" s="182" t="s">
        <v>3942</v>
      </c>
      <c r="P932" s="182"/>
      <c r="Q932" s="232" t="s">
        <v>3943</v>
      </c>
    </row>
    <row r="933">
      <c r="A933" s="287"/>
      <c r="B933" s="128">
        <v>926.0</v>
      </c>
      <c r="C933" s="128">
        <v>300014.0</v>
      </c>
      <c r="D933" s="241" t="s">
        <v>3944</v>
      </c>
      <c r="E933" s="275" t="s">
        <v>73</v>
      </c>
      <c r="F933" s="221">
        <v>53000.0</v>
      </c>
      <c r="G933" s="221">
        <v>53000.0</v>
      </c>
      <c r="H933" s="227">
        <f t="shared" si="3"/>
        <v>0</v>
      </c>
      <c r="I933" s="224" t="s">
        <v>3177</v>
      </c>
      <c r="J933" s="193" t="s">
        <v>3945</v>
      </c>
      <c r="K933" s="193" t="s">
        <v>104</v>
      </c>
      <c r="L933" s="288">
        <v>45505.0</v>
      </c>
      <c r="M933" s="154"/>
      <c r="N933" s="151"/>
      <c r="O933" s="182" t="s">
        <v>3946</v>
      </c>
      <c r="P933" s="182"/>
      <c r="Q933" s="182" t="s">
        <v>3947</v>
      </c>
    </row>
    <row r="934">
      <c r="A934" s="287"/>
      <c r="B934" s="128">
        <v>927.0</v>
      </c>
      <c r="C934" s="128">
        <v>400021.0</v>
      </c>
      <c r="D934" s="244" t="s">
        <v>3948</v>
      </c>
      <c r="E934" s="167" t="s">
        <v>73</v>
      </c>
      <c r="F934" s="218">
        <v>36500.0</v>
      </c>
      <c r="G934" s="218">
        <v>36500.0</v>
      </c>
      <c r="H934" s="233">
        <f t="shared" si="3"/>
        <v>0</v>
      </c>
      <c r="I934" s="234" t="s">
        <v>3177</v>
      </c>
      <c r="J934" s="195" t="s">
        <v>161</v>
      </c>
      <c r="K934" s="195" t="s">
        <v>141</v>
      </c>
      <c r="L934" s="285">
        <v>45505.0</v>
      </c>
      <c r="M934" s="154"/>
      <c r="N934" s="151"/>
      <c r="O934" s="182" t="s">
        <v>3949</v>
      </c>
      <c r="P934" s="182"/>
      <c r="Q934" s="182" t="s">
        <v>3943</v>
      </c>
    </row>
    <row r="935">
      <c r="A935" s="287"/>
      <c r="B935" s="141">
        <v>928.0</v>
      </c>
      <c r="C935" s="128">
        <v>500039.0</v>
      </c>
      <c r="D935" s="244" t="s">
        <v>3950</v>
      </c>
      <c r="E935" s="153" t="s">
        <v>73</v>
      </c>
      <c r="F935" s="221">
        <v>119000.0</v>
      </c>
      <c r="G935" s="221">
        <v>119000.0</v>
      </c>
      <c r="H935" s="223">
        <f t="shared" si="3"/>
        <v>0</v>
      </c>
      <c r="I935" s="224" t="s">
        <v>3177</v>
      </c>
      <c r="J935" s="193" t="s">
        <v>25</v>
      </c>
      <c r="K935" s="193" t="s">
        <v>1044</v>
      </c>
      <c r="L935" s="288">
        <v>45505.0</v>
      </c>
      <c r="M935" s="154"/>
      <c r="N935" s="151"/>
      <c r="O935" s="182" t="s">
        <v>3951</v>
      </c>
      <c r="P935" s="182"/>
      <c r="Q935" s="182" t="s">
        <v>3952</v>
      </c>
    </row>
    <row r="936">
      <c r="A936" s="287"/>
      <c r="B936" s="128">
        <v>929.0</v>
      </c>
      <c r="C936" s="128">
        <v>500040.0</v>
      </c>
      <c r="D936" s="244" t="s">
        <v>3953</v>
      </c>
      <c r="E936" s="153" t="s">
        <v>73</v>
      </c>
      <c r="F936" s="218">
        <v>25000.0</v>
      </c>
      <c r="G936" s="218">
        <v>25000.0</v>
      </c>
      <c r="H936" s="233">
        <f t="shared" si="3"/>
        <v>0</v>
      </c>
      <c r="I936" s="234" t="s">
        <v>3177</v>
      </c>
      <c r="J936" s="195" t="s">
        <v>25</v>
      </c>
      <c r="K936" s="195" t="s">
        <v>1044</v>
      </c>
      <c r="L936" s="285">
        <v>45505.0</v>
      </c>
      <c r="M936" s="154"/>
      <c r="N936" s="151"/>
      <c r="O936" s="232" t="s">
        <v>3954</v>
      </c>
      <c r="P936" s="182"/>
      <c r="Q936" s="182" t="s">
        <v>3952</v>
      </c>
    </row>
    <row r="937">
      <c r="A937" s="287"/>
      <c r="B937" s="128">
        <v>930.0</v>
      </c>
      <c r="C937" s="128">
        <v>1100118.0</v>
      </c>
      <c r="D937" s="242" t="s">
        <v>3955</v>
      </c>
      <c r="E937" s="167" t="s">
        <v>73</v>
      </c>
      <c r="F937" s="303">
        <v>63640.0</v>
      </c>
      <c r="G937" s="303">
        <v>63640.0</v>
      </c>
      <c r="H937" s="227">
        <f t="shared" si="3"/>
        <v>0</v>
      </c>
      <c r="I937" s="228" t="s">
        <v>1541</v>
      </c>
      <c r="J937" s="193" t="s">
        <v>53</v>
      </c>
      <c r="K937" s="193" t="s">
        <v>3587</v>
      </c>
      <c r="L937" s="288">
        <v>45505.0</v>
      </c>
      <c r="M937" s="154"/>
      <c r="N937" s="151"/>
      <c r="O937" s="182" t="s">
        <v>3956</v>
      </c>
      <c r="P937" s="182"/>
      <c r="Q937" s="182" t="s">
        <v>3957</v>
      </c>
    </row>
    <row r="938">
      <c r="A938" s="287"/>
      <c r="B938" s="128">
        <v>931.0</v>
      </c>
      <c r="C938" s="128">
        <v>700203.0</v>
      </c>
      <c r="D938" s="196" t="s">
        <v>3958</v>
      </c>
      <c r="E938" s="167" t="s">
        <v>73</v>
      </c>
      <c r="F938" s="217">
        <v>50000.0</v>
      </c>
      <c r="G938" s="217">
        <v>50000.0</v>
      </c>
      <c r="H938" s="225">
        <f t="shared" si="3"/>
        <v>0</v>
      </c>
      <c r="I938" s="230" t="s">
        <v>3959</v>
      </c>
      <c r="J938" s="231" t="s">
        <v>35</v>
      </c>
      <c r="K938" s="195" t="s">
        <v>1050</v>
      </c>
      <c r="L938" s="285">
        <v>45505.0</v>
      </c>
      <c r="M938" s="154"/>
      <c r="N938" s="151"/>
      <c r="O938" s="182" t="s">
        <v>3960</v>
      </c>
      <c r="P938" s="182"/>
      <c r="Q938" s="182" t="s">
        <v>3961</v>
      </c>
    </row>
    <row r="939">
      <c r="A939" s="287"/>
      <c r="B939" s="141">
        <v>932.0</v>
      </c>
      <c r="C939" s="128">
        <v>1000179.0</v>
      </c>
      <c r="D939" s="242" t="s">
        <v>3962</v>
      </c>
      <c r="E939" s="167" t="s">
        <v>73</v>
      </c>
      <c r="F939" s="273">
        <v>588000.0</v>
      </c>
      <c r="G939" s="273">
        <v>588000.0</v>
      </c>
      <c r="H939" s="227">
        <f t="shared" si="3"/>
        <v>0</v>
      </c>
      <c r="I939" s="228" t="s">
        <v>3797</v>
      </c>
      <c r="J939" s="193" t="s">
        <v>52</v>
      </c>
      <c r="K939" s="193" t="s">
        <v>3360</v>
      </c>
      <c r="L939" s="288">
        <v>45505.0</v>
      </c>
      <c r="M939" s="154"/>
      <c r="N939" s="151"/>
      <c r="O939" s="182" t="s">
        <v>3963</v>
      </c>
      <c r="P939" s="182"/>
      <c r="Q939" s="232" t="s">
        <v>3964</v>
      </c>
    </row>
    <row r="940">
      <c r="A940" s="287"/>
      <c r="B940" s="128">
        <v>933.0</v>
      </c>
      <c r="C940" s="128">
        <v>1100014.0</v>
      </c>
      <c r="D940" s="242" t="s">
        <v>3965</v>
      </c>
      <c r="E940" s="167" t="s">
        <v>73</v>
      </c>
      <c r="F940" s="293">
        <v>99700.0</v>
      </c>
      <c r="G940" s="293">
        <v>99700.0</v>
      </c>
      <c r="H940" s="225">
        <f t="shared" si="3"/>
        <v>0</v>
      </c>
      <c r="I940" s="230" t="s">
        <v>1620</v>
      </c>
      <c r="J940" s="195" t="s">
        <v>53</v>
      </c>
      <c r="K940" s="195" t="s">
        <v>3587</v>
      </c>
      <c r="L940" s="285">
        <v>45505.0</v>
      </c>
      <c r="M940" s="154"/>
      <c r="N940" s="151"/>
      <c r="O940" s="182" t="s">
        <v>3966</v>
      </c>
      <c r="P940" s="182"/>
      <c r="Q940" s="182" t="s">
        <v>3967</v>
      </c>
    </row>
    <row r="941">
      <c r="A941" s="287"/>
      <c r="B941" s="128">
        <v>934.0</v>
      </c>
      <c r="C941" s="128">
        <v>1000165.0</v>
      </c>
      <c r="D941" s="242" t="s">
        <v>3968</v>
      </c>
      <c r="E941" s="167" t="s">
        <v>73</v>
      </c>
      <c r="F941" s="273">
        <v>353714.0</v>
      </c>
      <c r="G941" s="273">
        <v>353714.0</v>
      </c>
      <c r="H941" s="227">
        <f t="shared" si="3"/>
        <v>0</v>
      </c>
      <c r="I941" s="228" t="s">
        <v>2472</v>
      </c>
      <c r="J941" s="193" t="s">
        <v>52</v>
      </c>
      <c r="K941" s="193" t="s">
        <v>3717</v>
      </c>
      <c r="L941" s="288">
        <v>45505.0</v>
      </c>
      <c r="M941" s="154"/>
      <c r="N941" s="151"/>
      <c r="O941" s="182" t="s">
        <v>3969</v>
      </c>
      <c r="P941" s="182"/>
      <c r="Q941" s="182" t="s">
        <v>3970</v>
      </c>
    </row>
    <row r="942">
      <c r="A942" s="287"/>
      <c r="B942" s="128">
        <v>935.0</v>
      </c>
      <c r="C942" s="128">
        <v>1100132.0</v>
      </c>
      <c r="D942" s="242" t="s">
        <v>3971</v>
      </c>
      <c r="E942" s="308" t="s">
        <v>73</v>
      </c>
      <c r="F942" s="293">
        <v>98105.0</v>
      </c>
      <c r="G942" s="293">
        <v>98105.0</v>
      </c>
      <c r="H942" s="225">
        <f t="shared" si="3"/>
        <v>0</v>
      </c>
      <c r="I942" s="230" t="s">
        <v>2472</v>
      </c>
      <c r="J942" s="195" t="s">
        <v>53</v>
      </c>
      <c r="K942" s="195" t="s">
        <v>3587</v>
      </c>
      <c r="L942" s="285">
        <v>45505.0</v>
      </c>
      <c r="M942" s="154"/>
      <c r="N942" s="151"/>
      <c r="O942" s="182" t="s">
        <v>3972</v>
      </c>
      <c r="P942" s="182"/>
      <c r="Q942" s="182" t="s">
        <v>3973</v>
      </c>
    </row>
    <row r="943">
      <c r="A943" s="287"/>
      <c r="B943" s="141">
        <v>936.0</v>
      </c>
      <c r="C943" s="128">
        <v>600103.0</v>
      </c>
      <c r="D943" s="242" t="s">
        <v>3974</v>
      </c>
      <c r="E943" s="168" t="s">
        <v>73</v>
      </c>
      <c r="F943" s="220">
        <v>17600.0</v>
      </c>
      <c r="G943" s="221">
        <v>17600.0</v>
      </c>
      <c r="H943" s="227">
        <f t="shared" si="3"/>
        <v>0</v>
      </c>
      <c r="I943" s="236" t="s">
        <v>3804</v>
      </c>
      <c r="J943" s="193" t="s">
        <v>30</v>
      </c>
      <c r="K943" s="193" t="s">
        <v>104</v>
      </c>
      <c r="L943" s="288">
        <v>45536.0</v>
      </c>
      <c r="M943" s="154"/>
      <c r="N943" s="151"/>
      <c r="O943" s="182" t="s">
        <v>3975</v>
      </c>
      <c r="P943" s="182"/>
      <c r="Q943" s="182" t="s">
        <v>3976</v>
      </c>
    </row>
    <row r="944">
      <c r="A944" s="287"/>
      <c r="B944" s="128">
        <v>937.0</v>
      </c>
      <c r="C944" s="128">
        <v>1000136.0</v>
      </c>
      <c r="D944" s="242" t="s">
        <v>3977</v>
      </c>
      <c r="E944" s="167" t="s">
        <v>73</v>
      </c>
      <c r="F944" s="279">
        <v>144000.0</v>
      </c>
      <c r="G944" s="279">
        <v>144000.0</v>
      </c>
      <c r="H944" s="225">
        <f t="shared" si="3"/>
        <v>0</v>
      </c>
      <c r="I944" s="230" t="s">
        <v>1502</v>
      </c>
      <c r="J944" s="195" t="s">
        <v>52</v>
      </c>
      <c r="K944" s="195" t="s">
        <v>3352</v>
      </c>
      <c r="L944" s="285">
        <v>45536.0</v>
      </c>
      <c r="M944" s="154"/>
      <c r="N944" s="151"/>
      <c r="O944" s="182" t="s">
        <v>3978</v>
      </c>
      <c r="P944" s="182"/>
      <c r="Q944" s="182" t="s">
        <v>3979</v>
      </c>
    </row>
    <row r="945">
      <c r="A945" s="287"/>
      <c r="B945" s="128">
        <v>938.0</v>
      </c>
      <c r="C945" s="128">
        <v>1100251.0</v>
      </c>
      <c r="D945" s="242" t="s">
        <v>3980</v>
      </c>
      <c r="E945" s="168" t="s">
        <v>73</v>
      </c>
      <c r="F945" s="303">
        <v>19950.0</v>
      </c>
      <c r="G945" s="303">
        <v>19950.0</v>
      </c>
      <c r="H945" s="227">
        <f t="shared" si="3"/>
        <v>0</v>
      </c>
      <c r="I945" s="228" t="s">
        <v>2834</v>
      </c>
      <c r="J945" s="193" t="s">
        <v>53</v>
      </c>
      <c r="K945" s="193" t="s">
        <v>3546</v>
      </c>
      <c r="L945" s="288">
        <v>45536.0</v>
      </c>
      <c r="M945" s="154"/>
      <c r="N945" s="151"/>
      <c r="O945" s="182" t="s">
        <v>3981</v>
      </c>
      <c r="P945" s="182"/>
      <c r="Q945" s="182" t="s">
        <v>3982</v>
      </c>
    </row>
    <row r="946">
      <c r="A946" s="287"/>
      <c r="B946" s="128">
        <v>939.0</v>
      </c>
      <c r="C946" s="128">
        <v>600099.0</v>
      </c>
      <c r="D946" s="242" t="s">
        <v>3983</v>
      </c>
      <c r="E946" s="168" t="s">
        <v>73</v>
      </c>
      <c r="F946" s="219">
        <v>49250.0</v>
      </c>
      <c r="G946" s="218">
        <v>49250.0</v>
      </c>
      <c r="H946" s="225">
        <f t="shared" si="3"/>
        <v>0</v>
      </c>
      <c r="I946" s="226" t="s">
        <v>601</v>
      </c>
      <c r="J946" s="195" t="s">
        <v>30</v>
      </c>
      <c r="K946" s="195" t="s">
        <v>1244</v>
      </c>
      <c r="L946" s="285">
        <v>45536.0</v>
      </c>
      <c r="M946" s="154"/>
      <c r="N946" s="151"/>
      <c r="O946" s="182" t="s">
        <v>3984</v>
      </c>
      <c r="P946" s="182"/>
      <c r="Q946" s="182" t="s">
        <v>3985</v>
      </c>
    </row>
    <row r="947">
      <c r="A947" s="287"/>
      <c r="B947" s="128">
        <v>940.0</v>
      </c>
      <c r="C947" s="128">
        <v>1100053.0</v>
      </c>
      <c r="D947" s="242" t="s">
        <v>3986</v>
      </c>
      <c r="E947" s="167" t="s">
        <v>73</v>
      </c>
      <c r="F947" s="303">
        <v>19461.0</v>
      </c>
      <c r="G947" s="303">
        <v>19461.0</v>
      </c>
      <c r="H947" s="227">
        <f t="shared" si="3"/>
        <v>0</v>
      </c>
      <c r="I947" s="228" t="s">
        <v>3987</v>
      </c>
      <c r="J947" s="193" t="s">
        <v>53</v>
      </c>
      <c r="K947" s="193" t="s">
        <v>3660</v>
      </c>
      <c r="L947" s="288">
        <v>45536.0</v>
      </c>
      <c r="M947" s="154"/>
      <c r="N947" s="151"/>
      <c r="O947" s="182" t="s">
        <v>3988</v>
      </c>
      <c r="P947" s="182"/>
      <c r="Q947" s="182" t="s">
        <v>3989</v>
      </c>
    </row>
    <row r="948">
      <c r="A948" s="287"/>
      <c r="B948" s="128">
        <v>941.0</v>
      </c>
      <c r="C948" s="128">
        <v>1100187.0</v>
      </c>
      <c r="D948" s="242" t="s">
        <v>3990</v>
      </c>
      <c r="E948" s="167" t="s">
        <v>73</v>
      </c>
      <c r="F948" s="293">
        <v>60000.0</v>
      </c>
      <c r="G948" s="293">
        <v>60000.0</v>
      </c>
      <c r="H948" s="225">
        <f t="shared" si="3"/>
        <v>0</v>
      </c>
      <c r="I948" s="230" t="s">
        <v>1053</v>
      </c>
      <c r="J948" s="195" t="s">
        <v>53</v>
      </c>
      <c r="K948" s="195" t="s">
        <v>3660</v>
      </c>
      <c r="L948" s="285">
        <v>45536.0</v>
      </c>
      <c r="M948" s="154"/>
      <c r="N948" s="151"/>
      <c r="O948" s="182" t="s">
        <v>3991</v>
      </c>
      <c r="P948" s="182"/>
      <c r="Q948" s="182" t="s">
        <v>3992</v>
      </c>
    </row>
    <row r="949">
      <c r="A949" s="287"/>
      <c r="B949" s="141">
        <v>942.0</v>
      </c>
      <c r="C949" s="128">
        <v>1000082.0</v>
      </c>
      <c r="D949" s="242" t="s">
        <v>3993</v>
      </c>
      <c r="E949" s="167" t="s">
        <v>73</v>
      </c>
      <c r="F949" s="273">
        <v>22700.0</v>
      </c>
      <c r="G949" s="273">
        <v>22700.0</v>
      </c>
      <c r="H949" s="227">
        <f t="shared" si="3"/>
        <v>0</v>
      </c>
      <c r="I949" s="228" t="s">
        <v>3994</v>
      </c>
      <c r="J949" s="193" t="s">
        <v>52</v>
      </c>
      <c r="K949" s="193" t="s">
        <v>3069</v>
      </c>
      <c r="L949" s="288">
        <v>45536.0</v>
      </c>
      <c r="M949" s="154"/>
      <c r="N949" s="151"/>
      <c r="O949" s="182" t="s">
        <v>3995</v>
      </c>
      <c r="P949" s="182"/>
      <c r="Q949" s="182" t="s">
        <v>3996</v>
      </c>
    </row>
    <row r="950">
      <c r="A950" s="287"/>
      <c r="B950" s="128">
        <v>943.0</v>
      </c>
      <c r="C950" s="128">
        <v>1000008.0</v>
      </c>
      <c r="D950" s="242" t="s">
        <v>3997</v>
      </c>
      <c r="E950" s="167" t="s">
        <v>73</v>
      </c>
      <c r="F950" s="279">
        <v>448276.0</v>
      </c>
      <c r="G950" s="279">
        <v>448276.0</v>
      </c>
      <c r="H950" s="225">
        <f t="shared" si="3"/>
        <v>0</v>
      </c>
      <c r="I950" s="230" t="s">
        <v>102</v>
      </c>
      <c r="J950" s="195" t="s">
        <v>52</v>
      </c>
      <c r="K950" s="309" t="s">
        <v>3360</v>
      </c>
      <c r="L950" s="285">
        <v>45536.0</v>
      </c>
      <c r="M950" s="154"/>
      <c r="N950" s="151"/>
      <c r="O950" s="182" t="s">
        <v>3998</v>
      </c>
      <c r="P950" s="182"/>
      <c r="Q950" s="182" t="s">
        <v>3999</v>
      </c>
    </row>
    <row r="951">
      <c r="A951" s="287"/>
      <c r="B951" s="128">
        <v>944.0</v>
      </c>
      <c r="C951" s="128">
        <v>800284.0</v>
      </c>
      <c r="D951" s="242" t="s">
        <v>4000</v>
      </c>
      <c r="E951" s="167" t="s">
        <v>73</v>
      </c>
      <c r="F951" s="216">
        <v>50000.0</v>
      </c>
      <c r="G951" s="216">
        <v>50000.0</v>
      </c>
      <c r="H951" s="227">
        <f t="shared" si="3"/>
        <v>0</v>
      </c>
      <c r="I951" s="228" t="s">
        <v>611</v>
      </c>
      <c r="J951" s="229" t="s">
        <v>41</v>
      </c>
      <c r="K951" s="193" t="s">
        <v>114</v>
      </c>
      <c r="L951" s="288">
        <v>45536.0</v>
      </c>
      <c r="M951" s="154"/>
      <c r="N951" s="151"/>
      <c r="O951" s="182" t="s">
        <v>4001</v>
      </c>
      <c r="P951" s="182"/>
      <c r="Q951" s="182" t="s">
        <v>4002</v>
      </c>
    </row>
    <row r="952">
      <c r="A952" s="287"/>
      <c r="B952" s="128">
        <v>945.0</v>
      </c>
      <c r="C952" s="128">
        <v>1000149.0</v>
      </c>
      <c r="D952" s="242" t="s">
        <v>4003</v>
      </c>
      <c r="E952" s="167" t="s">
        <v>73</v>
      </c>
      <c r="F952" s="279">
        <v>190666.0</v>
      </c>
      <c r="G952" s="279">
        <v>190666.0</v>
      </c>
      <c r="H952" s="225">
        <f t="shared" si="3"/>
        <v>0</v>
      </c>
      <c r="I952" s="230" t="s">
        <v>4004</v>
      </c>
      <c r="J952" s="195" t="s">
        <v>52</v>
      </c>
      <c r="K952" s="195" t="s">
        <v>3460</v>
      </c>
      <c r="L952" s="285">
        <v>45536.0</v>
      </c>
      <c r="M952" s="154"/>
      <c r="N952" s="151"/>
      <c r="O952" s="182" t="s">
        <v>4005</v>
      </c>
      <c r="P952" s="182"/>
      <c r="Q952" s="232" t="s">
        <v>4006</v>
      </c>
    </row>
    <row r="953">
      <c r="A953" s="287"/>
      <c r="B953" s="141">
        <v>946.0</v>
      </c>
      <c r="C953" s="128">
        <v>900166.0</v>
      </c>
      <c r="D953" s="211" t="s">
        <v>4007</v>
      </c>
      <c r="E953" s="167" t="s">
        <v>73</v>
      </c>
      <c r="F953" s="216">
        <v>6520.0</v>
      </c>
      <c r="G953" s="221">
        <v>6520.0</v>
      </c>
      <c r="H953" s="227">
        <f t="shared" si="3"/>
        <v>0</v>
      </c>
      <c r="I953" s="228" t="s">
        <v>167</v>
      </c>
      <c r="J953" s="250" t="s">
        <v>46</v>
      </c>
      <c r="K953" s="193" t="s">
        <v>1503</v>
      </c>
      <c r="L953" s="288">
        <v>45536.0</v>
      </c>
      <c r="M953" s="154"/>
      <c r="N953" s="151"/>
      <c r="O953" s="182" t="s">
        <v>4008</v>
      </c>
      <c r="P953" s="182"/>
      <c r="Q953" s="182" t="s">
        <v>4009</v>
      </c>
    </row>
    <row r="954">
      <c r="A954" s="287"/>
      <c r="B954" s="128">
        <v>947.0</v>
      </c>
      <c r="C954" s="128">
        <v>1000156.0</v>
      </c>
      <c r="D954" s="242" t="s">
        <v>4010</v>
      </c>
      <c r="E954" s="167" t="s">
        <v>73</v>
      </c>
      <c r="F954" s="279">
        <v>315000.0</v>
      </c>
      <c r="G954" s="305">
        <v>315000.0</v>
      </c>
      <c r="H954" s="225">
        <f t="shared" si="3"/>
        <v>0</v>
      </c>
      <c r="I954" s="230" t="s">
        <v>4011</v>
      </c>
      <c r="J954" s="195" t="s">
        <v>3507</v>
      </c>
      <c r="K954" s="195" t="s">
        <v>4012</v>
      </c>
      <c r="L954" s="285">
        <v>45536.0</v>
      </c>
      <c r="M954" s="154"/>
      <c r="N954" s="151"/>
      <c r="O954" s="182" t="s">
        <v>4013</v>
      </c>
      <c r="P954" s="182"/>
      <c r="Q954" s="182" t="s">
        <v>4014</v>
      </c>
    </row>
    <row r="955">
      <c r="A955" s="287"/>
      <c r="B955" s="128">
        <v>948.0</v>
      </c>
      <c r="C955" s="128">
        <v>1100009.0</v>
      </c>
      <c r="D955" s="242" t="s">
        <v>4015</v>
      </c>
      <c r="E955" s="167" t="s">
        <v>73</v>
      </c>
      <c r="F955" s="303">
        <v>25000.0</v>
      </c>
      <c r="G955" s="304">
        <v>25000.0</v>
      </c>
      <c r="H955" s="227">
        <f t="shared" si="3"/>
        <v>0</v>
      </c>
      <c r="I955" s="228" t="s">
        <v>1745</v>
      </c>
      <c r="J955" s="193" t="s">
        <v>53</v>
      </c>
      <c r="K955" s="193" t="s">
        <v>3660</v>
      </c>
      <c r="L955" s="288">
        <v>45536.0</v>
      </c>
      <c r="M955" s="154"/>
      <c r="N955" s="151"/>
      <c r="O955" s="182" t="s">
        <v>4016</v>
      </c>
      <c r="P955" s="182"/>
      <c r="Q955" s="182" t="s">
        <v>4017</v>
      </c>
    </row>
    <row r="956">
      <c r="A956" s="287"/>
      <c r="B956" s="128">
        <v>949.0</v>
      </c>
      <c r="C956" s="128">
        <v>1100036.0</v>
      </c>
      <c r="D956" s="242" t="s">
        <v>4018</v>
      </c>
      <c r="E956" s="167" t="s">
        <v>73</v>
      </c>
      <c r="F956" s="293">
        <v>25000.0</v>
      </c>
      <c r="G956" s="305">
        <v>25000.0</v>
      </c>
      <c r="H956" s="225">
        <f t="shared" si="3"/>
        <v>0</v>
      </c>
      <c r="I956" s="230" t="s">
        <v>4019</v>
      </c>
      <c r="J956" s="195" t="s">
        <v>53</v>
      </c>
      <c r="K956" s="195" t="s">
        <v>4020</v>
      </c>
      <c r="L956" s="285">
        <v>45536.0</v>
      </c>
      <c r="M956" s="154"/>
      <c r="N956" s="151"/>
      <c r="O956" s="182" t="s">
        <v>4016</v>
      </c>
      <c r="P956" s="182"/>
      <c r="Q956" s="182" t="s">
        <v>4021</v>
      </c>
    </row>
    <row r="957">
      <c r="A957" s="287"/>
      <c r="B957" s="141">
        <v>950.0</v>
      </c>
      <c r="C957" s="128">
        <v>1100232.0</v>
      </c>
      <c r="D957" s="242" t="s">
        <v>4022</v>
      </c>
      <c r="E957" s="168" t="s">
        <v>73</v>
      </c>
      <c r="F957" s="303">
        <v>32000.0</v>
      </c>
      <c r="G957" s="304">
        <v>32000.0</v>
      </c>
      <c r="H957" s="227">
        <f t="shared" si="3"/>
        <v>0</v>
      </c>
      <c r="I957" s="228" t="s">
        <v>4023</v>
      </c>
      <c r="J957" s="193" t="s">
        <v>53</v>
      </c>
      <c r="K957" s="193" t="s">
        <v>3660</v>
      </c>
      <c r="L957" s="288">
        <v>45536.0</v>
      </c>
      <c r="M957" s="154"/>
      <c r="N957" s="151"/>
      <c r="O957" s="182" t="s">
        <v>4024</v>
      </c>
      <c r="P957" s="182"/>
      <c r="Q957" s="182" t="s">
        <v>4025</v>
      </c>
    </row>
    <row r="958">
      <c r="A958" s="287"/>
      <c r="B958" s="128">
        <v>951.0</v>
      </c>
      <c r="C958" s="128">
        <v>1100274.0</v>
      </c>
      <c r="D958" s="242" t="s">
        <v>4026</v>
      </c>
      <c r="E958" s="167" t="s">
        <v>73</v>
      </c>
      <c r="F958" s="293">
        <v>175000.0</v>
      </c>
      <c r="G958" s="305">
        <v>175000.0</v>
      </c>
      <c r="H958" s="225">
        <f t="shared" si="3"/>
        <v>0</v>
      </c>
      <c r="I958" s="230" t="s">
        <v>242</v>
      </c>
      <c r="J958" s="195" t="s">
        <v>53</v>
      </c>
      <c r="K958" s="195" t="s">
        <v>3546</v>
      </c>
      <c r="L958" s="285">
        <v>45536.0</v>
      </c>
      <c r="M958" s="154"/>
      <c r="N958" s="151"/>
      <c r="O958" s="182" t="s">
        <v>4027</v>
      </c>
      <c r="P958" s="182"/>
      <c r="Q958" s="182" t="s">
        <v>4028</v>
      </c>
    </row>
    <row r="959">
      <c r="A959" s="287"/>
      <c r="B959" s="128">
        <v>952.0</v>
      </c>
      <c r="C959" s="128">
        <v>1000027.0</v>
      </c>
      <c r="D959" s="242" t="s">
        <v>4029</v>
      </c>
      <c r="E959" s="167" t="s">
        <v>73</v>
      </c>
      <c r="F959" s="273">
        <v>39480.0</v>
      </c>
      <c r="G959" s="304">
        <v>39480.0</v>
      </c>
      <c r="H959" s="227">
        <f t="shared" si="3"/>
        <v>0</v>
      </c>
      <c r="I959" s="228" t="s">
        <v>4030</v>
      </c>
      <c r="J959" s="193" t="s">
        <v>3507</v>
      </c>
      <c r="K959" s="310" t="s">
        <v>3389</v>
      </c>
      <c r="L959" s="288">
        <v>45536.0</v>
      </c>
      <c r="M959" s="154"/>
      <c r="N959" s="151"/>
      <c r="O959" s="182" t="s">
        <v>4031</v>
      </c>
      <c r="P959" s="182"/>
      <c r="Q959" s="182" t="s">
        <v>4032</v>
      </c>
    </row>
    <row r="960">
      <c r="A960" s="287"/>
      <c r="B960" s="128">
        <v>953.0</v>
      </c>
      <c r="C960" s="128">
        <v>1000068.0</v>
      </c>
      <c r="D960" s="211" t="s">
        <v>4033</v>
      </c>
      <c r="E960" s="167" t="s">
        <v>73</v>
      </c>
      <c r="F960" s="279">
        <v>49652.0</v>
      </c>
      <c r="G960" s="305">
        <v>49652.0</v>
      </c>
      <c r="H960" s="225">
        <f t="shared" si="3"/>
        <v>0</v>
      </c>
      <c r="I960" s="230" t="s">
        <v>4034</v>
      </c>
      <c r="J960" s="195" t="s">
        <v>3507</v>
      </c>
      <c r="K960" s="309" t="s">
        <v>2265</v>
      </c>
      <c r="L960" s="285">
        <v>45536.0</v>
      </c>
      <c r="M960" s="154"/>
      <c r="N960" s="151"/>
      <c r="O960" s="182" t="s">
        <v>4035</v>
      </c>
      <c r="P960" s="182"/>
      <c r="Q960" s="182" t="s">
        <v>4036</v>
      </c>
    </row>
    <row r="961">
      <c r="A961" s="287"/>
      <c r="B961" s="128">
        <v>954.0</v>
      </c>
      <c r="C961" s="128">
        <v>1000113.0</v>
      </c>
      <c r="D961" s="242" t="s">
        <v>4037</v>
      </c>
      <c r="E961" s="167" t="s">
        <v>73</v>
      </c>
      <c r="F961" s="273">
        <v>251070.0</v>
      </c>
      <c r="G961" s="304">
        <v>251070.0</v>
      </c>
      <c r="H961" s="227">
        <f t="shared" si="3"/>
        <v>0</v>
      </c>
      <c r="I961" s="228" t="s">
        <v>1493</v>
      </c>
      <c r="J961" s="193" t="s">
        <v>3507</v>
      </c>
      <c r="K961" s="310" t="s">
        <v>3460</v>
      </c>
      <c r="L961" s="288">
        <v>45536.0</v>
      </c>
      <c r="M961" s="154"/>
      <c r="N961" s="151"/>
      <c r="O961" s="182" t="s">
        <v>4038</v>
      </c>
      <c r="P961" s="182"/>
      <c r="Q961" s="182" t="s">
        <v>4039</v>
      </c>
    </row>
    <row r="962">
      <c r="A962" s="287"/>
      <c r="B962" s="128">
        <v>955.0</v>
      </c>
      <c r="C962" s="128">
        <v>1000114.0</v>
      </c>
      <c r="D962" s="242" t="s">
        <v>4040</v>
      </c>
      <c r="E962" s="167" t="s">
        <v>73</v>
      </c>
      <c r="F962" s="279">
        <v>547380.0</v>
      </c>
      <c r="G962" s="305">
        <v>547380.0</v>
      </c>
      <c r="H962" s="225">
        <f t="shared" si="3"/>
        <v>0</v>
      </c>
      <c r="I962" s="230" t="s">
        <v>1493</v>
      </c>
      <c r="J962" s="195" t="s">
        <v>3507</v>
      </c>
      <c r="K962" s="309" t="s">
        <v>3460</v>
      </c>
      <c r="L962" s="285">
        <v>45536.0</v>
      </c>
      <c r="M962" s="154"/>
      <c r="N962" s="151"/>
      <c r="O962" s="182" t="s">
        <v>4041</v>
      </c>
      <c r="P962" s="182"/>
      <c r="Q962" s="182" t="s">
        <v>4042</v>
      </c>
    </row>
    <row r="963">
      <c r="A963" s="287"/>
      <c r="B963" s="141">
        <v>956.0</v>
      </c>
      <c r="C963" s="128">
        <v>1000159.0</v>
      </c>
      <c r="D963" s="242" t="s">
        <v>4043</v>
      </c>
      <c r="E963" s="167" t="s">
        <v>73</v>
      </c>
      <c r="F963" s="273">
        <v>207857.0</v>
      </c>
      <c r="G963" s="304">
        <v>207857.0</v>
      </c>
      <c r="H963" s="227">
        <f t="shared" si="3"/>
        <v>0</v>
      </c>
      <c r="I963" s="228" t="s">
        <v>2290</v>
      </c>
      <c r="J963" s="193" t="s">
        <v>3507</v>
      </c>
      <c r="K963" s="310" t="s">
        <v>3460</v>
      </c>
      <c r="L963" s="288">
        <v>45536.0</v>
      </c>
      <c r="M963" s="154"/>
      <c r="N963" s="151"/>
      <c r="O963" s="182" t="s">
        <v>4044</v>
      </c>
      <c r="P963" s="182"/>
      <c r="Q963" s="182" t="s">
        <v>4045</v>
      </c>
    </row>
    <row r="964">
      <c r="A964" s="287"/>
      <c r="B964" s="128">
        <v>957.0</v>
      </c>
      <c r="C964" s="128">
        <v>1100001.0</v>
      </c>
      <c r="D964" s="242" t="s">
        <v>4046</v>
      </c>
      <c r="E964" s="167" t="s">
        <v>73</v>
      </c>
      <c r="F964" s="293">
        <v>33000.0</v>
      </c>
      <c r="G964" s="305">
        <v>33000.0</v>
      </c>
      <c r="H964" s="225">
        <f t="shared" si="3"/>
        <v>0</v>
      </c>
      <c r="I964" s="230" t="s">
        <v>4023</v>
      </c>
      <c r="J964" s="195" t="s">
        <v>53</v>
      </c>
      <c r="K964" s="195" t="s">
        <v>3660</v>
      </c>
      <c r="L964" s="285">
        <v>45536.0</v>
      </c>
      <c r="M964" s="154"/>
      <c r="N964" s="151"/>
      <c r="O964" s="182" t="s">
        <v>4047</v>
      </c>
      <c r="P964" s="182"/>
      <c r="Q964" s="182" t="s">
        <v>4048</v>
      </c>
    </row>
    <row r="965">
      <c r="A965" s="287"/>
      <c r="B965" s="128">
        <v>958.0</v>
      </c>
      <c r="C965" s="128">
        <v>1100028.0</v>
      </c>
      <c r="D965" s="242" t="s">
        <v>4049</v>
      </c>
      <c r="E965" s="167" t="s">
        <v>73</v>
      </c>
      <c r="F965" s="303">
        <v>90000.0</v>
      </c>
      <c r="G965" s="304">
        <v>90000.0</v>
      </c>
      <c r="H965" s="227">
        <f t="shared" si="3"/>
        <v>0</v>
      </c>
      <c r="I965" s="228" t="s">
        <v>4050</v>
      </c>
      <c r="J965" s="193" t="s">
        <v>53</v>
      </c>
      <c r="K965" s="193" t="s">
        <v>3546</v>
      </c>
      <c r="L965" s="288">
        <v>45536.0</v>
      </c>
      <c r="M965" s="154"/>
      <c r="N965" s="151"/>
      <c r="O965" s="182" t="s">
        <v>4051</v>
      </c>
      <c r="P965" s="182"/>
      <c r="Q965" s="182" t="s">
        <v>4052</v>
      </c>
    </row>
    <row r="966">
      <c r="A966" s="287"/>
      <c r="B966" s="128">
        <v>959.0</v>
      </c>
      <c r="C966" s="128">
        <v>1100076.0</v>
      </c>
      <c r="D966" s="242" t="s">
        <v>4053</v>
      </c>
      <c r="E966" s="167" t="s">
        <v>73</v>
      </c>
      <c r="F966" s="293">
        <v>100000.0</v>
      </c>
      <c r="G966" s="305">
        <v>100000.0</v>
      </c>
      <c r="H966" s="225">
        <f t="shared" si="3"/>
        <v>0</v>
      </c>
      <c r="I966" s="230" t="s">
        <v>4054</v>
      </c>
      <c r="J966" s="195" t="s">
        <v>53</v>
      </c>
      <c r="K966" s="195" t="s">
        <v>3587</v>
      </c>
      <c r="L966" s="285">
        <v>45536.0</v>
      </c>
      <c r="M966" s="154"/>
      <c r="N966" s="151"/>
      <c r="O966" s="182" t="s">
        <v>4055</v>
      </c>
      <c r="P966" s="182"/>
      <c r="Q966" s="182" t="s">
        <v>4056</v>
      </c>
    </row>
    <row r="967">
      <c r="A967" s="287"/>
      <c r="B967" s="141">
        <v>960.0</v>
      </c>
      <c r="C967" s="128">
        <v>1100101.0</v>
      </c>
      <c r="D967" s="242" t="s">
        <v>4057</v>
      </c>
      <c r="E967" s="167" t="s">
        <v>73</v>
      </c>
      <c r="F967" s="303">
        <v>149333.0</v>
      </c>
      <c r="G967" s="304">
        <v>149333.0</v>
      </c>
      <c r="H967" s="227">
        <f t="shared" si="3"/>
        <v>0</v>
      </c>
      <c r="I967" s="228" t="s">
        <v>527</v>
      </c>
      <c r="J967" s="193" t="s">
        <v>53</v>
      </c>
      <c r="K967" s="193" t="s">
        <v>3660</v>
      </c>
      <c r="L967" s="288">
        <v>45536.0</v>
      </c>
      <c r="M967" s="154"/>
      <c r="N967" s="151"/>
      <c r="O967" s="182" t="s">
        <v>4058</v>
      </c>
      <c r="P967" s="182"/>
      <c r="Q967" s="182" t="s">
        <v>4059</v>
      </c>
    </row>
    <row r="968">
      <c r="A968" s="287"/>
      <c r="B968" s="128">
        <v>961.0</v>
      </c>
      <c r="C968" s="128">
        <v>1100219.0</v>
      </c>
      <c r="D968" s="242" t="s">
        <v>4060</v>
      </c>
      <c r="E968" s="167" t="s">
        <v>73</v>
      </c>
      <c r="F968" s="293">
        <v>44200.0</v>
      </c>
      <c r="G968" s="305">
        <v>44200.0</v>
      </c>
      <c r="H968" s="225">
        <f t="shared" si="3"/>
        <v>0</v>
      </c>
      <c r="I968" s="230" t="s">
        <v>3459</v>
      </c>
      <c r="J968" s="195" t="s">
        <v>53</v>
      </c>
      <c r="K968" s="195" t="s">
        <v>3546</v>
      </c>
      <c r="L968" s="285">
        <v>45536.0</v>
      </c>
      <c r="M968" s="154"/>
      <c r="N968" s="151"/>
      <c r="O968" s="182" t="s">
        <v>4061</v>
      </c>
      <c r="P968" s="182"/>
      <c r="Q968" s="182" t="s">
        <v>4062</v>
      </c>
    </row>
    <row r="969">
      <c r="A969" s="287"/>
      <c r="B969" s="128">
        <v>962.0</v>
      </c>
      <c r="C969" s="128">
        <v>1100242.0</v>
      </c>
      <c r="D969" s="242" t="s">
        <v>4063</v>
      </c>
      <c r="E969" s="168" t="s">
        <v>73</v>
      </c>
      <c r="F969" s="303">
        <v>19950.0</v>
      </c>
      <c r="G969" s="304">
        <v>19950.0</v>
      </c>
      <c r="H969" s="227">
        <f t="shared" si="3"/>
        <v>0</v>
      </c>
      <c r="I969" s="228" t="s">
        <v>2834</v>
      </c>
      <c r="J969" s="193" t="s">
        <v>53</v>
      </c>
      <c r="K969" s="193" t="s">
        <v>3546</v>
      </c>
      <c r="L969" s="288">
        <v>45536.0</v>
      </c>
      <c r="M969" s="154"/>
      <c r="N969" s="151"/>
      <c r="O969" s="182" t="s">
        <v>4064</v>
      </c>
      <c r="P969" s="182"/>
      <c r="Q969" s="182" t="s">
        <v>4065</v>
      </c>
    </row>
    <row r="970">
      <c r="A970" s="287"/>
      <c r="B970" s="128">
        <v>963.0</v>
      </c>
      <c r="C970" s="128">
        <v>1100300.0</v>
      </c>
      <c r="D970" s="242" t="s">
        <v>4066</v>
      </c>
      <c r="E970" s="130" t="s">
        <v>73</v>
      </c>
      <c r="F970" s="293">
        <v>20000.0</v>
      </c>
      <c r="G970" s="305">
        <v>20000.0</v>
      </c>
      <c r="H970" s="225">
        <f t="shared" si="3"/>
        <v>0</v>
      </c>
      <c r="I970" s="230" t="s">
        <v>4067</v>
      </c>
      <c r="J970" s="195" t="s">
        <v>53</v>
      </c>
      <c r="K970" s="195" t="s">
        <v>3660</v>
      </c>
      <c r="L970" s="285">
        <v>45536.0</v>
      </c>
      <c r="M970" s="154"/>
      <c r="N970" s="151"/>
      <c r="O970" s="182" t="s">
        <v>4068</v>
      </c>
      <c r="P970" s="182"/>
      <c r="Q970" s="182" t="s">
        <v>4069</v>
      </c>
    </row>
    <row r="971">
      <c r="A971" s="287"/>
      <c r="B971" s="141">
        <v>964.0</v>
      </c>
      <c r="C971" s="128">
        <v>1000012.0</v>
      </c>
      <c r="D971" s="242" t="s">
        <v>4070</v>
      </c>
      <c r="E971" s="130" t="s">
        <v>73</v>
      </c>
      <c r="F971" s="273">
        <v>250000.0</v>
      </c>
      <c r="G971" s="273">
        <v>250000.0</v>
      </c>
      <c r="H971" s="227">
        <f t="shared" si="3"/>
        <v>0</v>
      </c>
      <c r="I971" s="228" t="s">
        <v>3844</v>
      </c>
      <c r="J971" s="193" t="s">
        <v>52</v>
      </c>
      <c r="K971" s="310" t="s">
        <v>3360</v>
      </c>
      <c r="L971" s="288">
        <v>45566.0</v>
      </c>
      <c r="M971" s="154"/>
      <c r="N971" s="151"/>
      <c r="O971" s="182" t="s">
        <v>4071</v>
      </c>
      <c r="P971" s="182"/>
      <c r="Q971" s="182" t="s">
        <v>4072</v>
      </c>
    </row>
    <row r="972">
      <c r="A972" s="287"/>
      <c r="B972" s="128">
        <v>965.0</v>
      </c>
      <c r="C972" s="128">
        <v>800238.0</v>
      </c>
      <c r="D972" s="242" t="s">
        <v>4073</v>
      </c>
      <c r="E972" s="130" t="s">
        <v>73</v>
      </c>
      <c r="F972" s="217">
        <v>39000.0</v>
      </c>
      <c r="G972" s="217">
        <v>39000.0</v>
      </c>
      <c r="H972" s="225">
        <f t="shared" si="3"/>
        <v>0</v>
      </c>
      <c r="I972" s="230" t="s">
        <v>3811</v>
      </c>
      <c r="J972" s="231" t="s">
        <v>41</v>
      </c>
      <c r="K972" s="309" t="s">
        <v>364</v>
      </c>
      <c r="L972" s="285">
        <v>45566.0</v>
      </c>
      <c r="M972" s="154"/>
      <c r="N972" s="151"/>
      <c r="O972" s="182" t="s">
        <v>4074</v>
      </c>
      <c r="P972" s="182"/>
      <c r="Q972" s="182" t="s">
        <v>4075</v>
      </c>
    </row>
    <row r="973">
      <c r="A973" s="287"/>
      <c r="B973" s="128">
        <v>966.0</v>
      </c>
      <c r="C973" s="128">
        <v>1100144.0</v>
      </c>
      <c r="D973" s="242" t="s">
        <v>4076</v>
      </c>
      <c r="E973" s="130" t="s">
        <v>73</v>
      </c>
      <c r="F973" s="303">
        <v>186100.0</v>
      </c>
      <c r="G973" s="303">
        <v>186100.0</v>
      </c>
      <c r="H973" s="227">
        <f t="shared" si="3"/>
        <v>0</v>
      </c>
      <c r="I973" s="228" t="s">
        <v>1003</v>
      </c>
      <c r="J973" s="193" t="s">
        <v>53</v>
      </c>
      <c r="K973" s="193" t="s">
        <v>3546</v>
      </c>
      <c r="L973" s="288">
        <v>45566.0</v>
      </c>
      <c r="M973" s="154"/>
      <c r="N973" s="151"/>
      <c r="O973" s="182" t="s">
        <v>4077</v>
      </c>
      <c r="P973" s="182"/>
      <c r="Q973" s="182" t="s">
        <v>4078</v>
      </c>
    </row>
    <row r="974">
      <c r="A974" s="287"/>
      <c r="B974" s="128">
        <v>967.0</v>
      </c>
      <c r="C974" s="128">
        <v>1100281.0</v>
      </c>
      <c r="D974" s="242" t="s">
        <v>4079</v>
      </c>
      <c r="E974" s="130" t="s">
        <v>73</v>
      </c>
      <c r="F974" s="293">
        <v>194654.0</v>
      </c>
      <c r="G974" s="293">
        <v>194654.0</v>
      </c>
      <c r="H974" s="225">
        <f t="shared" si="3"/>
        <v>0</v>
      </c>
      <c r="I974" s="230" t="s">
        <v>4080</v>
      </c>
      <c r="J974" s="195" t="s">
        <v>53</v>
      </c>
      <c r="K974" s="195" t="s">
        <v>3546</v>
      </c>
      <c r="L974" s="285">
        <v>45566.0</v>
      </c>
      <c r="M974" s="154"/>
      <c r="N974" s="151"/>
      <c r="O974" s="182" t="s">
        <v>4081</v>
      </c>
      <c r="P974" s="182"/>
      <c r="Q974" s="182" t="s">
        <v>4082</v>
      </c>
    </row>
    <row r="975">
      <c r="A975" s="287"/>
      <c r="B975" s="128">
        <v>968.0</v>
      </c>
      <c r="C975" s="128">
        <v>1100203.0</v>
      </c>
      <c r="D975" s="242" t="s">
        <v>4083</v>
      </c>
      <c r="E975" s="130" t="s">
        <v>73</v>
      </c>
      <c r="F975" s="303">
        <v>135050.0</v>
      </c>
      <c r="G975" s="303">
        <v>135050.0</v>
      </c>
      <c r="H975" s="227">
        <f t="shared" si="3"/>
        <v>0</v>
      </c>
      <c r="I975" s="228" t="s">
        <v>4084</v>
      </c>
      <c r="J975" s="193" t="s">
        <v>53</v>
      </c>
      <c r="K975" s="193" t="s">
        <v>3660</v>
      </c>
      <c r="L975" s="288">
        <v>45566.0</v>
      </c>
      <c r="M975" s="154"/>
      <c r="N975" s="151"/>
      <c r="O975" s="182" t="s">
        <v>4085</v>
      </c>
      <c r="P975" s="182"/>
      <c r="Q975" s="182" t="s">
        <v>4086</v>
      </c>
    </row>
    <row r="976">
      <c r="A976" s="287"/>
      <c r="B976" s="128">
        <v>969.0</v>
      </c>
      <c r="C976" s="128">
        <v>1000101.0</v>
      </c>
      <c r="D976" s="242" t="s">
        <v>4087</v>
      </c>
      <c r="E976" s="130" t="s">
        <v>73</v>
      </c>
      <c r="F976" s="279">
        <v>200000.0</v>
      </c>
      <c r="G976" s="279">
        <v>200000.0</v>
      </c>
      <c r="H976" s="225">
        <f t="shared" si="3"/>
        <v>0</v>
      </c>
      <c r="I976" s="230" t="s">
        <v>3437</v>
      </c>
      <c r="J976" s="195" t="s">
        <v>52</v>
      </c>
      <c r="K976" s="309" t="s">
        <v>3352</v>
      </c>
      <c r="L976" s="285">
        <v>45566.0</v>
      </c>
      <c r="M976" s="154"/>
      <c r="N976" s="151"/>
      <c r="O976" s="182" t="s">
        <v>4088</v>
      </c>
      <c r="P976" s="182"/>
      <c r="Q976" s="182" t="s">
        <v>4089</v>
      </c>
    </row>
    <row r="977">
      <c r="A977" s="287"/>
      <c r="B977" s="141">
        <v>970.0</v>
      </c>
      <c r="C977" s="128">
        <v>300005.0</v>
      </c>
      <c r="D977" s="241" t="s">
        <v>4090</v>
      </c>
      <c r="E977" s="130" t="s">
        <v>73</v>
      </c>
      <c r="F977" s="216">
        <v>6000.0</v>
      </c>
      <c r="G977" s="221">
        <v>6000.0</v>
      </c>
      <c r="H977" s="227">
        <f t="shared" si="3"/>
        <v>0</v>
      </c>
      <c r="I977" s="224" t="s">
        <v>4091</v>
      </c>
      <c r="J977" s="193" t="s">
        <v>16</v>
      </c>
      <c r="K977" s="193" t="s">
        <v>104</v>
      </c>
      <c r="L977" s="288">
        <v>45566.0</v>
      </c>
      <c r="M977" s="154"/>
      <c r="N977" s="151"/>
      <c r="O977" s="182" t="s">
        <v>4092</v>
      </c>
      <c r="P977" s="182"/>
      <c r="Q977" s="182"/>
    </row>
    <row r="978">
      <c r="A978" s="287"/>
      <c r="B978" s="128">
        <v>971.0</v>
      </c>
      <c r="C978" s="128">
        <v>300013.0</v>
      </c>
      <c r="D978" s="241" t="s">
        <v>4093</v>
      </c>
      <c r="E978" s="130" t="s">
        <v>73</v>
      </c>
      <c r="F978" s="217">
        <v>930.0</v>
      </c>
      <c r="G978" s="218">
        <v>930.0</v>
      </c>
      <c r="H978" s="225">
        <f t="shared" si="3"/>
        <v>0</v>
      </c>
      <c r="I978" s="234" t="s">
        <v>4091</v>
      </c>
      <c r="J978" s="195" t="s">
        <v>16</v>
      </c>
      <c r="K978" s="195" t="s">
        <v>104</v>
      </c>
      <c r="L978" s="285">
        <v>45566.0</v>
      </c>
      <c r="M978" s="154"/>
      <c r="N978" s="151"/>
      <c r="O978" s="182" t="s">
        <v>4094</v>
      </c>
      <c r="P978" s="182"/>
      <c r="Q978" s="182"/>
    </row>
    <row r="979">
      <c r="A979" s="287"/>
      <c r="B979" s="128">
        <v>972.0</v>
      </c>
      <c r="C979" s="128">
        <v>300016.0</v>
      </c>
      <c r="D979" s="241" t="s">
        <v>4095</v>
      </c>
      <c r="E979" s="130" t="s">
        <v>73</v>
      </c>
      <c r="F979" s="216">
        <v>23000.0</v>
      </c>
      <c r="G979" s="221">
        <v>23000.0</v>
      </c>
      <c r="H979" s="227">
        <f t="shared" si="3"/>
        <v>0</v>
      </c>
      <c r="I979" s="224" t="s">
        <v>4091</v>
      </c>
      <c r="J979" s="193" t="s">
        <v>16</v>
      </c>
      <c r="K979" s="193" t="s">
        <v>104</v>
      </c>
      <c r="L979" s="288">
        <v>45566.0</v>
      </c>
      <c r="M979" s="154"/>
      <c r="N979" s="151"/>
      <c r="O979" s="182" t="s">
        <v>4096</v>
      </c>
      <c r="P979" s="182"/>
      <c r="Q979" s="182"/>
    </row>
    <row r="980">
      <c r="A980" s="287"/>
      <c r="B980" s="128">
        <v>973.0</v>
      </c>
      <c r="C980" s="128">
        <v>300017.0</v>
      </c>
      <c r="D980" s="241" t="s">
        <v>4097</v>
      </c>
      <c r="E980" s="130" t="s">
        <v>73</v>
      </c>
      <c r="F980" s="217">
        <v>6000.0</v>
      </c>
      <c r="G980" s="218">
        <v>6000.0</v>
      </c>
      <c r="H980" s="225">
        <f t="shared" si="3"/>
        <v>0</v>
      </c>
      <c r="I980" s="234" t="s">
        <v>4091</v>
      </c>
      <c r="J980" s="195" t="s">
        <v>16</v>
      </c>
      <c r="K980" s="195" t="s">
        <v>104</v>
      </c>
      <c r="L980" s="285">
        <v>45566.0</v>
      </c>
      <c r="M980" s="154"/>
      <c r="N980" s="151"/>
      <c r="O980" s="182" t="s">
        <v>4098</v>
      </c>
      <c r="P980" s="182"/>
      <c r="Q980" s="182"/>
    </row>
    <row r="981">
      <c r="A981" s="287"/>
      <c r="B981" s="141">
        <v>974.0</v>
      </c>
      <c r="C981" s="128">
        <v>400033.0</v>
      </c>
      <c r="D981" s="244" t="s">
        <v>4099</v>
      </c>
      <c r="E981" s="130" t="s">
        <v>73</v>
      </c>
      <c r="F981" s="216">
        <v>14000.0</v>
      </c>
      <c r="G981" s="221">
        <v>14000.0</v>
      </c>
      <c r="H981" s="223">
        <f t="shared" si="3"/>
        <v>0</v>
      </c>
      <c r="I981" s="224" t="s">
        <v>4091</v>
      </c>
      <c r="J981" s="193" t="s">
        <v>16</v>
      </c>
      <c r="K981" s="193" t="s">
        <v>114</v>
      </c>
      <c r="L981" s="288">
        <v>45566.0</v>
      </c>
      <c r="M981" s="154"/>
      <c r="N981" s="151"/>
      <c r="O981" s="182" t="s">
        <v>4100</v>
      </c>
      <c r="P981" s="182"/>
      <c r="Q981" s="182"/>
    </row>
    <row r="982">
      <c r="A982" s="287"/>
      <c r="B982" s="128">
        <v>975.0</v>
      </c>
      <c r="C982" s="128">
        <v>400051.0</v>
      </c>
      <c r="D982" s="244" t="s">
        <v>4101</v>
      </c>
      <c r="E982" s="130" t="s">
        <v>73</v>
      </c>
      <c r="F982" s="217">
        <v>6500.0</v>
      </c>
      <c r="G982" s="218">
        <v>6500.0</v>
      </c>
      <c r="H982" s="233">
        <f t="shared" si="3"/>
        <v>0</v>
      </c>
      <c r="I982" s="234" t="s">
        <v>4091</v>
      </c>
      <c r="J982" s="195" t="s">
        <v>16</v>
      </c>
      <c r="K982" s="195" t="s">
        <v>114</v>
      </c>
      <c r="L982" s="285">
        <v>45566.0</v>
      </c>
      <c r="M982" s="154"/>
      <c r="N982" s="151"/>
      <c r="O982" s="182" t="s">
        <v>4102</v>
      </c>
      <c r="P982" s="182"/>
      <c r="Q982" s="182"/>
    </row>
    <row r="983">
      <c r="A983" s="287"/>
      <c r="B983" s="128">
        <v>976.0</v>
      </c>
      <c r="C983" s="128">
        <v>700196.0</v>
      </c>
      <c r="D983" s="241" t="s">
        <v>4103</v>
      </c>
      <c r="E983" s="167" t="s">
        <v>73</v>
      </c>
      <c r="F983" s="216">
        <v>20800.0</v>
      </c>
      <c r="G983" s="216">
        <v>20800.0</v>
      </c>
      <c r="H983" s="227">
        <f t="shared" si="3"/>
        <v>0</v>
      </c>
      <c r="I983" s="228" t="s">
        <v>1154</v>
      </c>
      <c r="J983" s="193" t="s">
        <v>35</v>
      </c>
      <c r="K983" s="310" t="s">
        <v>364</v>
      </c>
      <c r="L983" s="288">
        <v>45566.0</v>
      </c>
      <c r="M983" s="154"/>
      <c r="N983" s="151"/>
      <c r="O983" s="182" t="s">
        <v>4104</v>
      </c>
      <c r="P983" s="182"/>
      <c r="Q983" s="182" t="s">
        <v>4105</v>
      </c>
    </row>
    <row r="984">
      <c r="A984" s="287"/>
      <c r="B984" s="128">
        <v>977.0</v>
      </c>
      <c r="C984" s="128">
        <v>800083.0</v>
      </c>
      <c r="D984" s="242" t="s">
        <v>4106</v>
      </c>
      <c r="E984" s="168" t="s">
        <v>73</v>
      </c>
      <c r="F984" s="217">
        <v>26400.0</v>
      </c>
      <c r="G984" s="217">
        <v>26400.0</v>
      </c>
      <c r="H984" s="225">
        <f t="shared" si="3"/>
        <v>0</v>
      </c>
      <c r="I984" s="230" t="s">
        <v>1154</v>
      </c>
      <c r="J984" s="195" t="s">
        <v>41</v>
      </c>
      <c r="K984" s="309" t="s">
        <v>114</v>
      </c>
      <c r="L984" s="285">
        <v>45566.0</v>
      </c>
      <c r="M984" s="154"/>
      <c r="N984" s="151"/>
      <c r="O984" s="182" t="s">
        <v>4107</v>
      </c>
      <c r="P984" s="182"/>
      <c r="Q984" s="182" t="s">
        <v>4108</v>
      </c>
    </row>
    <row r="985">
      <c r="A985" s="287"/>
      <c r="B985" s="141">
        <v>978.0</v>
      </c>
      <c r="C985" s="128">
        <v>1000051.0</v>
      </c>
      <c r="D985" s="242" t="s">
        <v>4109</v>
      </c>
      <c r="E985" s="167" t="s">
        <v>73</v>
      </c>
      <c r="F985" s="273">
        <v>30000.0</v>
      </c>
      <c r="G985" s="273">
        <v>30000.0</v>
      </c>
      <c r="H985" s="227">
        <f t="shared" si="3"/>
        <v>0</v>
      </c>
      <c r="I985" s="228" t="s">
        <v>2712</v>
      </c>
      <c r="J985" s="193" t="s">
        <v>52</v>
      </c>
      <c r="K985" s="310" t="s">
        <v>3865</v>
      </c>
      <c r="L985" s="288">
        <v>45566.0</v>
      </c>
      <c r="M985" s="154"/>
      <c r="N985" s="151"/>
      <c r="O985" s="182" t="s">
        <v>4110</v>
      </c>
      <c r="P985" s="182"/>
      <c r="Q985" s="182" t="s">
        <v>4111</v>
      </c>
    </row>
    <row r="986">
      <c r="A986" s="287"/>
      <c r="B986" s="128">
        <v>979.0</v>
      </c>
      <c r="C986" s="128">
        <v>1000110.0</v>
      </c>
      <c r="D986" s="242" t="s">
        <v>4112</v>
      </c>
      <c r="E986" s="167" t="s">
        <v>73</v>
      </c>
      <c r="F986" s="279">
        <v>467000.0</v>
      </c>
      <c r="G986" s="279">
        <v>467000.0</v>
      </c>
      <c r="H986" s="225">
        <f t="shared" si="3"/>
        <v>0</v>
      </c>
      <c r="I986" s="230" t="s">
        <v>3804</v>
      </c>
      <c r="J986" s="195" t="s">
        <v>52</v>
      </c>
      <c r="K986" s="309" t="s">
        <v>3352</v>
      </c>
      <c r="L986" s="285">
        <v>45566.0</v>
      </c>
      <c r="M986" s="154"/>
      <c r="N986" s="151"/>
      <c r="O986" s="182" t="s">
        <v>4113</v>
      </c>
      <c r="P986" s="182"/>
      <c r="Q986" s="182" t="s">
        <v>4114</v>
      </c>
    </row>
    <row r="987">
      <c r="A987" s="287"/>
      <c r="B987" s="128">
        <v>980.0</v>
      </c>
      <c r="C987" s="128">
        <v>1000116.0</v>
      </c>
      <c r="D987" s="242" t="s">
        <v>4115</v>
      </c>
      <c r="E987" s="167" t="s">
        <v>73</v>
      </c>
      <c r="F987" s="273">
        <v>226190.0</v>
      </c>
      <c r="G987" s="273">
        <v>226190.0</v>
      </c>
      <c r="H987" s="227">
        <f t="shared" si="3"/>
        <v>0</v>
      </c>
      <c r="I987" s="228" t="s">
        <v>1493</v>
      </c>
      <c r="J987" s="193" t="s">
        <v>52</v>
      </c>
      <c r="K987" s="310" t="s">
        <v>3460</v>
      </c>
      <c r="L987" s="288">
        <v>45566.0</v>
      </c>
      <c r="M987" s="154"/>
      <c r="N987" s="151"/>
      <c r="O987" s="182" t="s">
        <v>4116</v>
      </c>
      <c r="P987" s="182"/>
      <c r="Q987" s="182" t="s">
        <v>4117</v>
      </c>
    </row>
    <row r="988">
      <c r="A988" s="287"/>
      <c r="B988" s="128">
        <v>981.0</v>
      </c>
      <c r="C988" s="128">
        <v>1100007.0</v>
      </c>
      <c r="D988" s="242" t="s">
        <v>4118</v>
      </c>
      <c r="E988" s="167" t="s">
        <v>73</v>
      </c>
      <c r="F988" s="293">
        <v>118361.0</v>
      </c>
      <c r="G988" s="293">
        <v>118361.0</v>
      </c>
      <c r="H988" s="225">
        <f t="shared" si="3"/>
        <v>0</v>
      </c>
      <c r="I988" s="230" t="s">
        <v>4119</v>
      </c>
      <c r="J988" s="195" t="s">
        <v>53</v>
      </c>
      <c r="K988" s="195" t="s">
        <v>3660</v>
      </c>
      <c r="L988" s="285">
        <v>45566.0</v>
      </c>
      <c r="M988" s="154"/>
      <c r="N988" s="151"/>
      <c r="O988" s="182" t="s">
        <v>4120</v>
      </c>
      <c r="P988" s="182"/>
      <c r="Q988" s="182" t="s">
        <v>4121</v>
      </c>
    </row>
    <row r="989">
      <c r="A989" s="287"/>
      <c r="B989" s="128">
        <v>982.0</v>
      </c>
      <c r="C989" s="128">
        <v>1100058.0</v>
      </c>
      <c r="D989" s="242" t="s">
        <v>4122</v>
      </c>
      <c r="E989" s="167" t="s">
        <v>73</v>
      </c>
      <c r="F989" s="303">
        <v>202105.0</v>
      </c>
      <c r="G989" s="303">
        <v>202105.0</v>
      </c>
      <c r="H989" s="227">
        <f t="shared" si="3"/>
        <v>0</v>
      </c>
      <c r="I989" s="228" t="s">
        <v>4123</v>
      </c>
      <c r="J989" s="193" t="s">
        <v>53</v>
      </c>
      <c r="K989" s="193" t="s">
        <v>3928</v>
      </c>
      <c r="L989" s="288">
        <v>45566.0</v>
      </c>
      <c r="M989" s="154"/>
      <c r="N989" s="151"/>
      <c r="O989" s="182" t="s">
        <v>4124</v>
      </c>
      <c r="P989" s="182"/>
      <c r="Q989" s="232" t="s">
        <v>4125</v>
      </c>
    </row>
    <row r="990">
      <c r="A990" s="287"/>
      <c r="B990" s="128">
        <v>983.0</v>
      </c>
      <c r="C990" s="128">
        <v>1100100.0</v>
      </c>
      <c r="D990" s="242" t="s">
        <v>4126</v>
      </c>
      <c r="E990" s="167" t="s">
        <v>73</v>
      </c>
      <c r="F990" s="293">
        <v>198000.0</v>
      </c>
      <c r="G990" s="293">
        <v>198000.0</v>
      </c>
      <c r="H990" s="225">
        <f t="shared" si="3"/>
        <v>0</v>
      </c>
      <c r="I990" s="230" t="s">
        <v>2472</v>
      </c>
      <c r="J990" s="195" t="s">
        <v>53</v>
      </c>
      <c r="K990" s="195" t="s">
        <v>3660</v>
      </c>
      <c r="L990" s="285">
        <v>45566.0</v>
      </c>
      <c r="M990" s="154"/>
      <c r="N990" s="151"/>
      <c r="O990" s="182" t="s">
        <v>4127</v>
      </c>
      <c r="P990" s="182"/>
      <c r="Q990" s="182" t="s">
        <v>4128</v>
      </c>
    </row>
    <row r="991">
      <c r="A991" s="287"/>
      <c r="B991" s="141">
        <v>984.0</v>
      </c>
      <c r="C991" s="128">
        <v>1100138.0</v>
      </c>
      <c r="D991" s="242" t="s">
        <v>4129</v>
      </c>
      <c r="E991" s="167" t="s">
        <v>73</v>
      </c>
      <c r="F991" s="303">
        <v>199999.0</v>
      </c>
      <c r="G991" s="303">
        <v>199999.0</v>
      </c>
      <c r="H991" s="227">
        <f t="shared" si="3"/>
        <v>0</v>
      </c>
      <c r="I991" s="228" t="s">
        <v>3901</v>
      </c>
      <c r="J991" s="193" t="s">
        <v>53</v>
      </c>
      <c r="K991" s="193" t="s">
        <v>3546</v>
      </c>
      <c r="L991" s="288">
        <v>45566.0</v>
      </c>
      <c r="M991" s="154"/>
      <c r="N991" s="151"/>
      <c r="O991" s="182" t="s">
        <v>4130</v>
      </c>
      <c r="P991" s="182"/>
      <c r="Q991" s="182" t="s">
        <v>4131</v>
      </c>
    </row>
    <row r="992">
      <c r="A992" s="287"/>
      <c r="B992" s="128">
        <v>985.0</v>
      </c>
      <c r="C992" s="128">
        <v>1100190.0</v>
      </c>
      <c r="D992" s="242" t="s">
        <v>4132</v>
      </c>
      <c r="E992" s="167" t="s">
        <v>73</v>
      </c>
      <c r="F992" s="293">
        <v>84750.0</v>
      </c>
      <c r="G992" s="293">
        <v>84750.0</v>
      </c>
      <c r="H992" s="225">
        <f t="shared" si="3"/>
        <v>0</v>
      </c>
      <c r="I992" s="230" t="s">
        <v>4133</v>
      </c>
      <c r="J992" s="195" t="s">
        <v>53</v>
      </c>
      <c r="K992" s="195" t="s">
        <v>3587</v>
      </c>
      <c r="L992" s="285">
        <v>45566.0</v>
      </c>
      <c r="M992" s="154"/>
      <c r="N992" s="151"/>
      <c r="O992" s="182" t="s">
        <v>4134</v>
      </c>
      <c r="P992" s="182"/>
      <c r="Q992" s="182" t="s">
        <v>4135</v>
      </c>
    </row>
    <row r="993">
      <c r="A993" s="287"/>
      <c r="B993" s="128">
        <v>986.0</v>
      </c>
      <c r="C993" s="128">
        <v>1100204.0</v>
      </c>
      <c r="D993" s="242" t="s">
        <v>4136</v>
      </c>
      <c r="E993" s="167" t="s">
        <v>73</v>
      </c>
      <c r="F993" s="303">
        <v>75000.0</v>
      </c>
      <c r="G993" s="303">
        <v>75000.0</v>
      </c>
      <c r="H993" s="227">
        <f t="shared" si="3"/>
        <v>0</v>
      </c>
      <c r="I993" s="228" t="s">
        <v>3923</v>
      </c>
      <c r="J993" s="193" t="s">
        <v>53</v>
      </c>
      <c r="K993" s="193" t="s">
        <v>3587</v>
      </c>
      <c r="L993" s="288">
        <v>45566.0</v>
      </c>
      <c r="M993" s="154"/>
      <c r="N993" s="151"/>
      <c r="O993" s="182" t="s">
        <v>4137</v>
      </c>
      <c r="P993" s="182"/>
      <c r="Q993" s="182" t="s">
        <v>4138</v>
      </c>
    </row>
    <row r="994">
      <c r="A994" s="287"/>
      <c r="B994" s="128">
        <v>987.0</v>
      </c>
      <c r="C994" s="128">
        <v>1100236.0</v>
      </c>
      <c r="D994" s="242" t="s">
        <v>4139</v>
      </c>
      <c r="E994" s="167" t="s">
        <v>73</v>
      </c>
      <c r="F994" s="293">
        <v>140000.0</v>
      </c>
      <c r="G994" s="293">
        <v>140000.0</v>
      </c>
      <c r="H994" s="225">
        <f t="shared" si="3"/>
        <v>0</v>
      </c>
      <c r="I994" s="230" t="s">
        <v>4140</v>
      </c>
      <c r="J994" s="195" t="s">
        <v>53</v>
      </c>
      <c r="K994" s="195" t="s">
        <v>3660</v>
      </c>
      <c r="L994" s="285">
        <v>45566.0</v>
      </c>
      <c r="M994" s="154"/>
      <c r="N994" s="151"/>
      <c r="O994" s="182" t="s">
        <v>4141</v>
      </c>
      <c r="P994" s="182"/>
      <c r="Q994" s="182" t="s">
        <v>4142</v>
      </c>
    </row>
    <row r="995">
      <c r="A995" s="287"/>
      <c r="B995" s="141">
        <v>988.0</v>
      </c>
      <c r="C995" s="128">
        <v>1100277.0</v>
      </c>
      <c r="D995" s="242" t="s">
        <v>4143</v>
      </c>
      <c r="E995" s="167" t="s">
        <v>73</v>
      </c>
      <c r="F995" s="303">
        <v>84500.0</v>
      </c>
      <c r="G995" s="303">
        <v>84500.0</v>
      </c>
      <c r="H995" s="227">
        <f t="shared" si="3"/>
        <v>0</v>
      </c>
      <c r="I995" s="228" t="s">
        <v>4144</v>
      </c>
      <c r="J995" s="193" t="s">
        <v>53</v>
      </c>
      <c r="K995" s="193" t="s">
        <v>3587</v>
      </c>
      <c r="L995" s="288">
        <v>45566.0</v>
      </c>
      <c r="M995" s="154"/>
      <c r="N995" s="151"/>
      <c r="O995" s="182" t="s">
        <v>4145</v>
      </c>
      <c r="P995" s="182"/>
      <c r="Q995" s="182" t="s">
        <v>4146</v>
      </c>
    </row>
    <row r="996">
      <c r="A996" s="287"/>
      <c r="B996" s="128">
        <v>989.0</v>
      </c>
      <c r="C996" s="128">
        <v>1200003.0</v>
      </c>
      <c r="D996" s="242" t="s">
        <v>4147</v>
      </c>
      <c r="E996" s="167" t="s">
        <v>73</v>
      </c>
      <c r="F996" s="279">
        <v>41250.0</v>
      </c>
      <c r="G996" s="279">
        <v>41250.0</v>
      </c>
      <c r="H996" s="225">
        <f t="shared" si="3"/>
        <v>0</v>
      </c>
      <c r="I996" s="230" t="s">
        <v>1541</v>
      </c>
      <c r="J996" s="195" t="s">
        <v>54</v>
      </c>
      <c r="K996" s="195" t="s">
        <v>3660</v>
      </c>
      <c r="L996" s="285">
        <v>45566.0</v>
      </c>
      <c r="M996" s="154"/>
      <c r="N996" s="151"/>
      <c r="O996" s="182" t="s">
        <v>4148</v>
      </c>
      <c r="P996" s="182"/>
      <c r="Q996" s="182" t="s">
        <v>4149</v>
      </c>
    </row>
    <row r="997">
      <c r="A997" s="287"/>
      <c r="B997" s="128">
        <v>990.0</v>
      </c>
      <c r="C997" s="128">
        <v>700092.0</v>
      </c>
      <c r="D997" s="241" t="s">
        <v>4150</v>
      </c>
      <c r="E997" s="168" t="s">
        <v>73</v>
      </c>
      <c r="F997" s="216">
        <v>20000.0</v>
      </c>
      <c r="G997" s="216">
        <v>20000.0</v>
      </c>
      <c r="H997" s="227">
        <f t="shared" si="3"/>
        <v>0</v>
      </c>
      <c r="I997" s="228" t="s">
        <v>4151</v>
      </c>
      <c r="J997" s="229" t="s">
        <v>35</v>
      </c>
      <c r="K997" s="310" t="s">
        <v>906</v>
      </c>
      <c r="L997" s="288">
        <v>45566.0</v>
      </c>
      <c r="M997" s="154"/>
      <c r="N997" s="151"/>
      <c r="O997" s="182" t="s">
        <v>4152</v>
      </c>
      <c r="P997" s="182"/>
      <c r="Q997" s="182" t="s">
        <v>4153</v>
      </c>
    </row>
    <row r="998">
      <c r="A998" s="287"/>
      <c r="B998" s="128">
        <v>991.0</v>
      </c>
      <c r="C998" s="128">
        <v>1000062.0</v>
      </c>
      <c r="D998" s="242" t="s">
        <v>4154</v>
      </c>
      <c r="E998" s="167" t="s">
        <v>73</v>
      </c>
      <c r="F998" s="279">
        <v>407857.0</v>
      </c>
      <c r="G998" s="279">
        <v>407857.0</v>
      </c>
      <c r="H998" s="225">
        <f t="shared" si="3"/>
        <v>0</v>
      </c>
      <c r="I998" s="230" t="s">
        <v>2290</v>
      </c>
      <c r="J998" s="195" t="s">
        <v>52</v>
      </c>
      <c r="K998" s="309" t="s">
        <v>3381</v>
      </c>
      <c r="L998" s="285">
        <v>45566.0</v>
      </c>
      <c r="M998" s="154"/>
      <c r="N998" s="151"/>
      <c r="O998" s="182" t="s">
        <v>4155</v>
      </c>
      <c r="P998" s="182"/>
      <c r="Q998" s="182" t="s">
        <v>4156</v>
      </c>
    </row>
    <row r="999">
      <c r="A999" s="287"/>
      <c r="B999" s="141">
        <v>992.0</v>
      </c>
      <c r="C999" s="128">
        <v>1000152.0</v>
      </c>
      <c r="D999" s="242" t="s">
        <v>4157</v>
      </c>
      <c r="E999" s="167" t="s">
        <v>73</v>
      </c>
      <c r="F999" s="273">
        <v>75000.0</v>
      </c>
      <c r="G999" s="273">
        <v>75000.0</v>
      </c>
      <c r="H999" s="227">
        <f t="shared" si="3"/>
        <v>0</v>
      </c>
      <c r="I999" s="228" t="s">
        <v>3132</v>
      </c>
      <c r="J999" s="193" t="s">
        <v>52</v>
      </c>
      <c r="K999" s="310" t="s">
        <v>3069</v>
      </c>
      <c r="L999" s="288">
        <v>45566.0</v>
      </c>
      <c r="M999" s="154"/>
      <c r="N999" s="151"/>
      <c r="O999" s="182" t="s">
        <v>4158</v>
      </c>
      <c r="P999" s="182"/>
      <c r="Q999" s="182" t="s">
        <v>4159</v>
      </c>
    </row>
    <row r="1000">
      <c r="A1000" s="287"/>
      <c r="B1000" s="128">
        <v>993.0</v>
      </c>
      <c r="C1000" s="128">
        <v>1100211.0</v>
      </c>
      <c r="D1000" s="242" t="s">
        <v>4160</v>
      </c>
      <c r="E1000" s="167" t="s">
        <v>73</v>
      </c>
      <c r="F1000" s="293">
        <v>315000.0</v>
      </c>
      <c r="G1000" s="293">
        <v>315000.0</v>
      </c>
      <c r="H1000" s="225">
        <f t="shared" si="3"/>
        <v>0</v>
      </c>
      <c r="I1000" s="230" t="s">
        <v>2472</v>
      </c>
      <c r="J1000" s="195" t="s">
        <v>53</v>
      </c>
      <c r="K1000" s="195" t="s">
        <v>4020</v>
      </c>
      <c r="L1000" s="285">
        <v>45566.0</v>
      </c>
      <c r="M1000" s="154"/>
      <c r="N1000" s="151"/>
      <c r="O1000" s="182" t="s">
        <v>4161</v>
      </c>
      <c r="P1000" s="182"/>
      <c r="Q1000" s="182" t="s">
        <v>4162</v>
      </c>
    </row>
    <row r="1001">
      <c r="A1001" s="287"/>
      <c r="B1001" s="128">
        <v>994.0</v>
      </c>
      <c r="C1001" s="128">
        <v>1100271.0</v>
      </c>
      <c r="D1001" s="242" t="s">
        <v>4163</v>
      </c>
      <c r="E1001" s="167" t="s">
        <v>73</v>
      </c>
      <c r="F1001" s="303">
        <v>150000.0</v>
      </c>
      <c r="G1001" s="303">
        <v>150000.0</v>
      </c>
      <c r="H1001" s="227">
        <f t="shared" si="3"/>
        <v>0</v>
      </c>
      <c r="I1001" s="228" t="s">
        <v>4164</v>
      </c>
      <c r="J1001" s="193" t="s">
        <v>53</v>
      </c>
      <c r="K1001" s="193" t="s">
        <v>3546</v>
      </c>
      <c r="L1001" s="288">
        <v>45566.0</v>
      </c>
      <c r="M1001" s="154"/>
      <c r="N1001" s="151"/>
      <c r="O1001" s="182" t="s">
        <v>4165</v>
      </c>
      <c r="P1001" s="182"/>
      <c r="Q1001" s="182" t="s">
        <v>4166</v>
      </c>
    </row>
    <row r="1002">
      <c r="A1002" s="287"/>
      <c r="B1002" s="128">
        <v>995.0</v>
      </c>
      <c r="C1002" s="128">
        <v>1000141.0</v>
      </c>
      <c r="D1002" s="242" t="s">
        <v>4167</v>
      </c>
      <c r="E1002" s="167" t="s">
        <v>73</v>
      </c>
      <c r="F1002" s="279">
        <v>566900.0</v>
      </c>
      <c r="G1002" s="279">
        <v>566900.0</v>
      </c>
      <c r="H1002" s="225">
        <f t="shared" si="3"/>
        <v>0</v>
      </c>
      <c r="I1002" s="230" t="s">
        <v>4168</v>
      </c>
      <c r="J1002" s="195" t="s">
        <v>52</v>
      </c>
      <c r="K1002" s="309" t="s">
        <v>515</v>
      </c>
      <c r="L1002" s="285">
        <v>45566.0</v>
      </c>
      <c r="M1002" s="154"/>
      <c r="N1002" s="151"/>
      <c r="O1002" s="182" t="s">
        <v>4169</v>
      </c>
      <c r="P1002" s="182"/>
      <c r="Q1002" s="182" t="s">
        <v>4170</v>
      </c>
    </row>
    <row r="1003">
      <c r="A1003" s="287"/>
      <c r="B1003" s="128">
        <v>996.0</v>
      </c>
      <c r="C1003" s="128">
        <v>1100290.0</v>
      </c>
      <c r="D1003" s="242" t="s">
        <v>4171</v>
      </c>
      <c r="E1003" s="167" t="s">
        <v>73</v>
      </c>
      <c r="F1003" s="303">
        <v>185000.0</v>
      </c>
      <c r="G1003" s="303">
        <v>185000.0</v>
      </c>
      <c r="H1003" s="227">
        <f t="shared" si="3"/>
        <v>0</v>
      </c>
      <c r="I1003" s="228" t="s">
        <v>4168</v>
      </c>
      <c r="J1003" s="193" t="s">
        <v>53</v>
      </c>
      <c r="K1003" s="193" t="s">
        <v>3660</v>
      </c>
      <c r="L1003" s="288">
        <v>45566.0</v>
      </c>
      <c r="M1003" s="154"/>
      <c r="N1003" s="151"/>
      <c r="O1003" s="182" t="s">
        <v>4172</v>
      </c>
      <c r="P1003" s="182"/>
      <c r="Q1003" s="182" t="s">
        <v>4173</v>
      </c>
    </row>
    <row r="1004">
      <c r="A1004" s="287"/>
      <c r="B1004" s="128">
        <v>997.0</v>
      </c>
      <c r="C1004" s="128">
        <v>1100013.0</v>
      </c>
      <c r="D1004" s="242" t="s">
        <v>4174</v>
      </c>
      <c r="E1004" s="167" t="s">
        <v>73</v>
      </c>
      <c r="F1004" s="293">
        <v>107800.0</v>
      </c>
      <c r="G1004" s="293">
        <v>107800.0</v>
      </c>
      <c r="H1004" s="225">
        <f t="shared" si="3"/>
        <v>0</v>
      </c>
      <c r="I1004" s="230" t="s">
        <v>1444</v>
      </c>
      <c r="J1004" s="195" t="s">
        <v>53</v>
      </c>
      <c r="K1004" s="195" t="s">
        <v>3928</v>
      </c>
      <c r="L1004" s="285">
        <v>45566.0</v>
      </c>
      <c r="M1004" s="154"/>
      <c r="N1004" s="151"/>
      <c r="O1004" s="182" t="s">
        <v>4175</v>
      </c>
      <c r="P1004" s="182"/>
      <c r="Q1004" s="182" t="s">
        <v>4176</v>
      </c>
    </row>
    <row r="1005">
      <c r="A1005" s="287"/>
      <c r="B1005" s="141">
        <v>998.0</v>
      </c>
      <c r="C1005" s="128">
        <v>1100046.0</v>
      </c>
      <c r="D1005" s="242" t="s">
        <v>4177</v>
      </c>
      <c r="E1005" s="167" t="s">
        <v>73</v>
      </c>
      <c r="F1005" s="303">
        <v>79757.0</v>
      </c>
      <c r="G1005" s="303">
        <v>79757.0</v>
      </c>
      <c r="H1005" s="227">
        <f t="shared" si="3"/>
        <v>0</v>
      </c>
      <c r="I1005" s="228" t="s">
        <v>4178</v>
      </c>
      <c r="J1005" s="193" t="s">
        <v>53</v>
      </c>
      <c r="K1005" s="193" t="s">
        <v>3660</v>
      </c>
      <c r="L1005" s="288">
        <v>45566.0</v>
      </c>
      <c r="M1005" s="154"/>
      <c r="N1005" s="151"/>
      <c r="O1005" s="182" t="s">
        <v>4179</v>
      </c>
      <c r="P1005" s="182"/>
      <c r="Q1005" s="182" t="s">
        <v>4180</v>
      </c>
    </row>
    <row r="1006">
      <c r="A1006" s="287"/>
      <c r="B1006" s="128">
        <v>999.0</v>
      </c>
      <c r="C1006" s="128">
        <v>1100049.0</v>
      </c>
      <c r="D1006" s="242" t="s">
        <v>4181</v>
      </c>
      <c r="E1006" s="167" t="s">
        <v>73</v>
      </c>
      <c r="F1006" s="293">
        <v>85867.0</v>
      </c>
      <c r="G1006" s="293">
        <v>85867.0</v>
      </c>
      <c r="H1006" s="225">
        <f t="shared" si="3"/>
        <v>0</v>
      </c>
      <c r="I1006" s="230" t="s">
        <v>4182</v>
      </c>
      <c r="J1006" s="195" t="s">
        <v>53</v>
      </c>
      <c r="K1006" s="195" t="s">
        <v>3546</v>
      </c>
      <c r="L1006" s="285">
        <v>45566.0</v>
      </c>
      <c r="M1006" s="154"/>
      <c r="N1006" s="151"/>
      <c r="O1006" s="182" t="s">
        <v>4183</v>
      </c>
      <c r="P1006" s="182"/>
      <c r="Q1006" s="182" t="s">
        <v>4184</v>
      </c>
    </row>
    <row r="1007">
      <c r="A1007" s="287"/>
      <c r="B1007" s="128">
        <v>1000.0</v>
      </c>
      <c r="C1007" s="128">
        <v>1000137.0</v>
      </c>
      <c r="D1007" s="242" t="s">
        <v>4185</v>
      </c>
      <c r="E1007" s="167" t="s">
        <v>73</v>
      </c>
      <c r="F1007" s="273">
        <v>75000.0</v>
      </c>
      <c r="G1007" s="273">
        <v>75000.0</v>
      </c>
      <c r="H1007" s="227">
        <f t="shared" si="3"/>
        <v>0</v>
      </c>
      <c r="I1007" s="228" t="s">
        <v>4186</v>
      </c>
      <c r="J1007" s="193" t="s">
        <v>52</v>
      </c>
      <c r="K1007" s="310" t="s">
        <v>3381</v>
      </c>
      <c r="L1007" s="288">
        <v>45597.0</v>
      </c>
      <c r="M1007" s="154"/>
      <c r="N1007" s="151"/>
      <c r="O1007" s="182" t="s">
        <v>4187</v>
      </c>
      <c r="P1007" s="182"/>
      <c r="Q1007" s="182" t="s">
        <v>4188</v>
      </c>
    </row>
    <row r="1008">
      <c r="A1008" s="287"/>
      <c r="B1008" s="128">
        <v>1001.0</v>
      </c>
      <c r="C1008" s="128">
        <v>1100148.0</v>
      </c>
      <c r="D1008" s="242" t="s">
        <v>4189</v>
      </c>
      <c r="E1008" s="167" t="s">
        <v>73</v>
      </c>
      <c r="F1008" s="293">
        <v>74750.0</v>
      </c>
      <c r="G1008" s="293">
        <v>74750.0</v>
      </c>
      <c r="H1008" s="225">
        <f t="shared" si="3"/>
        <v>0</v>
      </c>
      <c r="I1008" s="230" t="s">
        <v>4190</v>
      </c>
      <c r="J1008" s="195" t="s">
        <v>53</v>
      </c>
      <c r="K1008" s="195" t="s">
        <v>3546</v>
      </c>
      <c r="L1008" s="285">
        <v>45566.0</v>
      </c>
      <c r="M1008" s="154"/>
      <c r="N1008" s="151"/>
      <c r="O1008" s="182" t="s">
        <v>4191</v>
      </c>
      <c r="P1008" s="182"/>
      <c r="Q1008" s="182" t="s">
        <v>4192</v>
      </c>
    </row>
    <row r="1009">
      <c r="A1009" s="287"/>
      <c r="B1009" s="141">
        <v>1002.0</v>
      </c>
      <c r="C1009" s="128">
        <v>1100165.0</v>
      </c>
      <c r="D1009" s="242" t="s">
        <v>4193</v>
      </c>
      <c r="E1009" s="167" t="s">
        <v>73</v>
      </c>
      <c r="F1009" s="303">
        <v>100000.0</v>
      </c>
      <c r="G1009" s="303">
        <v>100000.0</v>
      </c>
      <c r="H1009" s="227">
        <f t="shared" si="3"/>
        <v>0</v>
      </c>
      <c r="I1009" s="228" t="s">
        <v>2472</v>
      </c>
      <c r="J1009" s="193" t="s">
        <v>53</v>
      </c>
      <c r="K1009" s="193" t="s">
        <v>3587</v>
      </c>
      <c r="L1009" s="288">
        <v>45566.0</v>
      </c>
      <c r="M1009" s="154"/>
      <c r="N1009" s="151"/>
      <c r="O1009" s="182" t="s">
        <v>4194</v>
      </c>
      <c r="P1009" s="182"/>
      <c r="Q1009" s="182" t="s">
        <v>4195</v>
      </c>
    </row>
    <row r="1010">
      <c r="A1010" s="287"/>
      <c r="B1010" s="128">
        <v>1003.0</v>
      </c>
      <c r="C1010" s="128">
        <v>1000178.0</v>
      </c>
      <c r="D1010" s="242" t="s">
        <v>4196</v>
      </c>
      <c r="E1010" s="167" t="s">
        <v>73</v>
      </c>
      <c r="F1010" s="279">
        <v>310000.0</v>
      </c>
      <c r="G1010" s="279">
        <v>310000.0</v>
      </c>
      <c r="H1010" s="225">
        <f t="shared" si="3"/>
        <v>0</v>
      </c>
      <c r="I1010" s="230" t="s">
        <v>3797</v>
      </c>
      <c r="J1010" s="195" t="s">
        <v>52</v>
      </c>
      <c r="K1010" s="309" t="s">
        <v>515</v>
      </c>
      <c r="L1010" s="285">
        <v>45566.0</v>
      </c>
      <c r="M1010" s="154"/>
      <c r="N1010" s="151"/>
      <c r="O1010" s="182" t="s">
        <v>4197</v>
      </c>
      <c r="P1010" s="182"/>
      <c r="Q1010" s="182" t="s">
        <v>4198</v>
      </c>
    </row>
    <row r="1011">
      <c r="A1011" s="287"/>
      <c r="B1011" s="128">
        <v>1004.0</v>
      </c>
      <c r="C1011" s="128">
        <v>1100167.0</v>
      </c>
      <c r="D1011" s="242" t="s">
        <v>4199</v>
      </c>
      <c r="E1011" s="167" t="s">
        <v>73</v>
      </c>
      <c r="F1011" s="303">
        <v>450000.0</v>
      </c>
      <c r="G1011" s="303">
        <v>450000.0</v>
      </c>
      <c r="H1011" s="227">
        <f t="shared" si="3"/>
        <v>0</v>
      </c>
      <c r="I1011" s="228" t="s">
        <v>2532</v>
      </c>
      <c r="J1011" s="193" t="s">
        <v>53</v>
      </c>
      <c r="K1011" s="193" t="s">
        <v>4020</v>
      </c>
      <c r="L1011" s="288">
        <v>45566.0</v>
      </c>
      <c r="M1011" s="154"/>
      <c r="N1011" s="151"/>
      <c r="O1011" s="182" t="s">
        <v>4200</v>
      </c>
      <c r="P1011" s="182"/>
      <c r="Q1011" s="182" t="s">
        <v>4201</v>
      </c>
    </row>
    <row r="1012">
      <c r="A1012" s="287"/>
      <c r="B1012" s="128">
        <v>1005.0</v>
      </c>
      <c r="C1012" s="128">
        <v>1100109.0</v>
      </c>
      <c r="D1012" s="242" t="s">
        <v>4202</v>
      </c>
      <c r="E1012" s="167" t="s">
        <v>73</v>
      </c>
      <c r="F1012" s="293">
        <v>315676.0</v>
      </c>
      <c r="G1012" s="293">
        <v>315676.0</v>
      </c>
      <c r="H1012" s="225">
        <f t="shared" si="3"/>
        <v>0</v>
      </c>
      <c r="I1012" s="230" t="s">
        <v>2472</v>
      </c>
      <c r="J1012" s="195" t="s">
        <v>53</v>
      </c>
      <c r="K1012" s="195" t="s">
        <v>4020</v>
      </c>
      <c r="L1012" s="285">
        <v>45566.0</v>
      </c>
      <c r="M1012" s="154"/>
      <c r="N1012" s="151"/>
      <c r="O1012" s="182" t="s">
        <v>4203</v>
      </c>
      <c r="P1012" s="182"/>
      <c r="Q1012" s="182" t="s">
        <v>4204</v>
      </c>
    </row>
    <row r="1013">
      <c r="A1013" s="287"/>
      <c r="B1013" s="141">
        <v>1006.0</v>
      </c>
      <c r="C1013" s="128">
        <v>1000011.0</v>
      </c>
      <c r="D1013" s="242" t="s">
        <v>4205</v>
      </c>
      <c r="E1013" s="167" t="s">
        <v>73</v>
      </c>
      <c r="F1013" s="273">
        <v>150000.0</v>
      </c>
      <c r="G1013" s="273">
        <v>150000.0</v>
      </c>
      <c r="H1013" s="227">
        <f t="shared" si="3"/>
        <v>0</v>
      </c>
      <c r="I1013" s="228" t="s">
        <v>4206</v>
      </c>
      <c r="J1013" s="193" t="s">
        <v>52</v>
      </c>
      <c r="K1013" s="310" t="s">
        <v>3373</v>
      </c>
      <c r="L1013" s="288">
        <v>45597.0</v>
      </c>
      <c r="M1013" s="154"/>
      <c r="N1013" s="151"/>
      <c r="O1013" s="182" t="s">
        <v>4207</v>
      </c>
      <c r="P1013" s="182"/>
      <c r="Q1013" s="182" t="s">
        <v>4208</v>
      </c>
    </row>
    <row r="1014">
      <c r="A1014" s="287"/>
      <c r="B1014" s="128">
        <v>1007.0</v>
      </c>
      <c r="C1014" s="128">
        <v>1000166.0</v>
      </c>
      <c r="D1014" s="242" t="s">
        <v>4209</v>
      </c>
      <c r="E1014" s="167" t="s">
        <v>73</v>
      </c>
      <c r="F1014" s="279">
        <v>200000.0</v>
      </c>
      <c r="G1014" s="279">
        <v>200000.0</v>
      </c>
      <c r="H1014" s="225">
        <f t="shared" si="3"/>
        <v>0</v>
      </c>
      <c r="I1014" s="230" t="s">
        <v>3797</v>
      </c>
      <c r="J1014" s="195" t="s">
        <v>52</v>
      </c>
      <c r="K1014" s="309" t="s">
        <v>3460</v>
      </c>
      <c r="L1014" s="285">
        <v>45597.0</v>
      </c>
      <c r="M1014" s="154"/>
      <c r="N1014" s="151"/>
      <c r="O1014" s="182" t="s">
        <v>4210</v>
      </c>
      <c r="P1014" s="182"/>
      <c r="Q1014" s="182" t="s">
        <v>4211</v>
      </c>
    </row>
    <row r="1015">
      <c r="A1015" s="287"/>
      <c r="B1015" s="128">
        <v>1008.0</v>
      </c>
      <c r="C1015" s="128">
        <v>1100055.0</v>
      </c>
      <c r="D1015" s="242" t="s">
        <v>4212</v>
      </c>
      <c r="E1015" s="167" t="s">
        <v>73</v>
      </c>
      <c r="F1015" s="303">
        <v>200000.0</v>
      </c>
      <c r="G1015" s="303">
        <v>200000.0</v>
      </c>
      <c r="H1015" s="227">
        <f t="shared" si="3"/>
        <v>0</v>
      </c>
      <c r="I1015" s="228" t="s">
        <v>3254</v>
      </c>
      <c r="J1015" s="193" t="s">
        <v>53</v>
      </c>
      <c r="K1015" s="193" t="s">
        <v>3660</v>
      </c>
      <c r="L1015" s="288">
        <v>45597.0</v>
      </c>
      <c r="M1015" s="154"/>
      <c r="N1015" s="151"/>
      <c r="O1015" s="182" t="s">
        <v>4213</v>
      </c>
      <c r="P1015" s="182"/>
      <c r="Q1015" s="182" t="s">
        <v>4214</v>
      </c>
    </row>
    <row r="1016">
      <c r="A1016" s="287"/>
      <c r="B1016" s="128">
        <v>1009.0</v>
      </c>
      <c r="C1016" s="128">
        <v>1100216.0</v>
      </c>
      <c r="D1016" s="242" t="s">
        <v>4215</v>
      </c>
      <c r="E1016" s="167" t="s">
        <v>73</v>
      </c>
      <c r="F1016" s="293">
        <v>194000.0</v>
      </c>
      <c r="G1016" s="293">
        <v>194000.0</v>
      </c>
      <c r="H1016" s="225">
        <f t="shared" si="3"/>
        <v>0</v>
      </c>
      <c r="I1016" s="230" t="s">
        <v>590</v>
      </c>
      <c r="J1016" s="195" t="s">
        <v>53</v>
      </c>
      <c r="K1016" s="195" t="s">
        <v>3546</v>
      </c>
      <c r="L1016" s="285">
        <v>45597.0</v>
      </c>
      <c r="M1016" s="154"/>
      <c r="N1016" s="151"/>
      <c r="O1016" s="182" t="s">
        <v>4216</v>
      </c>
      <c r="P1016" s="182"/>
      <c r="Q1016" s="182" t="s">
        <v>4217</v>
      </c>
    </row>
    <row r="1017">
      <c r="A1017" s="287"/>
      <c r="B1017" s="128">
        <v>1010.0</v>
      </c>
      <c r="C1017" s="128">
        <v>1100260.0</v>
      </c>
      <c r="D1017" s="242" t="s">
        <v>4218</v>
      </c>
      <c r="E1017" s="167" t="s">
        <v>73</v>
      </c>
      <c r="F1017" s="303">
        <v>93000.0</v>
      </c>
      <c r="G1017" s="303">
        <v>93000.0</v>
      </c>
      <c r="H1017" s="227">
        <f t="shared" si="3"/>
        <v>0</v>
      </c>
      <c r="I1017" s="228" t="s">
        <v>4084</v>
      </c>
      <c r="J1017" s="193" t="s">
        <v>53</v>
      </c>
      <c r="K1017" s="193" t="s">
        <v>3660</v>
      </c>
      <c r="L1017" s="288">
        <v>45597.0</v>
      </c>
      <c r="M1017" s="154"/>
      <c r="N1017" s="151"/>
      <c r="O1017" s="182" t="s">
        <v>4219</v>
      </c>
      <c r="P1017" s="182"/>
      <c r="Q1017" s="182" t="s">
        <v>4220</v>
      </c>
    </row>
    <row r="1018">
      <c r="A1018" s="287"/>
      <c r="B1018" s="128">
        <v>1011.0</v>
      </c>
      <c r="C1018" s="128">
        <v>1200192.0</v>
      </c>
      <c r="D1018" s="242" t="s">
        <v>4221</v>
      </c>
      <c r="E1018" s="167" t="s">
        <v>73</v>
      </c>
      <c r="F1018" s="279">
        <v>75000.0</v>
      </c>
      <c r="G1018" s="279">
        <v>75000.0</v>
      </c>
      <c r="H1018" s="225">
        <f t="shared" si="3"/>
        <v>0</v>
      </c>
      <c r="I1018" s="230" t="s">
        <v>4222</v>
      </c>
      <c r="J1018" s="195" t="s">
        <v>54</v>
      </c>
      <c r="K1018" s="195" t="s">
        <v>3587</v>
      </c>
      <c r="L1018" s="285">
        <v>45597.0</v>
      </c>
      <c r="M1018" s="154"/>
      <c r="N1018" s="151"/>
      <c r="O1018" s="182" t="s">
        <v>4223</v>
      </c>
      <c r="P1018" s="182"/>
      <c r="Q1018" s="182" t="s">
        <v>4224</v>
      </c>
    </row>
    <row r="1019">
      <c r="A1019" s="287"/>
      <c r="B1019" s="141">
        <v>1012.0</v>
      </c>
      <c r="C1019" s="128">
        <v>1100015.0</v>
      </c>
      <c r="D1019" s="242" t="s">
        <v>4225</v>
      </c>
      <c r="E1019" s="167" t="s">
        <v>73</v>
      </c>
      <c r="F1019" s="303">
        <v>100000.0</v>
      </c>
      <c r="G1019" s="303">
        <v>100000.0</v>
      </c>
      <c r="H1019" s="227">
        <f t="shared" si="3"/>
        <v>0</v>
      </c>
      <c r="I1019" s="311" t="s">
        <v>4226</v>
      </c>
      <c r="J1019" s="193" t="s">
        <v>53</v>
      </c>
      <c r="K1019" s="193" t="s">
        <v>3587</v>
      </c>
      <c r="L1019" s="288">
        <v>45597.0</v>
      </c>
      <c r="M1019" s="154"/>
      <c r="N1019" s="151"/>
      <c r="O1019" s="182" t="s">
        <v>4227</v>
      </c>
      <c r="P1019" s="182"/>
      <c r="Q1019" s="182" t="s">
        <v>4228</v>
      </c>
    </row>
    <row r="1020">
      <c r="A1020" s="287"/>
      <c r="B1020" s="128">
        <v>1013.0</v>
      </c>
      <c r="C1020" s="128">
        <v>1100141.0</v>
      </c>
      <c r="D1020" s="242" t="s">
        <v>4229</v>
      </c>
      <c r="E1020" s="167" t="s">
        <v>73</v>
      </c>
      <c r="F1020" s="293">
        <v>200000.0</v>
      </c>
      <c r="G1020" s="293">
        <v>200000.0</v>
      </c>
      <c r="H1020" s="225">
        <f t="shared" si="3"/>
        <v>0</v>
      </c>
      <c r="I1020" s="230" t="s">
        <v>4230</v>
      </c>
      <c r="J1020" s="195" t="s">
        <v>53</v>
      </c>
      <c r="K1020" s="195" t="s">
        <v>3546</v>
      </c>
      <c r="L1020" s="285">
        <v>45597.0</v>
      </c>
      <c r="M1020" s="154"/>
      <c r="N1020" s="151"/>
      <c r="O1020" s="182" t="s">
        <v>4231</v>
      </c>
      <c r="P1020" s="182"/>
      <c r="Q1020" s="182" t="s">
        <v>4232</v>
      </c>
    </row>
    <row r="1021">
      <c r="A1021" s="287"/>
      <c r="B1021" s="128">
        <v>1014.0</v>
      </c>
      <c r="C1021" s="128">
        <v>1100164.0</v>
      </c>
      <c r="D1021" s="242" t="s">
        <v>4233</v>
      </c>
      <c r="E1021" s="167" t="s">
        <v>73</v>
      </c>
      <c r="F1021" s="303">
        <v>96000.0</v>
      </c>
      <c r="G1021" s="303">
        <v>96000.0</v>
      </c>
      <c r="H1021" s="227">
        <f t="shared" si="3"/>
        <v>0</v>
      </c>
      <c r="I1021" s="228" t="s">
        <v>1852</v>
      </c>
      <c r="J1021" s="193" t="s">
        <v>53</v>
      </c>
      <c r="K1021" s="193" t="s">
        <v>3587</v>
      </c>
      <c r="L1021" s="288">
        <v>45597.0</v>
      </c>
      <c r="M1021" s="154"/>
      <c r="N1021" s="151"/>
      <c r="O1021" s="182" t="s">
        <v>4234</v>
      </c>
      <c r="P1021" s="182"/>
      <c r="Q1021" s="182" t="s">
        <v>4235</v>
      </c>
    </row>
    <row r="1022">
      <c r="A1022" s="287"/>
      <c r="B1022" s="128">
        <v>1015.0</v>
      </c>
      <c r="C1022" s="128">
        <v>1100126.0</v>
      </c>
      <c r="D1022" s="242" t="s">
        <v>4236</v>
      </c>
      <c r="E1022" s="167" t="s">
        <v>73</v>
      </c>
      <c r="F1022" s="293">
        <v>100000.0</v>
      </c>
      <c r="G1022" s="293">
        <v>100000.0</v>
      </c>
      <c r="H1022" s="225">
        <f t="shared" si="3"/>
        <v>0</v>
      </c>
      <c r="I1022" s="230" t="s">
        <v>4237</v>
      </c>
      <c r="J1022" s="195" t="s">
        <v>53</v>
      </c>
      <c r="K1022" s="195" t="s">
        <v>3546</v>
      </c>
      <c r="L1022" s="285">
        <v>45597.0</v>
      </c>
      <c r="M1022" s="154"/>
      <c r="N1022" s="151"/>
      <c r="O1022" s="182" t="s">
        <v>4238</v>
      </c>
      <c r="P1022" s="182"/>
      <c r="Q1022" s="182" t="s">
        <v>4239</v>
      </c>
    </row>
    <row r="1023">
      <c r="A1023" s="287"/>
      <c r="B1023" s="141">
        <v>1016.0</v>
      </c>
      <c r="C1023" s="128">
        <v>1100250.0</v>
      </c>
      <c r="D1023" s="242" t="s">
        <v>4240</v>
      </c>
      <c r="E1023" s="167" t="s">
        <v>73</v>
      </c>
      <c r="F1023" s="303">
        <v>32500.0</v>
      </c>
      <c r="G1023" s="303">
        <v>32500.0</v>
      </c>
      <c r="H1023" s="227">
        <f t="shared" si="3"/>
        <v>0</v>
      </c>
      <c r="I1023" s="228" t="s">
        <v>4241</v>
      </c>
      <c r="J1023" s="193" t="s">
        <v>53</v>
      </c>
      <c r="K1023" s="193" t="s">
        <v>3546</v>
      </c>
      <c r="L1023" s="288">
        <v>45597.0</v>
      </c>
      <c r="M1023" s="154"/>
      <c r="N1023" s="151"/>
      <c r="O1023" s="182" t="s">
        <v>4242</v>
      </c>
      <c r="P1023" s="182"/>
      <c r="Q1023" s="182" t="s">
        <v>4243</v>
      </c>
    </row>
    <row r="1024">
      <c r="A1024" s="287"/>
      <c r="B1024" s="128">
        <v>1017.0</v>
      </c>
      <c r="C1024" s="128">
        <v>1000102.0</v>
      </c>
      <c r="D1024" s="242" t="s">
        <v>4244</v>
      </c>
      <c r="E1024" s="167" t="s">
        <v>73</v>
      </c>
      <c r="F1024" s="279">
        <v>265000.0</v>
      </c>
      <c r="G1024" s="279">
        <v>265000.0</v>
      </c>
      <c r="H1024" s="225">
        <f t="shared" si="3"/>
        <v>0</v>
      </c>
      <c r="I1024" s="230" t="s">
        <v>4245</v>
      </c>
      <c r="J1024" s="195" t="s">
        <v>52</v>
      </c>
      <c r="K1024" s="309" t="s">
        <v>3352</v>
      </c>
      <c r="L1024" s="285">
        <v>45597.0</v>
      </c>
      <c r="M1024" s="154"/>
      <c r="N1024" s="151"/>
      <c r="O1024" s="182" t="s">
        <v>4246</v>
      </c>
      <c r="P1024" s="182"/>
      <c r="Q1024" s="182" t="s">
        <v>4247</v>
      </c>
    </row>
    <row r="1025">
      <c r="A1025" s="287"/>
      <c r="B1025" s="128">
        <v>1018.0</v>
      </c>
      <c r="C1025" s="128">
        <v>1100111.0</v>
      </c>
      <c r="D1025" s="242" t="s">
        <v>4248</v>
      </c>
      <c r="E1025" s="167" t="s">
        <v>73</v>
      </c>
      <c r="F1025" s="303">
        <v>100000.0</v>
      </c>
      <c r="G1025" s="303">
        <v>100000.0</v>
      </c>
      <c r="H1025" s="227">
        <f t="shared" si="3"/>
        <v>0</v>
      </c>
      <c r="I1025" s="228" t="s">
        <v>4241</v>
      </c>
      <c r="J1025" s="193" t="s">
        <v>53</v>
      </c>
      <c r="K1025" s="193" t="s">
        <v>3587</v>
      </c>
      <c r="L1025" s="288">
        <v>45597.0</v>
      </c>
      <c r="M1025" s="154"/>
      <c r="N1025" s="151"/>
      <c r="O1025" s="182" t="s">
        <v>4249</v>
      </c>
      <c r="P1025" s="182"/>
      <c r="Q1025" s="182" t="s">
        <v>4250</v>
      </c>
    </row>
    <row r="1026">
      <c r="A1026" s="287"/>
      <c r="B1026" s="128">
        <v>1019.0</v>
      </c>
      <c r="C1026" s="128">
        <v>1100142.0</v>
      </c>
      <c r="D1026" s="242" t="s">
        <v>4251</v>
      </c>
      <c r="E1026" s="167" t="s">
        <v>73</v>
      </c>
      <c r="F1026" s="293">
        <v>178027.0</v>
      </c>
      <c r="G1026" s="293">
        <v>178027.0</v>
      </c>
      <c r="H1026" s="225">
        <f t="shared" si="3"/>
        <v>0</v>
      </c>
      <c r="I1026" s="230" t="s">
        <v>552</v>
      </c>
      <c r="J1026" s="195" t="s">
        <v>53</v>
      </c>
      <c r="K1026" s="195" t="s">
        <v>3660</v>
      </c>
      <c r="L1026" s="285">
        <v>45597.0</v>
      </c>
      <c r="M1026" s="154"/>
      <c r="N1026" s="151"/>
      <c r="O1026" s="182" t="s">
        <v>4252</v>
      </c>
      <c r="P1026" s="182"/>
      <c r="Q1026" s="182" t="s">
        <v>4253</v>
      </c>
    </row>
    <row r="1027">
      <c r="A1027" s="287"/>
      <c r="B1027" s="141">
        <v>1020.0</v>
      </c>
      <c r="C1027" s="128">
        <v>1100257.0</v>
      </c>
      <c r="D1027" s="242" t="s">
        <v>4254</v>
      </c>
      <c r="E1027" s="167" t="s">
        <v>73</v>
      </c>
      <c r="F1027" s="303">
        <v>200000.0</v>
      </c>
      <c r="G1027" s="303">
        <v>200000.0</v>
      </c>
      <c r="H1027" s="227">
        <f t="shared" si="3"/>
        <v>0</v>
      </c>
      <c r="I1027" s="228" t="s">
        <v>4241</v>
      </c>
      <c r="J1027" s="193" t="s">
        <v>53</v>
      </c>
      <c r="K1027" s="193" t="s">
        <v>3660</v>
      </c>
      <c r="L1027" s="288">
        <v>45597.0</v>
      </c>
      <c r="M1027" s="154"/>
      <c r="N1027" s="151"/>
      <c r="O1027" s="182" t="s">
        <v>4255</v>
      </c>
      <c r="P1027" s="182"/>
      <c r="Q1027" s="182" t="s">
        <v>4256</v>
      </c>
    </row>
    <row r="1028">
      <c r="A1028" s="287"/>
      <c r="B1028" s="128">
        <v>1021.0</v>
      </c>
      <c r="C1028" s="128">
        <v>1200007.0</v>
      </c>
      <c r="D1028" s="242" t="s">
        <v>4257</v>
      </c>
      <c r="E1028" s="167" t="s">
        <v>73</v>
      </c>
      <c r="F1028" s="279">
        <v>74900.0</v>
      </c>
      <c r="G1028" s="279">
        <v>74900.0</v>
      </c>
      <c r="H1028" s="225">
        <f t="shared" si="3"/>
        <v>0</v>
      </c>
      <c r="I1028" s="230" t="s">
        <v>1745</v>
      </c>
      <c r="J1028" s="195" t="s">
        <v>54</v>
      </c>
      <c r="K1028" s="195" t="s">
        <v>3660</v>
      </c>
      <c r="L1028" s="285">
        <v>45597.0</v>
      </c>
      <c r="M1028" s="154"/>
      <c r="N1028" s="151"/>
      <c r="O1028" s="182" t="s">
        <v>4258</v>
      </c>
      <c r="P1028" s="182"/>
      <c r="Q1028" s="182" t="s">
        <v>4259</v>
      </c>
    </row>
    <row r="1029">
      <c r="A1029" s="287"/>
      <c r="B1029" s="128">
        <v>1022.0</v>
      </c>
      <c r="C1029" s="128">
        <v>900174.0</v>
      </c>
      <c r="D1029" s="242" t="s">
        <v>4260</v>
      </c>
      <c r="E1029" s="167" t="s">
        <v>73</v>
      </c>
      <c r="F1029" s="216">
        <v>75300.0</v>
      </c>
      <c r="G1029" s="216">
        <v>75300.0</v>
      </c>
      <c r="H1029" s="227">
        <f t="shared" si="3"/>
        <v>0</v>
      </c>
      <c r="I1029" s="228" t="s">
        <v>2934</v>
      </c>
      <c r="J1029" s="250" t="s">
        <v>46</v>
      </c>
      <c r="K1029" s="310" t="s">
        <v>1503</v>
      </c>
      <c r="L1029" s="288">
        <v>45597.0</v>
      </c>
      <c r="M1029" s="154"/>
      <c r="N1029" s="151"/>
      <c r="O1029" s="182" t="s">
        <v>4261</v>
      </c>
      <c r="P1029" s="182"/>
      <c r="Q1029" s="182" t="s">
        <v>4262</v>
      </c>
    </row>
    <row r="1030">
      <c r="A1030" s="287"/>
      <c r="B1030" s="128">
        <v>1023.0</v>
      </c>
      <c r="C1030" s="128">
        <v>1000037.0</v>
      </c>
      <c r="D1030" s="242" t="s">
        <v>4263</v>
      </c>
      <c r="E1030" s="167" t="s">
        <v>73</v>
      </c>
      <c r="F1030" s="279">
        <v>24211.0</v>
      </c>
      <c r="G1030" s="279">
        <v>24211.0</v>
      </c>
      <c r="H1030" s="225">
        <f t="shared" si="3"/>
        <v>0</v>
      </c>
      <c r="I1030" s="230" t="s">
        <v>4264</v>
      </c>
      <c r="J1030" s="195" t="s">
        <v>52</v>
      </c>
      <c r="K1030" s="309" t="s">
        <v>3069</v>
      </c>
      <c r="L1030" s="285">
        <v>45597.0</v>
      </c>
      <c r="M1030" s="154"/>
      <c r="N1030" s="151"/>
      <c r="O1030" s="182" t="s">
        <v>4265</v>
      </c>
      <c r="P1030" s="182"/>
      <c r="Q1030" s="182" t="s">
        <v>4266</v>
      </c>
    </row>
    <row r="1031">
      <c r="A1031" s="287"/>
      <c r="B1031" s="128">
        <v>1024.0</v>
      </c>
      <c r="C1031" s="128">
        <v>1000122.0</v>
      </c>
      <c r="D1031" s="242" t="s">
        <v>4267</v>
      </c>
      <c r="E1031" s="167" t="s">
        <v>73</v>
      </c>
      <c r="F1031" s="273">
        <v>260571.0</v>
      </c>
      <c r="G1031" s="273">
        <v>260571.0</v>
      </c>
      <c r="H1031" s="227">
        <f t="shared" si="3"/>
        <v>0</v>
      </c>
      <c r="I1031" s="228" t="s">
        <v>1493</v>
      </c>
      <c r="J1031" s="193" t="s">
        <v>52</v>
      </c>
      <c r="K1031" s="310" t="s">
        <v>3460</v>
      </c>
      <c r="L1031" s="288">
        <v>45597.0</v>
      </c>
      <c r="M1031" s="154"/>
      <c r="N1031" s="151"/>
      <c r="O1031" s="182" t="s">
        <v>4268</v>
      </c>
      <c r="P1031" s="182"/>
      <c r="Q1031" s="182" t="s">
        <v>4269</v>
      </c>
    </row>
    <row r="1032">
      <c r="A1032" s="287"/>
      <c r="B1032" s="128">
        <v>1025.0</v>
      </c>
      <c r="C1032" s="128">
        <v>1100170.0</v>
      </c>
      <c r="D1032" s="242" t="s">
        <v>4270</v>
      </c>
      <c r="E1032" s="167" t="s">
        <v>73</v>
      </c>
      <c r="F1032" s="293">
        <v>100000.0</v>
      </c>
      <c r="G1032" s="293">
        <v>100000.0</v>
      </c>
      <c r="H1032" s="225">
        <f t="shared" si="3"/>
        <v>0</v>
      </c>
      <c r="I1032" s="230" t="s">
        <v>4271</v>
      </c>
      <c r="J1032" s="195" t="s">
        <v>53</v>
      </c>
      <c r="K1032" s="195" t="s">
        <v>3587</v>
      </c>
      <c r="L1032" s="285">
        <v>45597.0</v>
      </c>
      <c r="M1032" s="154"/>
      <c r="N1032" s="151"/>
      <c r="O1032" s="182" t="s">
        <v>4272</v>
      </c>
      <c r="P1032" s="182"/>
      <c r="Q1032" s="182" t="s">
        <v>4273</v>
      </c>
    </row>
    <row r="1033">
      <c r="A1033" s="287"/>
      <c r="B1033" s="141">
        <v>1026.0</v>
      </c>
      <c r="C1033" s="128">
        <v>1100183.0</v>
      </c>
      <c r="D1033" s="242" t="s">
        <v>4274</v>
      </c>
      <c r="E1033" s="167" t="s">
        <v>73</v>
      </c>
      <c r="F1033" s="303">
        <v>31475.0</v>
      </c>
      <c r="G1033" s="303">
        <v>31475.0</v>
      </c>
      <c r="H1033" s="227">
        <f t="shared" si="3"/>
        <v>0</v>
      </c>
      <c r="I1033" s="228" t="s">
        <v>4275</v>
      </c>
      <c r="J1033" s="193" t="s">
        <v>53</v>
      </c>
      <c r="K1033" s="193" t="s">
        <v>3660</v>
      </c>
      <c r="L1033" s="288">
        <v>45597.0</v>
      </c>
      <c r="M1033" s="154"/>
      <c r="N1033" s="151"/>
      <c r="O1033" s="182" t="s">
        <v>4276</v>
      </c>
      <c r="P1033" s="182"/>
      <c r="Q1033" s="182" t="s">
        <v>4277</v>
      </c>
    </row>
    <row r="1034">
      <c r="A1034" s="287"/>
      <c r="B1034" s="128">
        <v>1027.0</v>
      </c>
      <c r="C1034" s="128">
        <v>1100255.0</v>
      </c>
      <c r="D1034" s="242" t="s">
        <v>4278</v>
      </c>
      <c r="E1034" s="167" t="s">
        <v>73</v>
      </c>
      <c r="F1034" s="293">
        <v>73730.0</v>
      </c>
      <c r="G1034" s="293">
        <v>73730.0</v>
      </c>
      <c r="H1034" s="225">
        <f t="shared" si="3"/>
        <v>0</v>
      </c>
      <c r="I1034" s="230" t="s">
        <v>4279</v>
      </c>
      <c r="J1034" s="195" t="s">
        <v>53</v>
      </c>
      <c r="K1034" s="195" t="s">
        <v>3660</v>
      </c>
      <c r="L1034" s="285">
        <v>45597.0</v>
      </c>
      <c r="M1034" s="154"/>
      <c r="N1034" s="151"/>
      <c r="O1034" s="182" t="s">
        <v>4280</v>
      </c>
      <c r="P1034" s="182"/>
      <c r="Q1034" s="182" t="s">
        <v>4281</v>
      </c>
    </row>
    <row r="1035">
      <c r="A1035" s="287"/>
      <c r="B1035" s="128">
        <v>1028.0</v>
      </c>
      <c r="C1035" s="128">
        <v>1100267.0</v>
      </c>
      <c r="D1035" s="242" t="s">
        <v>4282</v>
      </c>
      <c r="E1035" s="167" t="s">
        <v>73</v>
      </c>
      <c r="F1035" s="303">
        <v>145000.0</v>
      </c>
      <c r="G1035" s="303">
        <v>145000.0</v>
      </c>
      <c r="H1035" s="227">
        <f t="shared" si="3"/>
        <v>0</v>
      </c>
      <c r="I1035" s="228" t="s">
        <v>4283</v>
      </c>
      <c r="J1035" s="193" t="s">
        <v>53</v>
      </c>
      <c r="K1035" s="193" t="s">
        <v>3546</v>
      </c>
      <c r="L1035" s="288">
        <v>45597.0</v>
      </c>
      <c r="M1035" s="154"/>
      <c r="N1035" s="151"/>
      <c r="O1035" s="182" t="s">
        <v>4284</v>
      </c>
      <c r="P1035" s="182"/>
      <c r="Q1035" s="182" t="s">
        <v>4285</v>
      </c>
    </row>
    <row r="1036">
      <c r="A1036" s="287"/>
      <c r="B1036" s="128">
        <v>1029.0</v>
      </c>
      <c r="C1036" s="128">
        <v>1100287.0</v>
      </c>
      <c r="D1036" s="242" t="s">
        <v>4286</v>
      </c>
      <c r="E1036" s="167" t="s">
        <v>73</v>
      </c>
      <c r="F1036" s="293">
        <v>217400.0</v>
      </c>
      <c r="G1036" s="293">
        <v>217400.0</v>
      </c>
      <c r="H1036" s="225">
        <f t="shared" si="3"/>
        <v>0</v>
      </c>
      <c r="I1036" s="230" t="s">
        <v>4287</v>
      </c>
      <c r="J1036" s="195" t="s">
        <v>53</v>
      </c>
      <c r="K1036" s="195" t="s">
        <v>4020</v>
      </c>
      <c r="L1036" s="285">
        <v>45597.0</v>
      </c>
      <c r="M1036" s="154"/>
      <c r="N1036" s="151"/>
      <c r="O1036" s="182" t="s">
        <v>4288</v>
      </c>
      <c r="P1036" s="182"/>
      <c r="Q1036" s="182" t="s">
        <v>4289</v>
      </c>
    </row>
    <row r="1037">
      <c r="A1037" s="287"/>
      <c r="B1037" s="141">
        <v>1030.0</v>
      </c>
      <c r="C1037" s="128">
        <v>1000191.0</v>
      </c>
      <c r="D1037" s="242" t="s">
        <v>4290</v>
      </c>
      <c r="E1037" s="167" t="s">
        <v>73</v>
      </c>
      <c r="F1037" s="273">
        <v>710000.0</v>
      </c>
      <c r="G1037" s="273">
        <v>710000.0</v>
      </c>
      <c r="H1037" s="227">
        <f t="shared" si="3"/>
        <v>0</v>
      </c>
      <c r="I1037" s="228" t="s">
        <v>2324</v>
      </c>
      <c r="J1037" s="193" t="s">
        <v>52</v>
      </c>
      <c r="K1037" s="310" t="s">
        <v>4291</v>
      </c>
      <c r="L1037" s="288">
        <v>45597.0</v>
      </c>
      <c r="M1037" s="154"/>
      <c r="N1037" s="151"/>
      <c r="O1037" s="182" t="s">
        <v>4292</v>
      </c>
      <c r="P1037" s="182"/>
      <c r="Q1037" s="182" t="s">
        <v>4293</v>
      </c>
    </row>
    <row r="1038">
      <c r="A1038" s="287"/>
      <c r="B1038" s="128">
        <v>1031.0</v>
      </c>
      <c r="C1038" s="128">
        <v>1100133.0</v>
      </c>
      <c r="D1038" s="242" t="s">
        <v>4294</v>
      </c>
      <c r="E1038" s="167" t="s">
        <v>73</v>
      </c>
      <c r="F1038" s="293">
        <v>42295.0</v>
      </c>
      <c r="G1038" s="293">
        <v>42295.0</v>
      </c>
      <c r="H1038" s="225">
        <f t="shared" si="3"/>
        <v>0</v>
      </c>
      <c r="I1038" s="230" t="s">
        <v>4295</v>
      </c>
      <c r="J1038" s="195" t="s">
        <v>53</v>
      </c>
      <c r="K1038" s="195" t="s">
        <v>3587</v>
      </c>
      <c r="L1038" s="285">
        <v>45597.0</v>
      </c>
      <c r="M1038" s="154"/>
      <c r="N1038" s="151"/>
      <c r="O1038" s="182" t="s">
        <v>4296</v>
      </c>
      <c r="P1038" s="182"/>
      <c r="Q1038" s="182" t="s">
        <v>4297</v>
      </c>
    </row>
    <row r="1039">
      <c r="A1039" s="287"/>
      <c r="B1039" s="128">
        <v>1032.0</v>
      </c>
      <c r="C1039" s="128">
        <v>1100006.0</v>
      </c>
      <c r="D1039" s="242" t="s">
        <v>4298</v>
      </c>
      <c r="E1039" s="167" t="s">
        <v>73</v>
      </c>
      <c r="F1039" s="303">
        <v>148225.0</v>
      </c>
      <c r="G1039" s="303">
        <v>148225.0</v>
      </c>
      <c r="H1039" s="227">
        <f t="shared" si="3"/>
        <v>0</v>
      </c>
      <c r="I1039" s="228" t="s">
        <v>4119</v>
      </c>
      <c r="J1039" s="193" t="s">
        <v>53</v>
      </c>
      <c r="K1039" s="193" t="s">
        <v>3660</v>
      </c>
      <c r="L1039" s="288">
        <v>45597.0</v>
      </c>
      <c r="M1039" s="154"/>
      <c r="N1039" s="151"/>
      <c r="O1039" s="182" t="s">
        <v>4299</v>
      </c>
      <c r="P1039" s="182"/>
      <c r="Q1039" s="182" t="s">
        <v>4300</v>
      </c>
    </row>
    <row r="1040">
      <c r="A1040" s="287"/>
      <c r="B1040" s="128">
        <v>1033.0</v>
      </c>
      <c r="C1040" s="128">
        <v>1100093.0</v>
      </c>
      <c r="D1040" s="242" t="s">
        <v>4301</v>
      </c>
      <c r="E1040" s="167" t="s">
        <v>73</v>
      </c>
      <c r="F1040" s="293">
        <v>80000.0</v>
      </c>
      <c r="G1040" s="293">
        <v>80000.0</v>
      </c>
      <c r="H1040" s="225">
        <f t="shared" si="3"/>
        <v>0</v>
      </c>
      <c r="I1040" s="230" t="s">
        <v>3427</v>
      </c>
      <c r="J1040" s="195" t="s">
        <v>53</v>
      </c>
      <c r="K1040" s="195" t="s">
        <v>3546</v>
      </c>
      <c r="L1040" s="285">
        <v>45597.0</v>
      </c>
      <c r="M1040" s="154"/>
      <c r="N1040" s="151"/>
      <c r="O1040" s="182" t="s">
        <v>4302</v>
      </c>
      <c r="P1040" s="182"/>
      <c r="Q1040" s="182" t="s">
        <v>4303</v>
      </c>
    </row>
    <row r="1041">
      <c r="A1041" s="287"/>
      <c r="B1041" s="141">
        <v>1034.0</v>
      </c>
      <c r="C1041" s="128">
        <v>1100207.0</v>
      </c>
      <c r="D1041" s="242" t="s">
        <v>4304</v>
      </c>
      <c r="E1041" s="167" t="s">
        <v>73</v>
      </c>
      <c r="F1041" s="303">
        <v>550000.0</v>
      </c>
      <c r="G1041" s="303">
        <v>550000.0</v>
      </c>
      <c r="H1041" s="227">
        <f t="shared" si="3"/>
        <v>0</v>
      </c>
      <c r="I1041" s="228" t="s">
        <v>3448</v>
      </c>
      <c r="J1041" s="193" t="s">
        <v>53</v>
      </c>
      <c r="K1041" s="193" t="s">
        <v>4020</v>
      </c>
      <c r="L1041" s="288">
        <v>45597.0</v>
      </c>
      <c r="M1041" s="154"/>
      <c r="N1041" s="151"/>
      <c r="O1041" s="182" t="s">
        <v>4305</v>
      </c>
      <c r="P1041" s="182"/>
      <c r="Q1041" s="182" t="s">
        <v>4306</v>
      </c>
    </row>
    <row r="1042">
      <c r="A1042" s="287"/>
      <c r="B1042" s="128">
        <v>1035.0</v>
      </c>
      <c r="C1042" s="128">
        <v>1100286.0</v>
      </c>
      <c r="D1042" s="242" t="s">
        <v>4307</v>
      </c>
      <c r="E1042" s="167" t="s">
        <v>73</v>
      </c>
      <c r="F1042" s="293">
        <v>217400.0</v>
      </c>
      <c r="G1042" s="293">
        <v>217400.0</v>
      </c>
      <c r="H1042" s="225">
        <f t="shared" si="3"/>
        <v>0</v>
      </c>
      <c r="I1042" s="230" t="s">
        <v>4287</v>
      </c>
      <c r="J1042" s="195" t="s">
        <v>53</v>
      </c>
      <c r="K1042" s="195" t="s">
        <v>3928</v>
      </c>
      <c r="L1042" s="285">
        <v>45597.0</v>
      </c>
      <c r="M1042" s="154"/>
      <c r="N1042" s="151"/>
      <c r="O1042" s="182" t="s">
        <v>4308</v>
      </c>
      <c r="P1042" s="182"/>
      <c r="Q1042" s="182" t="s">
        <v>4309</v>
      </c>
    </row>
    <row r="1043">
      <c r="A1043" s="287"/>
      <c r="B1043" s="128">
        <v>1036.0</v>
      </c>
      <c r="C1043" s="128">
        <v>1200227.0</v>
      </c>
      <c r="D1043" s="242" t="s">
        <v>4310</v>
      </c>
      <c r="E1043" s="167" t="s">
        <v>73</v>
      </c>
      <c r="F1043" s="273">
        <v>225000.0</v>
      </c>
      <c r="G1043" s="273">
        <v>225000.0</v>
      </c>
      <c r="H1043" s="227">
        <f t="shared" si="3"/>
        <v>0</v>
      </c>
      <c r="I1043" s="228" t="s">
        <v>2518</v>
      </c>
      <c r="J1043" s="193" t="s">
        <v>54</v>
      </c>
      <c r="K1043" s="193" t="s">
        <v>4311</v>
      </c>
      <c r="L1043" s="288">
        <v>45597.0</v>
      </c>
      <c r="M1043" s="154"/>
      <c r="N1043" s="151"/>
      <c r="O1043" s="182" t="s">
        <v>4312</v>
      </c>
      <c r="P1043" s="182"/>
      <c r="Q1043" s="182" t="s">
        <v>4313</v>
      </c>
    </row>
    <row r="1044">
      <c r="A1044" s="287"/>
      <c r="B1044" s="128">
        <v>1037.0</v>
      </c>
      <c r="C1044" s="128">
        <v>1200232.0</v>
      </c>
      <c r="D1044" s="242" t="s">
        <v>4314</v>
      </c>
      <c r="E1044" s="167" t="s">
        <v>73</v>
      </c>
      <c r="F1044" s="279">
        <v>82000.0</v>
      </c>
      <c r="G1044" s="279">
        <v>82000.0</v>
      </c>
      <c r="H1044" s="225">
        <f t="shared" si="3"/>
        <v>0</v>
      </c>
      <c r="I1044" s="230" t="s">
        <v>4222</v>
      </c>
      <c r="J1044" s="195" t="s">
        <v>54</v>
      </c>
      <c r="K1044" s="195" t="s">
        <v>3660</v>
      </c>
      <c r="L1044" s="285">
        <v>45597.0</v>
      </c>
      <c r="M1044" s="154"/>
      <c r="N1044" s="151"/>
      <c r="O1044" s="182" t="s">
        <v>4315</v>
      </c>
      <c r="P1044" s="182"/>
      <c r="Q1044" s="182" t="s">
        <v>4316</v>
      </c>
    </row>
    <row r="1045">
      <c r="A1045" s="287"/>
      <c r="B1045" s="128">
        <v>1038.0</v>
      </c>
      <c r="C1045" s="128">
        <v>800145.0</v>
      </c>
      <c r="D1045" s="242" t="s">
        <v>4317</v>
      </c>
      <c r="E1045" s="168" t="s">
        <v>73</v>
      </c>
      <c r="F1045" s="216">
        <v>30000.0</v>
      </c>
      <c r="G1045" s="216">
        <v>30000.0</v>
      </c>
      <c r="H1045" s="227">
        <f t="shared" si="3"/>
        <v>0</v>
      </c>
      <c r="I1045" s="228" t="s">
        <v>1651</v>
      </c>
      <c r="J1045" s="229" t="s">
        <v>41</v>
      </c>
      <c r="K1045" s="310" t="s">
        <v>938</v>
      </c>
      <c r="L1045" s="288">
        <v>45627.0</v>
      </c>
      <c r="M1045" s="154"/>
      <c r="N1045" s="151"/>
      <c r="O1045" s="182" t="s">
        <v>4318</v>
      </c>
      <c r="P1045" s="182"/>
      <c r="Q1045" s="182" t="s">
        <v>4319</v>
      </c>
    </row>
    <row r="1046">
      <c r="A1046" s="287"/>
      <c r="B1046" s="128">
        <v>1039.0</v>
      </c>
      <c r="C1046" s="128">
        <v>900191.0</v>
      </c>
      <c r="D1046" s="242" t="s">
        <v>4320</v>
      </c>
      <c r="E1046" s="167" t="s">
        <v>73</v>
      </c>
      <c r="F1046" s="217">
        <v>50000.0</v>
      </c>
      <c r="G1046" s="217">
        <v>50000.0</v>
      </c>
      <c r="H1046" s="225">
        <f t="shared" si="3"/>
        <v>0</v>
      </c>
      <c r="I1046" s="230" t="s">
        <v>2237</v>
      </c>
      <c r="J1046" s="246" t="s">
        <v>46</v>
      </c>
      <c r="K1046" s="309" t="s">
        <v>1503</v>
      </c>
      <c r="L1046" s="285">
        <v>45627.0</v>
      </c>
      <c r="M1046" s="154"/>
      <c r="N1046" s="151"/>
      <c r="O1046" s="182"/>
      <c r="P1046" s="182"/>
      <c r="Q1046" s="182" t="s">
        <v>4321</v>
      </c>
    </row>
    <row r="1047">
      <c r="A1047" s="287"/>
      <c r="B1047" s="141">
        <v>1040.0</v>
      </c>
      <c r="C1047" s="128">
        <v>1000093.0</v>
      </c>
      <c r="D1047" s="242" t="s">
        <v>4322</v>
      </c>
      <c r="E1047" s="167" t="s">
        <v>73</v>
      </c>
      <c r="F1047" s="273">
        <v>239200.0</v>
      </c>
      <c r="G1047" s="273">
        <v>239200.0</v>
      </c>
      <c r="H1047" s="227">
        <f t="shared" si="3"/>
        <v>0</v>
      </c>
      <c r="I1047" s="228" t="s">
        <v>1765</v>
      </c>
      <c r="J1047" s="193" t="s">
        <v>52</v>
      </c>
      <c r="K1047" s="310" t="s">
        <v>3717</v>
      </c>
      <c r="L1047" s="288">
        <v>45627.0</v>
      </c>
      <c r="M1047" s="154"/>
      <c r="N1047" s="151"/>
      <c r="O1047" s="182" t="s">
        <v>4323</v>
      </c>
      <c r="P1047" s="182"/>
      <c r="Q1047" s="182" t="s">
        <v>4266</v>
      </c>
    </row>
    <row r="1048">
      <c r="A1048" s="287"/>
      <c r="B1048" s="128">
        <v>1041.0</v>
      </c>
      <c r="C1048" s="128">
        <v>1000111.0</v>
      </c>
      <c r="D1048" s="242" t="s">
        <v>4324</v>
      </c>
      <c r="E1048" s="167" t="s">
        <v>73</v>
      </c>
      <c r="F1048" s="279">
        <v>206000.0</v>
      </c>
      <c r="G1048" s="279">
        <v>206000.0</v>
      </c>
      <c r="H1048" s="225">
        <f t="shared" si="3"/>
        <v>0</v>
      </c>
      <c r="I1048" s="230" t="s">
        <v>3804</v>
      </c>
      <c r="J1048" s="195" t="s">
        <v>52</v>
      </c>
      <c r="K1048" s="309" t="s">
        <v>515</v>
      </c>
      <c r="L1048" s="285">
        <v>45627.0</v>
      </c>
      <c r="M1048" s="154"/>
      <c r="N1048" s="151"/>
      <c r="O1048" s="182" t="s">
        <v>4325</v>
      </c>
      <c r="P1048" s="182"/>
      <c r="Q1048" s="182" t="s">
        <v>4326</v>
      </c>
    </row>
    <row r="1049">
      <c r="A1049" s="287"/>
      <c r="B1049" s="128">
        <v>1042.0</v>
      </c>
      <c r="C1049" s="128">
        <v>1000117.0</v>
      </c>
      <c r="D1049" s="242" t="s">
        <v>4327</v>
      </c>
      <c r="E1049" s="167" t="s">
        <v>73</v>
      </c>
      <c r="F1049" s="273">
        <v>633330.0</v>
      </c>
      <c r="G1049" s="273">
        <v>633330.0</v>
      </c>
      <c r="H1049" s="227">
        <f t="shared" si="3"/>
        <v>0</v>
      </c>
      <c r="I1049" s="228" t="s">
        <v>1493</v>
      </c>
      <c r="J1049" s="193" t="s">
        <v>52</v>
      </c>
      <c r="K1049" s="310" t="s">
        <v>3352</v>
      </c>
      <c r="L1049" s="288">
        <v>45627.0</v>
      </c>
      <c r="M1049" s="154"/>
      <c r="N1049" s="151"/>
      <c r="O1049" s="182" t="s">
        <v>4328</v>
      </c>
      <c r="P1049" s="182"/>
      <c r="Q1049" s="182" t="s">
        <v>4329</v>
      </c>
    </row>
    <row r="1050">
      <c r="A1050" s="287"/>
      <c r="B1050" s="128">
        <v>1043.0</v>
      </c>
      <c r="C1050" s="128">
        <v>1000171.0</v>
      </c>
      <c r="D1050" s="242" t="s">
        <v>4330</v>
      </c>
      <c r="E1050" s="167" t="s">
        <v>73</v>
      </c>
      <c r="F1050" s="279">
        <v>253250.0</v>
      </c>
      <c r="G1050" s="279">
        <v>253250.0</v>
      </c>
      <c r="H1050" s="225">
        <f t="shared" si="3"/>
        <v>0</v>
      </c>
      <c r="I1050" s="230" t="s">
        <v>4331</v>
      </c>
      <c r="J1050" s="195" t="s">
        <v>52</v>
      </c>
      <c r="K1050" s="309" t="s">
        <v>3381</v>
      </c>
      <c r="L1050" s="285">
        <v>45627.0</v>
      </c>
      <c r="M1050" s="154"/>
      <c r="N1050" s="151"/>
      <c r="O1050" s="182" t="s">
        <v>4332</v>
      </c>
      <c r="P1050" s="182"/>
      <c r="Q1050" s="182" t="s">
        <v>4333</v>
      </c>
    </row>
    <row r="1051">
      <c r="A1051" s="287"/>
      <c r="B1051" s="141">
        <v>1044.0</v>
      </c>
      <c r="C1051" s="128">
        <v>1100056.0</v>
      </c>
      <c r="D1051" s="242" t="s">
        <v>4334</v>
      </c>
      <c r="E1051" s="167" t="s">
        <v>73</v>
      </c>
      <c r="F1051" s="303">
        <v>180000.0</v>
      </c>
      <c r="G1051" s="303">
        <v>180000.0</v>
      </c>
      <c r="H1051" s="227">
        <f t="shared" si="3"/>
        <v>0</v>
      </c>
      <c r="I1051" s="228" t="s">
        <v>4335</v>
      </c>
      <c r="J1051" s="193" t="s">
        <v>53</v>
      </c>
      <c r="K1051" s="193" t="s">
        <v>3660</v>
      </c>
      <c r="L1051" s="288">
        <v>45627.0</v>
      </c>
      <c r="M1051" s="154"/>
      <c r="N1051" s="151"/>
      <c r="O1051" s="182" t="s">
        <v>4336</v>
      </c>
      <c r="P1051" s="182"/>
      <c r="Q1051" s="182" t="s">
        <v>4337</v>
      </c>
    </row>
    <row r="1052">
      <c r="A1052" s="287"/>
      <c r="B1052" s="128">
        <v>1045.0</v>
      </c>
      <c r="C1052" s="128">
        <v>1100090.0</v>
      </c>
      <c r="D1052" s="242" t="s">
        <v>4338</v>
      </c>
      <c r="E1052" s="167" t="s">
        <v>73</v>
      </c>
      <c r="F1052" s="293">
        <v>300000.0</v>
      </c>
      <c r="G1052" s="293">
        <v>300000.0</v>
      </c>
      <c r="H1052" s="225">
        <f t="shared" si="3"/>
        <v>0</v>
      </c>
      <c r="I1052" s="230" t="s">
        <v>4339</v>
      </c>
      <c r="J1052" s="195" t="s">
        <v>53</v>
      </c>
      <c r="K1052" s="195" t="s">
        <v>3928</v>
      </c>
      <c r="L1052" s="285">
        <v>45627.0</v>
      </c>
      <c r="M1052" s="154"/>
      <c r="N1052" s="151"/>
      <c r="O1052" s="182" t="s">
        <v>4340</v>
      </c>
      <c r="P1052" s="182"/>
      <c r="Q1052" s="182" t="s">
        <v>4341</v>
      </c>
    </row>
    <row r="1053">
      <c r="A1053" s="287"/>
      <c r="B1053" s="128">
        <v>1046.0</v>
      </c>
      <c r="C1053" s="128">
        <v>1100199.0</v>
      </c>
      <c r="D1053" s="242" t="s">
        <v>4342</v>
      </c>
      <c r="E1053" s="167" t="s">
        <v>73</v>
      </c>
      <c r="F1053" s="303">
        <v>170714.0</v>
      </c>
      <c r="G1053" s="303">
        <v>170714.0</v>
      </c>
      <c r="H1053" s="227">
        <f t="shared" si="3"/>
        <v>0</v>
      </c>
      <c r="I1053" s="228" t="s">
        <v>2290</v>
      </c>
      <c r="J1053" s="193" t="s">
        <v>53</v>
      </c>
      <c r="K1053" s="193" t="s">
        <v>3546</v>
      </c>
      <c r="L1053" s="288">
        <v>45627.0</v>
      </c>
      <c r="M1053" s="154"/>
      <c r="N1053" s="151"/>
      <c r="O1053" s="182" t="s">
        <v>4343</v>
      </c>
      <c r="P1053" s="182"/>
      <c r="Q1053" s="182" t="s">
        <v>4344</v>
      </c>
    </row>
    <row r="1054">
      <c r="A1054" s="287"/>
      <c r="B1054" s="128">
        <v>1047.0</v>
      </c>
      <c r="C1054" s="128">
        <v>1200064.0</v>
      </c>
      <c r="D1054" s="242" t="s">
        <v>4345</v>
      </c>
      <c r="E1054" s="167" t="s">
        <v>73</v>
      </c>
      <c r="F1054" s="279">
        <v>100000.0</v>
      </c>
      <c r="G1054" s="279">
        <v>100000.0</v>
      </c>
      <c r="H1054" s="225">
        <f t="shared" si="3"/>
        <v>0</v>
      </c>
      <c r="I1054" s="230" t="s">
        <v>3676</v>
      </c>
      <c r="J1054" s="195" t="s">
        <v>54</v>
      </c>
      <c r="K1054" s="195" t="s">
        <v>3660</v>
      </c>
      <c r="L1054" s="285">
        <v>45627.0</v>
      </c>
      <c r="M1054" s="154"/>
      <c r="N1054" s="151"/>
      <c r="O1054" s="182" t="s">
        <v>4346</v>
      </c>
      <c r="P1054" s="182"/>
      <c r="Q1054" s="182" t="s">
        <v>4347</v>
      </c>
    </row>
    <row r="1055">
      <c r="A1055" s="287"/>
      <c r="B1055" s="141">
        <v>1048.0</v>
      </c>
      <c r="C1055" s="128">
        <v>1100097.0</v>
      </c>
      <c r="D1055" s="242" t="s">
        <v>4348</v>
      </c>
      <c r="E1055" s="167" t="s">
        <v>73</v>
      </c>
      <c r="F1055" s="303">
        <v>165000.0</v>
      </c>
      <c r="G1055" s="303">
        <v>165000.0</v>
      </c>
      <c r="H1055" s="227">
        <f t="shared" si="3"/>
        <v>0</v>
      </c>
      <c r="I1055" s="228" t="s">
        <v>4349</v>
      </c>
      <c r="J1055" s="193" t="s">
        <v>53</v>
      </c>
      <c r="K1055" s="193" t="s">
        <v>3928</v>
      </c>
      <c r="L1055" s="288">
        <v>45627.0</v>
      </c>
      <c r="M1055" s="154"/>
      <c r="N1055" s="151"/>
      <c r="O1055" s="182" t="s">
        <v>4350</v>
      </c>
      <c r="P1055" s="182"/>
      <c r="Q1055" s="182" t="s">
        <v>4351</v>
      </c>
    </row>
    <row r="1056">
      <c r="A1056" s="287"/>
      <c r="B1056" s="128">
        <v>1049.0</v>
      </c>
      <c r="C1056" s="128">
        <v>1100089.0</v>
      </c>
      <c r="D1056" s="242" t="s">
        <v>4352</v>
      </c>
      <c r="E1056" s="167" t="s">
        <v>73</v>
      </c>
      <c r="F1056" s="293">
        <v>17213.0</v>
      </c>
      <c r="G1056" s="293">
        <v>17213.0</v>
      </c>
      <c r="H1056" s="225">
        <f t="shared" si="3"/>
        <v>0</v>
      </c>
      <c r="I1056" s="230" t="s">
        <v>4353</v>
      </c>
      <c r="J1056" s="195" t="s">
        <v>53</v>
      </c>
      <c r="K1056" s="195" t="s">
        <v>3587</v>
      </c>
      <c r="L1056" s="285">
        <v>45627.0</v>
      </c>
      <c r="M1056" s="154"/>
      <c r="N1056" s="151"/>
      <c r="O1056" s="182" t="s">
        <v>4354</v>
      </c>
      <c r="P1056" s="182"/>
      <c r="Q1056" s="182" t="s">
        <v>4355</v>
      </c>
    </row>
    <row r="1057">
      <c r="A1057" s="287"/>
      <c r="B1057" s="128">
        <v>1050.0</v>
      </c>
      <c r="C1057" s="128">
        <v>1100166.0</v>
      </c>
      <c r="D1057" s="242" t="s">
        <v>4356</v>
      </c>
      <c r="E1057" s="167" t="s">
        <v>73</v>
      </c>
      <c r="F1057" s="303">
        <v>200000.0</v>
      </c>
      <c r="G1057" s="303">
        <v>200000.0</v>
      </c>
      <c r="H1057" s="227">
        <f t="shared" si="3"/>
        <v>0</v>
      </c>
      <c r="I1057" s="228" t="s">
        <v>2532</v>
      </c>
      <c r="J1057" s="193" t="s">
        <v>53</v>
      </c>
      <c r="K1057" s="193" t="s">
        <v>3546</v>
      </c>
      <c r="L1057" s="288">
        <v>45627.0</v>
      </c>
      <c r="M1057" s="154"/>
      <c r="N1057" s="151"/>
      <c r="O1057" s="182" t="s">
        <v>4357</v>
      </c>
      <c r="P1057" s="182"/>
      <c r="Q1057" s="182" t="s">
        <v>4358</v>
      </c>
    </row>
    <row r="1058">
      <c r="A1058" s="287"/>
      <c r="B1058" s="128">
        <v>1051.0</v>
      </c>
      <c r="C1058" s="128">
        <v>1100074.0</v>
      </c>
      <c r="D1058" s="242" t="s">
        <v>4359</v>
      </c>
      <c r="E1058" s="167" t="s">
        <v>73</v>
      </c>
      <c r="F1058" s="293">
        <v>169860.0</v>
      </c>
      <c r="G1058" s="293">
        <v>169860.0</v>
      </c>
      <c r="H1058" s="225">
        <f t="shared" si="3"/>
        <v>0</v>
      </c>
      <c r="I1058" s="230" t="s">
        <v>4182</v>
      </c>
      <c r="J1058" s="195" t="s">
        <v>53</v>
      </c>
      <c r="K1058" s="195" t="s">
        <v>3546</v>
      </c>
      <c r="L1058" s="285">
        <v>45627.0</v>
      </c>
      <c r="M1058" s="154"/>
      <c r="N1058" s="151"/>
      <c r="O1058" s="182" t="s">
        <v>4360</v>
      </c>
      <c r="P1058" s="182"/>
      <c r="Q1058" s="182" t="s">
        <v>4361</v>
      </c>
    </row>
    <row r="1059">
      <c r="A1059" s="287"/>
      <c r="B1059" s="128">
        <v>1052.0</v>
      </c>
      <c r="C1059" s="128">
        <v>900196.0</v>
      </c>
      <c r="D1059" s="242" t="s">
        <v>4362</v>
      </c>
      <c r="E1059" s="167" t="s">
        <v>73</v>
      </c>
      <c r="F1059" s="216">
        <v>246400.0</v>
      </c>
      <c r="G1059" s="216">
        <v>246400.0</v>
      </c>
      <c r="H1059" s="227">
        <f t="shared" si="3"/>
        <v>0</v>
      </c>
      <c r="I1059" s="228" t="s">
        <v>3475</v>
      </c>
      <c r="J1059" s="250" t="s">
        <v>46</v>
      </c>
      <c r="K1059" s="310" t="s">
        <v>1503</v>
      </c>
      <c r="L1059" s="288">
        <v>45627.0</v>
      </c>
      <c r="M1059" s="154"/>
      <c r="N1059" s="151"/>
      <c r="O1059" s="182" t="s">
        <v>4363</v>
      </c>
      <c r="P1059" s="182"/>
      <c r="Q1059" s="182" t="s">
        <v>4364</v>
      </c>
    </row>
    <row r="1060">
      <c r="A1060" s="287"/>
      <c r="B1060" s="128">
        <v>1053.0</v>
      </c>
      <c r="C1060" s="128">
        <v>1000018.0</v>
      </c>
      <c r="D1060" s="242" t="s">
        <v>4365</v>
      </c>
      <c r="E1060" s="167" t="s">
        <v>73</v>
      </c>
      <c r="F1060" s="279">
        <v>80520.0</v>
      </c>
      <c r="G1060" s="305">
        <v>80520.0</v>
      </c>
      <c r="H1060" s="225">
        <f t="shared" si="3"/>
        <v>0</v>
      </c>
      <c r="I1060" s="230" t="s">
        <v>4331</v>
      </c>
      <c r="J1060" s="195" t="s">
        <v>52</v>
      </c>
      <c r="K1060" s="195" t="s">
        <v>3381</v>
      </c>
      <c r="L1060" s="285">
        <v>45597.0</v>
      </c>
      <c r="M1060" s="154"/>
      <c r="N1060" s="151"/>
      <c r="O1060" s="182" t="s">
        <v>4366</v>
      </c>
      <c r="P1060" s="182"/>
      <c r="Q1060" s="182" t="s">
        <v>4367</v>
      </c>
    </row>
    <row r="1061">
      <c r="A1061" s="287"/>
      <c r="B1061" s="141">
        <v>1054.0</v>
      </c>
      <c r="C1061" s="128">
        <v>1100081.0</v>
      </c>
      <c r="D1061" s="242" t="s">
        <v>4368</v>
      </c>
      <c r="E1061" s="167" t="s">
        <v>73</v>
      </c>
      <c r="F1061" s="303">
        <v>40000.0</v>
      </c>
      <c r="G1061" s="304">
        <v>40000.0</v>
      </c>
      <c r="H1061" s="227">
        <f t="shared" si="3"/>
        <v>0</v>
      </c>
      <c r="I1061" s="228" t="s">
        <v>2067</v>
      </c>
      <c r="J1061" s="193" t="s">
        <v>53</v>
      </c>
      <c r="K1061" s="193" t="s">
        <v>3546</v>
      </c>
      <c r="L1061" s="288">
        <v>45597.0</v>
      </c>
      <c r="M1061" s="154"/>
      <c r="N1061" s="151"/>
      <c r="O1061" s="182" t="s">
        <v>4369</v>
      </c>
      <c r="P1061" s="182"/>
      <c r="Q1061" s="182" t="s">
        <v>4370</v>
      </c>
    </row>
    <row r="1062">
      <c r="A1062" s="287"/>
      <c r="B1062" s="128">
        <v>1055.0</v>
      </c>
      <c r="C1062" s="128">
        <v>1100099.0</v>
      </c>
      <c r="D1062" s="242" t="s">
        <v>4371</v>
      </c>
      <c r="E1062" s="167" t="s">
        <v>73</v>
      </c>
      <c r="F1062" s="293">
        <v>200000.0</v>
      </c>
      <c r="G1062" s="305">
        <v>200000.0</v>
      </c>
      <c r="H1062" s="225">
        <f t="shared" si="3"/>
        <v>0</v>
      </c>
      <c r="I1062" s="230" t="s">
        <v>3676</v>
      </c>
      <c r="J1062" s="195" t="s">
        <v>53</v>
      </c>
      <c r="K1062" s="195" t="s">
        <v>3660</v>
      </c>
      <c r="L1062" s="285">
        <v>45597.0</v>
      </c>
      <c r="M1062" s="154"/>
      <c r="N1062" s="151"/>
      <c r="O1062" s="182" t="s">
        <v>4372</v>
      </c>
      <c r="P1062" s="182"/>
      <c r="Q1062" s="182" t="s">
        <v>4373</v>
      </c>
    </row>
    <row r="1063">
      <c r="A1063" s="287"/>
      <c r="B1063" s="128">
        <v>1056.0</v>
      </c>
      <c r="C1063" s="128">
        <v>1000015.0</v>
      </c>
      <c r="D1063" s="242" t="s">
        <v>4374</v>
      </c>
      <c r="E1063" s="167" t="s">
        <v>73</v>
      </c>
      <c r="F1063" s="273">
        <v>135500.0</v>
      </c>
      <c r="G1063" s="273">
        <v>135500.0</v>
      </c>
      <c r="H1063" s="227">
        <f t="shared" si="3"/>
        <v>0</v>
      </c>
      <c r="I1063" s="228" t="s">
        <v>3844</v>
      </c>
      <c r="J1063" s="193" t="s">
        <v>52</v>
      </c>
      <c r="K1063" s="193" t="s">
        <v>515</v>
      </c>
      <c r="L1063" s="288">
        <v>45658.0</v>
      </c>
      <c r="M1063" s="154"/>
      <c r="N1063" s="151"/>
      <c r="O1063" s="182" t="s">
        <v>4375</v>
      </c>
      <c r="P1063" s="182"/>
      <c r="Q1063" s="182" t="s">
        <v>4376</v>
      </c>
    </row>
    <row r="1064">
      <c r="A1064" s="287"/>
      <c r="B1064" s="128">
        <v>1057.0</v>
      </c>
      <c r="C1064" s="128">
        <v>900175.0</v>
      </c>
      <c r="D1064" s="242" t="s">
        <v>4377</v>
      </c>
      <c r="E1064" s="167" t="s">
        <v>73</v>
      </c>
      <c r="F1064" s="217">
        <v>150000.0</v>
      </c>
      <c r="G1064" s="217">
        <v>150000.0</v>
      </c>
      <c r="H1064" s="225">
        <f t="shared" si="3"/>
        <v>0</v>
      </c>
      <c r="I1064" s="230" t="s">
        <v>2237</v>
      </c>
      <c r="J1064" s="246" t="s">
        <v>46</v>
      </c>
      <c r="K1064" s="195" t="s">
        <v>1503</v>
      </c>
      <c r="L1064" s="285">
        <v>45658.0</v>
      </c>
      <c r="M1064" s="154"/>
      <c r="N1064" s="151"/>
      <c r="O1064" s="182" t="s">
        <v>4378</v>
      </c>
      <c r="P1064" s="182"/>
      <c r="Q1064" s="182" t="s">
        <v>4379</v>
      </c>
    </row>
    <row r="1065">
      <c r="A1065" s="287"/>
      <c r="B1065" s="141">
        <v>1058.0</v>
      </c>
      <c r="C1065" s="128">
        <v>1100244.0</v>
      </c>
      <c r="D1065" s="242" t="s">
        <v>4380</v>
      </c>
      <c r="E1065" s="167" t="s">
        <v>73</v>
      </c>
      <c r="F1065" s="303">
        <v>300000.0</v>
      </c>
      <c r="G1065" s="303">
        <v>300000.0</v>
      </c>
      <c r="H1065" s="227">
        <f t="shared" si="3"/>
        <v>0</v>
      </c>
      <c r="I1065" s="228" t="s">
        <v>3254</v>
      </c>
      <c r="J1065" s="193" t="s">
        <v>53</v>
      </c>
      <c r="K1065" s="193" t="s">
        <v>3928</v>
      </c>
      <c r="L1065" s="288">
        <v>45658.0</v>
      </c>
      <c r="M1065" s="154"/>
      <c r="N1065" s="151"/>
      <c r="O1065" s="182" t="s">
        <v>4381</v>
      </c>
      <c r="P1065" s="182"/>
      <c r="Q1065" s="182"/>
    </row>
    <row r="1066">
      <c r="A1066" s="287"/>
      <c r="B1066" s="128">
        <v>1059.0</v>
      </c>
      <c r="C1066" s="128">
        <v>1100065.0</v>
      </c>
      <c r="D1066" s="242" t="s">
        <v>4382</v>
      </c>
      <c r="E1066" s="167" t="s">
        <v>73</v>
      </c>
      <c r="F1066" s="293">
        <v>200000.0</v>
      </c>
      <c r="G1066" s="293">
        <v>200000.0</v>
      </c>
      <c r="H1066" s="225">
        <f t="shared" si="3"/>
        <v>0</v>
      </c>
      <c r="I1066" s="230" t="s">
        <v>1502</v>
      </c>
      <c r="J1066" s="195" t="s">
        <v>53</v>
      </c>
      <c r="K1066" s="195" t="s">
        <v>3660</v>
      </c>
      <c r="L1066" s="285">
        <v>45658.0</v>
      </c>
      <c r="M1066" s="154"/>
      <c r="N1066" s="151"/>
      <c r="O1066" s="182" t="s">
        <v>4383</v>
      </c>
      <c r="P1066" s="182"/>
      <c r="Q1066" s="182" t="s">
        <v>4384</v>
      </c>
    </row>
    <row r="1067">
      <c r="A1067" s="287"/>
      <c r="B1067" s="128">
        <v>1060.0</v>
      </c>
      <c r="C1067" s="128">
        <v>800053.0</v>
      </c>
      <c r="D1067" s="242" t="s">
        <v>4385</v>
      </c>
      <c r="E1067" s="168" t="s">
        <v>73</v>
      </c>
      <c r="F1067" s="216">
        <v>66000.0</v>
      </c>
      <c r="G1067" s="216">
        <v>66000.0</v>
      </c>
      <c r="H1067" s="227">
        <f t="shared" si="3"/>
        <v>0</v>
      </c>
      <c r="I1067" s="228" t="s">
        <v>2999</v>
      </c>
      <c r="J1067" s="229" t="s">
        <v>41</v>
      </c>
      <c r="K1067" s="193" t="s">
        <v>1201</v>
      </c>
      <c r="L1067" s="288">
        <v>45658.0</v>
      </c>
      <c r="M1067" s="154"/>
      <c r="N1067" s="151"/>
      <c r="O1067" s="182" t="s">
        <v>4386</v>
      </c>
      <c r="P1067" s="182"/>
      <c r="Q1067" s="182" t="s">
        <v>4387</v>
      </c>
    </row>
    <row r="1068">
      <c r="A1068" s="287"/>
      <c r="B1068" s="128">
        <v>1061.0</v>
      </c>
      <c r="C1068" s="128">
        <v>800297.0</v>
      </c>
      <c r="D1068" s="242" t="s">
        <v>4388</v>
      </c>
      <c r="E1068" s="168" t="s">
        <v>73</v>
      </c>
      <c r="F1068" s="217">
        <v>34620.0</v>
      </c>
      <c r="G1068" s="217">
        <v>34620.0</v>
      </c>
      <c r="H1068" s="225">
        <f t="shared" si="3"/>
        <v>0</v>
      </c>
      <c r="I1068" s="230" t="s">
        <v>4389</v>
      </c>
      <c r="J1068" s="231" t="s">
        <v>41</v>
      </c>
      <c r="K1068" s="195" t="s">
        <v>1201</v>
      </c>
      <c r="L1068" s="285">
        <v>45658.0</v>
      </c>
      <c r="M1068" s="154"/>
      <c r="N1068" s="151"/>
      <c r="O1068" s="182" t="s">
        <v>4390</v>
      </c>
      <c r="P1068" s="182"/>
      <c r="Q1068" s="182" t="s">
        <v>4391</v>
      </c>
    </row>
    <row r="1069">
      <c r="A1069" s="287"/>
      <c r="B1069" s="141">
        <v>1062.0</v>
      </c>
      <c r="C1069" s="128">
        <v>1000077.0</v>
      </c>
      <c r="D1069" s="242" t="s">
        <v>4392</v>
      </c>
      <c r="E1069" s="167" t="s">
        <v>73</v>
      </c>
      <c r="F1069" s="273">
        <v>553800.0</v>
      </c>
      <c r="G1069" s="273">
        <v>553800.0</v>
      </c>
      <c r="H1069" s="227">
        <f t="shared" si="3"/>
        <v>0</v>
      </c>
      <c r="I1069" s="228" t="s">
        <v>3860</v>
      </c>
      <c r="J1069" s="193" t="s">
        <v>52</v>
      </c>
      <c r="K1069" s="193" t="s">
        <v>3360</v>
      </c>
      <c r="L1069" s="288">
        <v>45658.0</v>
      </c>
      <c r="M1069" s="154"/>
      <c r="N1069" s="151"/>
      <c r="O1069" s="182" t="s">
        <v>4393</v>
      </c>
      <c r="P1069" s="182"/>
      <c r="Q1069" s="182" t="s">
        <v>4394</v>
      </c>
    </row>
    <row r="1070">
      <c r="A1070" s="287"/>
      <c r="B1070" s="128">
        <v>1063.0</v>
      </c>
      <c r="C1070" s="128">
        <v>1000140.0</v>
      </c>
      <c r="D1070" s="242" t="s">
        <v>4395</v>
      </c>
      <c r="E1070" s="167" t="s">
        <v>73</v>
      </c>
      <c r="F1070" s="279">
        <v>123000.0</v>
      </c>
      <c r="G1070" s="279">
        <v>123000.0</v>
      </c>
      <c r="H1070" s="225">
        <f t="shared" si="3"/>
        <v>0</v>
      </c>
      <c r="I1070" s="230" t="s">
        <v>4396</v>
      </c>
      <c r="J1070" s="195" t="s">
        <v>52</v>
      </c>
      <c r="K1070" s="195" t="s">
        <v>3460</v>
      </c>
      <c r="L1070" s="285">
        <v>45658.0</v>
      </c>
      <c r="M1070" s="154"/>
      <c r="N1070" s="151"/>
      <c r="O1070" s="182" t="s">
        <v>4397</v>
      </c>
      <c r="P1070" s="182"/>
      <c r="Q1070" s="182" t="s">
        <v>4398</v>
      </c>
    </row>
    <row r="1071">
      <c r="A1071" s="287"/>
      <c r="B1071" s="128">
        <v>1064.0</v>
      </c>
      <c r="C1071" s="128">
        <v>1100082.0</v>
      </c>
      <c r="D1071" s="242" t="s">
        <v>4399</v>
      </c>
      <c r="E1071" s="167" t="s">
        <v>73</v>
      </c>
      <c r="F1071" s="303">
        <v>44000.0</v>
      </c>
      <c r="G1071" s="303">
        <v>44000.0</v>
      </c>
      <c r="H1071" s="227">
        <f t="shared" si="3"/>
        <v>0</v>
      </c>
      <c r="I1071" s="228" t="s">
        <v>3437</v>
      </c>
      <c r="J1071" s="193" t="s">
        <v>53</v>
      </c>
      <c r="K1071" s="193" t="s">
        <v>4020</v>
      </c>
      <c r="L1071" s="288">
        <v>45658.0</v>
      </c>
      <c r="M1071" s="154"/>
      <c r="N1071" s="151"/>
      <c r="O1071" s="182" t="s">
        <v>4400</v>
      </c>
      <c r="P1071" s="182"/>
      <c r="Q1071" s="182" t="s">
        <v>4401</v>
      </c>
    </row>
    <row r="1072">
      <c r="A1072" s="287"/>
      <c r="B1072" s="128">
        <v>1065.0</v>
      </c>
      <c r="C1072" s="128">
        <v>1100279.0</v>
      </c>
      <c r="D1072" s="242" t="s">
        <v>4402</v>
      </c>
      <c r="E1072" s="167" t="s">
        <v>73</v>
      </c>
      <c r="F1072" s="293">
        <v>97393.0</v>
      </c>
      <c r="G1072" s="293">
        <v>97393.0</v>
      </c>
      <c r="H1072" s="225">
        <f t="shared" si="3"/>
        <v>0</v>
      </c>
      <c r="I1072" s="230" t="s">
        <v>4403</v>
      </c>
      <c r="J1072" s="195" t="s">
        <v>53</v>
      </c>
      <c r="K1072" s="195" t="s">
        <v>3660</v>
      </c>
      <c r="L1072" s="285">
        <v>45658.0</v>
      </c>
      <c r="M1072" s="154"/>
      <c r="N1072" s="151"/>
      <c r="O1072" s="182" t="s">
        <v>4404</v>
      </c>
      <c r="P1072" s="182"/>
      <c r="Q1072" s="182" t="s">
        <v>4405</v>
      </c>
    </row>
    <row r="1073">
      <c r="A1073" s="287"/>
      <c r="B1073" s="128">
        <v>1066.0</v>
      </c>
      <c r="C1073" s="128">
        <v>1200069.0</v>
      </c>
      <c r="D1073" s="242" t="s">
        <v>4406</v>
      </c>
      <c r="E1073" s="167" t="s">
        <v>73</v>
      </c>
      <c r="F1073" s="273">
        <v>50000.0</v>
      </c>
      <c r="G1073" s="273">
        <v>50000.0</v>
      </c>
      <c r="H1073" s="227">
        <f t="shared" si="3"/>
        <v>0</v>
      </c>
      <c r="I1073" s="228" t="s">
        <v>1444</v>
      </c>
      <c r="J1073" s="193" t="s">
        <v>54</v>
      </c>
      <c r="K1073" s="193" t="s">
        <v>3660</v>
      </c>
      <c r="L1073" s="288">
        <v>45658.0</v>
      </c>
      <c r="M1073" s="154"/>
      <c r="N1073" s="151"/>
      <c r="O1073" s="182" t="s">
        <v>4407</v>
      </c>
      <c r="P1073" s="182"/>
      <c r="Q1073" s="182" t="s">
        <v>4408</v>
      </c>
    </row>
    <row r="1074">
      <c r="A1074" s="287"/>
      <c r="B1074" s="128">
        <v>1067.0</v>
      </c>
      <c r="C1074" s="128">
        <v>1200210.0</v>
      </c>
      <c r="D1074" s="242" t="s">
        <v>4409</v>
      </c>
      <c r="E1074" s="167" t="s">
        <v>73</v>
      </c>
      <c r="F1074" s="279">
        <v>100000.0</v>
      </c>
      <c r="G1074" s="279">
        <v>100000.0</v>
      </c>
      <c r="H1074" s="225">
        <f t="shared" si="3"/>
        <v>0</v>
      </c>
      <c r="I1074" s="230" t="s">
        <v>4410</v>
      </c>
      <c r="J1074" s="195" t="s">
        <v>54</v>
      </c>
      <c r="K1074" s="195" t="s">
        <v>3660</v>
      </c>
      <c r="L1074" s="285">
        <v>45658.0</v>
      </c>
      <c r="M1074" s="154"/>
      <c r="N1074" s="151"/>
      <c r="O1074" s="182" t="s">
        <v>4411</v>
      </c>
      <c r="P1074" s="182"/>
      <c r="Q1074" s="182" t="s">
        <v>4412</v>
      </c>
    </row>
    <row r="1075">
      <c r="A1075" s="287"/>
      <c r="B1075" s="141">
        <v>1068.0</v>
      </c>
      <c r="C1075" s="128">
        <v>1200234.0</v>
      </c>
      <c r="D1075" s="242" t="s">
        <v>4413</v>
      </c>
      <c r="E1075" s="167" t="s">
        <v>73</v>
      </c>
      <c r="F1075" s="273">
        <v>100000.0</v>
      </c>
      <c r="G1075" s="273">
        <v>100000.0</v>
      </c>
      <c r="H1075" s="227">
        <f t="shared" si="3"/>
        <v>0</v>
      </c>
      <c r="I1075" s="228" t="s">
        <v>3676</v>
      </c>
      <c r="J1075" s="193" t="s">
        <v>54</v>
      </c>
      <c r="K1075" s="193" t="s">
        <v>3660</v>
      </c>
      <c r="L1075" s="288">
        <v>45658.0</v>
      </c>
      <c r="M1075" s="154"/>
      <c r="N1075" s="151"/>
      <c r="O1075" s="182" t="s">
        <v>4414</v>
      </c>
      <c r="P1075" s="182"/>
      <c r="Q1075" s="182" t="s">
        <v>4415</v>
      </c>
    </row>
    <row r="1076">
      <c r="A1076" s="287"/>
      <c r="B1076" s="128">
        <v>1069.0</v>
      </c>
      <c r="C1076" s="128">
        <v>1100149.0</v>
      </c>
      <c r="D1076" s="242" t="s">
        <v>4416</v>
      </c>
      <c r="E1076" s="167" t="s">
        <v>73</v>
      </c>
      <c r="F1076" s="293">
        <v>74750.0</v>
      </c>
      <c r="G1076" s="293">
        <v>74750.0</v>
      </c>
      <c r="H1076" s="225">
        <f t="shared" si="3"/>
        <v>0</v>
      </c>
      <c r="I1076" s="230" t="s">
        <v>4190</v>
      </c>
      <c r="J1076" s="195" t="s">
        <v>53</v>
      </c>
      <c r="K1076" s="195" t="s">
        <v>3546</v>
      </c>
      <c r="L1076" s="285">
        <v>45658.0</v>
      </c>
      <c r="M1076" s="154"/>
      <c r="N1076" s="151"/>
      <c r="O1076" s="182" t="s">
        <v>4417</v>
      </c>
      <c r="P1076" s="182"/>
      <c r="Q1076" s="182" t="s">
        <v>4418</v>
      </c>
    </row>
    <row r="1077">
      <c r="A1077" s="287"/>
      <c r="B1077" s="128">
        <v>1070.0</v>
      </c>
      <c r="C1077" s="128">
        <v>1100179.0</v>
      </c>
      <c r="D1077" s="242" t="s">
        <v>4419</v>
      </c>
      <c r="E1077" s="167" t="s">
        <v>73</v>
      </c>
      <c r="F1077" s="303">
        <v>100000.0</v>
      </c>
      <c r="G1077" s="303">
        <v>100000.0</v>
      </c>
      <c r="H1077" s="227">
        <f t="shared" si="3"/>
        <v>0</v>
      </c>
      <c r="I1077" s="228" t="s">
        <v>2877</v>
      </c>
      <c r="J1077" s="193" t="s">
        <v>53</v>
      </c>
      <c r="K1077" s="193" t="s">
        <v>3587</v>
      </c>
      <c r="L1077" s="288">
        <v>45658.0</v>
      </c>
      <c r="M1077" s="154"/>
      <c r="N1077" s="151"/>
      <c r="O1077" s="182" t="s">
        <v>4420</v>
      </c>
      <c r="P1077" s="182"/>
      <c r="Q1077" s="182" t="s">
        <v>4421</v>
      </c>
    </row>
    <row r="1078">
      <c r="A1078" s="287"/>
      <c r="B1078" s="128">
        <v>1071.0</v>
      </c>
      <c r="C1078" s="128">
        <v>1200004.0</v>
      </c>
      <c r="D1078" s="242" t="s">
        <v>4422</v>
      </c>
      <c r="E1078" s="167" t="s">
        <v>73</v>
      </c>
      <c r="F1078" s="279">
        <v>17995.0</v>
      </c>
      <c r="G1078" s="279">
        <v>17995.0</v>
      </c>
      <c r="H1078" s="225">
        <f t="shared" si="3"/>
        <v>0</v>
      </c>
      <c r="I1078" s="230" t="s">
        <v>4423</v>
      </c>
      <c r="J1078" s="195" t="s">
        <v>54</v>
      </c>
      <c r="K1078" s="195" t="s">
        <v>3660</v>
      </c>
      <c r="L1078" s="285">
        <v>45658.0</v>
      </c>
      <c r="M1078" s="154"/>
      <c r="N1078" s="151"/>
      <c r="O1078" s="182" t="s">
        <v>4424</v>
      </c>
      <c r="P1078" s="182"/>
      <c r="Q1078" s="182" t="s">
        <v>4425</v>
      </c>
    </row>
    <row r="1079">
      <c r="A1079" s="287"/>
      <c r="B1079" s="141">
        <v>1072.0</v>
      </c>
      <c r="C1079" s="128">
        <v>1000079.0</v>
      </c>
      <c r="D1079" s="242" t="s">
        <v>4426</v>
      </c>
      <c r="E1079" s="167" t="s">
        <v>73</v>
      </c>
      <c r="F1079" s="273">
        <v>30000.0</v>
      </c>
      <c r="G1079" s="273">
        <v>30000.0</v>
      </c>
      <c r="H1079" s="227">
        <f t="shared" si="3"/>
        <v>0</v>
      </c>
      <c r="I1079" s="228" t="s">
        <v>1154</v>
      </c>
      <c r="J1079" s="193" t="s">
        <v>52</v>
      </c>
      <c r="K1079" s="193" t="s">
        <v>3360</v>
      </c>
      <c r="L1079" s="288">
        <v>45658.0</v>
      </c>
      <c r="M1079" s="154"/>
      <c r="N1079" s="151"/>
      <c r="O1079" s="182" t="s">
        <v>4427</v>
      </c>
      <c r="P1079" s="182"/>
      <c r="Q1079" s="182" t="s">
        <v>4428</v>
      </c>
    </row>
    <row r="1080">
      <c r="A1080" s="287"/>
      <c r="B1080" s="128">
        <v>1073.0</v>
      </c>
      <c r="C1080" s="128">
        <v>1000126.0</v>
      </c>
      <c r="D1080" s="242" t="s">
        <v>4429</v>
      </c>
      <c r="E1080" s="167" t="s">
        <v>73</v>
      </c>
      <c r="F1080" s="279">
        <v>217140.0</v>
      </c>
      <c r="G1080" s="279">
        <v>217140.0</v>
      </c>
      <c r="H1080" s="225">
        <f t="shared" si="3"/>
        <v>0</v>
      </c>
      <c r="I1080" s="230" t="s">
        <v>1493</v>
      </c>
      <c r="J1080" s="195" t="s">
        <v>52</v>
      </c>
      <c r="K1080" s="195" t="s">
        <v>3373</v>
      </c>
      <c r="L1080" s="285">
        <v>45658.0</v>
      </c>
      <c r="M1080" s="154"/>
      <c r="N1080" s="151"/>
      <c r="O1080" s="182" t="s">
        <v>4430</v>
      </c>
      <c r="P1080" s="182"/>
      <c r="Q1080" s="182" t="s">
        <v>4431</v>
      </c>
    </row>
    <row r="1081">
      <c r="A1081" s="287"/>
      <c r="B1081" s="128">
        <v>1074.0</v>
      </c>
      <c r="C1081" s="128">
        <v>1100018.0</v>
      </c>
      <c r="D1081" s="242" t="s">
        <v>4432</v>
      </c>
      <c r="E1081" s="167" t="s">
        <v>73</v>
      </c>
      <c r="F1081" s="303">
        <v>133000.0</v>
      </c>
      <c r="G1081" s="303">
        <v>133000.0</v>
      </c>
      <c r="H1081" s="227">
        <f t="shared" si="3"/>
        <v>0</v>
      </c>
      <c r="I1081" s="228" t="s">
        <v>3437</v>
      </c>
      <c r="J1081" s="193" t="s">
        <v>53</v>
      </c>
      <c r="K1081" s="193" t="s">
        <v>4020</v>
      </c>
      <c r="L1081" s="288">
        <v>45658.0</v>
      </c>
      <c r="M1081" s="154"/>
      <c r="N1081" s="151"/>
      <c r="O1081" s="182" t="s">
        <v>4433</v>
      </c>
      <c r="P1081" s="182"/>
      <c r="Q1081" s="182" t="s">
        <v>4434</v>
      </c>
    </row>
    <row r="1082">
      <c r="A1082" s="287"/>
      <c r="B1082" s="128">
        <v>1075.0</v>
      </c>
      <c r="C1082" s="128">
        <v>1100037.0</v>
      </c>
      <c r="D1082" s="242" t="s">
        <v>4435</v>
      </c>
      <c r="E1082" s="167" t="s">
        <v>73</v>
      </c>
      <c r="F1082" s="293">
        <v>200000.0</v>
      </c>
      <c r="G1082" s="293">
        <v>200000.0</v>
      </c>
      <c r="H1082" s="225">
        <f t="shared" si="3"/>
        <v>0</v>
      </c>
      <c r="I1082" s="230" t="s">
        <v>4436</v>
      </c>
      <c r="J1082" s="195" t="s">
        <v>53</v>
      </c>
      <c r="K1082" s="195" t="s">
        <v>3546</v>
      </c>
      <c r="L1082" s="285">
        <v>45658.0</v>
      </c>
      <c r="M1082" s="154"/>
      <c r="N1082" s="151"/>
      <c r="O1082" s="182" t="s">
        <v>4437</v>
      </c>
      <c r="P1082" s="182"/>
      <c r="Q1082" s="182" t="s">
        <v>4438</v>
      </c>
    </row>
    <row r="1083">
      <c r="A1083" s="287"/>
      <c r="B1083" s="141">
        <v>1076.0</v>
      </c>
      <c r="C1083" s="128">
        <v>1100146.0</v>
      </c>
      <c r="D1083" s="242" t="s">
        <v>4439</v>
      </c>
      <c r="E1083" s="167" t="s">
        <v>73</v>
      </c>
      <c r="F1083" s="303">
        <v>185000.0</v>
      </c>
      <c r="G1083" s="303">
        <v>185000.0</v>
      </c>
      <c r="H1083" s="227">
        <f t="shared" si="3"/>
        <v>0</v>
      </c>
      <c r="I1083" s="228" t="s">
        <v>4440</v>
      </c>
      <c r="J1083" s="193" t="s">
        <v>53</v>
      </c>
      <c r="K1083" s="193" t="s">
        <v>3546</v>
      </c>
      <c r="L1083" s="288">
        <v>45658.0</v>
      </c>
      <c r="M1083" s="154"/>
      <c r="N1083" s="151"/>
      <c r="O1083" s="182" t="s">
        <v>4441</v>
      </c>
      <c r="P1083" s="182"/>
      <c r="Q1083" s="182" t="s">
        <v>4442</v>
      </c>
    </row>
    <row r="1084">
      <c r="A1084" s="287"/>
      <c r="B1084" s="128">
        <v>1077.0</v>
      </c>
      <c r="C1084" s="128">
        <v>1100168.0</v>
      </c>
      <c r="D1084" s="242" t="s">
        <v>4443</v>
      </c>
      <c r="E1084" s="167" t="s">
        <v>73</v>
      </c>
      <c r="F1084" s="293">
        <v>135000.0</v>
      </c>
      <c r="G1084" s="293">
        <v>135000.0</v>
      </c>
      <c r="H1084" s="225">
        <f t="shared" si="3"/>
        <v>0</v>
      </c>
      <c r="I1084" s="230" t="s">
        <v>4084</v>
      </c>
      <c r="J1084" s="195" t="s">
        <v>53</v>
      </c>
      <c r="K1084" s="195" t="s">
        <v>3660</v>
      </c>
      <c r="L1084" s="285">
        <v>45658.0</v>
      </c>
      <c r="M1084" s="154"/>
      <c r="N1084" s="151"/>
      <c r="O1084" s="182" t="s">
        <v>4444</v>
      </c>
      <c r="P1084" s="182"/>
      <c r="Q1084" s="182" t="s">
        <v>4445</v>
      </c>
    </row>
    <row r="1085">
      <c r="A1085" s="287"/>
      <c r="B1085" s="128">
        <v>1078.0</v>
      </c>
      <c r="C1085" s="128">
        <v>1200001.0</v>
      </c>
      <c r="D1085" s="242" t="s">
        <v>4446</v>
      </c>
      <c r="E1085" s="167" t="s">
        <v>73</v>
      </c>
      <c r="F1085" s="273">
        <v>17352.0</v>
      </c>
      <c r="G1085" s="273">
        <v>17352.0</v>
      </c>
      <c r="H1085" s="227">
        <f t="shared" si="3"/>
        <v>0</v>
      </c>
      <c r="I1085" s="228" t="s">
        <v>3659</v>
      </c>
      <c r="J1085" s="193" t="s">
        <v>54</v>
      </c>
      <c r="K1085" s="193" t="s">
        <v>3660</v>
      </c>
      <c r="L1085" s="288">
        <v>45658.0</v>
      </c>
      <c r="M1085" s="154"/>
      <c r="N1085" s="151"/>
      <c r="O1085" s="182" t="s">
        <v>4447</v>
      </c>
      <c r="P1085" s="182"/>
      <c r="Q1085" s="182" t="s">
        <v>4448</v>
      </c>
    </row>
    <row r="1086">
      <c r="A1086" s="287"/>
      <c r="B1086" s="128">
        <v>1079.0</v>
      </c>
      <c r="C1086" s="128">
        <v>1200163.0</v>
      </c>
      <c r="D1086" s="242" t="s">
        <v>4449</v>
      </c>
      <c r="E1086" s="167" t="s">
        <v>73</v>
      </c>
      <c r="F1086" s="279">
        <v>60000.0</v>
      </c>
      <c r="G1086" s="279">
        <v>60000.0</v>
      </c>
      <c r="H1086" s="225">
        <f t="shared" si="3"/>
        <v>0</v>
      </c>
      <c r="I1086" s="230" t="s">
        <v>4450</v>
      </c>
      <c r="J1086" s="195" t="s">
        <v>54</v>
      </c>
      <c r="K1086" s="195" t="s">
        <v>3546</v>
      </c>
      <c r="L1086" s="285">
        <v>45658.0</v>
      </c>
      <c r="M1086" s="154"/>
      <c r="N1086" s="151"/>
      <c r="O1086" s="182" t="s">
        <v>4451</v>
      </c>
      <c r="P1086" s="182"/>
      <c r="Q1086" s="182" t="s">
        <v>4452</v>
      </c>
    </row>
    <row r="1087">
      <c r="A1087" s="287"/>
      <c r="B1087" s="128">
        <v>1080.0</v>
      </c>
      <c r="C1087" s="128">
        <v>700044.0</v>
      </c>
      <c r="D1087" s="241" t="s">
        <v>4453</v>
      </c>
      <c r="E1087" s="167" t="s">
        <v>73</v>
      </c>
      <c r="F1087" s="216">
        <v>30000.0</v>
      </c>
      <c r="G1087" s="216">
        <v>30000.0</v>
      </c>
      <c r="H1087" s="227">
        <f t="shared" si="3"/>
        <v>0</v>
      </c>
      <c r="I1087" s="228" t="s">
        <v>1343</v>
      </c>
      <c r="J1087" s="229" t="s">
        <v>35</v>
      </c>
      <c r="K1087" s="193" t="s">
        <v>206</v>
      </c>
      <c r="L1087" s="288">
        <v>45658.0</v>
      </c>
      <c r="M1087" s="154"/>
      <c r="N1087" s="151"/>
      <c r="O1087" s="182" t="s">
        <v>4454</v>
      </c>
      <c r="P1087" s="182"/>
      <c r="Q1087" s="182" t="s">
        <v>4455</v>
      </c>
    </row>
    <row r="1088">
      <c r="A1088" s="287"/>
      <c r="B1088" s="128">
        <v>1081.0</v>
      </c>
      <c r="C1088" s="128">
        <v>1000115.0</v>
      </c>
      <c r="D1088" s="242" t="s">
        <v>4456</v>
      </c>
      <c r="E1088" s="167" t="s">
        <v>73</v>
      </c>
      <c r="F1088" s="279">
        <v>271430.0</v>
      </c>
      <c r="G1088" s="279">
        <v>271430.0</v>
      </c>
      <c r="H1088" s="225">
        <f t="shared" si="3"/>
        <v>0</v>
      </c>
      <c r="I1088" s="230" t="s">
        <v>1493</v>
      </c>
      <c r="J1088" s="195" t="s">
        <v>52</v>
      </c>
      <c r="K1088" s="195" t="s">
        <v>3460</v>
      </c>
      <c r="L1088" s="285">
        <v>45658.0</v>
      </c>
      <c r="M1088" s="154"/>
      <c r="N1088" s="151"/>
      <c r="O1088" s="182" t="s">
        <v>4457</v>
      </c>
      <c r="P1088" s="182"/>
      <c r="Q1088" s="182" t="s">
        <v>4458</v>
      </c>
    </row>
    <row r="1089">
      <c r="A1089" s="287"/>
      <c r="B1089" s="141">
        <v>1082.0</v>
      </c>
      <c r="C1089" s="128">
        <v>1100145.0</v>
      </c>
      <c r="D1089" s="242" t="s">
        <v>4459</v>
      </c>
      <c r="E1089" s="167" t="s">
        <v>73</v>
      </c>
      <c r="F1089" s="303">
        <v>295053.0</v>
      </c>
      <c r="G1089" s="303">
        <v>295053.0</v>
      </c>
      <c r="H1089" s="227">
        <f t="shared" si="3"/>
        <v>0</v>
      </c>
      <c r="I1089" s="228" t="s">
        <v>4123</v>
      </c>
      <c r="J1089" s="193" t="s">
        <v>53</v>
      </c>
      <c r="K1089" s="193" t="s">
        <v>3928</v>
      </c>
      <c r="L1089" s="288">
        <v>45658.0</v>
      </c>
      <c r="M1089" s="154"/>
      <c r="N1089" s="151"/>
      <c r="O1089" s="182" t="s">
        <v>4460</v>
      </c>
      <c r="P1089" s="182"/>
      <c r="Q1089" s="182" t="s">
        <v>4461</v>
      </c>
    </row>
    <row r="1090">
      <c r="A1090" s="287"/>
      <c r="B1090" s="128">
        <v>1083.0</v>
      </c>
      <c r="C1090" s="128">
        <v>1100151.0</v>
      </c>
      <c r="D1090" s="242" t="s">
        <v>4462</v>
      </c>
      <c r="E1090" s="167" t="s">
        <v>73</v>
      </c>
      <c r="F1090" s="293">
        <v>177082.0</v>
      </c>
      <c r="G1090" s="293">
        <v>177082.0</v>
      </c>
      <c r="H1090" s="225">
        <f t="shared" si="3"/>
        <v>0</v>
      </c>
      <c r="I1090" s="230" t="s">
        <v>2290</v>
      </c>
      <c r="J1090" s="195" t="s">
        <v>53</v>
      </c>
      <c r="K1090" s="195" t="s">
        <v>3546</v>
      </c>
      <c r="L1090" s="285">
        <v>45658.0</v>
      </c>
      <c r="M1090" s="154"/>
      <c r="N1090" s="151"/>
      <c r="O1090" s="182" t="s">
        <v>4463</v>
      </c>
      <c r="P1090" s="182"/>
      <c r="Q1090" s="182" t="s">
        <v>4464</v>
      </c>
    </row>
    <row r="1091">
      <c r="A1091" s="287"/>
      <c r="B1091" s="128">
        <v>1084.0</v>
      </c>
      <c r="C1091" s="128">
        <v>1200005.0</v>
      </c>
      <c r="D1091" s="242" t="s">
        <v>4465</v>
      </c>
      <c r="E1091" s="167" t="s">
        <v>73</v>
      </c>
      <c r="F1091" s="273">
        <v>18873.0</v>
      </c>
      <c r="G1091" s="273">
        <v>18873.0</v>
      </c>
      <c r="H1091" s="227">
        <f t="shared" si="3"/>
        <v>0</v>
      </c>
      <c r="I1091" s="228" t="s">
        <v>3746</v>
      </c>
      <c r="J1091" s="193" t="s">
        <v>54</v>
      </c>
      <c r="K1091" s="193" t="s">
        <v>3660</v>
      </c>
      <c r="L1091" s="288">
        <v>45658.0</v>
      </c>
      <c r="M1091" s="154"/>
      <c r="N1091" s="151"/>
      <c r="O1091" s="182" t="s">
        <v>4466</v>
      </c>
      <c r="P1091" s="182"/>
      <c r="Q1091" s="182" t="s">
        <v>4467</v>
      </c>
    </row>
    <row r="1092">
      <c r="A1092" s="287"/>
      <c r="B1092" s="128">
        <v>1085.0</v>
      </c>
      <c r="C1092" s="128">
        <v>1100024.0</v>
      </c>
      <c r="D1092" s="242" t="s">
        <v>4468</v>
      </c>
      <c r="E1092" s="167" t="s">
        <v>73</v>
      </c>
      <c r="F1092" s="293">
        <v>200000.0</v>
      </c>
      <c r="G1092" s="293">
        <v>200000.0</v>
      </c>
      <c r="H1092" s="225">
        <f t="shared" si="3"/>
        <v>0</v>
      </c>
      <c r="I1092" s="230" t="s">
        <v>4004</v>
      </c>
      <c r="J1092" s="195" t="s">
        <v>53</v>
      </c>
      <c r="K1092" s="195" t="s">
        <v>3546</v>
      </c>
      <c r="L1092" s="285">
        <v>45658.0</v>
      </c>
      <c r="M1092" s="154"/>
      <c r="N1092" s="151"/>
      <c r="O1092" s="182" t="s">
        <v>4469</v>
      </c>
      <c r="P1092" s="182"/>
      <c r="Q1092" s="182" t="s">
        <v>4470</v>
      </c>
    </row>
    <row r="1093">
      <c r="A1093" s="287"/>
      <c r="B1093" s="141">
        <v>1086.0</v>
      </c>
      <c r="C1093" s="128">
        <v>1100180.0</v>
      </c>
      <c r="D1093" s="242" t="s">
        <v>4471</v>
      </c>
      <c r="E1093" s="167" t="s">
        <v>73</v>
      </c>
      <c r="F1093" s="303">
        <v>100000.0</v>
      </c>
      <c r="G1093" s="303">
        <v>100000.0</v>
      </c>
      <c r="H1093" s="227">
        <f t="shared" si="3"/>
        <v>0</v>
      </c>
      <c r="I1093" s="228" t="s">
        <v>4472</v>
      </c>
      <c r="J1093" s="193" t="s">
        <v>53</v>
      </c>
      <c r="K1093" s="193" t="s">
        <v>3587</v>
      </c>
      <c r="L1093" s="288">
        <v>45658.0</v>
      </c>
      <c r="M1093" s="154"/>
      <c r="N1093" s="151"/>
      <c r="O1093" s="182" t="s">
        <v>4473</v>
      </c>
      <c r="P1093" s="182"/>
      <c r="Q1093" s="182" t="s">
        <v>4474</v>
      </c>
    </row>
    <row r="1094">
      <c r="A1094" s="287"/>
      <c r="B1094" s="128">
        <v>1087.0</v>
      </c>
      <c r="C1094" s="128">
        <v>1100289.0</v>
      </c>
      <c r="D1094" s="242" t="s">
        <v>4475</v>
      </c>
      <c r="E1094" s="167" t="s">
        <v>73</v>
      </c>
      <c r="F1094" s="293">
        <v>125000.0</v>
      </c>
      <c r="G1094" s="293">
        <v>125000.0</v>
      </c>
      <c r="H1094" s="225">
        <f t="shared" si="3"/>
        <v>0</v>
      </c>
      <c r="I1094" s="230" t="s">
        <v>4245</v>
      </c>
      <c r="J1094" s="195" t="s">
        <v>53</v>
      </c>
      <c r="K1094" s="195" t="s">
        <v>4020</v>
      </c>
      <c r="L1094" s="285">
        <v>45658.0</v>
      </c>
      <c r="M1094" s="154"/>
      <c r="N1094" s="151"/>
      <c r="O1094" s="182" t="s">
        <v>4476</v>
      </c>
      <c r="P1094" s="182"/>
      <c r="Q1094" s="182" t="s">
        <v>4477</v>
      </c>
    </row>
    <row r="1095">
      <c r="A1095" s="287"/>
      <c r="B1095" s="128">
        <v>1088.0</v>
      </c>
      <c r="C1095" s="128">
        <v>1100299.0</v>
      </c>
      <c r="D1095" s="242" t="s">
        <v>4478</v>
      </c>
      <c r="E1095" s="167" t="s">
        <v>73</v>
      </c>
      <c r="F1095" s="303">
        <v>175000.0</v>
      </c>
      <c r="G1095" s="303">
        <v>175000.0</v>
      </c>
      <c r="H1095" s="227">
        <f t="shared" si="3"/>
        <v>0</v>
      </c>
      <c r="I1095" s="228" t="s">
        <v>4144</v>
      </c>
      <c r="J1095" s="193" t="s">
        <v>53</v>
      </c>
      <c r="K1095" s="193" t="s">
        <v>4479</v>
      </c>
      <c r="L1095" s="288">
        <v>45658.0</v>
      </c>
      <c r="M1095" s="154"/>
      <c r="N1095" s="151"/>
      <c r="O1095" s="182" t="s">
        <v>4480</v>
      </c>
      <c r="P1095" s="182"/>
      <c r="Q1095" s="182" t="s">
        <v>4481</v>
      </c>
    </row>
    <row r="1096">
      <c r="A1096" s="287"/>
      <c r="B1096" s="128">
        <v>1089.0</v>
      </c>
      <c r="C1096" s="128">
        <v>1200056.0</v>
      </c>
      <c r="D1096" s="242" t="s">
        <v>4482</v>
      </c>
      <c r="E1096" s="167" t="s">
        <v>73</v>
      </c>
      <c r="F1096" s="279">
        <v>45000.0</v>
      </c>
      <c r="G1096" s="279">
        <v>45000.0</v>
      </c>
      <c r="H1096" s="225">
        <f t="shared" si="3"/>
        <v>0</v>
      </c>
      <c r="I1096" s="230" t="s">
        <v>4483</v>
      </c>
      <c r="J1096" s="195" t="s">
        <v>54</v>
      </c>
      <c r="K1096" s="195" t="s">
        <v>3660</v>
      </c>
      <c r="L1096" s="285">
        <v>45658.0</v>
      </c>
      <c r="M1096" s="154"/>
      <c r="N1096" s="151"/>
      <c r="O1096" s="182" t="s">
        <v>4484</v>
      </c>
      <c r="P1096" s="182"/>
      <c r="Q1096" s="182" t="s">
        <v>4485</v>
      </c>
    </row>
    <row r="1097">
      <c r="A1097" s="287"/>
      <c r="B1097" s="141">
        <v>1090.0</v>
      </c>
      <c r="C1097" s="128">
        <v>1000001.0</v>
      </c>
      <c r="D1097" s="242" t="s">
        <v>4486</v>
      </c>
      <c r="E1097" s="167" t="s">
        <v>73</v>
      </c>
      <c r="F1097" s="273">
        <v>17800.0</v>
      </c>
      <c r="G1097" s="273">
        <v>17800.0</v>
      </c>
      <c r="H1097" s="227">
        <f t="shared" si="3"/>
        <v>0</v>
      </c>
      <c r="I1097" s="228" t="s">
        <v>4487</v>
      </c>
      <c r="J1097" s="193" t="s">
        <v>52</v>
      </c>
      <c r="K1097" s="193" t="s">
        <v>3389</v>
      </c>
      <c r="L1097" s="288">
        <v>45658.0</v>
      </c>
      <c r="M1097" s="154"/>
      <c r="N1097" s="151"/>
      <c r="O1097" s="182" t="s">
        <v>4488</v>
      </c>
      <c r="P1097" s="182"/>
      <c r="Q1097" s="182" t="s">
        <v>4489</v>
      </c>
    </row>
    <row r="1098">
      <c r="A1098" s="287"/>
      <c r="B1098" s="128">
        <v>1091.0</v>
      </c>
      <c r="C1098" s="128">
        <v>1100027.0</v>
      </c>
      <c r="D1098" s="242" t="s">
        <v>4490</v>
      </c>
      <c r="E1098" s="167" t="s">
        <v>73</v>
      </c>
      <c r="F1098" s="293">
        <v>160000.0</v>
      </c>
      <c r="G1098" s="293">
        <v>160000.0</v>
      </c>
      <c r="H1098" s="225">
        <f t="shared" si="3"/>
        <v>0</v>
      </c>
      <c r="I1098" s="230" t="s">
        <v>4050</v>
      </c>
      <c r="J1098" s="195" t="s">
        <v>53</v>
      </c>
      <c r="K1098" s="195" t="s">
        <v>3546</v>
      </c>
      <c r="L1098" s="285">
        <v>45658.0</v>
      </c>
      <c r="M1098" s="154"/>
      <c r="N1098" s="151"/>
      <c r="O1098" s="182" t="s">
        <v>4491</v>
      </c>
      <c r="P1098" s="182"/>
      <c r="Q1098" s="182" t="s">
        <v>4492</v>
      </c>
    </row>
    <row r="1099">
      <c r="A1099" s="287"/>
      <c r="B1099" s="128">
        <v>1092.0</v>
      </c>
      <c r="C1099" s="128">
        <v>1200068.0</v>
      </c>
      <c r="D1099" s="242" t="s">
        <v>4493</v>
      </c>
      <c r="E1099" s="167" t="s">
        <v>73</v>
      </c>
      <c r="F1099" s="273">
        <v>83807.0</v>
      </c>
      <c r="G1099" s="273">
        <v>83807.0</v>
      </c>
      <c r="H1099" s="227">
        <f t="shared" si="3"/>
        <v>0</v>
      </c>
      <c r="I1099" s="228" t="s">
        <v>4494</v>
      </c>
      <c r="J1099" s="193" t="s">
        <v>54</v>
      </c>
      <c r="K1099" s="193" t="s">
        <v>3660</v>
      </c>
      <c r="L1099" s="288">
        <v>45658.0</v>
      </c>
      <c r="M1099" s="154"/>
      <c r="N1099" s="151"/>
      <c r="O1099" s="182" t="s">
        <v>4495</v>
      </c>
      <c r="P1099" s="182"/>
      <c r="Q1099" s="182" t="s">
        <v>4496</v>
      </c>
    </row>
    <row r="1100">
      <c r="A1100" s="287"/>
      <c r="B1100" s="128">
        <v>1093.0</v>
      </c>
      <c r="C1100" s="128">
        <v>1100075.0</v>
      </c>
      <c r="D1100" s="242" t="s">
        <v>4497</v>
      </c>
      <c r="E1100" s="167" t="s">
        <v>73</v>
      </c>
      <c r="F1100" s="293">
        <v>97250.0</v>
      </c>
      <c r="G1100" s="293">
        <v>97250.0</v>
      </c>
      <c r="H1100" s="225">
        <f t="shared" si="3"/>
        <v>0</v>
      </c>
      <c r="I1100" s="230" t="s">
        <v>1243</v>
      </c>
      <c r="J1100" s="195" t="s">
        <v>53</v>
      </c>
      <c r="K1100" s="195" t="s">
        <v>3587</v>
      </c>
      <c r="L1100" s="285">
        <v>45658.0</v>
      </c>
      <c r="M1100" s="154"/>
      <c r="N1100" s="151"/>
      <c r="O1100" s="182" t="s">
        <v>4498</v>
      </c>
      <c r="P1100" s="182"/>
      <c r="Q1100" s="182" t="s">
        <v>4499</v>
      </c>
    </row>
    <row r="1101">
      <c r="A1101" s="287"/>
      <c r="B1101" s="128">
        <v>1094.0</v>
      </c>
      <c r="C1101" s="128">
        <v>1200085.0</v>
      </c>
      <c r="D1101" s="242" t="s">
        <v>4500</v>
      </c>
      <c r="E1101" s="167" t="s">
        <v>73</v>
      </c>
      <c r="F1101" s="273">
        <v>32000.0</v>
      </c>
      <c r="G1101" s="273">
        <v>32000.0</v>
      </c>
      <c r="H1101" s="227">
        <f t="shared" si="3"/>
        <v>0</v>
      </c>
      <c r="I1101" s="228" t="s">
        <v>4501</v>
      </c>
      <c r="J1101" s="193" t="s">
        <v>54</v>
      </c>
      <c r="K1101" s="193" t="s">
        <v>3587</v>
      </c>
      <c r="L1101" s="288">
        <v>45658.0</v>
      </c>
      <c r="M1101" s="154"/>
      <c r="N1101" s="151"/>
      <c r="O1101" s="182" t="s">
        <v>4502</v>
      </c>
      <c r="P1101" s="182"/>
      <c r="Q1101" s="182" t="s">
        <v>4503</v>
      </c>
    </row>
    <row r="1102">
      <c r="A1102" s="287"/>
      <c r="B1102" s="128">
        <v>1095.0</v>
      </c>
      <c r="C1102" s="128">
        <v>1100156.0</v>
      </c>
      <c r="D1102" s="242" t="s">
        <v>4504</v>
      </c>
      <c r="E1102" s="167" t="s">
        <v>73</v>
      </c>
      <c r="F1102" s="293">
        <v>130000.0</v>
      </c>
      <c r="G1102" s="293">
        <v>130000.0</v>
      </c>
      <c r="H1102" s="225">
        <f t="shared" si="3"/>
        <v>0</v>
      </c>
      <c r="I1102" s="230" t="s">
        <v>4004</v>
      </c>
      <c r="J1102" s="195" t="s">
        <v>53</v>
      </c>
      <c r="K1102" s="195" t="s">
        <v>3660</v>
      </c>
      <c r="L1102" s="285">
        <v>45658.0</v>
      </c>
      <c r="M1102" s="154"/>
      <c r="N1102" s="151"/>
      <c r="O1102" s="182" t="s">
        <v>4505</v>
      </c>
      <c r="P1102" s="182"/>
      <c r="Q1102" s="182" t="s">
        <v>4506</v>
      </c>
    </row>
    <row r="1103">
      <c r="A1103" s="287"/>
      <c r="B1103" s="141">
        <v>1096.0</v>
      </c>
      <c r="C1103" s="128">
        <v>1200157.0</v>
      </c>
      <c r="D1103" s="242" t="s">
        <v>4507</v>
      </c>
      <c r="E1103" s="167" t="s">
        <v>73</v>
      </c>
      <c r="F1103" s="273">
        <v>100000.0</v>
      </c>
      <c r="G1103" s="273">
        <v>100000.0</v>
      </c>
      <c r="H1103" s="227">
        <f t="shared" si="3"/>
        <v>0</v>
      </c>
      <c r="I1103" s="228" t="s">
        <v>1493</v>
      </c>
      <c r="J1103" s="193" t="s">
        <v>54</v>
      </c>
      <c r="K1103" s="193" t="s">
        <v>3587</v>
      </c>
      <c r="L1103" s="288">
        <v>45658.0</v>
      </c>
      <c r="M1103" s="154"/>
      <c r="N1103" s="151"/>
      <c r="O1103" s="182" t="s">
        <v>4508</v>
      </c>
      <c r="P1103" s="182"/>
      <c r="Q1103" s="182" t="s">
        <v>4509</v>
      </c>
    </row>
    <row r="1104">
      <c r="A1104" s="287"/>
      <c r="B1104" s="128">
        <v>1097.0</v>
      </c>
      <c r="C1104" s="128">
        <v>1100217.0</v>
      </c>
      <c r="D1104" s="242" t="s">
        <v>4510</v>
      </c>
      <c r="E1104" s="167" t="s">
        <v>73</v>
      </c>
      <c r="F1104" s="293">
        <v>200000.0</v>
      </c>
      <c r="G1104" s="293">
        <v>200000.0</v>
      </c>
      <c r="H1104" s="225">
        <f t="shared" si="3"/>
        <v>0</v>
      </c>
      <c r="I1104" s="230" t="s">
        <v>4511</v>
      </c>
      <c r="J1104" s="195" t="s">
        <v>53</v>
      </c>
      <c r="K1104" s="195" t="s">
        <v>3546</v>
      </c>
      <c r="L1104" s="285">
        <v>45658.0</v>
      </c>
      <c r="M1104" s="154"/>
      <c r="N1104" s="151"/>
      <c r="O1104" s="182" t="s">
        <v>4512</v>
      </c>
      <c r="P1104" s="182"/>
      <c r="Q1104" s="182" t="s">
        <v>4513</v>
      </c>
    </row>
    <row r="1105">
      <c r="A1105" s="287"/>
      <c r="B1105" s="128">
        <v>1098.0</v>
      </c>
      <c r="C1105" s="128">
        <v>1200172.0</v>
      </c>
      <c r="D1105" s="242" t="s">
        <v>4514</v>
      </c>
      <c r="E1105" s="167" t="s">
        <v>73</v>
      </c>
      <c r="F1105" s="273">
        <v>190000.0</v>
      </c>
      <c r="G1105" s="273">
        <v>190000.0</v>
      </c>
      <c r="H1105" s="227">
        <f t="shared" si="3"/>
        <v>0</v>
      </c>
      <c r="I1105" s="228" t="s">
        <v>4168</v>
      </c>
      <c r="J1105" s="193" t="s">
        <v>54</v>
      </c>
      <c r="K1105" s="193" t="s">
        <v>3546</v>
      </c>
      <c r="L1105" s="288">
        <v>45658.0</v>
      </c>
      <c r="M1105" s="154"/>
      <c r="N1105" s="151"/>
      <c r="O1105" s="182" t="s">
        <v>4515</v>
      </c>
      <c r="P1105" s="182"/>
      <c r="Q1105" s="182" t="s">
        <v>4516</v>
      </c>
    </row>
    <row r="1106">
      <c r="A1106" s="287"/>
      <c r="B1106" s="128">
        <v>1099.0</v>
      </c>
      <c r="C1106" s="128">
        <v>1100230.0</v>
      </c>
      <c r="D1106" s="242" t="s">
        <v>4517</v>
      </c>
      <c r="E1106" s="167" t="s">
        <v>73</v>
      </c>
      <c r="F1106" s="293">
        <v>81990.0</v>
      </c>
      <c r="G1106" s="293">
        <v>81990.0</v>
      </c>
      <c r="H1106" s="225">
        <f t="shared" si="3"/>
        <v>0</v>
      </c>
      <c r="I1106" s="230" t="s">
        <v>2712</v>
      </c>
      <c r="J1106" s="195" t="s">
        <v>53</v>
      </c>
      <c r="K1106" s="195" t="s">
        <v>3660</v>
      </c>
      <c r="L1106" s="285">
        <v>45658.0</v>
      </c>
      <c r="M1106" s="154"/>
      <c r="N1106" s="151"/>
      <c r="O1106" s="182" t="s">
        <v>4518</v>
      </c>
      <c r="P1106" s="182"/>
      <c r="Q1106" s="182" t="s">
        <v>4519</v>
      </c>
    </row>
    <row r="1107">
      <c r="A1107" s="287"/>
      <c r="B1107" s="141">
        <v>1100.0</v>
      </c>
      <c r="C1107" s="128">
        <v>1100247.0</v>
      </c>
      <c r="D1107" s="242" t="s">
        <v>4520</v>
      </c>
      <c r="E1107" s="167" t="s">
        <v>73</v>
      </c>
      <c r="F1107" s="303">
        <v>94650.0</v>
      </c>
      <c r="G1107" s="303">
        <v>94650.0</v>
      </c>
      <c r="H1107" s="227">
        <f t="shared" si="3"/>
        <v>0</v>
      </c>
      <c r="I1107" s="228" t="s">
        <v>4521</v>
      </c>
      <c r="J1107" s="193" t="s">
        <v>53</v>
      </c>
      <c r="K1107" s="193" t="s">
        <v>3587</v>
      </c>
      <c r="L1107" s="288">
        <v>45658.0</v>
      </c>
      <c r="M1107" s="154"/>
      <c r="N1107" s="151"/>
      <c r="O1107" s="182" t="s">
        <v>4522</v>
      </c>
      <c r="P1107" s="182"/>
      <c r="Q1107" s="182" t="s">
        <v>4523</v>
      </c>
    </row>
    <row r="1108">
      <c r="A1108" s="287"/>
      <c r="B1108" s="128">
        <v>1101.0</v>
      </c>
      <c r="C1108" s="128">
        <v>1100261.0</v>
      </c>
      <c r="D1108" s="242" t="s">
        <v>4524</v>
      </c>
      <c r="E1108" s="167" t="s">
        <v>73</v>
      </c>
      <c r="F1108" s="293">
        <v>193400.0</v>
      </c>
      <c r="G1108" s="293">
        <v>193400.0</v>
      </c>
      <c r="H1108" s="225">
        <f t="shared" si="3"/>
        <v>0</v>
      </c>
      <c r="I1108" s="230" t="s">
        <v>4525</v>
      </c>
      <c r="J1108" s="195" t="s">
        <v>53</v>
      </c>
      <c r="K1108" s="195" t="s">
        <v>3660</v>
      </c>
      <c r="L1108" s="285">
        <v>45658.0</v>
      </c>
      <c r="M1108" s="154"/>
      <c r="N1108" s="151"/>
      <c r="O1108" s="182" t="s">
        <v>4526</v>
      </c>
      <c r="P1108" s="182"/>
      <c r="Q1108" s="182" t="s">
        <v>4527</v>
      </c>
    </row>
    <row r="1109">
      <c r="A1109" s="287"/>
      <c r="B1109" s="128">
        <v>1102.0</v>
      </c>
      <c r="C1109" s="128">
        <v>1200243.0</v>
      </c>
      <c r="D1109" s="242" t="s">
        <v>4528</v>
      </c>
      <c r="E1109" s="167" t="s">
        <v>73</v>
      </c>
      <c r="F1109" s="273">
        <v>100000.0</v>
      </c>
      <c r="G1109" s="273">
        <v>100000.0</v>
      </c>
      <c r="H1109" s="227">
        <f t="shared" si="3"/>
        <v>0</v>
      </c>
      <c r="I1109" s="228" t="s">
        <v>4529</v>
      </c>
      <c r="J1109" s="193" t="s">
        <v>54</v>
      </c>
      <c r="K1109" s="193" t="s">
        <v>3660</v>
      </c>
      <c r="L1109" s="288">
        <v>45658.0</v>
      </c>
      <c r="M1109" s="154"/>
      <c r="N1109" s="151"/>
      <c r="O1109" s="182" t="s">
        <v>4530</v>
      </c>
      <c r="P1109" s="182"/>
      <c r="Q1109" s="182" t="s">
        <v>4531</v>
      </c>
    </row>
    <row r="1110">
      <c r="A1110" s="287"/>
      <c r="B1110" s="128">
        <v>1103.0</v>
      </c>
      <c r="C1110" s="128">
        <v>800063.0</v>
      </c>
      <c r="D1110" s="242" t="s">
        <v>4532</v>
      </c>
      <c r="E1110" s="168" t="s">
        <v>73</v>
      </c>
      <c r="F1110" s="217">
        <v>64100.0</v>
      </c>
      <c r="G1110" s="217">
        <v>64100.0</v>
      </c>
      <c r="H1110" s="225">
        <f t="shared" si="3"/>
        <v>0</v>
      </c>
      <c r="I1110" s="230" t="s">
        <v>4533</v>
      </c>
      <c r="J1110" s="231" t="s">
        <v>41</v>
      </c>
      <c r="K1110" s="195" t="s">
        <v>895</v>
      </c>
      <c r="L1110" s="285">
        <v>45689.0</v>
      </c>
      <c r="M1110" s="154"/>
      <c r="N1110" s="151"/>
      <c r="O1110" s="182" t="s">
        <v>4534</v>
      </c>
      <c r="P1110" s="182"/>
      <c r="Q1110" s="182" t="s">
        <v>4535</v>
      </c>
    </row>
    <row r="1111">
      <c r="A1111" s="287"/>
      <c r="B1111" s="141">
        <v>1104.0</v>
      </c>
      <c r="C1111" s="128">
        <v>1000098.0</v>
      </c>
      <c r="D1111" s="242" t="s">
        <v>4536</v>
      </c>
      <c r="E1111" s="167" t="s">
        <v>73</v>
      </c>
      <c r="F1111" s="273">
        <v>400000.0</v>
      </c>
      <c r="G1111" s="273">
        <v>400000.0</v>
      </c>
      <c r="H1111" s="227">
        <f t="shared" si="3"/>
        <v>0</v>
      </c>
      <c r="I1111" s="228" t="s">
        <v>4537</v>
      </c>
      <c r="J1111" s="193" t="s">
        <v>52</v>
      </c>
      <c r="K1111" s="193" t="s">
        <v>3360</v>
      </c>
      <c r="L1111" s="288">
        <v>45689.0</v>
      </c>
      <c r="M1111" s="154"/>
      <c r="N1111" s="151"/>
      <c r="O1111" s="182" t="s">
        <v>4538</v>
      </c>
      <c r="P1111" s="182"/>
      <c r="Q1111" s="182" t="s">
        <v>4539</v>
      </c>
    </row>
    <row r="1112">
      <c r="A1112" s="287"/>
      <c r="B1112" s="128">
        <v>1105.0</v>
      </c>
      <c r="C1112" s="128">
        <v>900197.0</v>
      </c>
      <c r="D1112" s="242" t="s">
        <v>4540</v>
      </c>
      <c r="E1112" s="167" t="s">
        <v>73</v>
      </c>
      <c r="F1112" s="217">
        <v>14500.0</v>
      </c>
      <c r="G1112" s="217">
        <v>14500.0</v>
      </c>
      <c r="H1112" s="225">
        <f t="shared" si="3"/>
        <v>0</v>
      </c>
      <c r="I1112" s="230" t="s">
        <v>3021</v>
      </c>
      <c r="J1112" s="246" t="s">
        <v>46</v>
      </c>
      <c r="K1112" s="195" t="s">
        <v>2265</v>
      </c>
      <c r="L1112" s="285">
        <v>45689.0</v>
      </c>
      <c r="M1112" s="154"/>
      <c r="N1112" s="151"/>
      <c r="O1112" s="182" t="s">
        <v>4541</v>
      </c>
      <c r="P1112" s="182"/>
      <c r="Q1112" s="182" t="s">
        <v>4542</v>
      </c>
    </row>
    <row r="1113">
      <c r="A1113" s="287"/>
      <c r="B1113" s="128">
        <v>1106.0</v>
      </c>
      <c r="C1113" s="128">
        <v>1100091.0</v>
      </c>
      <c r="D1113" s="242" t="s">
        <v>4543</v>
      </c>
      <c r="E1113" s="167" t="s">
        <v>73</v>
      </c>
      <c r="F1113" s="303">
        <v>100000.0</v>
      </c>
      <c r="G1113" s="303">
        <v>100000.0</v>
      </c>
      <c r="H1113" s="227">
        <f t="shared" si="3"/>
        <v>0</v>
      </c>
      <c r="I1113" s="228" t="s">
        <v>4339</v>
      </c>
      <c r="J1113" s="193" t="s">
        <v>53</v>
      </c>
      <c r="K1113" s="193" t="s">
        <v>3587</v>
      </c>
      <c r="L1113" s="288">
        <v>45689.0</v>
      </c>
      <c r="M1113" s="154"/>
      <c r="N1113" s="151"/>
      <c r="O1113" s="182" t="s">
        <v>4544</v>
      </c>
      <c r="P1113" s="182"/>
      <c r="Q1113" s="182" t="s">
        <v>4545</v>
      </c>
    </row>
    <row r="1114">
      <c r="A1114" s="287"/>
      <c r="B1114" s="128">
        <v>1107.0</v>
      </c>
      <c r="C1114" s="128">
        <v>1200191.0</v>
      </c>
      <c r="D1114" s="242" t="s">
        <v>4546</v>
      </c>
      <c r="E1114" s="167" t="s">
        <v>73</v>
      </c>
      <c r="F1114" s="279">
        <v>29500.0</v>
      </c>
      <c r="G1114" s="279">
        <v>29500.0</v>
      </c>
      <c r="H1114" s="225">
        <f t="shared" si="3"/>
        <v>0</v>
      </c>
      <c r="I1114" s="230" t="s">
        <v>4547</v>
      </c>
      <c r="J1114" s="195" t="s">
        <v>54</v>
      </c>
      <c r="K1114" s="195" t="s">
        <v>3660</v>
      </c>
      <c r="L1114" s="285">
        <v>45689.0</v>
      </c>
      <c r="M1114" s="154"/>
      <c r="N1114" s="151"/>
      <c r="O1114" s="182" t="s">
        <v>4548</v>
      </c>
      <c r="P1114" s="182"/>
      <c r="Q1114" s="182" t="s">
        <v>4549</v>
      </c>
    </row>
    <row r="1115">
      <c r="A1115" s="287"/>
      <c r="B1115" s="128">
        <v>1108.0</v>
      </c>
      <c r="C1115" s="128">
        <v>1100140.0</v>
      </c>
      <c r="D1115" s="242" t="s">
        <v>4550</v>
      </c>
      <c r="E1115" s="167" t="s">
        <v>73</v>
      </c>
      <c r="F1115" s="303">
        <v>158826.0</v>
      </c>
      <c r="G1115" s="303">
        <v>158826.0</v>
      </c>
      <c r="H1115" s="227">
        <f t="shared" si="3"/>
        <v>0</v>
      </c>
      <c r="I1115" s="228" t="s">
        <v>552</v>
      </c>
      <c r="J1115" s="193" t="s">
        <v>53</v>
      </c>
      <c r="K1115" s="193" t="s">
        <v>3660</v>
      </c>
      <c r="L1115" s="288">
        <v>45689.0</v>
      </c>
      <c r="M1115" s="154"/>
      <c r="N1115" s="151"/>
      <c r="O1115" s="182" t="s">
        <v>4551</v>
      </c>
      <c r="P1115" s="182"/>
      <c r="Q1115" s="182" t="s">
        <v>4552</v>
      </c>
    </row>
    <row r="1116">
      <c r="A1116" s="287"/>
      <c r="B1116" s="128">
        <v>1109.0</v>
      </c>
      <c r="C1116" s="128">
        <v>1200061.0</v>
      </c>
      <c r="D1116" s="242" t="s">
        <v>4553</v>
      </c>
      <c r="E1116" s="167" t="s">
        <v>73</v>
      </c>
      <c r="F1116" s="279">
        <v>75000.0</v>
      </c>
      <c r="G1116" s="279">
        <v>75000.0</v>
      </c>
      <c r="H1116" s="225">
        <f t="shared" si="3"/>
        <v>0</v>
      </c>
      <c r="I1116" s="230" t="s">
        <v>4554</v>
      </c>
      <c r="J1116" s="195" t="s">
        <v>54</v>
      </c>
      <c r="K1116" s="195" t="s">
        <v>3546</v>
      </c>
      <c r="L1116" s="285">
        <v>45689.0</v>
      </c>
      <c r="M1116" s="154"/>
      <c r="N1116" s="151"/>
      <c r="O1116" s="182" t="s">
        <v>4555</v>
      </c>
      <c r="P1116" s="182"/>
      <c r="Q1116" s="182" t="s">
        <v>4556</v>
      </c>
    </row>
    <row r="1117">
      <c r="A1117" s="287"/>
      <c r="B1117" s="141">
        <v>1110.0</v>
      </c>
      <c r="C1117" s="128">
        <v>1100130.0</v>
      </c>
      <c r="D1117" s="242" t="s">
        <v>4557</v>
      </c>
      <c r="E1117" s="167" t="s">
        <v>73</v>
      </c>
      <c r="F1117" s="303">
        <v>96900.0</v>
      </c>
      <c r="G1117" s="303">
        <v>96900.0</v>
      </c>
      <c r="H1117" s="227">
        <f t="shared" si="3"/>
        <v>0</v>
      </c>
      <c r="I1117" s="228" t="s">
        <v>3938</v>
      </c>
      <c r="J1117" s="193" t="s">
        <v>53</v>
      </c>
      <c r="K1117" s="193" t="s">
        <v>3660</v>
      </c>
      <c r="L1117" s="288">
        <v>45689.0</v>
      </c>
      <c r="M1117" s="154"/>
      <c r="N1117" s="151"/>
      <c r="O1117" s="182" t="s">
        <v>4558</v>
      </c>
      <c r="P1117" s="182"/>
      <c r="Q1117" s="182" t="s">
        <v>4559</v>
      </c>
    </row>
    <row r="1118">
      <c r="A1118" s="287"/>
      <c r="B1118" s="128">
        <v>1111.0</v>
      </c>
      <c r="C1118" s="128">
        <v>1200035.0</v>
      </c>
      <c r="D1118" s="242" t="s">
        <v>4560</v>
      </c>
      <c r="E1118" s="167" t="s">
        <v>73</v>
      </c>
      <c r="F1118" s="279">
        <v>97000.0</v>
      </c>
      <c r="G1118" s="279">
        <v>97000.0</v>
      </c>
      <c r="H1118" s="225">
        <f t="shared" si="3"/>
        <v>0</v>
      </c>
      <c r="I1118" s="230" t="s">
        <v>2929</v>
      </c>
      <c r="J1118" s="195" t="s">
        <v>54</v>
      </c>
      <c r="K1118" s="195" t="s">
        <v>3587</v>
      </c>
      <c r="L1118" s="285">
        <v>45689.0</v>
      </c>
      <c r="M1118" s="154"/>
      <c r="N1118" s="151"/>
      <c r="O1118" s="182" t="s">
        <v>4561</v>
      </c>
      <c r="P1118" s="182"/>
      <c r="Q1118" s="182" t="s">
        <v>4562</v>
      </c>
    </row>
    <row r="1119">
      <c r="A1119" s="287"/>
      <c r="B1119" s="128">
        <v>1112.0</v>
      </c>
      <c r="C1119" s="128">
        <v>1000036.0</v>
      </c>
      <c r="D1119" s="242" t="s">
        <v>4563</v>
      </c>
      <c r="E1119" s="167" t="s">
        <v>73</v>
      </c>
      <c r="F1119" s="273">
        <v>300500.0</v>
      </c>
      <c r="G1119" s="273">
        <v>300500.0</v>
      </c>
      <c r="H1119" s="227">
        <f t="shared" si="3"/>
        <v>0</v>
      </c>
      <c r="I1119" s="228" t="s">
        <v>3844</v>
      </c>
      <c r="J1119" s="193" t="s">
        <v>52</v>
      </c>
      <c r="K1119" s="193" t="s">
        <v>3352</v>
      </c>
      <c r="L1119" s="288">
        <v>45689.0</v>
      </c>
      <c r="M1119" s="154"/>
      <c r="N1119" s="151"/>
      <c r="O1119" s="182" t="s">
        <v>4564</v>
      </c>
      <c r="P1119" s="182"/>
      <c r="Q1119" s="182" t="s">
        <v>4565</v>
      </c>
    </row>
    <row r="1120">
      <c r="A1120" s="287"/>
      <c r="B1120" s="128">
        <v>1113.0</v>
      </c>
      <c r="C1120" s="128">
        <v>1100087.0</v>
      </c>
      <c r="D1120" s="242" t="s">
        <v>4566</v>
      </c>
      <c r="E1120" s="167" t="s">
        <v>73</v>
      </c>
      <c r="F1120" s="293">
        <v>1000000.0</v>
      </c>
      <c r="G1120" s="305">
        <v>1000000.0</v>
      </c>
      <c r="H1120" s="225">
        <f t="shared" si="3"/>
        <v>0</v>
      </c>
      <c r="I1120" s="230" t="s">
        <v>4567</v>
      </c>
      <c r="J1120" s="195" t="s">
        <v>53</v>
      </c>
      <c r="K1120" s="195" t="s">
        <v>4479</v>
      </c>
      <c r="L1120" s="285">
        <v>45689.0</v>
      </c>
      <c r="M1120" s="154"/>
      <c r="N1120" s="151"/>
      <c r="O1120" s="182" t="s">
        <v>4568</v>
      </c>
      <c r="P1120" s="182"/>
      <c r="Q1120" s="182" t="s">
        <v>4569</v>
      </c>
    </row>
    <row r="1121">
      <c r="A1121" s="287"/>
      <c r="B1121" s="141">
        <v>1114.0</v>
      </c>
      <c r="C1121" s="128">
        <v>1100297.0</v>
      </c>
      <c r="D1121" s="242" t="s">
        <v>4570</v>
      </c>
      <c r="E1121" s="167" t="s">
        <v>73</v>
      </c>
      <c r="F1121" s="303">
        <v>200000.0</v>
      </c>
      <c r="G1121" s="303">
        <v>200000.0</v>
      </c>
      <c r="H1121" s="227">
        <f t="shared" si="3"/>
        <v>0</v>
      </c>
      <c r="I1121" s="228" t="s">
        <v>3073</v>
      </c>
      <c r="J1121" s="193" t="s">
        <v>53</v>
      </c>
      <c r="K1121" s="193" t="s">
        <v>3546</v>
      </c>
      <c r="L1121" s="288">
        <v>45689.0</v>
      </c>
      <c r="M1121" s="154"/>
      <c r="N1121" s="151"/>
      <c r="O1121" s="182" t="s">
        <v>4571</v>
      </c>
      <c r="P1121" s="182"/>
      <c r="Q1121" s="182" t="s">
        <v>4572</v>
      </c>
    </row>
    <row r="1122">
      <c r="A1122" s="287"/>
      <c r="B1122" s="128">
        <v>1115.0</v>
      </c>
      <c r="C1122" s="128">
        <v>1200065.0</v>
      </c>
      <c r="D1122" s="242" t="s">
        <v>4573</v>
      </c>
      <c r="E1122" s="167" t="s">
        <v>73</v>
      </c>
      <c r="F1122" s="279">
        <v>24633.0</v>
      </c>
      <c r="G1122" s="279">
        <v>24633.0</v>
      </c>
      <c r="H1122" s="225">
        <f t="shared" si="3"/>
        <v>0</v>
      </c>
      <c r="I1122" s="230" t="s">
        <v>487</v>
      </c>
      <c r="J1122" s="195" t="s">
        <v>54</v>
      </c>
      <c r="K1122" s="195" t="s">
        <v>3660</v>
      </c>
      <c r="L1122" s="285">
        <v>45689.0</v>
      </c>
      <c r="M1122" s="154"/>
      <c r="N1122" s="151"/>
      <c r="O1122" s="182" t="s">
        <v>4574</v>
      </c>
      <c r="P1122" s="182"/>
      <c r="Q1122" s="232" t="s">
        <v>4575</v>
      </c>
    </row>
    <row r="1123">
      <c r="A1123" s="287"/>
      <c r="B1123" s="128">
        <v>1116.0</v>
      </c>
      <c r="C1123" s="128">
        <v>1100066.0</v>
      </c>
      <c r="D1123" s="242" t="s">
        <v>4576</v>
      </c>
      <c r="E1123" s="167" t="s">
        <v>73</v>
      </c>
      <c r="F1123" s="303">
        <v>100000.0</v>
      </c>
      <c r="G1123" s="303">
        <v>100000.0</v>
      </c>
      <c r="H1123" s="227">
        <f t="shared" si="3"/>
        <v>0</v>
      </c>
      <c r="I1123" s="228" t="s">
        <v>4577</v>
      </c>
      <c r="J1123" s="193" t="s">
        <v>53</v>
      </c>
      <c r="K1123" s="193" t="s">
        <v>3587</v>
      </c>
      <c r="L1123" s="288">
        <v>45689.0</v>
      </c>
      <c r="M1123" s="154"/>
      <c r="N1123" s="151"/>
      <c r="O1123" s="182" t="s">
        <v>4578</v>
      </c>
      <c r="P1123" s="182"/>
      <c r="Q1123" s="182" t="s">
        <v>4579</v>
      </c>
    </row>
    <row r="1124">
      <c r="A1124" s="287"/>
      <c r="B1124" s="128">
        <v>1117.0</v>
      </c>
      <c r="C1124" s="128">
        <v>1000139.0</v>
      </c>
      <c r="D1124" s="242" t="s">
        <v>4580</v>
      </c>
      <c r="E1124" s="167" t="s">
        <v>73</v>
      </c>
      <c r="F1124" s="279">
        <v>44200.0</v>
      </c>
      <c r="G1124" s="279">
        <v>44200.0</v>
      </c>
      <c r="H1124" s="225">
        <f t="shared" si="3"/>
        <v>0</v>
      </c>
      <c r="I1124" s="230" t="s">
        <v>3052</v>
      </c>
      <c r="J1124" s="195" t="s">
        <v>52</v>
      </c>
      <c r="K1124" s="195" t="s">
        <v>3360</v>
      </c>
      <c r="L1124" s="285">
        <v>45689.0</v>
      </c>
      <c r="M1124" s="154"/>
      <c r="N1124" s="151"/>
      <c r="O1124" s="182" t="s">
        <v>4581</v>
      </c>
      <c r="P1124" s="182"/>
      <c r="Q1124" s="182" t="s">
        <v>4582</v>
      </c>
    </row>
    <row r="1125">
      <c r="A1125" s="287"/>
      <c r="B1125" s="141">
        <v>1118.0</v>
      </c>
      <c r="C1125" s="128">
        <v>1100068.0</v>
      </c>
      <c r="D1125" s="242" t="s">
        <v>4583</v>
      </c>
      <c r="E1125" s="167" t="s">
        <v>73</v>
      </c>
      <c r="F1125" s="303">
        <v>200000.0</v>
      </c>
      <c r="G1125" s="303">
        <v>200000.0</v>
      </c>
      <c r="H1125" s="227">
        <f t="shared" si="3"/>
        <v>0</v>
      </c>
      <c r="I1125" s="228" t="s">
        <v>533</v>
      </c>
      <c r="J1125" s="193" t="s">
        <v>53</v>
      </c>
      <c r="K1125" s="193" t="s">
        <v>3660</v>
      </c>
      <c r="L1125" s="288">
        <v>45689.0</v>
      </c>
      <c r="M1125" s="154"/>
      <c r="N1125" s="151"/>
      <c r="O1125" s="182" t="s">
        <v>4584</v>
      </c>
      <c r="P1125" s="182"/>
      <c r="Q1125" s="182" t="s">
        <v>4585</v>
      </c>
    </row>
    <row r="1126">
      <c r="A1126" s="287"/>
      <c r="B1126" s="128">
        <v>1119.0</v>
      </c>
      <c r="C1126" s="128">
        <v>1000187.0</v>
      </c>
      <c r="D1126" s="242" t="s">
        <v>4586</v>
      </c>
      <c r="E1126" s="167" t="s">
        <v>73</v>
      </c>
      <c r="F1126" s="279">
        <v>36960.0</v>
      </c>
      <c r="G1126" s="279">
        <v>36960.0</v>
      </c>
      <c r="H1126" s="225">
        <f t="shared" si="3"/>
        <v>0</v>
      </c>
      <c r="I1126" s="230" t="s">
        <v>1449</v>
      </c>
      <c r="J1126" s="195" t="s">
        <v>52</v>
      </c>
      <c r="K1126" s="195" t="s">
        <v>3389</v>
      </c>
      <c r="L1126" s="285">
        <v>45689.0</v>
      </c>
      <c r="M1126" s="154"/>
      <c r="N1126" s="151"/>
      <c r="O1126" s="182" t="s">
        <v>4587</v>
      </c>
      <c r="P1126" s="182"/>
      <c r="Q1126" s="182" t="s">
        <v>4588</v>
      </c>
    </row>
    <row r="1127">
      <c r="A1127" s="287"/>
      <c r="B1127" s="128">
        <v>1120.0</v>
      </c>
      <c r="C1127" s="128">
        <v>900177.0</v>
      </c>
      <c r="D1127" s="242" t="s">
        <v>4589</v>
      </c>
      <c r="E1127" s="167" t="s">
        <v>73</v>
      </c>
      <c r="F1127" s="216">
        <v>214800.0</v>
      </c>
      <c r="G1127" s="216">
        <v>214800.0</v>
      </c>
      <c r="H1127" s="227">
        <f t="shared" si="3"/>
        <v>0</v>
      </c>
      <c r="I1127" s="228" t="s">
        <v>4590</v>
      </c>
      <c r="J1127" s="250" t="s">
        <v>46</v>
      </c>
      <c r="K1127" s="193" t="s">
        <v>1503</v>
      </c>
      <c r="L1127" s="288">
        <v>45689.0</v>
      </c>
      <c r="M1127" s="154"/>
      <c r="N1127" s="151"/>
      <c r="O1127" s="182" t="s">
        <v>4591</v>
      </c>
      <c r="P1127" s="182"/>
      <c r="Q1127" s="182" t="s">
        <v>4592</v>
      </c>
    </row>
    <row r="1128">
      <c r="A1128" s="287"/>
      <c r="B1128" s="128">
        <v>1121.0</v>
      </c>
      <c r="C1128" s="128">
        <v>1000100.0</v>
      </c>
      <c r="D1128" s="242" t="s">
        <v>4593</v>
      </c>
      <c r="E1128" s="167" t="s">
        <v>73</v>
      </c>
      <c r="F1128" s="279">
        <v>93105.0</v>
      </c>
      <c r="G1128" s="279">
        <v>93105.0</v>
      </c>
      <c r="H1128" s="225">
        <f t="shared" si="3"/>
        <v>0</v>
      </c>
      <c r="I1128" s="230" t="s">
        <v>1449</v>
      </c>
      <c r="J1128" s="195" t="s">
        <v>52</v>
      </c>
      <c r="K1128" s="195" t="s">
        <v>515</v>
      </c>
      <c r="L1128" s="285">
        <v>45689.0</v>
      </c>
      <c r="M1128" s="154"/>
      <c r="N1128" s="151"/>
      <c r="O1128" s="182" t="s">
        <v>4594</v>
      </c>
      <c r="P1128" s="182"/>
      <c r="Q1128" s="182" t="s">
        <v>4595</v>
      </c>
    </row>
    <row r="1129">
      <c r="A1129" s="287"/>
      <c r="B1129" s="128">
        <v>1122.0</v>
      </c>
      <c r="C1129" s="128">
        <v>1000125.0</v>
      </c>
      <c r="D1129" s="242" t="s">
        <v>4596</v>
      </c>
      <c r="E1129" s="167" t="s">
        <v>73</v>
      </c>
      <c r="F1129" s="273">
        <v>287260.0</v>
      </c>
      <c r="G1129" s="273">
        <v>287260.0</v>
      </c>
      <c r="H1129" s="227">
        <f t="shared" si="3"/>
        <v>0</v>
      </c>
      <c r="I1129" s="228" t="s">
        <v>1493</v>
      </c>
      <c r="J1129" s="193" t="s">
        <v>52</v>
      </c>
      <c r="K1129" s="193" t="s">
        <v>3381</v>
      </c>
      <c r="L1129" s="288">
        <v>45689.0</v>
      </c>
      <c r="M1129" s="154"/>
      <c r="N1129" s="151"/>
      <c r="O1129" s="182" t="s">
        <v>4597</v>
      </c>
      <c r="P1129" s="182"/>
      <c r="Q1129" s="182" t="s">
        <v>4598</v>
      </c>
    </row>
    <row r="1130">
      <c r="A1130" s="287"/>
      <c r="B1130" s="128">
        <v>1123.0</v>
      </c>
      <c r="C1130" s="128">
        <v>1100078.0</v>
      </c>
      <c r="D1130" s="242" t="s">
        <v>4599</v>
      </c>
      <c r="E1130" s="167" t="s">
        <v>73</v>
      </c>
      <c r="F1130" s="293">
        <v>149167.0</v>
      </c>
      <c r="G1130" s="293">
        <v>149167.0</v>
      </c>
      <c r="H1130" s="225">
        <f t="shared" si="3"/>
        <v>0</v>
      </c>
      <c r="I1130" s="230" t="s">
        <v>3923</v>
      </c>
      <c r="J1130" s="195" t="s">
        <v>53</v>
      </c>
      <c r="K1130" s="195" t="s">
        <v>3660</v>
      </c>
      <c r="L1130" s="285">
        <v>45689.0</v>
      </c>
      <c r="M1130" s="154"/>
      <c r="N1130" s="151"/>
      <c r="O1130" s="182" t="s">
        <v>4600</v>
      </c>
      <c r="P1130" s="182"/>
      <c r="Q1130" s="182" t="s">
        <v>4601</v>
      </c>
    </row>
    <row r="1131">
      <c r="A1131" s="287"/>
      <c r="B1131" s="141">
        <v>1124.0</v>
      </c>
      <c r="C1131" s="128">
        <v>1200170.0</v>
      </c>
      <c r="D1131" s="242" t="s">
        <v>4602</v>
      </c>
      <c r="E1131" s="167" t="s">
        <v>73</v>
      </c>
      <c r="F1131" s="273">
        <v>180000.0</v>
      </c>
      <c r="G1131" s="273">
        <v>180000.0</v>
      </c>
      <c r="H1131" s="227">
        <f t="shared" si="3"/>
        <v>0</v>
      </c>
      <c r="I1131" s="228" t="s">
        <v>4168</v>
      </c>
      <c r="J1131" s="193" t="s">
        <v>54</v>
      </c>
      <c r="K1131" s="193" t="s">
        <v>3546</v>
      </c>
      <c r="L1131" s="288">
        <v>45689.0</v>
      </c>
      <c r="M1131" s="154"/>
      <c r="N1131" s="151"/>
      <c r="O1131" s="182" t="s">
        <v>4603</v>
      </c>
      <c r="P1131" s="182"/>
      <c r="Q1131" s="182" t="s">
        <v>4604</v>
      </c>
    </row>
    <row r="1132">
      <c r="A1132" s="287"/>
      <c r="B1132" s="128">
        <v>1125.0</v>
      </c>
      <c r="C1132" s="128">
        <v>800007.0</v>
      </c>
      <c r="D1132" s="242" t="s">
        <v>4605</v>
      </c>
      <c r="E1132" s="168" t="s">
        <v>73</v>
      </c>
      <c r="F1132" s="217">
        <v>98450.0</v>
      </c>
      <c r="G1132" s="217">
        <v>98450.0</v>
      </c>
      <c r="H1132" s="225">
        <f t="shared" si="3"/>
        <v>0</v>
      </c>
      <c r="I1132" s="230" t="s">
        <v>3261</v>
      </c>
      <c r="J1132" s="231" t="s">
        <v>41</v>
      </c>
      <c r="K1132" s="195" t="s">
        <v>364</v>
      </c>
      <c r="L1132" s="285">
        <v>45717.0</v>
      </c>
      <c r="M1132" s="154"/>
      <c r="N1132" s="151"/>
      <c r="O1132" s="182" t="s">
        <v>4606</v>
      </c>
      <c r="P1132" s="182"/>
      <c r="Q1132" s="182" t="s">
        <v>4607</v>
      </c>
    </row>
    <row r="1133">
      <c r="A1133" s="287"/>
      <c r="B1133" s="128">
        <v>1126.0</v>
      </c>
      <c r="C1133" s="128">
        <v>900129.0</v>
      </c>
      <c r="D1133" s="242" t="s">
        <v>4608</v>
      </c>
      <c r="E1133" s="167" t="s">
        <v>73</v>
      </c>
      <c r="F1133" s="216">
        <v>125000.0</v>
      </c>
      <c r="G1133" s="216">
        <v>125000.0</v>
      </c>
      <c r="H1133" s="227">
        <f t="shared" si="3"/>
        <v>0</v>
      </c>
      <c r="I1133" s="228" t="s">
        <v>2237</v>
      </c>
      <c r="J1133" s="250" t="s">
        <v>46</v>
      </c>
      <c r="K1133" s="193" t="s">
        <v>1760</v>
      </c>
      <c r="L1133" s="288">
        <v>45717.0</v>
      </c>
      <c r="M1133" s="154"/>
      <c r="N1133" s="151"/>
      <c r="O1133" s="182" t="s">
        <v>4609</v>
      </c>
      <c r="P1133" s="182"/>
      <c r="Q1133" s="182" t="s">
        <v>4610</v>
      </c>
    </row>
    <row r="1134">
      <c r="A1134" s="287"/>
      <c r="B1134" s="128">
        <v>1127.0</v>
      </c>
      <c r="C1134" s="128">
        <v>1000124.0</v>
      </c>
      <c r="D1134" s="242" t="s">
        <v>4611</v>
      </c>
      <c r="E1134" s="167" t="s">
        <v>73</v>
      </c>
      <c r="F1134" s="279">
        <v>271430.0</v>
      </c>
      <c r="G1134" s="279">
        <v>271430.0</v>
      </c>
      <c r="H1134" s="225">
        <f t="shared" si="3"/>
        <v>0</v>
      </c>
      <c r="I1134" s="230" t="s">
        <v>1493</v>
      </c>
      <c r="J1134" s="195" t="s">
        <v>52</v>
      </c>
      <c r="K1134" s="195" t="s">
        <v>3360</v>
      </c>
      <c r="L1134" s="285">
        <v>45717.0</v>
      </c>
      <c r="M1134" s="154"/>
      <c r="N1134" s="151"/>
      <c r="O1134" s="182" t="s">
        <v>4612</v>
      </c>
      <c r="P1134" s="182"/>
      <c r="Q1134" s="182" t="s">
        <v>4613</v>
      </c>
    </row>
    <row r="1135">
      <c r="A1135" s="287"/>
      <c r="B1135" s="141">
        <v>1128.0</v>
      </c>
      <c r="C1135" s="128">
        <v>1100098.0</v>
      </c>
      <c r="D1135" s="242" t="s">
        <v>4614</v>
      </c>
      <c r="E1135" s="167" t="s">
        <v>73</v>
      </c>
      <c r="F1135" s="303">
        <v>100000.0</v>
      </c>
      <c r="G1135" s="303">
        <v>100000.0</v>
      </c>
      <c r="H1135" s="227">
        <f t="shared" si="3"/>
        <v>0</v>
      </c>
      <c r="I1135" s="228" t="s">
        <v>4615</v>
      </c>
      <c r="J1135" s="193" t="s">
        <v>53</v>
      </c>
      <c r="K1135" s="193" t="s">
        <v>3660</v>
      </c>
      <c r="L1135" s="288">
        <v>45717.0</v>
      </c>
      <c r="M1135" s="154"/>
      <c r="N1135" s="151"/>
      <c r="O1135" s="182" t="s">
        <v>4616</v>
      </c>
      <c r="P1135" s="182"/>
      <c r="Q1135" s="182" t="s">
        <v>4617</v>
      </c>
    </row>
    <row r="1136">
      <c r="A1136" s="287"/>
      <c r="B1136" s="128">
        <v>1129.0</v>
      </c>
      <c r="C1136" s="128">
        <v>1100273.0</v>
      </c>
      <c r="D1136" s="242" t="s">
        <v>4618</v>
      </c>
      <c r="E1136" s="167" t="s">
        <v>73</v>
      </c>
      <c r="F1136" s="293">
        <v>65000.0</v>
      </c>
      <c r="G1136" s="293">
        <v>65000.0</v>
      </c>
      <c r="H1136" s="225">
        <f t="shared" si="3"/>
        <v>0</v>
      </c>
      <c r="I1136" s="230" t="s">
        <v>3633</v>
      </c>
      <c r="J1136" s="195" t="s">
        <v>53</v>
      </c>
      <c r="K1136" s="195" t="s">
        <v>3587</v>
      </c>
      <c r="L1136" s="285">
        <v>45717.0</v>
      </c>
      <c r="M1136" s="154"/>
      <c r="N1136" s="151"/>
      <c r="O1136" s="182" t="s">
        <v>4619</v>
      </c>
      <c r="P1136" s="182"/>
      <c r="Q1136" s="182" t="s">
        <v>4620</v>
      </c>
    </row>
    <row r="1137">
      <c r="A1137" s="287"/>
      <c r="B1137" s="128">
        <v>1130.0</v>
      </c>
      <c r="C1137" s="128">
        <v>1100275.0</v>
      </c>
      <c r="D1137" s="242" t="s">
        <v>4621</v>
      </c>
      <c r="E1137" s="167" t="s">
        <v>73</v>
      </c>
      <c r="F1137" s="303">
        <v>148150.0</v>
      </c>
      <c r="G1137" s="303">
        <v>148150.0</v>
      </c>
      <c r="H1137" s="227">
        <f t="shared" si="3"/>
        <v>0</v>
      </c>
      <c r="I1137" s="228" t="s">
        <v>4084</v>
      </c>
      <c r="J1137" s="193" t="s">
        <v>53</v>
      </c>
      <c r="K1137" s="193" t="s">
        <v>3660</v>
      </c>
      <c r="L1137" s="288">
        <v>45717.0</v>
      </c>
      <c r="M1137" s="154"/>
      <c r="N1137" s="151"/>
      <c r="O1137" s="182" t="s">
        <v>4622</v>
      </c>
      <c r="P1137" s="182"/>
      <c r="Q1137" s="182" t="s">
        <v>4623</v>
      </c>
    </row>
    <row r="1138">
      <c r="A1138" s="287"/>
      <c r="B1138" s="128">
        <v>1131.0</v>
      </c>
      <c r="C1138" s="128">
        <v>1200033.0</v>
      </c>
      <c r="D1138" s="242" t="s">
        <v>4624</v>
      </c>
      <c r="E1138" s="167" t="s">
        <v>73</v>
      </c>
      <c r="F1138" s="279">
        <v>145000.0</v>
      </c>
      <c r="G1138" s="279">
        <v>145000.0</v>
      </c>
      <c r="H1138" s="225">
        <f t="shared" si="3"/>
        <v>0</v>
      </c>
      <c r="I1138" s="230" t="s">
        <v>4050</v>
      </c>
      <c r="J1138" s="195" t="s">
        <v>54</v>
      </c>
      <c r="K1138" s="195" t="s">
        <v>3546</v>
      </c>
      <c r="L1138" s="285">
        <v>45717.0</v>
      </c>
      <c r="M1138" s="154"/>
      <c r="N1138" s="151"/>
      <c r="O1138" s="182" t="s">
        <v>4625</v>
      </c>
      <c r="P1138" s="182"/>
      <c r="Q1138" s="182" t="s">
        <v>4626</v>
      </c>
    </row>
    <row r="1139">
      <c r="A1139" s="287"/>
      <c r="B1139" s="141">
        <v>1132.0</v>
      </c>
      <c r="C1139" s="128">
        <v>1200050.0</v>
      </c>
      <c r="D1139" s="242" t="s">
        <v>4627</v>
      </c>
      <c r="E1139" s="167" t="s">
        <v>73</v>
      </c>
      <c r="F1139" s="273">
        <v>90000.0</v>
      </c>
      <c r="G1139" s="273">
        <v>90000.0</v>
      </c>
      <c r="H1139" s="227">
        <f t="shared" si="3"/>
        <v>0</v>
      </c>
      <c r="I1139" s="228" t="s">
        <v>3437</v>
      </c>
      <c r="J1139" s="193" t="s">
        <v>54</v>
      </c>
      <c r="K1139" s="193" t="s">
        <v>3546</v>
      </c>
      <c r="L1139" s="288">
        <v>45717.0</v>
      </c>
      <c r="M1139" s="154"/>
      <c r="N1139" s="151"/>
      <c r="O1139" s="182" t="s">
        <v>4628</v>
      </c>
      <c r="P1139" s="182"/>
      <c r="Q1139" s="182" t="s">
        <v>4629</v>
      </c>
    </row>
    <row r="1140">
      <c r="A1140" s="287"/>
      <c r="B1140" s="128">
        <v>1133.0</v>
      </c>
      <c r="C1140" s="128">
        <v>1200114.0</v>
      </c>
      <c r="D1140" s="242" t="s">
        <v>4630</v>
      </c>
      <c r="E1140" s="167" t="s">
        <v>73</v>
      </c>
      <c r="F1140" s="279">
        <v>22222.0</v>
      </c>
      <c r="G1140" s="279">
        <v>22222.0</v>
      </c>
      <c r="H1140" s="225">
        <f t="shared" si="3"/>
        <v>0</v>
      </c>
      <c r="I1140" s="230" t="s">
        <v>4631</v>
      </c>
      <c r="J1140" s="195" t="s">
        <v>54</v>
      </c>
      <c r="K1140" s="195" t="s">
        <v>4020</v>
      </c>
      <c r="L1140" s="285">
        <v>45717.0</v>
      </c>
      <c r="M1140" s="154"/>
      <c r="N1140" s="151"/>
      <c r="O1140" s="182" t="s">
        <v>4632</v>
      </c>
      <c r="P1140" s="182"/>
      <c r="Q1140" s="182" t="s">
        <v>4633</v>
      </c>
    </row>
    <row r="1141">
      <c r="A1141" s="287"/>
      <c r="B1141" s="128">
        <v>1134.0</v>
      </c>
      <c r="C1141" s="128">
        <v>1200219.0</v>
      </c>
      <c r="D1141" s="242" t="s">
        <v>4634</v>
      </c>
      <c r="E1141" s="167" t="s">
        <v>73</v>
      </c>
      <c r="F1141" s="273">
        <v>100000.0</v>
      </c>
      <c r="G1141" s="273">
        <v>100000.0</v>
      </c>
      <c r="H1141" s="227">
        <f t="shared" si="3"/>
        <v>0</v>
      </c>
      <c r="I1141" s="228" t="s">
        <v>4635</v>
      </c>
      <c r="J1141" s="193" t="s">
        <v>54</v>
      </c>
      <c r="K1141" s="193" t="s">
        <v>3660</v>
      </c>
      <c r="L1141" s="288">
        <v>45717.0</v>
      </c>
      <c r="M1141" s="154"/>
      <c r="N1141" s="151"/>
      <c r="O1141" s="182" t="s">
        <v>4636</v>
      </c>
      <c r="P1141" s="182"/>
      <c r="Q1141" s="182" t="s">
        <v>4637</v>
      </c>
    </row>
    <row r="1142">
      <c r="A1142" s="287"/>
      <c r="B1142" s="128">
        <v>1135.0</v>
      </c>
      <c r="C1142" s="128">
        <v>1200220.0</v>
      </c>
      <c r="D1142" s="242" t="s">
        <v>4638</v>
      </c>
      <c r="E1142" s="167" t="s">
        <v>73</v>
      </c>
      <c r="F1142" s="279">
        <v>200000.0</v>
      </c>
      <c r="G1142" s="279">
        <v>200000.0</v>
      </c>
      <c r="H1142" s="225">
        <f t="shared" si="3"/>
        <v>0</v>
      </c>
      <c r="I1142" s="230" t="s">
        <v>4164</v>
      </c>
      <c r="J1142" s="195" t="s">
        <v>54</v>
      </c>
      <c r="K1142" s="195" t="s">
        <v>3546</v>
      </c>
      <c r="L1142" s="285">
        <v>45717.0</v>
      </c>
      <c r="M1142" s="154"/>
      <c r="N1142" s="151"/>
      <c r="O1142" s="182" t="s">
        <v>4639</v>
      </c>
      <c r="P1142" s="182"/>
      <c r="Q1142" s="182" t="s">
        <v>4640</v>
      </c>
    </row>
    <row r="1143">
      <c r="A1143" s="287"/>
      <c r="B1143" s="128">
        <v>1136.0</v>
      </c>
      <c r="C1143" s="128">
        <v>700206.0</v>
      </c>
      <c r="D1143" s="241" t="s">
        <v>4641</v>
      </c>
      <c r="E1143" s="312" t="s">
        <v>4642</v>
      </c>
      <c r="F1143" s="216">
        <v>18200.0</v>
      </c>
      <c r="G1143" s="221">
        <v>12133.0</v>
      </c>
      <c r="H1143" s="227">
        <f t="shared" si="3"/>
        <v>6067</v>
      </c>
      <c r="I1143" s="228" t="s">
        <v>1546</v>
      </c>
      <c r="J1143" s="229" t="s">
        <v>35</v>
      </c>
      <c r="K1143" s="193" t="s">
        <v>423</v>
      </c>
      <c r="L1143" s="288">
        <v>45713.0</v>
      </c>
      <c r="M1143" s="154"/>
      <c r="N1143" s="151"/>
      <c r="O1143" s="182" t="s">
        <v>4643</v>
      </c>
      <c r="P1143" s="182"/>
      <c r="Q1143" s="182" t="s">
        <v>4644</v>
      </c>
    </row>
    <row r="1144">
      <c r="A1144" s="287"/>
      <c r="B1144" s="128">
        <v>1137.0</v>
      </c>
      <c r="C1144" s="128">
        <v>1000086.0</v>
      </c>
      <c r="D1144" s="242" t="s">
        <v>4645</v>
      </c>
      <c r="E1144" s="167" t="s">
        <v>73</v>
      </c>
      <c r="F1144" s="279">
        <v>487095.0</v>
      </c>
      <c r="G1144" s="279">
        <v>487095.0</v>
      </c>
      <c r="H1144" s="225">
        <f t="shared" si="3"/>
        <v>0</v>
      </c>
      <c r="I1144" s="230" t="s">
        <v>4646</v>
      </c>
      <c r="J1144" s="195" t="s">
        <v>52</v>
      </c>
      <c r="K1144" s="195" t="s">
        <v>3460</v>
      </c>
      <c r="L1144" s="285">
        <v>45717.0</v>
      </c>
      <c r="M1144" s="154"/>
      <c r="N1144" s="151"/>
      <c r="O1144" s="182" t="s">
        <v>4647</v>
      </c>
      <c r="P1144" s="182"/>
      <c r="Q1144" s="182" t="s">
        <v>4648</v>
      </c>
    </row>
    <row r="1145">
      <c r="A1145" s="287"/>
      <c r="B1145" s="141">
        <v>1138.0</v>
      </c>
      <c r="C1145" s="128">
        <v>1200106.0</v>
      </c>
      <c r="D1145" s="242" t="s">
        <v>4649</v>
      </c>
      <c r="E1145" s="167" t="s">
        <v>73</v>
      </c>
      <c r="F1145" s="273">
        <v>100000.0</v>
      </c>
      <c r="G1145" s="273">
        <v>100000.0</v>
      </c>
      <c r="H1145" s="227">
        <f t="shared" si="3"/>
        <v>0</v>
      </c>
      <c r="I1145" s="228" t="s">
        <v>4650</v>
      </c>
      <c r="J1145" s="193" t="s">
        <v>54</v>
      </c>
      <c r="K1145" s="193" t="s">
        <v>3587</v>
      </c>
      <c r="L1145" s="288">
        <v>45717.0</v>
      </c>
      <c r="M1145" s="154"/>
      <c r="N1145" s="151"/>
      <c r="O1145" s="182" t="s">
        <v>4651</v>
      </c>
      <c r="P1145" s="182"/>
      <c r="Q1145" s="182" t="s">
        <v>4652</v>
      </c>
    </row>
    <row r="1146">
      <c r="A1146" s="287"/>
      <c r="B1146" s="128">
        <v>1139.0</v>
      </c>
      <c r="C1146" s="128">
        <v>1100181.0</v>
      </c>
      <c r="D1146" s="242" t="s">
        <v>4653</v>
      </c>
      <c r="E1146" s="167" t="s">
        <v>73</v>
      </c>
      <c r="F1146" s="293">
        <v>93105.0</v>
      </c>
      <c r="G1146" s="293">
        <v>93105.0</v>
      </c>
      <c r="H1146" s="225">
        <f t="shared" si="3"/>
        <v>0</v>
      </c>
      <c r="I1146" s="230" t="s">
        <v>1449</v>
      </c>
      <c r="J1146" s="195" t="s">
        <v>53</v>
      </c>
      <c r="K1146" s="195" t="s">
        <v>3660</v>
      </c>
      <c r="L1146" s="285">
        <v>45717.0</v>
      </c>
      <c r="M1146" s="154"/>
      <c r="N1146" s="151"/>
      <c r="O1146" s="182" t="s">
        <v>4654</v>
      </c>
      <c r="P1146" s="182"/>
      <c r="Q1146" s="182" t="s">
        <v>4655</v>
      </c>
    </row>
    <row r="1147">
      <c r="A1147" s="287"/>
      <c r="B1147" s="128">
        <v>1140.0</v>
      </c>
      <c r="C1147" s="128">
        <v>1200242.0</v>
      </c>
      <c r="D1147" s="242" t="s">
        <v>4656</v>
      </c>
      <c r="E1147" s="167" t="s">
        <v>73</v>
      </c>
      <c r="F1147" s="273">
        <v>180000.0</v>
      </c>
      <c r="G1147" s="273">
        <v>180000.0</v>
      </c>
      <c r="H1147" s="227">
        <f t="shared" si="3"/>
        <v>0</v>
      </c>
      <c r="I1147" s="228" t="s">
        <v>3437</v>
      </c>
      <c r="J1147" s="193" t="s">
        <v>54</v>
      </c>
      <c r="K1147" s="193" t="s">
        <v>3546</v>
      </c>
      <c r="L1147" s="288">
        <v>45717.0</v>
      </c>
      <c r="M1147" s="154"/>
      <c r="N1147" s="151"/>
      <c r="O1147" s="182" t="s">
        <v>4657</v>
      </c>
      <c r="P1147" s="182"/>
      <c r="Q1147" s="182" t="s">
        <v>4658</v>
      </c>
    </row>
    <row r="1148">
      <c r="A1148" s="287"/>
      <c r="B1148" s="128">
        <v>1141.0</v>
      </c>
      <c r="C1148" s="128">
        <v>1200084.0</v>
      </c>
      <c r="D1148" s="242" t="s">
        <v>4659</v>
      </c>
      <c r="E1148" s="167" t="s">
        <v>73</v>
      </c>
      <c r="F1148" s="279">
        <v>43109.0</v>
      </c>
      <c r="G1148" s="279">
        <v>43109.0</v>
      </c>
      <c r="H1148" s="225">
        <f t="shared" si="3"/>
        <v>0</v>
      </c>
      <c r="I1148" s="230" t="s">
        <v>4660</v>
      </c>
      <c r="J1148" s="195" t="s">
        <v>54</v>
      </c>
      <c r="K1148" s="195" t="s">
        <v>3660</v>
      </c>
      <c r="L1148" s="285">
        <v>45717.0</v>
      </c>
      <c r="M1148" s="154"/>
      <c r="N1148" s="151"/>
      <c r="O1148" s="182" t="s">
        <v>4661</v>
      </c>
      <c r="P1148" s="182"/>
      <c r="Q1148" s="182" t="s">
        <v>4662</v>
      </c>
    </row>
    <row r="1149">
      <c r="A1149" s="287"/>
      <c r="B1149" s="141">
        <v>1142.0</v>
      </c>
      <c r="C1149" s="128">
        <v>1200138.0</v>
      </c>
      <c r="D1149" s="242" t="s">
        <v>4663</v>
      </c>
      <c r="E1149" s="167" t="s">
        <v>73</v>
      </c>
      <c r="F1149" s="273">
        <v>199375.0</v>
      </c>
      <c r="G1149" s="273">
        <v>199375.0</v>
      </c>
      <c r="H1149" s="227">
        <f t="shared" si="3"/>
        <v>0</v>
      </c>
      <c r="I1149" s="228" t="s">
        <v>3707</v>
      </c>
      <c r="J1149" s="193" t="s">
        <v>54</v>
      </c>
      <c r="K1149" s="193" t="s">
        <v>3546</v>
      </c>
      <c r="L1149" s="288">
        <v>45717.0</v>
      </c>
      <c r="M1149" s="154"/>
      <c r="N1149" s="151"/>
      <c r="O1149" s="182" t="s">
        <v>4664</v>
      </c>
      <c r="P1149" s="182"/>
      <c r="Q1149" s="182" t="s">
        <v>4665</v>
      </c>
    </row>
    <row r="1150">
      <c r="A1150" s="287"/>
      <c r="B1150" s="128">
        <v>1143.0</v>
      </c>
      <c r="C1150" s="128">
        <v>1200017.0</v>
      </c>
      <c r="D1150" s="242" t="s">
        <v>4666</v>
      </c>
      <c r="E1150" s="167" t="s">
        <v>73</v>
      </c>
      <c r="F1150" s="279">
        <v>100000.0</v>
      </c>
      <c r="G1150" s="279">
        <v>100000.0</v>
      </c>
      <c r="H1150" s="225">
        <f t="shared" si="3"/>
        <v>0</v>
      </c>
      <c r="I1150" s="230" t="s">
        <v>4667</v>
      </c>
      <c r="J1150" s="195" t="s">
        <v>54</v>
      </c>
      <c r="K1150" s="195" t="s">
        <v>3587</v>
      </c>
      <c r="L1150" s="285">
        <v>45717.0</v>
      </c>
      <c r="M1150" s="154"/>
      <c r="N1150" s="151"/>
      <c r="O1150" s="182" t="s">
        <v>4668</v>
      </c>
      <c r="P1150" s="182"/>
      <c r="Q1150" s="182" t="s">
        <v>4669</v>
      </c>
    </row>
    <row r="1151">
      <c r="A1151" s="287"/>
      <c r="B1151" s="128">
        <v>1144.0</v>
      </c>
      <c r="C1151" s="128">
        <v>1000121.0</v>
      </c>
      <c r="D1151" s="242" t="s">
        <v>4670</v>
      </c>
      <c r="E1151" s="167" t="s">
        <v>73</v>
      </c>
      <c r="F1151" s="273">
        <v>352860.0</v>
      </c>
      <c r="G1151" s="273">
        <v>352860.0</v>
      </c>
      <c r="H1151" s="227">
        <f t="shared" si="3"/>
        <v>0</v>
      </c>
      <c r="I1151" s="228" t="s">
        <v>1493</v>
      </c>
      <c r="J1151" s="193" t="s">
        <v>52</v>
      </c>
      <c r="K1151" s="193" t="s">
        <v>3373</v>
      </c>
      <c r="L1151" s="288">
        <v>45717.0</v>
      </c>
      <c r="M1151" s="154"/>
      <c r="N1151" s="151"/>
      <c r="O1151" s="182" t="s">
        <v>4671</v>
      </c>
      <c r="P1151" s="182"/>
      <c r="Q1151" s="182" t="s">
        <v>4672</v>
      </c>
    </row>
    <row r="1152">
      <c r="A1152" s="287"/>
      <c r="B1152" s="128">
        <v>1145.0</v>
      </c>
      <c r="C1152" s="128">
        <v>1200155.0</v>
      </c>
      <c r="D1152" s="242" t="s">
        <v>4673</v>
      </c>
      <c r="E1152" s="167" t="s">
        <v>73</v>
      </c>
      <c r="F1152" s="279">
        <v>127000.0</v>
      </c>
      <c r="G1152" s="279">
        <v>127000.0</v>
      </c>
      <c r="H1152" s="225">
        <f t="shared" si="3"/>
        <v>0</v>
      </c>
      <c r="I1152" s="230" t="s">
        <v>3804</v>
      </c>
      <c r="J1152" s="195" t="s">
        <v>54</v>
      </c>
      <c r="K1152" s="195" t="s">
        <v>3546</v>
      </c>
      <c r="L1152" s="285">
        <v>45717.0</v>
      </c>
      <c r="M1152" s="154"/>
      <c r="N1152" s="151"/>
      <c r="O1152" s="182" t="s">
        <v>4674</v>
      </c>
      <c r="P1152" s="182"/>
      <c r="Q1152" s="182" t="s">
        <v>4675</v>
      </c>
    </row>
    <row r="1153">
      <c r="A1153" s="287"/>
      <c r="B1153" s="141">
        <v>1146.0</v>
      </c>
      <c r="C1153" s="128">
        <v>800090.0</v>
      </c>
      <c r="D1153" s="242" t="s">
        <v>4676</v>
      </c>
      <c r="E1153" s="312" t="s">
        <v>4642</v>
      </c>
      <c r="F1153" s="216">
        <v>6988.0</v>
      </c>
      <c r="G1153" s="221">
        <v>5435.0</v>
      </c>
      <c r="H1153" s="227">
        <f t="shared" si="3"/>
        <v>1553</v>
      </c>
      <c r="I1153" s="228" t="s">
        <v>4677</v>
      </c>
      <c r="J1153" s="229" t="s">
        <v>41</v>
      </c>
      <c r="K1153" s="193" t="s">
        <v>1642</v>
      </c>
      <c r="L1153" s="288">
        <v>45689.0</v>
      </c>
      <c r="M1153" s="154"/>
      <c r="N1153" s="151"/>
      <c r="O1153" s="182" t="s">
        <v>4678</v>
      </c>
      <c r="P1153" s="182"/>
      <c r="Q1153" s="182" t="s">
        <v>4679</v>
      </c>
    </row>
    <row r="1154">
      <c r="A1154" s="287"/>
      <c r="B1154" s="128">
        <v>1147.0</v>
      </c>
      <c r="C1154" s="128">
        <v>800211.0</v>
      </c>
      <c r="D1154" s="242" t="s">
        <v>4680</v>
      </c>
      <c r="E1154" s="312" t="s">
        <v>4642</v>
      </c>
      <c r="F1154" s="217">
        <v>30000.0</v>
      </c>
      <c r="G1154" s="218">
        <v>16154.0</v>
      </c>
      <c r="H1154" s="225">
        <f t="shared" si="3"/>
        <v>13846</v>
      </c>
      <c r="I1154" s="230" t="s">
        <v>2532</v>
      </c>
      <c r="J1154" s="231" t="s">
        <v>41</v>
      </c>
      <c r="K1154" s="195" t="s">
        <v>317</v>
      </c>
      <c r="L1154" s="285">
        <v>45689.0</v>
      </c>
      <c r="M1154" s="154"/>
      <c r="N1154" s="151"/>
      <c r="O1154" s="182" t="s">
        <v>4681</v>
      </c>
      <c r="P1154" s="182"/>
      <c r="Q1154" s="182" t="s">
        <v>4682</v>
      </c>
    </row>
    <row r="1155">
      <c r="A1155" s="287"/>
      <c r="B1155" s="128">
        <v>1148.0</v>
      </c>
      <c r="C1155" s="128">
        <v>900097.0</v>
      </c>
      <c r="D1155" s="242" t="s">
        <v>4683</v>
      </c>
      <c r="E1155" s="312" t="s">
        <v>4642</v>
      </c>
      <c r="F1155" s="216">
        <v>15000.0</v>
      </c>
      <c r="G1155" s="221">
        <v>7500.0</v>
      </c>
      <c r="H1155" s="227">
        <f t="shared" si="3"/>
        <v>7500</v>
      </c>
      <c r="I1155" s="228" t="s">
        <v>478</v>
      </c>
      <c r="J1155" s="250" t="s">
        <v>46</v>
      </c>
      <c r="K1155" s="193" t="s">
        <v>1896</v>
      </c>
      <c r="L1155" s="288">
        <v>45713.0</v>
      </c>
      <c r="M1155" s="154"/>
      <c r="N1155" s="151"/>
      <c r="O1155" s="182" t="s">
        <v>4684</v>
      </c>
      <c r="P1155" s="182"/>
      <c r="Q1155" s="182" t="s">
        <v>4685</v>
      </c>
    </row>
    <row r="1156">
      <c r="A1156" s="287"/>
      <c r="B1156" s="128">
        <v>1149.0</v>
      </c>
      <c r="C1156" s="128">
        <v>1000129.0</v>
      </c>
      <c r="D1156" s="242" t="s">
        <v>4686</v>
      </c>
      <c r="E1156" s="312" t="s">
        <v>4642</v>
      </c>
      <c r="F1156" s="279">
        <v>75000.0</v>
      </c>
      <c r="G1156" s="305">
        <v>45000.0</v>
      </c>
      <c r="H1156" s="225">
        <f t="shared" si="3"/>
        <v>30000</v>
      </c>
      <c r="I1156" s="230" t="s">
        <v>2237</v>
      </c>
      <c r="J1156" s="195" t="s">
        <v>52</v>
      </c>
      <c r="K1156" s="195" t="s">
        <v>3069</v>
      </c>
      <c r="L1156" s="285">
        <v>45741.0</v>
      </c>
      <c r="M1156" s="154"/>
      <c r="N1156" s="151"/>
      <c r="O1156" s="182" t="s">
        <v>4687</v>
      </c>
      <c r="P1156" s="182"/>
      <c r="Q1156" s="182" t="s">
        <v>4688</v>
      </c>
    </row>
    <row r="1157">
      <c r="A1157" s="287"/>
      <c r="B1157" s="128">
        <v>1150.0</v>
      </c>
      <c r="C1157" s="128">
        <v>1000177.0</v>
      </c>
      <c r="D1157" s="242" t="s">
        <v>4689</v>
      </c>
      <c r="E1157" s="312" t="s">
        <v>4642</v>
      </c>
      <c r="F1157" s="273">
        <v>184000.0</v>
      </c>
      <c r="G1157" s="304">
        <v>110400.0</v>
      </c>
      <c r="H1157" s="227">
        <f t="shared" si="3"/>
        <v>73600</v>
      </c>
      <c r="I1157" s="228" t="s">
        <v>3797</v>
      </c>
      <c r="J1157" s="193" t="s">
        <v>52</v>
      </c>
      <c r="K1157" s="193" t="s">
        <v>3717</v>
      </c>
      <c r="L1157" s="288">
        <v>45713.0</v>
      </c>
      <c r="M1157" s="154"/>
      <c r="N1157" s="151"/>
      <c r="O1157" s="182" t="s">
        <v>4690</v>
      </c>
      <c r="P1157" s="182"/>
      <c r="Q1157" s="182" t="s">
        <v>4691</v>
      </c>
    </row>
    <row r="1158">
      <c r="A1158" s="287"/>
      <c r="B1158" s="128">
        <v>1151.0</v>
      </c>
      <c r="C1158" s="128">
        <v>600132.0</v>
      </c>
      <c r="D1158" s="242" t="s">
        <v>4692</v>
      </c>
      <c r="E1158" s="168" t="s">
        <v>73</v>
      </c>
      <c r="F1158" s="219">
        <v>60000.0</v>
      </c>
      <c r="G1158" s="218">
        <v>60000.0</v>
      </c>
      <c r="H1158" s="225">
        <f t="shared" si="3"/>
        <v>0</v>
      </c>
      <c r="I1158" s="226" t="s">
        <v>242</v>
      </c>
      <c r="J1158" s="195" t="s">
        <v>30</v>
      </c>
      <c r="K1158" s="195" t="s">
        <v>104</v>
      </c>
      <c r="L1158" s="285">
        <v>45658.0</v>
      </c>
      <c r="M1158" s="154"/>
      <c r="N1158" s="151"/>
      <c r="O1158" s="182" t="s">
        <v>4693</v>
      </c>
      <c r="P1158" s="182"/>
      <c r="Q1158" s="182" t="s">
        <v>4694</v>
      </c>
    </row>
    <row r="1159">
      <c r="A1159" s="287"/>
      <c r="B1159" s="141">
        <v>1152.0</v>
      </c>
      <c r="C1159" s="128">
        <v>1100108.0</v>
      </c>
      <c r="D1159" s="242" t="s">
        <v>4695</v>
      </c>
      <c r="E1159" s="167" t="s">
        <v>73</v>
      </c>
      <c r="F1159" s="303">
        <v>60000.0</v>
      </c>
      <c r="G1159" s="303">
        <v>60000.0</v>
      </c>
      <c r="H1159" s="227">
        <f t="shared" si="3"/>
        <v>0</v>
      </c>
      <c r="I1159" s="228" t="s">
        <v>4696</v>
      </c>
      <c r="J1159" s="193" t="s">
        <v>53</v>
      </c>
      <c r="K1159" s="193" t="s">
        <v>3587</v>
      </c>
      <c r="L1159" s="288">
        <v>45748.0</v>
      </c>
      <c r="M1159" s="154"/>
      <c r="N1159" s="151"/>
      <c r="O1159" s="182" t="s">
        <v>4697</v>
      </c>
      <c r="P1159" s="182"/>
      <c r="Q1159" s="182" t="s">
        <v>4698</v>
      </c>
    </row>
    <row r="1160">
      <c r="A1160" s="287"/>
      <c r="B1160" s="128">
        <v>1153.0</v>
      </c>
      <c r="C1160" s="128">
        <v>1100276.0</v>
      </c>
      <c r="D1160" s="242" t="s">
        <v>4699</v>
      </c>
      <c r="E1160" s="167" t="s">
        <v>73</v>
      </c>
      <c r="F1160" s="293">
        <v>87500.0</v>
      </c>
      <c r="G1160" s="293">
        <v>87500.0</v>
      </c>
      <c r="H1160" s="225">
        <f t="shared" si="3"/>
        <v>0</v>
      </c>
      <c r="I1160" s="230" t="s">
        <v>1053</v>
      </c>
      <c r="J1160" s="195" t="s">
        <v>53</v>
      </c>
      <c r="K1160" s="195" t="s">
        <v>3587</v>
      </c>
      <c r="L1160" s="285">
        <v>45748.0</v>
      </c>
      <c r="M1160" s="154"/>
      <c r="N1160" s="151"/>
      <c r="O1160" s="182" t="s">
        <v>4700</v>
      </c>
      <c r="P1160" s="182"/>
      <c r="Q1160" s="182" t="s">
        <v>4701</v>
      </c>
    </row>
    <row r="1161">
      <c r="A1161" s="287"/>
      <c r="B1161" s="128">
        <v>1154.0</v>
      </c>
      <c r="C1161" s="128">
        <v>1200044.0</v>
      </c>
      <c r="D1161" s="242" t="s">
        <v>4702</v>
      </c>
      <c r="E1161" s="167" t="s">
        <v>73</v>
      </c>
      <c r="F1161" s="273">
        <v>100000.0</v>
      </c>
      <c r="G1161" s="273">
        <v>100000.0</v>
      </c>
      <c r="H1161" s="227">
        <f t="shared" si="3"/>
        <v>0</v>
      </c>
      <c r="I1161" s="228" t="s">
        <v>1053</v>
      </c>
      <c r="J1161" s="193" t="s">
        <v>54</v>
      </c>
      <c r="K1161" s="193" t="s">
        <v>3587</v>
      </c>
      <c r="L1161" s="288">
        <v>45748.0</v>
      </c>
      <c r="M1161" s="154"/>
      <c r="N1161" s="151"/>
      <c r="O1161" s="182" t="s">
        <v>4703</v>
      </c>
      <c r="P1161" s="182"/>
      <c r="Q1161" s="182" t="s">
        <v>4704</v>
      </c>
    </row>
    <row r="1162">
      <c r="A1162" s="287"/>
      <c r="B1162" s="128">
        <v>1155.0</v>
      </c>
      <c r="C1162" s="128">
        <v>1200071.0</v>
      </c>
      <c r="D1162" s="242" t="s">
        <v>4705</v>
      </c>
      <c r="E1162" s="167" t="s">
        <v>73</v>
      </c>
      <c r="F1162" s="279">
        <v>100000.0</v>
      </c>
      <c r="G1162" s="279">
        <v>100000.0</v>
      </c>
      <c r="H1162" s="225">
        <f t="shared" si="3"/>
        <v>0</v>
      </c>
      <c r="I1162" s="230" t="s">
        <v>4706</v>
      </c>
      <c r="J1162" s="195" t="s">
        <v>54</v>
      </c>
      <c r="K1162" s="195" t="s">
        <v>3587</v>
      </c>
      <c r="L1162" s="285">
        <v>45748.0</v>
      </c>
      <c r="M1162" s="154"/>
      <c r="N1162" s="151"/>
      <c r="O1162" s="182" t="s">
        <v>4707</v>
      </c>
      <c r="P1162" s="182"/>
      <c r="Q1162" s="182" t="s">
        <v>4708</v>
      </c>
    </row>
    <row r="1163">
      <c r="A1163" s="287"/>
      <c r="B1163" s="141">
        <v>1156.0</v>
      </c>
      <c r="C1163" s="128">
        <v>1300122.0</v>
      </c>
      <c r="D1163" s="242" t="s">
        <v>4709</v>
      </c>
      <c r="E1163" s="167" t="s">
        <v>73</v>
      </c>
      <c r="F1163" s="304">
        <v>37000.0</v>
      </c>
      <c r="G1163" s="304">
        <v>37000.0</v>
      </c>
      <c r="H1163" s="227">
        <f t="shared" si="3"/>
        <v>0</v>
      </c>
      <c r="I1163" s="229"/>
      <c r="J1163" s="193" t="s">
        <v>55</v>
      </c>
      <c r="K1163" s="193" t="s">
        <v>3546</v>
      </c>
      <c r="L1163" s="288">
        <v>45748.0</v>
      </c>
      <c r="M1163" s="154"/>
      <c r="N1163" s="151"/>
      <c r="O1163" s="182" t="s">
        <v>4710</v>
      </c>
      <c r="P1163" s="182"/>
      <c r="Q1163" s="182" t="s">
        <v>4711</v>
      </c>
    </row>
    <row r="1164">
      <c r="A1164" s="287"/>
      <c r="B1164" s="128">
        <v>1157.0</v>
      </c>
      <c r="C1164" s="128">
        <v>1000118.0</v>
      </c>
      <c r="D1164" s="242" t="s">
        <v>4712</v>
      </c>
      <c r="E1164" s="167" t="s">
        <v>73</v>
      </c>
      <c r="F1164" s="279">
        <v>291786.0</v>
      </c>
      <c r="G1164" s="279">
        <v>291786.0</v>
      </c>
      <c r="H1164" s="225">
        <f t="shared" si="3"/>
        <v>0</v>
      </c>
      <c r="I1164" s="231" t="s">
        <v>1493</v>
      </c>
      <c r="J1164" s="195" t="s">
        <v>52</v>
      </c>
      <c r="K1164" s="195" t="s">
        <v>3360</v>
      </c>
      <c r="L1164" s="285">
        <v>45748.0</v>
      </c>
      <c r="M1164" s="154"/>
      <c r="N1164" s="151"/>
      <c r="O1164" s="182" t="s">
        <v>4713</v>
      </c>
      <c r="P1164" s="182"/>
      <c r="Q1164" s="182" t="s">
        <v>4714</v>
      </c>
    </row>
    <row r="1165">
      <c r="A1165" s="287"/>
      <c r="B1165" s="128">
        <v>1158.0</v>
      </c>
      <c r="C1165" s="128">
        <v>1000123.0</v>
      </c>
      <c r="D1165" s="242" t="s">
        <v>4715</v>
      </c>
      <c r="E1165" s="167" t="s">
        <v>73</v>
      </c>
      <c r="F1165" s="273">
        <v>619761.0</v>
      </c>
      <c r="G1165" s="273">
        <v>619761.0</v>
      </c>
      <c r="H1165" s="227">
        <f t="shared" si="3"/>
        <v>0</v>
      </c>
      <c r="I1165" s="229" t="s">
        <v>1493</v>
      </c>
      <c r="J1165" s="193" t="s">
        <v>52</v>
      </c>
      <c r="K1165" s="193" t="s">
        <v>3373</v>
      </c>
      <c r="L1165" s="288">
        <v>45748.0</v>
      </c>
      <c r="M1165" s="154"/>
      <c r="N1165" s="151"/>
      <c r="O1165" s="182" t="s">
        <v>4716</v>
      </c>
      <c r="P1165" s="182"/>
      <c r="Q1165" s="182" t="s">
        <v>4717</v>
      </c>
    </row>
    <row r="1166">
      <c r="A1166" s="287"/>
      <c r="B1166" s="128">
        <v>1159.0</v>
      </c>
      <c r="C1166" s="128">
        <v>1000131.0</v>
      </c>
      <c r="D1166" s="242" t="s">
        <v>4718</v>
      </c>
      <c r="E1166" s="167" t="s">
        <v>73</v>
      </c>
      <c r="F1166" s="279">
        <v>60000.0</v>
      </c>
      <c r="G1166" s="279">
        <v>60000.0</v>
      </c>
      <c r="H1166" s="225">
        <f t="shared" si="3"/>
        <v>0</v>
      </c>
      <c r="I1166" s="231" t="s">
        <v>2237</v>
      </c>
      <c r="J1166" s="195" t="s">
        <v>52</v>
      </c>
      <c r="K1166" s="195" t="s">
        <v>3865</v>
      </c>
      <c r="L1166" s="285">
        <v>45748.0</v>
      </c>
      <c r="M1166" s="154"/>
      <c r="N1166" s="151"/>
      <c r="O1166" s="182" t="s">
        <v>4719</v>
      </c>
      <c r="P1166" s="182"/>
      <c r="Q1166" s="182" t="s">
        <v>4720</v>
      </c>
    </row>
    <row r="1167">
      <c r="A1167" s="287"/>
      <c r="B1167" s="141">
        <v>1160.0</v>
      </c>
      <c r="C1167" s="128">
        <v>1200241.0</v>
      </c>
      <c r="D1167" s="242" t="s">
        <v>4721</v>
      </c>
      <c r="E1167" s="167" t="s">
        <v>73</v>
      </c>
      <c r="F1167" s="273">
        <v>75000.0</v>
      </c>
      <c r="G1167" s="273">
        <v>75000.0</v>
      </c>
      <c r="H1167" s="227">
        <f t="shared" si="3"/>
        <v>0</v>
      </c>
      <c r="I1167" s="229" t="s">
        <v>3052</v>
      </c>
      <c r="J1167" s="193" t="s">
        <v>54</v>
      </c>
      <c r="K1167" s="193" t="s">
        <v>3546</v>
      </c>
      <c r="L1167" s="288">
        <v>45748.0</v>
      </c>
      <c r="M1167" s="154"/>
      <c r="N1167" s="151"/>
      <c r="O1167" s="182" t="s">
        <v>4722</v>
      </c>
      <c r="P1167" s="182"/>
      <c r="Q1167" s="182" t="s">
        <v>4723</v>
      </c>
    </row>
    <row r="1168">
      <c r="A1168" s="287"/>
      <c r="B1168" s="128">
        <v>1161.0</v>
      </c>
      <c r="C1168" s="128">
        <v>1300060.0</v>
      </c>
      <c r="D1168" s="242" t="s">
        <v>4724</v>
      </c>
      <c r="E1168" s="167" t="s">
        <v>73</v>
      </c>
      <c r="F1168" s="305">
        <v>15000.0</v>
      </c>
      <c r="G1168" s="305">
        <v>15000.0</v>
      </c>
      <c r="H1168" s="225">
        <f t="shared" si="3"/>
        <v>0</v>
      </c>
      <c r="I1168" s="231"/>
      <c r="J1168" s="195" t="s">
        <v>55</v>
      </c>
      <c r="K1168" s="195" t="s">
        <v>3587</v>
      </c>
      <c r="L1168" s="285">
        <v>45748.0</v>
      </c>
      <c r="M1168" s="154"/>
      <c r="N1168" s="151"/>
      <c r="O1168" s="182" t="s">
        <v>4725</v>
      </c>
      <c r="P1168" s="182"/>
      <c r="Q1168" s="182" t="s">
        <v>4726</v>
      </c>
    </row>
    <row r="1169">
      <c r="A1169" s="287"/>
      <c r="B1169" s="128">
        <v>1162.0</v>
      </c>
      <c r="C1169" s="128">
        <v>1200011.0</v>
      </c>
      <c r="D1169" s="242" t="s">
        <v>4727</v>
      </c>
      <c r="E1169" s="167" t="s">
        <v>73</v>
      </c>
      <c r="F1169" s="273">
        <v>489091.0</v>
      </c>
      <c r="G1169" s="273">
        <v>489091.0</v>
      </c>
      <c r="H1169" s="227">
        <f t="shared" si="3"/>
        <v>0</v>
      </c>
      <c r="I1169" s="229" t="s">
        <v>4728</v>
      </c>
      <c r="J1169" s="193" t="s">
        <v>54</v>
      </c>
      <c r="K1169" s="193" t="s">
        <v>4020</v>
      </c>
      <c r="L1169" s="288">
        <v>45748.0</v>
      </c>
      <c r="M1169" s="154"/>
      <c r="N1169" s="151"/>
      <c r="O1169" s="182" t="s">
        <v>4729</v>
      </c>
      <c r="P1169" s="182"/>
      <c r="Q1169" s="182" t="s">
        <v>4730</v>
      </c>
    </row>
    <row r="1170">
      <c r="A1170" s="287"/>
      <c r="B1170" s="128">
        <v>1163.0</v>
      </c>
      <c r="C1170" s="128">
        <v>1100213.0</v>
      </c>
      <c r="D1170" s="242" t="s">
        <v>4731</v>
      </c>
      <c r="E1170" s="167" t="s">
        <v>73</v>
      </c>
      <c r="F1170" s="293">
        <v>76800.0</v>
      </c>
      <c r="G1170" s="293">
        <v>76800.0</v>
      </c>
      <c r="H1170" s="225">
        <f t="shared" si="3"/>
        <v>0</v>
      </c>
      <c r="I1170" s="231" t="s">
        <v>2985</v>
      </c>
      <c r="J1170" s="195" t="s">
        <v>53</v>
      </c>
      <c r="K1170" s="195" t="s">
        <v>3546</v>
      </c>
      <c r="L1170" s="285">
        <v>45748.0</v>
      </c>
      <c r="M1170" s="154"/>
      <c r="N1170" s="151"/>
      <c r="O1170" s="182" t="s">
        <v>4732</v>
      </c>
      <c r="P1170" s="182"/>
      <c r="Q1170" s="182" t="s">
        <v>4733</v>
      </c>
    </row>
    <row r="1171">
      <c r="A1171" s="287"/>
      <c r="B1171" s="128">
        <v>1164.0</v>
      </c>
      <c r="C1171" s="128">
        <v>1200014.0</v>
      </c>
      <c r="D1171" s="242" t="s">
        <v>4734</v>
      </c>
      <c r="E1171" s="167" t="s">
        <v>73</v>
      </c>
      <c r="F1171" s="273">
        <v>100000.0</v>
      </c>
      <c r="G1171" s="273">
        <v>100000.0</v>
      </c>
      <c r="H1171" s="227">
        <f t="shared" si="3"/>
        <v>0</v>
      </c>
      <c r="I1171" s="313" t="s">
        <v>4226</v>
      </c>
      <c r="J1171" s="193" t="s">
        <v>54</v>
      </c>
      <c r="K1171" s="193" t="s">
        <v>3587</v>
      </c>
      <c r="L1171" s="288">
        <v>45748.0</v>
      </c>
      <c r="M1171" s="154"/>
      <c r="N1171" s="151"/>
      <c r="O1171" s="182" t="s">
        <v>4735</v>
      </c>
      <c r="P1171" s="182"/>
      <c r="Q1171" s="182" t="s">
        <v>4736</v>
      </c>
    </row>
    <row r="1172">
      <c r="A1172" s="287"/>
      <c r="B1172" s="128">
        <v>1165.0</v>
      </c>
      <c r="C1172" s="128">
        <v>1200102.0</v>
      </c>
      <c r="D1172" s="242" t="s">
        <v>4737</v>
      </c>
      <c r="E1172" s="167" t="s">
        <v>73</v>
      </c>
      <c r="F1172" s="279">
        <v>185000.0</v>
      </c>
      <c r="G1172" s="279">
        <v>185000.0</v>
      </c>
      <c r="H1172" s="225">
        <f t="shared" si="3"/>
        <v>0</v>
      </c>
      <c r="I1172" s="231" t="s">
        <v>4738</v>
      </c>
      <c r="J1172" s="195" t="s">
        <v>54</v>
      </c>
      <c r="K1172" s="195" t="s">
        <v>4020</v>
      </c>
      <c r="L1172" s="285">
        <v>45748.0</v>
      </c>
      <c r="M1172" s="154"/>
      <c r="N1172" s="151"/>
      <c r="O1172" s="182" t="s">
        <v>4739</v>
      </c>
      <c r="P1172" s="182"/>
      <c r="Q1172" s="182" t="s">
        <v>4740</v>
      </c>
    </row>
    <row r="1173">
      <c r="A1173" s="287"/>
      <c r="B1173" s="141">
        <v>1166.0</v>
      </c>
      <c r="C1173" s="128">
        <v>1200112.0</v>
      </c>
      <c r="D1173" s="242" t="s">
        <v>4741</v>
      </c>
      <c r="E1173" s="167" t="s">
        <v>73</v>
      </c>
      <c r="F1173" s="273">
        <v>100000.0</v>
      </c>
      <c r="G1173" s="273">
        <v>100000.0</v>
      </c>
      <c r="H1173" s="227">
        <f t="shared" si="3"/>
        <v>0</v>
      </c>
      <c r="I1173" s="229" t="s">
        <v>178</v>
      </c>
      <c r="J1173" s="193" t="s">
        <v>54</v>
      </c>
      <c r="K1173" s="193" t="s">
        <v>3660</v>
      </c>
      <c r="L1173" s="288">
        <v>45748.0</v>
      </c>
      <c r="M1173" s="154"/>
      <c r="N1173" s="151"/>
      <c r="O1173" s="182" t="s">
        <v>4742</v>
      </c>
      <c r="P1173" s="182"/>
      <c r="Q1173" s="182" t="s">
        <v>4743</v>
      </c>
    </row>
    <row r="1174">
      <c r="A1174" s="287"/>
      <c r="B1174" s="128">
        <v>1167.0</v>
      </c>
      <c r="C1174" s="128">
        <v>1200199.0</v>
      </c>
      <c r="D1174" s="242" t="s">
        <v>4744</v>
      </c>
      <c r="E1174" s="167" t="s">
        <v>73</v>
      </c>
      <c r="F1174" s="279">
        <v>99942.0</v>
      </c>
      <c r="G1174" s="279">
        <v>99942.0</v>
      </c>
      <c r="H1174" s="225">
        <f t="shared" si="3"/>
        <v>0</v>
      </c>
      <c r="I1174" s="231" t="s">
        <v>527</v>
      </c>
      <c r="J1174" s="195" t="s">
        <v>54</v>
      </c>
      <c r="K1174" s="195" t="s">
        <v>3660</v>
      </c>
      <c r="L1174" s="285">
        <v>45748.0</v>
      </c>
      <c r="M1174" s="154"/>
      <c r="N1174" s="151"/>
      <c r="O1174" s="182" t="s">
        <v>4745</v>
      </c>
      <c r="P1174" s="182"/>
      <c r="Q1174" s="182" t="s">
        <v>4746</v>
      </c>
    </row>
    <row r="1175">
      <c r="A1175" s="287"/>
      <c r="B1175" s="128">
        <v>1168.0</v>
      </c>
      <c r="C1175" s="128">
        <v>1200211.0</v>
      </c>
      <c r="D1175" s="242" t="s">
        <v>4747</v>
      </c>
      <c r="E1175" s="167" t="s">
        <v>73</v>
      </c>
      <c r="F1175" s="273">
        <v>18838.0</v>
      </c>
      <c r="G1175" s="273">
        <v>18838.0</v>
      </c>
      <c r="H1175" s="227">
        <f t="shared" si="3"/>
        <v>0</v>
      </c>
      <c r="I1175" s="229" t="s">
        <v>4275</v>
      </c>
      <c r="J1175" s="193" t="s">
        <v>54</v>
      </c>
      <c r="K1175" s="193" t="s">
        <v>3660</v>
      </c>
      <c r="L1175" s="288">
        <v>45748.0</v>
      </c>
      <c r="M1175" s="154"/>
      <c r="N1175" s="151"/>
      <c r="O1175" s="182" t="s">
        <v>4748</v>
      </c>
      <c r="P1175" s="182"/>
      <c r="Q1175" s="182" t="s">
        <v>4749</v>
      </c>
    </row>
    <row r="1176">
      <c r="A1176" s="287"/>
      <c r="B1176" s="128">
        <v>1169.0</v>
      </c>
      <c r="C1176" s="128">
        <v>600149.0</v>
      </c>
      <c r="D1176" s="242" t="s">
        <v>4750</v>
      </c>
      <c r="E1176" s="168" t="s">
        <v>73</v>
      </c>
      <c r="F1176" s="219">
        <v>25000.0</v>
      </c>
      <c r="G1176" s="218">
        <v>25000.0</v>
      </c>
      <c r="H1176" s="225">
        <f t="shared" si="3"/>
        <v>0</v>
      </c>
      <c r="I1176" s="314" t="s">
        <v>311</v>
      </c>
      <c r="J1176" s="195" t="s">
        <v>30</v>
      </c>
      <c r="K1176" s="195" t="s">
        <v>156</v>
      </c>
      <c r="L1176" s="285">
        <v>45748.0</v>
      </c>
      <c r="M1176" s="154"/>
      <c r="N1176" s="151"/>
      <c r="O1176" s="182" t="s">
        <v>4751</v>
      </c>
      <c r="P1176" s="182"/>
      <c r="Q1176" s="182" t="s">
        <v>4752</v>
      </c>
    </row>
    <row r="1177">
      <c r="A1177" s="287"/>
      <c r="B1177" s="141">
        <v>1170.0</v>
      </c>
      <c r="C1177" s="128">
        <v>800112.0</v>
      </c>
      <c r="D1177" s="242" t="s">
        <v>4753</v>
      </c>
      <c r="E1177" s="167" t="s">
        <v>73</v>
      </c>
      <c r="F1177" s="216">
        <v>25000.0</v>
      </c>
      <c r="G1177" s="216">
        <v>25000.0</v>
      </c>
      <c r="H1177" s="227">
        <f t="shared" si="3"/>
        <v>0</v>
      </c>
      <c r="I1177" s="229" t="s">
        <v>503</v>
      </c>
      <c r="J1177" s="229" t="s">
        <v>41</v>
      </c>
      <c r="K1177" s="193" t="s">
        <v>1642</v>
      </c>
      <c r="L1177" s="288">
        <v>45748.0</v>
      </c>
      <c r="M1177" s="154"/>
      <c r="N1177" s="151"/>
      <c r="O1177" s="182" t="s">
        <v>4754</v>
      </c>
      <c r="P1177" s="182"/>
      <c r="Q1177" s="182" t="s">
        <v>4755</v>
      </c>
    </row>
    <row r="1178">
      <c r="A1178" s="287"/>
      <c r="B1178" s="128">
        <v>1171.0</v>
      </c>
      <c r="C1178" s="128">
        <v>800347.0</v>
      </c>
      <c r="D1178" s="242" t="s">
        <v>4756</v>
      </c>
      <c r="E1178" s="167" t="s">
        <v>73</v>
      </c>
      <c r="F1178" s="217">
        <v>27685.0</v>
      </c>
      <c r="G1178" s="217">
        <v>27685.0</v>
      </c>
      <c r="H1178" s="225">
        <f t="shared" si="3"/>
        <v>0</v>
      </c>
      <c r="I1178" s="231" t="s">
        <v>929</v>
      </c>
      <c r="J1178" s="231" t="s">
        <v>41</v>
      </c>
      <c r="K1178" s="195" t="s">
        <v>1130</v>
      </c>
      <c r="L1178" s="285">
        <v>45748.0</v>
      </c>
      <c r="M1178" s="154"/>
      <c r="N1178" s="151"/>
      <c r="O1178" s="182" t="s">
        <v>4757</v>
      </c>
      <c r="P1178" s="182"/>
      <c r="Q1178" s="182" t="s">
        <v>4758</v>
      </c>
    </row>
    <row r="1179">
      <c r="A1179" s="287"/>
      <c r="B1179" s="128">
        <v>1172.0</v>
      </c>
      <c r="C1179" s="128">
        <v>900012.0</v>
      </c>
      <c r="D1179" s="242" t="s">
        <v>4759</v>
      </c>
      <c r="E1179" s="167" t="s">
        <v>73</v>
      </c>
      <c r="F1179" s="216">
        <v>222800.0</v>
      </c>
      <c r="G1179" s="216">
        <v>222800.0</v>
      </c>
      <c r="H1179" s="227">
        <f t="shared" si="3"/>
        <v>0</v>
      </c>
      <c r="I1179" s="229" t="s">
        <v>4760</v>
      </c>
      <c r="J1179" s="250" t="s">
        <v>46</v>
      </c>
      <c r="K1179" s="193" t="s">
        <v>1503</v>
      </c>
      <c r="L1179" s="288">
        <v>45748.0</v>
      </c>
      <c r="M1179" s="154"/>
      <c r="N1179" s="151"/>
      <c r="O1179" s="182" t="s">
        <v>4761</v>
      </c>
      <c r="P1179" s="182"/>
      <c r="Q1179" s="182" t="s">
        <v>4762</v>
      </c>
    </row>
    <row r="1180">
      <c r="A1180" s="287"/>
      <c r="B1180" s="128">
        <v>1173.0</v>
      </c>
      <c r="C1180" s="128">
        <v>1200086.0</v>
      </c>
      <c r="D1180" s="242" t="s">
        <v>4763</v>
      </c>
      <c r="E1180" s="167" t="s">
        <v>73</v>
      </c>
      <c r="F1180" s="279">
        <v>100000.0</v>
      </c>
      <c r="G1180" s="279">
        <v>100000.0</v>
      </c>
      <c r="H1180" s="225">
        <f t="shared" si="3"/>
        <v>0</v>
      </c>
      <c r="I1180" s="231" t="s">
        <v>3676</v>
      </c>
      <c r="J1180" s="195" t="s">
        <v>54</v>
      </c>
      <c r="K1180" s="195" t="s">
        <v>3660</v>
      </c>
      <c r="L1180" s="285">
        <v>45748.0</v>
      </c>
      <c r="M1180" s="154"/>
      <c r="N1180" s="151"/>
      <c r="O1180" s="182" t="s">
        <v>4764</v>
      </c>
      <c r="P1180" s="182"/>
      <c r="Q1180" s="182" t="s">
        <v>4765</v>
      </c>
    </row>
    <row r="1181">
      <c r="A1181" s="287"/>
      <c r="B1181" s="141">
        <v>1174.0</v>
      </c>
      <c r="C1181" s="128">
        <v>1000052.0</v>
      </c>
      <c r="D1181" s="242" t="s">
        <v>4766</v>
      </c>
      <c r="E1181" s="167" t="s">
        <v>73</v>
      </c>
      <c r="F1181" s="273">
        <v>32000.0</v>
      </c>
      <c r="G1181" s="273">
        <v>32000.0</v>
      </c>
      <c r="H1181" s="227">
        <f t="shared" si="3"/>
        <v>0</v>
      </c>
      <c r="I1181" s="229" t="s">
        <v>2712</v>
      </c>
      <c r="J1181" s="193" t="s">
        <v>52</v>
      </c>
      <c r="K1181" s="193" t="s">
        <v>515</v>
      </c>
      <c r="L1181" s="288">
        <v>45748.0</v>
      </c>
      <c r="M1181" s="154"/>
      <c r="N1181" s="151"/>
      <c r="O1181" s="182" t="s">
        <v>4767</v>
      </c>
      <c r="P1181" s="182"/>
      <c r="Q1181" s="182" t="s">
        <v>4768</v>
      </c>
    </row>
    <row r="1182">
      <c r="A1182" s="287"/>
      <c r="B1182" s="128">
        <v>1175.0</v>
      </c>
      <c r="C1182" s="128">
        <v>1000083.0</v>
      </c>
      <c r="D1182" s="242" t="s">
        <v>4769</v>
      </c>
      <c r="E1182" s="167" t="s">
        <v>73</v>
      </c>
      <c r="F1182" s="279">
        <v>267024.0</v>
      </c>
      <c r="G1182" s="279">
        <v>267024.0</v>
      </c>
      <c r="H1182" s="225">
        <f t="shared" si="3"/>
        <v>0</v>
      </c>
      <c r="I1182" s="231" t="s">
        <v>758</v>
      </c>
      <c r="J1182" s="195" t="s">
        <v>52</v>
      </c>
      <c r="K1182" s="195" t="s">
        <v>3460</v>
      </c>
      <c r="L1182" s="285">
        <v>45748.0</v>
      </c>
      <c r="M1182" s="154"/>
      <c r="N1182" s="151"/>
      <c r="O1182" s="182" t="s">
        <v>4770</v>
      </c>
      <c r="P1182" s="182"/>
      <c r="Q1182" s="182" t="s">
        <v>4771</v>
      </c>
    </row>
    <row r="1183">
      <c r="A1183" s="287"/>
      <c r="B1183" s="128">
        <v>1176.0</v>
      </c>
      <c r="C1183" s="128">
        <v>1100094.0</v>
      </c>
      <c r="D1183" s="242" t="s">
        <v>4772</v>
      </c>
      <c r="E1183" s="167" t="s">
        <v>73</v>
      </c>
      <c r="F1183" s="303">
        <v>485095.0</v>
      </c>
      <c r="G1183" s="303">
        <v>485095.0</v>
      </c>
      <c r="H1183" s="227">
        <f t="shared" si="3"/>
        <v>0</v>
      </c>
      <c r="I1183" s="229" t="s">
        <v>3427</v>
      </c>
      <c r="J1183" s="193" t="s">
        <v>53</v>
      </c>
      <c r="K1183" s="193" t="s">
        <v>4020</v>
      </c>
      <c r="L1183" s="288">
        <v>45748.0</v>
      </c>
      <c r="M1183" s="154"/>
      <c r="N1183" s="151"/>
      <c r="O1183" s="182" t="s">
        <v>4773</v>
      </c>
      <c r="P1183" s="182"/>
      <c r="Q1183" s="182" t="s">
        <v>4774</v>
      </c>
    </row>
    <row r="1184">
      <c r="A1184" s="287"/>
      <c r="B1184" s="128">
        <v>1177.0</v>
      </c>
      <c r="C1184" s="128">
        <v>1100122.0</v>
      </c>
      <c r="D1184" s="242" t="s">
        <v>4775</v>
      </c>
      <c r="E1184" s="167" t="s">
        <v>73</v>
      </c>
      <c r="F1184" s="293">
        <v>120000.0</v>
      </c>
      <c r="G1184" s="293">
        <v>120000.0</v>
      </c>
      <c r="H1184" s="225">
        <f t="shared" si="3"/>
        <v>0</v>
      </c>
      <c r="I1184" s="231" t="s">
        <v>237</v>
      </c>
      <c r="J1184" s="195" t="s">
        <v>53</v>
      </c>
      <c r="K1184" s="195" t="s">
        <v>3546</v>
      </c>
      <c r="L1184" s="285">
        <v>45748.0</v>
      </c>
      <c r="M1184" s="154"/>
      <c r="N1184" s="151"/>
      <c r="O1184" s="182" t="s">
        <v>4776</v>
      </c>
      <c r="P1184" s="182"/>
      <c r="Q1184" s="182" t="s">
        <v>4777</v>
      </c>
    </row>
    <row r="1185">
      <c r="A1185" s="287"/>
      <c r="B1185" s="128">
        <v>1178.0</v>
      </c>
      <c r="C1185" s="128">
        <v>1100143.0</v>
      </c>
      <c r="D1185" s="242" t="s">
        <v>4778</v>
      </c>
      <c r="E1185" s="167" t="s">
        <v>73</v>
      </c>
      <c r="F1185" s="303">
        <v>297136.0</v>
      </c>
      <c r="G1185" s="303">
        <v>297136.0</v>
      </c>
      <c r="H1185" s="227">
        <f t="shared" si="3"/>
        <v>0</v>
      </c>
      <c r="I1185" s="229" t="s">
        <v>2290</v>
      </c>
      <c r="J1185" s="193" t="s">
        <v>53</v>
      </c>
      <c r="K1185" s="193" t="s">
        <v>3928</v>
      </c>
      <c r="L1185" s="288">
        <v>45748.0</v>
      </c>
      <c r="M1185" s="154"/>
      <c r="N1185" s="151"/>
      <c r="O1185" s="182" t="s">
        <v>4779</v>
      </c>
      <c r="P1185" s="182"/>
      <c r="Q1185" s="182" t="s">
        <v>4780</v>
      </c>
    </row>
    <row r="1186">
      <c r="A1186" s="287"/>
      <c r="B1186" s="128">
        <v>1179.0</v>
      </c>
      <c r="C1186" s="128">
        <v>1100269.0</v>
      </c>
      <c r="D1186" s="242" t="s">
        <v>4781</v>
      </c>
      <c r="E1186" s="167" t="s">
        <v>73</v>
      </c>
      <c r="F1186" s="293">
        <v>140000.0</v>
      </c>
      <c r="G1186" s="293">
        <v>140000.0</v>
      </c>
      <c r="H1186" s="225">
        <f t="shared" si="3"/>
        <v>0</v>
      </c>
      <c r="I1186" s="231" t="s">
        <v>3797</v>
      </c>
      <c r="J1186" s="195" t="s">
        <v>53</v>
      </c>
      <c r="K1186" s="195" t="s">
        <v>3546</v>
      </c>
      <c r="L1186" s="285">
        <v>45748.0</v>
      </c>
      <c r="M1186" s="154"/>
      <c r="N1186" s="151"/>
      <c r="O1186" s="182" t="s">
        <v>4782</v>
      </c>
      <c r="P1186" s="182"/>
      <c r="Q1186" s="182" t="s">
        <v>4783</v>
      </c>
    </row>
    <row r="1187">
      <c r="A1187" s="287"/>
      <c r="B1187" s="141">
        <v>1180.0</v>
      </c>
      <c r="C1187" s="128">
        <v>1200160.0</v>
      </c>
      <c r="D1187" s="242" t="s">
        <v>4784</v>
      </c>
      <c r="E1187" s="167" t="s">
        <v>73</v>
      </c>
      <c r="F1187" s="273">
        <v>80000.0</v>
      </c>
      <c r="G1187" s="273">
        <v>80000.0</v>
      </c>
      <c r="H1187" s="227">
        <f t="shared" si="3"/>
        <v>0</v>
      </c>
      <c r="I1187" s="229" t="s">
        <v>4785</v>
      </c>
      <c r="J1187" s="193" t="s">
        <v>54</v>
      </c>
      <c r="K1187" s="193" t="s">
        <v>3546</v>
      </c>
      <c r="L1187" s="288">
        <v>45748.0</v>
      </c>
      <c r="M1187" s="154"/>
      <c r="N1187" s="151"/>
      <c r="O1187" s="182" t="s">
        <v>4786</v>
      </c>
      <c r="P1187" s="182"/>
      <c r="Q1187" s="182" t="s">
        <v>4787</v>
      </c>
    </row>
    <row r="1188">
      <c r="A1188" s="287"/>
      <c r="B1188" s="128">
        <v>1181.0</v>
      </c>
      <c r="C1188" s="128">
        <v>1100238.0</v>
      </c>
      <c r="D1188" s="242" t="s">
        <v>4788</v>
      </c>
      <c r="E1188" s="167" t="s">
        <v>73</v>
      </c>
      <c r="F1188" s="293">
        <v>98800.0</v>
      </c>
      <c r="G1188" s="293">
        <v>98800.0</v>
      </c>
      <c r="H1188" s="225">
        <f t="shared" si="3"/>
        <v>0</v>
      </c>
      <c r="I1188" s="231" t="s">
        <v>2934</v>
      </c>
      <c r="J1188" s="195" t="s">
        <v>53</v>
      </c>
      <c r="K1188" s="195" t="s">
        <v>3587</v>
      </c>
      <c r="L1188" s="285">
        <v>45748.0</v>
      </c>
      <c r="M1188" s="154"/>
      <c r="N1188" s="151"/>
      <c r="O1188" s="182" t="s">
        <v>4789</v>
      </c>
      <c r="P1188" s="182"/>
      <c r="Q1188" s="182" t="s">
        <v>4790</v>
      </c>
    </row>
    <row r="1189">
      <c r="A1189" s="287"/>
      <c r="B1189" s="128">
        <v>1182.0</v>
      </c>
      <c r="C1189" s="128">
        <v>1100157.0</v>
      </c>
      <c r="D1189" s="242" t="s">
        <v>4791</v>
      </c>
      <c r="E1189" s="167" t="s">
        <v>73</v>
      </c>
      <c r="F1189" s="303">
        <v>200000.0</v>
      </c>
      <c r="G1189" s="303">
        <v>200000.0</v>
      </c>
      <c r="H1189" s="227">
        <f t="shared" si="3"/>
        <v>0</v>
      </c>
      <c r="I1189" s="229" t="s">
        <v>4792</v>
      </c>
      <c r="J1189" s="193" t="s">
        <v>53</v>
      </c>
      <c r="K1189" s="193" t="s">
        <v>3546</v>
      </c>
      <c r="L1189" s="288">
        <v>45748.0</v>
      </c>
      <c r="M1189" s="154"/>
      <c r="N1189" s="151"/>
      <c r="O1189" s="182" t="s">
        <v>4793</v>
      </c>
      <c r="P1189" s="182"/>
      <c r="Q1189" s="182" t="s">
        <v>4794</v>
      </c>
    </row>
    <row r="1190">
      <c r="A1190" s="287"/>
      <c r="B1190" s="128">
        <v>1183.0</v>
      </c>
      <c r="C1190" s="128">
        <v>1200104.0</v>
      </c>
      <c r="D1190" s="242" t="s">
        <v>4795</v>
      </c>
      <c r="E1190" s="167" t="s">
        <v>73</v>
      </c>
      <c r="F1190" s="279">
        <v>100000.0</v>
      </c>
      <c r="G1190" s="279">
        <v>100000.0</v>
      </c>
      <c r="H1190" s="225">
        <f t="shared" si="3"/>
        <v>0</v>
      </c>
      <c r="I1190" s="231" t="s">
        <v>3894</v>
      </c>
      <c r="J1190" s="195" t="s">
        <v>54</v>
      </c>
      <c r="K1190" s="195" t="s">
        <v>3587</v>
      </c>
      <c r="L1190" s="285">
        <v>45748.0</v>
      </c>
      <c r="M1190" s="154"/>
      <c r="N1190" s="151"/>
      <c r="O1190" s="182" t="s">
        <v>4796</v>
      </c>
      <c r="P1190" s="182"/>
      <c r="Q1190" s="182" t="s">
        <v>4797</v>
      </c>
    </row>
    <row r="1191">
      <c r="A1191" s="287"/>
      <c r="B1191" s="141">
        <v>1184.0</v>
      </c>
      <c r="C1191" s="128">
        <v>500033.0</v>
      </c>
      <c r="D1191" s="244" t="s">
        <v>4798</v>
      </c>
      <c r="E1191" s="167" t="s">
        <v>73</v>
      </c>
      <c r="F1191" s="221">
        <v>12500.0</v>
      </c>
      <c r="G1191" s="221">
        <v>12500.0</v>
      </c>
      <c r="H1191" s="223">
        <f t="shared" si="3"/>
        <v>0</v>
      </c>
      <c r="I1191" s="193" t="s">
        <v>4799</v>
      </c>
      <c r="J1191" s="193" t="s">
        <v>113</v>
      </c>
      <c r="K1191" s="193" t="s">
        <v>293</v>
      </c>
      <c r="L1191" s="288">
        <v>45748.0</v>
      </c>
      <c r="M1191" s="154"/>
      <c r="N1191" s="151"/>
      <c r="O1191" s="182" t="s">
        <v>4800</v>
      </c>
      <c r="P1191" s="182"/>
      <c r="Q1191" s="182" t="s">
        <v>4801</v>
      </c>
    </row>
    <row r="1192">
      <c r="A1192" s="287"/>
      <c r="B1192" s="128">
        <v>1185.0</v>
      </c>
      <c r="C1192" s="128">
        <v>600035.0</v>
      </c>
      <c r="D1192" s="242" t="s">
        <v>4802</v>
      </c>
      <c r="E1192" s="168" t="s">
        <v>73</v>
      </c>
      <c r="F1192" s="219">
        <v>3650.0</v>
      </c>
      <c r="G1192" s="218">
        <v>3650.0</v>
      </c>
      <c r="H1192" s="225">
        <f t="shared" si="3"/>
        <v>0</v>
      </c>
      <c r="I1192" s="314" t="s">
        <v>449</v>
      </c>
      <c r="J1192" s="195" t="s">
        <v>30</v>
      </c>
      <c r="K1192" s="195" t="s">
        <v>450</v>
      </c>
      <c r="L1192" s="285">
        <v>45748.0</v>
      </c>
      <c r="M1192" s="154"/>
      <c r="N1192" s="151"/>
      <c r="O1192" s="182" t="s">
        <v>4803</v>
      </c>
      <c r="P1192" s="182"/>
      <c r="Q1192" s="182" t="s">
        <v>4804</v>
      </c>
    </row>
    <row r="1193">
      <c r="A1193" s="287"/>
      <c r="B1193" s="128">
        <v>1186.0</v>
      </c>
      <c r="C1193" s="128">
        <v>700006.0</v>
      </c>
      <c r="D1193" s="241" t="s">
        <v>4805</v>
      </c>
      <c r="E1193" s="167" t="s">
        <v>73</v>
      </c>
      <c r="F1193" s="216">
        <v>10000.0</v>
      </c>
      <c r="G1193" s="216">
        <v>10000.0</v>
      </c>
      <c r="H1193" s="227">
        <f t="shared" si="3"/>
        <v>0</v>
      </c>
      <c r="I1193" s="229" t="s">
        <v>4806</v>
      </c>
      <c r="J1193" s="229" t="s">
        <v>35</v>
      </c>
      <c r="K1193" s="193" t="s">
        <v>347</v>
      </c>
      <c r="L1193" s="288">
        <v>45748.0</v>
      </c>
      <c r="M1193" s="154"/>
      <c r="N1193" s="151"/>
      <c r="O1193" s="182" t="s">
        <v>4807</v>
      </c>
      <c r="P1193" s="182"/>
      <c r="Q1193" s="182" t="s">
        <v>4808</v>
      </c>
    </row>
    <row r="1194">
      <c r="A1194" s="287"/>
      <c r="B1194" s="128">
        <v>1187.0</v>
      </c>
      <c r="C1194" s="128">
        <v>700238.0</v>
      </c>
      <c r="D1194" s="241" t="s">
        <v>4809</v>
      </c>
      <c r="E1194" s="167" t="s">
        <v>73</v>
      </c>
      <c r="F1194" s="217">
        <v>36500.0</v>
      </c>
      <c r="G1194" s="217">
        <v>36500.0</v>
      </c>
      <c r="H1194" s="225">
        <f t="shared" si="3"/>
        <v>0</v>
      </c>
      <c r="I1194" s="231" t="s">
        <v>4810</v>
      </c>
      <c r="J1194" s="231" t="s">
        <v>35</v>
      </c>
      <c r="K1194" s="195" t="s">
        <v>1105</v>
      </c>
      <c r="L1194" s="285">
        <v>45748.0</v>
      </c>
      <c r="M1194" s="154"/>
      <c r="N1194" s="151"/>
      <c r="O1194" s="182" t="s">
        <v>4811</v>
      </c>
      <c r="P1194" s="182"/>
      <c r="Q1194" s="182" t="s">
        <v>4812</v>
      </c>
    </row>
    <row r="1195">
      <c r="A1195" s="287"/>
      <c r="B1195" s="141">
        <v>1188.0</v>
      </c>
      <c r="C1195" s="128">
        <v>700253.0</v>
      </c>
      <c r="D1195" s="241" t="s">
        <v>4813</v>
      </c>
      <c r="E1195" s="167" t="s">
        <v>73</v>
      </c>
      <c r="F1195" s="216">
        <v>28000.0</v>
      </c>
      <c r="G1195" s="216">
        <v>28000.0</v>
      </c>
      <c r="H1195" s="227">
        <f t="shared" si="3"/>
        <v>0</v>
      </c>
      <c r="I1195" s="229" t="s">
        <v>4814</v>
      </c>
      <c r="J1195" s="229" t="s">
        <v>35</v>
      </c>
      <c r="K1195" s="193" t="s">
        <v>317</v>
      </c>
      <c r="L1195" s="288">
        <v>45748.0</v>
      </c>
      <c r="M1195" s="154"/>
      <c r="N1195" s="151"/>
      <c r="O1195" s="182" t="s">
        <v>4815</v>
      </c>
      <c r="P1195" s="182"/>
      <c r="Q1195" s="182" t="s">
        <v>4816</v>
      </c>
    </row>
    <row r="1196">
      <c r="A1196" s="287"/>
      <c r="B1196" s="128">
        <v>1189.0</v>
      </c>
      <c r="C1196" s="128">
        <v>800216.0</v>
      </c>
      <c r="D1196" s="242" t="s">
        <v>427</v>
      </c>
      <c r="E1196" s="167" t="s">
        <v>73</v>
      </c>
      <c r="F1196" s="217">
        <v>4050.0</v>
      </c>
      <c r="G1196" s="217">
        <v>4050.0</v>
      </c>
      <c r="H1196" s="225">
        <f t="shared" si="3"/>
        <v>0</v>
      </c>
      <c r="I1196" s="231" t="s">
        <v>882</v>
      </c>
      <c r="J1196" s="231" t="s">
        <v>41</v>
      </c>
      <c r="K1196" s="195" t="s">
        <v>317</v>
      </c>
      <c r="L1196" s="285">
        <v>45748.0</v>
      </c>
      <c r="M1196" s="154"/>
      <c r="N1196" s="151"/>
      <c r="O1196" s="182" t="s">
        <v>4817</v>
      </c>
      <c r="P1196" s="182"/>
      <c r="Q1196" s="182" t="s">
        <v>4818</v>
      </c>
    </row>
    <row r="1197">
      <c r="A1197" s="287"/>
      <c r="B1197" s="128">
        <v>1190.0</v>
      </c>
      <c r="C1197" s="128">
        <v>800325.0</v>
      </c>
      <c r="D1197" s="242" t="s">
        <v>4819</v>
      </c>
      <c r="E1197" s="167" t="s">
        <v>73</v>
      </c>
      <c r="F1197" s="216">
        <v>21000.0</v>
      </c>
      <c r="G1197" s="216">
        <v>21000.0</v>
      </c>
      <c r="H1197" s="227">
        <f t="shared" si="3"/>
        <v>0</v>
      </c>
      <c r="I1197" s="229" t="s">
        <v>4820</v>
      </c>
      <c r="J1197" s="229" t="s">
        <v>41</v>
      </c>
      <c r="K1197" s="193" t="s">
        <v>1130</v>
      </c>
      <c r="L1197" s="288">
        <v>45748.0</v>
      </c>
      <c r="M1197" s="154"/>
      <c r="N1197" s="151"/>
      <c r="O1197" s="182" t="s">
        <v>4821</v>
      </c>
      <c r="P1197" s="182"/>
      <c r="Q1197" s="182" t="s">
        <v>4822</v>
      </c>
    </row>
    <row r="1198">
      <c r="A1198" s="287"/>
      <c r="B1198" s="128">
        <v>1191.0</v>
      </c>
      <c r="C1198" s="128">
        <v>900032.0</v>
      </c>
      <c r="D1198" s="242" t="s">
        <v>4823</v>
      </c>
      <c r="E1198" s="167" t="s">
        <v>73</v>
      </c>
      <c r="F1198" s="217">
        <v>30000.0</v>
      </c>
      <c r="G1198" s="217">
        <v>30000.0</v>
      </c>
      <c r="H1198" s="225">
        <f t="shared" si="3"/>
        <v>0</v>
      </c>
      <c r="I1198" s="231" t="s">
        <v>2877</v>
      </c>
      <c r="J1198" s="246" t="s">
        <v>46</v>
      </c>
      <c r="K1198" s="195" t="s">
        <v>1503</v>
      </c>
      <c r="L1198" s="285">
        <v>45748.0</v>
      </c>
      <c r="M1198" s="154"/>
      <c r="N1198" s="151"/>
      <c r="O1198" s="182" t="s">
        <v>4824</v>
      </c>
      <c r="P1198" s="182"/>
      <c r="Q1198" s="182" t="s">
        <v>4825</v>
      </c>
    </row>
    <row r="1199">
      <c r="A1199" s="287"/>
      <c r="B1199" s="128">
        <v>1192.0</v>
      </c>
      <c r="C1199" s="128">
        <v>1000023.0</v>
      </c>
      <c r="D1199" s="242" t="s">
        <v>4826</v>
      </c>
      <c r="E1199" s="167" t="s">
        <v>73</v>
      </c>
      <c r="F1199" s="273">
        <v>15000.0</v>
      </c>
      <c r="G1199" s="273">
        <v>15000.0</v>
      </c>
      <c r="H1199" s="227">
        <f t="shared" si="3"/>
        <v>0</v>
      </c>
      <c r="I1199" s="229" t="s">
        <v>4827</v>
      </c>
      <c r="J1199" s="193" t="s">
        <v>52</v>
      </c>
      <c r="K1199" s="193" t="s">
        <v>3389</v>
      </c>
      <c r="L1199" s="288">
        <v>45748.0</v>
      </c>
      <c r="M1199" s="154"/>
      <c r="N1199" s="151"/>
      <c r="O1199" s="182" t="s">
        <v>4828</v>
      </c>
      <c r="P1199" s="182"/>
      <c r="Q1199" s="182" t="s">
        <v>4829</v>
      </c>
    </row>
    <row r="1200">
      <c r="A1200" s="287"/>
      <c r="B1200" s="128">
        <v>1193.0</v>
      </c>
      <c r="C1200" s="128">
        <v>1000054.0</v>
      </c>
      <c r="D1200" s="242" t="s">
        <v>4830</v>
      </c>
      <c r="E1200" s="167" t="s">
        <v>73</v>
      </c>
      <c r="F1200" s="279">
        <v>128866.0</v>
      </c>
      <c r="G1200" s="279">
        <v>128866.0</v>
      </c>
      <c r="H1200" s="225">
        <f t="shared" si="3"/>
        <v>0</v>
      </c>
      <c r="I1200" s="231" t="s">
        <v>3003</v>
      </c>
      <c r="J1200" s="195" t="s">
        <v>52</v>
      </c>
      <c r="K1200" s="195" t="s">
        <v>3360</v>
      </c>
      <c r="L1200" s="285">
        <v>45748.0</v>
      </c>
      <c r="M1200" s="154"/>
      <c r="N1200" s="151"/>
      <c r="O1200" s="182" t="s">
        <v>4831</v>
      </c>
      <c r="P1200" s="182"/>
      <c r="Q1200" s="182" t="s">
        <v>4832</v>
      </c>
    </row>
    <row r="1201">
      <c r="A1201" s="287"/>
      <c r="B1201" s="141">
        <v>1194.0</v>
      </c>
      <c r="C1201" s="128">
        <v>1000183.0</v>
      </c>
      <c r="D1201" s="242" t="s">
        <v>4833</v>
      </c>
      <c r="E1201" s="167" t="s">
        <v>73</v>
      </c>
      <c r="F1201" s="273">
        <v>465000.0</v>
      </c>
      <c r="G1201" s="273">
        <v>465000.0</v>
      </c>
      <c r="H1201" s="227">
        <f t="shared" si="3"/>
        <v>0</v>
      </c>
      <c r="I1201" s="229" t="s">
        <v>4834</v>
      </c>
      <c r="J1201" s="193" t="s">
        <v>52</v>
      </c>
      <c r="K1201" s="193" t="s">
        <v>3352</v>
      </c>
      <c r="L1201" s="288">
        <v>45748.0</v>
      </c>
      <c r="M1201" s="154"/>
      <c r="N1201" s="151"/>
      <c r="O1201" s="182" t="s">
        <v>4835</v>
      </c>
      <c r="P1201" s="182"/>
      <c r="Q1201" s="182" t="s">
        <v>4836</v>
      </c>
    </row>
    <row r="1202">
      <c r="A1202" s="287"/>
      <c r="B1202" s="128">
        <v>1195.0</v>
      </c>
      <c r="C1202" s="128">
        <v>1100119.0</v>
      </c>
      <c r="D1202" s="242" t="s">
        <v>4837</v>
      </c>
      <c r="E1202" s="167" t="s">
        <v>73</v>
      </c>
      <c r="F1202" s="293">
        <v>165905.0</v>
      </c>
      <c r="G1202" s="293">
        <v>165905.0</v>
      </c>
      <c r="H1202" s="225">
        <f t="shared" si="3"/>
        <v>0</v>
      </c>
      <c r="I1202" s="231" t="s">
        <v>4838</v>
      </c>
      <c r="J1202" s="195" t="s">
        <v>53</v>
      </c>
      <c r="K1202" s="195" t="s">
        <v>3546</v>
      </c>
      <c r="L1202" s="285">
        <v>45748.0</v>
      </c>
      <c r="M1202" s="154"/>
      <c r="N1202" s="151"/>
      <c r="O1202" s="182" t="s">
        <v>4839</v>
      </c>
      <c r="P1202" s="182"/>
      <c r="Q1202" s="182" t="s">
        <v>4840</v>
      </c>
    </row>
    <row r="1203">
      <c r="A1203" s="287"/>
      <c r="B1203" s="128">
        <v>1196.0</v>
      </c>
      <c r="C1203" s="128">
        <v>1100294.0</v>
      </c>
      <c r="D1203" s="242" t="s">
        <v>4841</v>
      </c>
      <c r="E1203" s="167" t="s">
        <v>73</v>
      </c>
      <c r="F1203" s="303">
        <v>65000.0</v>
      </c>
      <c r="G1203" s="303">
        <v>65000.0</v>
      </c>
      <c r="H1203" s="227">
        <f t="shared" si="3"/>
        <v>0</v>
      </c>
      <c r="I1203" s="229" t="s">
        <v>2446</v>
      </c>
      <c r="J1203" s="193" t="s">
        <v>53</v>
      </c>
      <c r="K1203" s="193" t="s">
        <v>3587</v>
      </c>
      <c r="L1203" s="288">
        <v>45748.0</v>
      </c>
      <c r="M1203" s="154"/>
      <c r="N1203" s="151"/>
      <c r="O1203" s="182" t="s">
        <v>4842</v>
      </c>
      <c r="P1203" s="182"/>
      <c r="Q1203" s="182" t="s">
        <v>4843</v>
      </c>
    </row>
    <row r="1204">
      <c r="A1204" s="287"/>
      <c r="B1204" s="128">
        <v>1197.0</v>
      </c>
      <c r="C1204" s="128">
        <v>1200119.0</v>
      </c>
      <c r="D1204" s="242" t="s">
        <v>4844</v>
      </c>
      <c r="E1204" s="167" t="s">
        <v>73</v>
      </c>
      <c r="F1204" s="279">
        <v>199893.0</v>
      </c>
      <c r="G1204" s="279">
        <v>199893.0</v>
      </c>
      <c r="H1204" s="225">
        <f t="shared" si="3"/>
        <v>0</v>
      </c>
      <c r="I1204" s="231" t="s">
        <v>4845</v>
      </c>
      <c r="J1204" s="195" t="s">
        <v>54</v>
      </c>
      <c r="K1204" s="195" t="s">
        <v>3546</v>
      </c>
      <c r="L1204" s="285">
        <v>45748.0</v>
      </c>
      <c r="M1204" s="154"/>
      <c r="N1204" s="151"/>
      <c r="O1204" s="182" t="s">
        <v>4846</v>
      </c>
      <c r="P1204" s="182"/>
      <c r="Q1204" s="182" t="s">
        <v>4847</v>
      </c>
    </row>
    <row r="1205">
      <c r="A1205" s="287"/>
      <c r="B1205" s="141">
        <v>1198.0</v>
      </c>
      <c r="C1205" s="128">
        <v>1200125.0</v>
      </c>
      <c r="D1205" s="242" t="s">
        <v>4848</v>
      </c>
      <c r="E1205" s="167" t="s">
        <v>73</v>
      </c>
      <c r="F1205" s="273">
        <v>200000.0</v>
      </c>
      <c r="G1205" s="273">
        <v>200000.0</v>
      </c>
      <c r="H1205" s="227">
        <f t="shared" si="3"/>
        <v>0</v>
      </c>
      <c r="I1205" s="229" t="s">
        <v>4792</v>
      </c>
      <c r="J1205" s="193" t="s">
        <v>54</v>
      </c>
      <c r="K1205" s="193" t="s">
        <v>3546</v>
      </c>
      <c r="L1205" s="288">
        <v>45748.0</v>
      </c>
      <c r="M1205" s="154"/>
      <c r="N1205" s="151"/>
      <c r="O1205" s="182" t="s">
        <v>4849</v>
      </c>
      <c r="P1205" s="182"/>
      <c r="Q1205" s="182" t="s">
        <v>4850</v>
      </c>
    </row>
    <row r="1206">
      <c r="A1206" s="287"/>
      <c r="B1206" s="128">
        <v>1199.0</v>
      </c>
      <c r="C1206" s="128">
        <v>1100070.0</v>
      </c>
      <c r="D1206" s="242" t="s">
        <v>4851</v>
      </c>
      <c r="E1206" s="167" t="s">
        <v>73</v>
      </c>
      <c r="F1206" s="293">
        <v>63000.0</v>
      </c>
      <c r="G1206" s="293">
        <v>63000.0</v>
      </c>
      <c r="H1206" s="225">
        <f t="shared" si="3"/>
        <v>0</v>
      </c>
      <c r="I1206" s="231" t="s">
        <v>4852</v>
      </c>
      <c r="J1206" s="195" t="s">
        <v>53</v>
      </c>
      <c r="K1206" s="195" t="s">
        <v>3587</v>
      </c>
      <c r="L1206" s="285">
        <v>45748.0</v>
      </c>
      <c r="M1206" s="154"/>
      <c r="N1206" s="151"/>
      <c r="O1206" s="182" t="s">
        <v>4853</v>
      </c>
      <c r="P1206" s="182"/>
      <c r="Q1206" s="182" t="s">
        <v>4854</v>
      </c>
    </row>
    <row r="1207">
      <c r="A1207" s="287"/>
      <c r="B1207" s="128">
        <v>1200.0</v>
      </c>
      <c r="C1207" s="128">
        <v>500028.0</v>
      </c>
      <c r="D1207" s="244" t="s">
        <v>4855</v>
      </c>
      <c r="E1207" s="306" t="s">
        <v>73</v>
      </c>
      <c r="F1207" s="221">
        <v>25400.0</v>
      </c>
      <c r="G1207" s="221">
        <v>25400.0</v>
      </c>
      <c r="H1207" s="223">
        <f t="shared" si="3"/>
        <v>0</v>
      </c>
      <c r="I1207" s="193" t="s">
        <v>4856</v>
      </c>
      <c r="J1207" s="193" t="s">
        <v>113</v>
      </c>
      <c r="K1207" s="193" t="s">
        <v>114</v>
      </c>
      <c r="L1207" s="288">
        <v>45778.0</v>
      </c>
      <c r="M1207" s="154"/>
      <c r="N1207" s="151"/>
      <c r="O1207" s="182" t="s">
        <v>4857</v>
      </c>
      <c r="P1207" s="182"/>
      <c r="Q1207" s="182" t="s">
        <v>4858</v>
      </c>
    </row>
    <row r="1208">
      <c r="A1208" s="287"/>
      <c r="B1208" s="128">
        <v>1201.0</v>
      </c>
      <c r="C1208" s="128">
        <v>600019.0</v>
      </c>
      <c r="D1208" s="242" t="s">
        <v>4859</v>
      </c>
      <c r="E1208" s="168" t="s">
        <v>73</v>
      </c>
      <c r="F1208" s="219">
        <v>19500.0</v>
      </c>
      <c r="G1208" s="219">
        <v>19500.0</v>
      </c>
      <c r="H1208" s="225">
        <f t="shared" si="3"/>
        <v>0</v>
      </c>
      <c r="I1208" s="195" t="s">
        <v>4860</v>
      </c>
      <c r="J1208" s="195" t="s">
        <v>30</v>
      </c>
      <c r="K1208" s="195" t="s">
        <v>206</v>
      </c>
      <c r="L1208" s="285">
        <v>45778.0</v>
      </c>
      <c r="M1208" s="154"/>
      <c r="N1208" s="151"/>
      <c r="O1208" s="182" t="s">
        <v>4861</v>
      </c>
      <c r="P1208" s="182"/>
      <c r="Q1208" s="182" t="s">
        <v>4862</v>
      </c>
    </row>
    <row r="1209">
      <c r="A1209" s="287"/>
      <c r="B1209" s="141">
        <v>1202.0</v>
      </c>
      <c r="C1209" s="128">
        <v>700041.0</v>
      </c>
      <c r="D1209" s="241" t="s">
        <v>4863</v>
      </c>
      <c r="E1209" s="167" t="s">
        <v>73</v>
      </c>
      <c r="F1209" s="216">
        <v>10777.0</v>
      </c>
      <c r="G1209" s="216">
        <v>10777.0</v>
      </c>
      <c r="H1209" s="227">
        <f t="shared" si="3"/>
        <v>0</v>
      </c>
      <c r="I1209" s="229" t="s">
        <v>4864</v>
      </c>
      <c r="J1209" s="229" t="s">
        <v>35</v>
      </c>
      <c r="K1209" s="193" t="s">
        <v>206</v>
      </c>
      <c r="L1209" s="288">
        <v>45778.0</v>
      </c>
      <c r="M1209" s="154"/>
      <c r="N1209" s="151"/>
      <c r="O1209" s="182" t="s">
        <v>4865</v>
      </c>
      <c r="P1209" s="182"/>
      <c r="Q1209" s="182" t="s">
        <v>4866</v>
      </c>
    </row>
    <row r="1210">
      <c r="A1210" s="287"/>
      <c r="B1210" s="128">
        <v>1203.0</v>
      </c>
      <c r="C1210" s="128">
        <v>700099.0</v>
      </c>
      <c r="D1210" s="241" t="s">
        <v>4867</v>
      </c>
      <c r="E1210" s="167" t="s">
        <v>73</v>
      </c>
      <c r="F1210" s="217">
        <v>9940.0</v>
      </c>
      <c r="G1210" s="217">
        <v>9940.0</v>
      </c>
      <c r="H1210" s="225">
        <f t="shared" si="3"/>
        <v>0</v>
      </c>
      <c r="I1210" s="231" t="s">
        <v>4864</v>
      </c>
      <c r="J1210" s="231" t="s">
        <v>35</v>
      </c>
      <c r="K1210" s="195" t="s">
        <v>423</v>
      </c>
      <c r="L1210" s="285">
        <v>45778.0</v>
      </c>
      <c r="M1210" s="154"/>
      <c r="N1210" s="151"/>
      <c r="O1210" s="182" t="s">
        <v>4868</v>
      </c>
      <c r="P1210" s="182"/>
      <c r="Q1210" s="182" t="s">
        <v>4869</v>
      </c>
    </row>
    <row r="1211">
      <c r="A1211" s="287"/>
      <c r="B1211" s="128">
        <v>1204.0</v>
      </c>
      <c r="C1211" s="128">
        <v>800237.0</v>
      </c>
      <c r="D1211" s="242" t="s">
        <v>4870</v>
      </c>
      <c r="E1211" s="167" t="s">
        <v>73</v>
      </c>
      <c r="F1211" s="216">
        <v>14000.0</v>
      </c>
      <c r="G1211" s="216">
        <v>14000.0</v>
      </c>
      <c r="H1211" s="227">
        <f t="shared" si="3"/>
        <v>0</v>
      </c>
      <c r="I1211" s="229" t="s">
        <v>2441</v>
      </c>
      <c r="J1211" s="229" t="s">
        <v>41</v>
      </c>
      <c r="K1211" s="193" t="s">
        <v>998</v>
      </c>
      <c r="L1211" s="288">
        <v>45778.0</v>
      </c>
      <c r="M1211" s="154"/>
      <c r="N1211" s="151"/>
      <c r="O1211" s="182" t="s">
        <v>4871</v>
      </c>
      <c r="P1211" s="182"/>
      <c r="Q1211" s="182" t="s">
        <v>4872</v>
      </c>
    </row>
    <row r="1212">
      <c r="A1212" s="287"/>
      <c r="B1212" s="128">
        <v>1205.0</v>
      </c>
      <c r="C1212" s="128">
        <v>900011.0</v>
      </c>
      <c r="D1212" s="242" t="s">
        <v>4873</v>
      </c>
      <c r="E1212" s="167" t="s">
        <v>73</v>
      </c>
      <c r="F1212" s="217">
        <v>12160.0</v>
      </c>
      <c r="G1212" s="217">
        <v>12160.0</v>
      </c>
      <c r="H1212" s="225">
        <f t="shared" si="3"/>
        <v>0</v>
      </c>
      <c r="I1212" s="231" t="s">
        <v>1557</v>
      </c>
      <c r="J1212" s="246" t="s">
        <v>46</v>
      </c>
      <c r="K1212" s="195" t="s">
        <v>1547</v>
      </c>
      <c r="L1212" s="285">
        <v>45778.0</v>
      </c>
      <c r="M1212" s="154"/>
      <c r="N1212" s="151"/>
      <c r="O1212" s="182" t="s">
        <v>4874</v>
      </c>
      <c r="P1212" s="182"/>
      <c r="Q1212" s="182" t="s">
        <v>4875</v>
      </c>
    </row>
    <row r="1213">
      <c r="A1213" s="287"/>
      <c r="B1213" s="128">
        <v>1206.0</v>
      </c>
      <c r="C1213" s="128">
        <v>900102.0</v>
      </c>
      <c r="D1213" s="242" t="s">
        <v>4876</v>
      </c>
      <c r="E1213" s="167" t="s">
        <v>73</v>
      </c>
      <c r="F1213" s="216">
        <v>90000.0</v>
      </c>
      <c r="G1213" s="216">
        <v>90000.0</v>
      </c>
      <c r="H1213" s="227">
        <f t="shared" si="3"/>
        <v>0</v>
      </c>
      <c r="I1213" s="229" t="s">
        <v>3696</v>
      </c>
      <c r="J1213" s="250" t="s">
        <v>46</v>
      </c>
      <c r="K1213" s="193" t="s">
        <v>1503</v>
      </c>
      <c r="L1213" s="288">
        <v>45778.0</v>
      </c>
      <c r="M1213" s="154"/>
      <c r="N1213" s="151"/>
      <c r="O1213" s="182" t="s">
        <v>4877</v>
      </c>
      <c r="P1213" s="182"/>
      <c r="Q1213" s="182" t="s">
        <v>4878</v>
      </c>
    </row>
    <row r="1214">
      <c r="A1214" s="287"/>
      <c r="B1214" s="128">
        <v>1207.0</v>
      </c>
      <c r="C1214" s="128">
        <v>900203.0</v>
      </c>
      <c r="D1214" s="242" t="s">
        <v>4879</v>
      </c>
      <c r="E1214" s="167" t="s">
        <v>73</v>
      </c>
      <c r="F1214" s="217">
        <v>46000.0</v>
      </c>
      <c r="G1214" s="217">
        <v>46000.0</v>
      </c>
      <c r="H1214" s="225">
        <f t="shared" si="3"/>
        <v>0</v>
      </c>
      <c r="I1214" s="231" t="s">
        <v>3696</v>
      </c>
      <c r="J1214" s="246" t="s">
        <v>46</v>
      </c>
      <c r="K1214" s="195" t="s">
        <v>938</v>
      </c>
      <c r="L1214" s="285">
        <v>45778.0</v>
      </c>
      <c r="M1214" s="154"/>
      <c r="N1214" s="151"/>
      <c r="O1214" s="182" t="s">
        <v>4880</v>
      </c>
      <c r="P1214" s="182"/>
      <c r="Q1214" s="182" t="s">
        <v>4881</v>
      </c>
    </row>
    <row r="1215">
      <c r="A1215" s="287"/>
      <c r="B1215" s="141">
        <v>1208.0</v>
      </c>
      <c r="C1215" s="128">
        <v>1000170.0</v>
      </c>
      <c r="D1215" s="242" t="s">
        <v>4882</v>
      </c>
      <c r="E1215" s="167" t="s">
        <v>73</v>
      </c>
      <c r="F1215" s="273">
        <v>30000.0</v>
      </c>
      <c r="G1215" s="273">
        <v>30000.0</v>
      </c>
      <c r="H1215" s="227">
        <f t="shared" si="3"/>
        <v>0</v>
      </c>
      <c r="I1215" s="229" t="s">
        <v>2712</v>
      </c>
      <c r="J1215" s="193" t="s">
        <v>52</v>
      </c>
      <c r="K1215" s="193" t="s">
        <v>3381</v>
      </c>
      <c r="L1215" s="288">
        <v>45778.0</v>
      </c>
      <c r="M1215" s="154"/>
      <c r="N1215" s="151"/>
      <c r="O1215" s="182" t="s">
        <v>4883</v>
      </c>
      <c r="P1215" s="182"/>
      <c r="Q1215" s="182" t="s">
        <v>4884</v>
      </c>
    </row>
    <row r="1216">
      <c r="A1216" s="287"/>
      <c r="B1216" s="128">
        <v>1209.0</v>
      </c>
      <c r="C1216" s="128">
        <v>1100104.0</v>
      </c>
      <c r="D1216" s="242" t="s">
        <v>4885</v>
      </c>
      <c r="E1216" s="167" t="s">
        <v>73</v>
      </c>
      <c r="F1216" s="293">
        <v>102857.0</v>
      </c>
      <c r="G1216" s="293">
        <v>102857.0</v>
      </c>
      <c r="H1216" s="225">
        <f t="shared" si="3"/>
        <v>0</v>
      </c>
      <c r="I1216" s="231" t="s">
        <v>1552</v>
      </c>
      <c r="J1216" s="195" t="s">
        <v>53</v>
      </c>
      <c r="K1216" s="195" t="s">
        <v>3546</v>
      </c>
      <c r="L1216" s="285">
        <v>45778.0</v>
      </c>
      <c r="M1216" s="154"/>
      <c r="N1216" s="151"/>
      <c r="O1216" s="182" t="s">
        <v>4886</v>
      </c>
      <c r="P1216" s="182"/>
      <c r="Q1216" s="182" t="s">
        <v>4887</v>
      </c>
    </row>
    <row r="1217">
      <c r="A1217" s="287"/>
      <c r="B1217" s="128">
        <v>1210.0</v>
      </c>
      <c r="C1217" s="128">
        <v>1100202.0</v>
      </c>
      <c r="D1217" s="242" t="s">
        <v>4888</v>
      </c>
      <c r="E1217" s="167" t="s">
        <v>73</v>
      </c>
      <c r="F1217" s="303">
        <v>199686.0</v>
      </c>
      <c r="G1217" s="303">
        <v>199686.0</v>
      </c>
      <c r="H1217" s="227">
        <f t="shared" si="3"/>
        <v>0</v>
      </c>
      <c r="I1217" s="229" t="s">
        <v>4889</v>
      </c>
      <c r="J1217" s="193" t="s">
        <v>53</v>
      </c>
      <c r="K1217" s="193" t="s">
        <v>3546</v>
      </c>
      <c r="L1217" s="288">
        <v>45778.0</v>
      </c>
      <c r="M1217" s="154"/>
      <c r="N1217" s="151"/>
      <c r="O1217" s="182" t="s">
        <v>4890</v>
      </c>
      <c r="P1217" s="315"/>
      <c r="Q1217" s="182" t="s">
        <v>4891</v>
      </c>
    </row>
    <row r="1218">
      <c r="A1218" s="287"/>
      <c r="B1218" s="128">
        <v>1211.0</v>
      </c>
      <c r="C1218" s="128">
        <v>1200225.0</v>
      </c>
      <c r="D1218" s="242" t="s">
        <v>4892</v>
      </c>
      <c r="E1218" s="167" t="s">
        <v>73</v>
      </c>
      <c r="F1218" s="279">
        <v>68000.0</v>
      </c>
      <c r="G1218" s="279">
        <v>68000.0</v>
      </c>
      <c r="H1218" s="225">
        <f t="shared" si="3"/>
        <v>0</v>
      </c>
      <c r="I1218" s="231" t="s">
        <v>2518</v>
      </c>
      <c r="J1218" s="195" t="s">
        <v>54</v>
      </c>
      <c r="K1218" s="195" t="s">
        <v>3660</v>
      </c>
      <c r="L1218" s="285">
        <v>45778.0</v>
      </c>
      <c r="M1218" s="154"/>
      <c r="N1218" s="151"/>
      <c r="O1218" s="182" t="s">
        <v>4893</v>
      </c>
      <c r="P1218" s="315"/>
      <c r="Q1218" s="182" t="s">
        <v>4894</v>
      </c>
    </row>
    <row r="1219">
      <c r="A1219" s="287"/>
      <c r="B1219" s="141">
        <v>1212.0</v>
      </c>
      <c r="C1219" s="128">
        <v>1200228.0</v>
      </c>
      <c r="D1219" s="242" t="s">
        <v>4895</v>
      </c>
      <c r="E1219" s="167" t="s">
        <v>73</v>
      </c>
      <c r="F1219" s="273">
        <v>190500.0</v>
      </c>
      <c r="G1219" s="273">
        <v>190500.0</v>
      </c>
      <c r="H1219" s="227">
        <f t="shared" si="3"/>
        <v>0</v>
      </c>
      <c r="I1219" s="229" t="s">
        <v>2518</v>
      </c>
      <c r="J1219" s="193" t="s">
        <v>54</v>
      </c>
      <c r="K1219" s="193" t="s">
        <v>4020</v>
      </c>
      <c r="L1219" s="288">
        <v>45778.0</v>
      </c>
      <c r="M1219" s="154"/>
      <c r="N1219" s="151"/>
      <c r="O1219" s="182" t="s">
        <v>4896</v>
      </c>
      <c r="P1219" s="315"/>
      <c r="Q1219" s="182" t="s">
        <v>4897</v>
      </c>
    </row>
    <row r="1220">
      <c r="A1220" s="287"/>
      <c r="B1220" s="128">
        <v>1213.0</v>
      </c>
      <c r="C1220" s="128">
        <v>1200245.0</v>
      </c>
      <c r="D1220" s="242" t="s">
        <v>4898</v>
      </c>
      <c r="E1220" s="167" t="s">
        <v>73</v>
      </c>
      <c r="F1220" s="279">
        <v>250000.0</v>
      </c>
      <c r="G1220" s="279">
        <v>250000.0</v>
      </c>
      <c r="H1220" s="225">
        <f t="shared" si="3"/>
        <v>0</v>
      </c>
      <c r="I1220" s="231" t="s">
        <v>4899</v>
      </c>
      <c r="J1220" s="195" t="s">
        <v>54</v>
      </c>
      <c r="K1220" s="195" t="s">
        <v>4020</v>
      </c>
      <c r="L1220" s="285">
        <v>45778.0</v>
      </c>
      <c r="M1220" s="154"/>
      <c r="N1220" s="151"/>
      <c r="O1220" s="182" t="s">
        <v>4900</v>
      </c>
      <c r="P1220" s="315"/>
      <c r="Q1220" s="182" t="s">
        <v>4901</v>
      </c>
    </row>
    <row r="1221">
      <c r="A1221" s="287"/>
      <c r="B1221" s="128">
        <v>1214.0</v>
      </c>
      <c r="C1221" s="128">
        <v>1300039.0</v>
      </c>
      <c r="D1221" s="242" t="s">
        <v>4902</v>
      </c>
      <c r="E1221" s="167" t="s">
        <v>73</v>
      </c>
      <c r="F1221" s="304">
        <v>27370.0</v>
      </c>
      <c r="G1221" s="304">
        <v>27370.0</v>
      </c>
      <c r="H1221" s="227">
        <f t="shared" si="3"/>
        <v>0</v>
      </c>
      <c r="I1221" s="229"/>
      <c r="J1221" s="193" t="s">
        <v>55</v>
      </c>
      <c r="K1221" s="193" t="s">
        <v>3660</v>
      </c>
      <c r="L1221" s="288">
        <v>45778.0</v>
      </c>
      <c r="M1221" s="154"/>
      <c r="N1221" s="151"/>
      <c r="O1221" s="182" t="s">
        <v>4903</v>
      </c>
      <c r="P1221" s="315"/>
      <c r="Q1221" s="182" t="s">
        <v>4904</v>
      </c>
    </row>
    <row r="1222">
      <c r="A1222" s="287"/>
      <c r="B1222" s="128">
        <v>1215.0</v>
      </c>
      <c r="C1222" s="128">
        <v>800015.0</v>
      </c>
      <c r="D1222" s="242" t="s">
        <v>4905</v>
      </c>
      <c r="E1222" s="168" t="s">
        <v>73</v>
      </c>
      <c r="F1222" s="217">
        <v>74000.0</v>
      </c>
      <c r="G1222" s="217">
        <v>74000.0</v>
      </c>
      <c r="H1222" s="225">
        <f t="shared" si="3"/>
        <v>0</v>
      </c>
      <c r="I1222" s="231" t="s">
        <v>4906</v>
      </c>
      <c r="J1222" s="231" t="s">
        <v>41</v>
      </c>
      <c r="K1222" s="195" t="s">
        <v>1201</v>
      </c>
      <c r="L1222" s="285">
        <v>45778.0</v>
      </c>
      <c r="M1222" s="154"/>
      <c r="N1222" s="151"/>
      <c r="O1222" s="182" t="s">
        <v>4907</v>
      </c>
      <c r="P1222" s="315"/>
      <c r="Q1222" s="182" t="s">
        <v>4908</v>
      </c>
    </row>
    <row r="1223">
      <c r="A1223" s="287"/>
      <c r="B1223" s="141">
        <v>1216.0</v>
      </c>
      <c r="C1223" s="128">
        <v>800322.0</v>
      </c>
      <c r="D1223" s="242" t="s">
        <v>4909</v>
      </c>
      <c r="E1223" s="168" t="s">
        <v>73</v>
      </c>
      <c r="F1223" s="216">
        <v>60000.0</v>
      </c>
      <c r="G1223" s="216">
        <v>60000.0</v>
      </c>
      <c r="H1223" s="227">
        <f t="shared" si="3"/>
        <v>0</v>
      </c>
      <c r="I1223" s="229" t="s">
        <v>611</v>
      </c>
      <c r="J1223" s="229" t="s">
        <v>41</v>
      </c>
      <c r="K1223" s="193" t="s">
        <v>895</v>
      </c>
      <c r="L1223" s="288">
        <v>45778.0</v>
      </c>
      <c r="M1223" s="154"/>
      <c r="N1223" s="151"/>
      <c r="O1223" s="182" t="s">
        <v>4910</v>
      </c>
      <c r="P1223" s="315"/>
      <c r="Q1223" s="182" t="s">
        <v>4911</v>
      </c>
    </row>
    <row r="1224">
      <c r="A1224" s="287"/>
      <c r="B1224" s="128">
        <v>1217.0</v>
      </c>
      <c r="C1224" s="128">
        <v>800355.0</v>
      </c>
      <c r="D1224" s="245" t="s">
        <v>4912</v>
      </c>
      <c r="E1224" s="168" t="s">
        <v>73</v>
      </c>
      <c r="F1224" s="217">
        <v>25000.0</v>
      </c>
      <c r="G1224" s="217">
        <v>25000.0</v>
      </c>
      <c r="H1224" s="225">
        <f t="shared" si="3"/>
        <v>0</v>
      </c>
      <c r="I1224" s="231" t="s">
        <v>4820</v>
      </c>
      <c r="J1224" s="231" t="s">
        <v>41</v>
      </c>
      <c r="K1224" s="195" t="s">
        <v>423</v>
      </c>
      <c r="L1224" s="285">
        <v>45778.0</v>
      </c>
      <c r="M1224" s="154"/>
      <c r="N1224" s="151"/>
      <c r="O1224" s="182" t="s">
        <v>4913</v>
      </c>
      <c r="P1224" s="315"/>
      <c r="Q1224" s="182" t="s">
        <v>4914</v>
      </c>
    </row>
    <row r="1225">
      <c r="A1225" s="287"/>
      <c r="B1225" s="128">
        <v>1218.0</v>
      </c>
      <c r="C1225" s="128">
        <v>900201.0</v>
      </c>
      <c r="D1225" s="242" t="s">
        <v>4915</v>
      </c>
      <c r="E1225" s="167" t="s">
        <v>73</v>
      </c>
      <c r="F1225" s="216">
        <v>15000.0</v>
      </c>
      <c r="G1225" s="216">
        <v>15000.0</v>
      </c>
      <c r="H1225" s="227">
        <f t="shared" si="3"/>
        <v>0</v>
      </c>
      <c r="I1225" s="229" t="s">
        <v>1061</v>
      </c>
      <c r="J1225" s="250" t="s">
        <v>46</v>
      </c>
      <c r="K1225" s="193" t="s">
        <v>1503</v>
      </c>
      <c r="L1225" s="288">
        <v>45778.0</v>
      </c>
      <c r="M1225" s="154"/>
      <c r="N1225" s="151"/>
      <c r="O1225" s="182" t="s">
        <v>4916</v>
      </c>
      <c r="P1225" s="315"/>
      <c r="Q1225" s="182" t="s">
        <v>4917</v>
      </c>
    </row>
    <row r="1226">
      <c r="A1226" s="287"/>
      <c r="B1226" s="128">
        <v>1219.0</v>
      </c>
      <c r="C1226" s="128">
        <v>1000053.0</v>
      </c>
      <c r="D1226" s="242" t="s">
        <v>4918</v>
      </c>
      <c r="E1226" s="167" t="s">
        <v>73</v>
      </c>
      <c r="F1226" s="279">
        <v>92000.0</v>
      </c>
      <c r="G1226" s="279">
        <v>92000.0</v>
      </c>
      <c r="H1226" s="225">
        <f t="shared" si="3"/>
        <v>0</v>
      </c>
      <c r="I1226" s="231" t="s">
        <v>2712</v>
      </c>
      <c r="J1226" s="195" t="s">
        <v>52</v>
      </c>
      <c r="K1226" s="195" t="s">
        <v>515</v>
      </c>
      <c r="L1226" s="285">
        <v>45778.0</v>
      </c>
      <c r="M1226" s="154"/>
      <c r="N1226" s="151"/>
      <c r="O1226" s="182" t="s">
        <v>4919</v>
      </c>
      <c r="P1226" s="315"/>
      <c r="Q1226" s="182" t="s">
        <v>4920</v>
      </c>
    </row>
    <row r="1227">
      <c r="A1227" s="287"/>
      <c r="B1227" s="128">
        <v>1220.0</v>
      </c>
      <c r="C1227" s="128">
        <v>1100061.0</v>
      </c>
      <c r="D1227" s="242" t="s">
        <v>4921</v>
      </c>
      <c r="E1227" s="167" t="s">
        <v>73</v>
      </c>
      <c r="F1227" s="303">
        <v>200000.0</v>
      </c>
      <c r="G1227" s="303">
        <v>200000.0</v>
      </c>
      <c r="H1227" s="227">
        <f t="shared" si="3"/>
        <v>0</v>
      </c>
      <c r="I1227" s="229" t="s">
        <v>4922</v>
      </c>
      <c r="J1227" s="193" t="s">
        <v>53</v>
      </c>
      <c r="K1227" s="193" t="s">
        <v>3546</v>
      </c>
      <c r="L1227" s="288">
        <v>45778.0</v>
      </c>
      <c r="M1227" s="154"/>
      <c r="N1227" s="151"/>
      <c r="O1227" s="182" t="s">
        <v>4923</v>
      </c>
      <c r="P1227" s="315"/>
      <c r="Q1227" s="182" t="s">
        <v>4924</v>
      </c>
    </row>
    <row r="1228">
      <c r="A1228" s="287"/>
      <c r="B1228" s="128">
        <v>1221.0</v>
      </c>
      <c r="C1228" s="128">
        <v>1100103.0</v>
      </c>
      <c r="D1228" s="242" t="s">
        <v>4925</v>
      </c>
      <c r="E1228" s="167" t="s">
        <v>73</v>
      </c>
      <c r="F1228" s="293">
        <v>96425.0</v>
      </c>
      <c r="G1228" s="293">
        <v>96425.0</v>
      </c>
      <c r="H1228" s="225">
        <f t="shared" si="3"/>
        <v>0</v>
      </c>
      <c r="I1228" s="231" t="s">
        <v>2446</v>
      </c>
      <c r="J1228" s="195" t="s">
        <v>53</v>
      </c>
      <c r="K1228" s="195" t="s">
        <v>3587</v>
      </c>
      <c r="L1228" s="285">
        <v>45778.0</v>
      </c>
      <c r="M1228" s="154"/>
      <c r="N1228" s="151"/>
      <c r="O1228" s="182" t="s">
        <v>4926</v>
      </c>
      <c r="P1228" s="315"/>
      <c r="Q1228" s="182" t="s">
        <v>4927</v>
      </c>
    </row>
    <row r="1229">
      <c r="A1229" s="287"/>
      <c r="B1229" s="141">
        <v>1222.0</v>
      </c>
      <c r="C1229" s="128">
        <v>1100160.0</v>
      </c>
      <c r="D1229" s="242" t="s">
        <v>4928</v>
      </c>
      <c r="E1229" s="167" t="s">
        <v>73</v>
      </c>
      <c r="F1229" s="303">
        <v>200000.0</v>
      </c>
      <c r="G1229" s="303">
        <v>200000.0</v>
      </c>
      <c r="H1229" s="227">
        <f t="shared" si="3"/>
        <v>0</v>
      </c>
      <c r="I1229" s="229" t="s">
        <v>4792</v>
      </c>
      <c r="J1229" s="193" t="s">
        <v>53</v>
      </c>
      <c r="K1229" s="193" t="s">
        <v>3546</v>
      </c>
      <c r="L1229" s="288">
        <v>45778.0</v>
      </c>
      <c r="M1229" s="154"/>
      <c r="N1229" s="151"/>
      <c r="O1229" s="182" t="s">
        <v>4929</v>
      </c>
      <c r="P1229" s="315"/>
      <c r="Q1229" s="182" t="s">
        <v>4930</v>
      </c>
    </row>
    <row r="1230">
      <c r="A1230" s="287"/>
      <c r="B1230" s="128">
        <v>1223.0</v>
      </c>
      <c r="C1230" s="128">
        <v>1100291.0</v>
      </c>
      <c r="D1230" s="242" t="s">
        <v>4931</v>
      </c>
      <c r="E1230" s="167" t="s">
        <v>73</v>
      </c>
      <c r="F1230" s="293">
        <v>294857.0</v>
      </c>
      <c r="G1230" s="293">
        <v>294857.0</v>
      </c>
      <c r="H1230" s="225">
        <f t="shared" si="3"/>
        <v>0</v>
      </c>
      <c r="I1230" s="231" t="s">
        <v>2324</v>
      </c>
      <c r="J1230" s="195" t="s">
        <v>53</v>
      </c>
      <c r="K1230" s="195" t="s">
        <v>3928</v>
      </c>
      <c r="L1230" s="285">
        <v>45778.0</v>
      </c>
      <c r="M1230" s="154"/>
      <c r="N1230" s="151"/>
      <c r="O1230" s="182" t="s">
        <v>4932</v>
      </c>
      <c r="P1230" s="315"/>
      <c r="Q1230" s="182" t="s">
        <v>4933</v>
      </c>
    </row>
    <row r="1231">
      <c r="A1231" s="287"/>
      <c r="B1231" s="128">
        <v>1224.0</v>
      </c>
      <c r="C1231" s="128">
        <v>1200036.0</v>
      </c>
      <c r="D1231" s="242" t="s">
        <v>4934</v>
      </c>
      <c r="E1231" s="167" t="s">
        <v>73</v>
      </c>
      <c r="F1231" s="273">
        <v>90000.0</v>
      </c>
      <c r="G1231" s="273">
        <v>90000.0</v>
      </c>
      <c r="H1231" s="227">
        <f t="shared" si="3"/>
        <v>0</v>
      </c>
      <c r="I1231" s="229" t="s">
        <v>4084</v>
      </c>
      <c r="J1231" s="193" t="s">
        <v>54</v>
      </c>
      <c r="K1231" s="193" t="s">
        <v>3660</v>
      </c>
      <c r="L1231" s="288">
        <v>45778.0</v>
      </c>
      <c r="M1231" s="154"/>
      <c r="N1231" s="151"/>
      <c r="O1231" s="182" t="s">
        <v>4935</v>
      </c>
      <c r="P1231" s="315"/>
      <c r="Q1231" s="182" t="s">
        <v>4936</v>
      </c>
    </row>
    <row r="1232">
      <c r="A1232" s="287"/>
      <c r="B1232" s="128">
        <v>1225.0</v>
      </c>
      <c r="C1232" s="128">
        <v>1200074.0</v>
      </c>
      <c r="D1232" s="242" t="s">
        <v>4937</v>
      </c>
      <c r="E1232" s="167" t="s">
        <v>73</v>
      </c>
      <c r="F1232" s="279">
        <v>95000.0</v>
      </c>
      <c r="G1232" s="279">
        <v>95000.0</v>
      </c>
      <c r="H1232" s="225">
        <f t="shared" si="3"/>
        <v>0</v>
      </c>
      <c r="I1232" s="231" t="s">
        <v>4084</v>
      </c>
      <c r="J1232" s="195" t="s">
        <v>54</v>
      </c>
      <c r="K1232" s="195" t="s">
        <v>3660</v>
      </c>
      <c r="L1232" s="285">
        <v>45778.0</v>
      </c>
      <c r="M1232" s="154"/>
      <c r="N1232" s="151"/>
      <c r="O1232" s="182" t="s">
        <v>4938</v>
      </c>
      <c r="P1232" s="315"/>
      <c r="Q1232" s="182" t="s">
        <v>4939</v>
      </c>
    </row>
    <row r="1233">
      <c r="A1233" s="287"/>
      <c r="B1233" s="141">
        <v>1226.0</v>
      </c>
      <c r="C1233" s="128">
        <v>800274.0</v>
      </c>
      <c r="D1233" s="242" t="s">
        <v>4940</v>
      </c>
      <c r="E1233" s="312" t="s">
        <v>4642</v>
      </c>
      <c r="F1233" s="216">
        <v>26500.0</v>
      </c>
      <c r="G1233" s="221">
        <v>19875.0</v>
      </c>
      <c r="H1233" s="227">
        <f t="shared" si="3"/>
        <v>6625</v>
      </c>
      <c r="I1233" s="229" t="s">
        <v>4941</v>
      </c>
      <c r="J1233" s="229" t="s">
        <v>41</v>
      </c>
      <c r="K1233" s="193" t="s">
        <v>740</v>
      </c>
      <c r="L1233" s="288">
        <v>45778.0</v>
      </c>
      <c r="M1233" s="154"/>
      <c r="N1233" s="151"/>
      <c r="O1233" s="182" t="s">
        <v>4942</v>
      </c>
      <c r="P1233" s="182"/>
      <c r="Q1233" s="182" t="s">
        <v>4943</v>
      </c>
    </row>
    <row r="1234">
      <c r="A1234" s="287"/>
      <c r="B1234" s="128">
        <v>1227.0</v>
      </c>
      <c r="C1234" s="128">
        <v>800059.0</v>
      </c>
      <c r="D1234" s="242" t="s">
        <v>4944</v>
      </c>
      <c r="E1234" s="312" t="s">
        <v>4642</v>
      </c>
      <c r="F1234" s="217">
        <v>7640.0</v>
      </c>
      <c r="G1234" s="218">
        <v>6791.0</v>
      </c>
      <c r="H1234" s="225">
        <f t="shared" si="3"/>
        <v>849</v>
      </c>
      <c r="I1234" s="231" t="s">
        <v>1882</v>
      </c>
      <c r="J1234" s="231" t="s">
        <v>41</v>
      </c>
      <c r="K1234" s="195" t="s">
        <v>1062</v>
      </c>
      <c r="L1234" s="285">
        <v>45778.0</v>
      </c>
      <c r="M1234" s="154"/>
      <c r="N1234" s="151"/>
      <c r="O1234" s="182" t="s">
        <v>4945</v>
      </c>
      <c r="P1234" s="182"/>
      <c r="Q1234" s="182" t="s">
        <v>4946</v>
      </c>
    </row>
    <row r="1235">
      <c r="A1235" s="287"/>
      <c r="B1235" s="128">
        <v>1228.0</v>
      </c>
      <c r="C1235" s="128">
        <v>800120.0</v>
      </c>
      <c r="D1235" s="242" t="s">
        <v>4947</v>
      </c>
      <c r="E1235" s="312" t="s">
        <v>4642</v>
      </c>
      <c r="F1235" s="216">
        <v>13500.0</v>
      </c>
      <c r="G1235" s="221">
        <v>8100.0</v>
      </c>
      <c r="H1235" s="227">
        <f t="shared" si="3"/>
        <v>5400</v>
      </c>
      <c r="I1235" s="229" t="s">
        <v>1882</v>
      </c>
      <c r="J1235" s="229" t="s">
        <v>41</v>
      </c>
      <c r="K1235" s="193" t="s">
        <v>692</v>
      </c>
      <c r="L1235" s="288">
        <v>45778.0</v>
      </c>
      <c r="M1235" s="154"/>
      <c r="N1235" s="151"/>
      <c r="O1235" s="182" t="s">
        <v>4948</v>
      </c>
      <c r="P1235" s="182"/>
      <c r="Q1235" s="182" t="s">
        <v>4949</v>
      </c>
    </row>
    <row r="1236">
      <c r="A1236" s="287"/>
      <c r="B1236" s="128">
        <v>1229.0</v>
      </c>
      <c r="C1236" s="128">
        <v>800142.0</v>
      </c>
      <c r="D1236" s="242" t="s">
        <v>4950</v>
      </c>
      <c r="E1236" s="312" t="s">
        <v>4642</v>
      </c>
      <c r="F1236" s="217">
        <v>28400.0</v>
      </c>
      <c r="G1236" s="218">
        <v>25244.0</v>
      </c>
      <c r="H1236" s="225">
        <f t="shared" si="3"/>
        <v>3156</v>
      </c>
      <c r="I1236" s="231" t="s">
        <v>1882</v>
      </c>
      <c r="J1236" s="231" t="s">
        <v>41</v>
      </c>
      <c r="K1236" s="195" t="s">
        <v>364</v>
      </c>
      <c r="L1236" s="285">
        <v>45778.0</v>
      </c>
      <c r="M1236" s="154"/>
      <c r="N1236" s="151"/>
      <c r="O1236" s="182" t="s">
        <v>4951</v>
      </c>
      <c r="P1236" s="182"/>
      <c r="Q1236" s="182" t="s">
        <v>4952</v>
      </c>
    </row>
    <row r="1237">
      <c r="A1237" s="287"/>
      <c r="B1237" s="141">
        <v>1230.0</v>
      </c>
      <c r="C1237" s="128">
        <v>800146.0</v>
      </c>
      <c r="D1237" s="242" t="s">
        <v>4953</v>
      </c>
      <c r="E1237" s="312" t="s">
        <v>4642</v>
      </c>
      <c r="F1237" s="216">
        <v>12500.0</v>
      </c>
      <c r="G1237" s="221">
        <v>8333.0</v>
      </c>
      <c r="H1237" s="227">
        <f t="shared" si="3"/>
        <v>4167</v>
      </c>
      <c r="I1237" s="229" t="s">
        <v>1882</v>
      </c>
      <c r="J1237" s="229" t="s">
        <v>41</v>
      </c>
      <c r="K1237" s="193" t="s">
        <v>423</v>
      </c>
      <c r="L1237" s="288">
        <v>45778.0</v>
      </c>
      <c r="M1237" s="154"/>
      <c r="N1237" s="151"/>
      <c r="O1237" s="182" t="s">
        <v>4954</v>
      </c>
      <c r="P1237" s="182"/>
      <c r="Q1237" s="182" t="s">
        <v>4955</v>
      </c>
    </row>
    <row r="1238">
      <c r="A1238" s="287"/>
      <c r="B1238" s="128">
        <v>1231.0</v>
      </c>
      <c r="C1238" s="128">
        <v>800359.0</v>
      </c>
      <c r="D1238" s="242" t="s">
        <v>4956</v>
      </c>
      <c r="E1238" s="312" t="s">
        <v>4642</v>
      </c>
      <c r="F1238" s="217">
        <v>10000.0</v>
      </c>
      <c r="G1238" s="218">
        <v>7500.0</v>
      </c>
      <c r="H1238" s="225">
        <f t="shared" si="3"/>
        <v>2500</v>
      </c>
      <c r="I1238" s="231" t="s">
        <v>422</v>
      </c>
      <c r="J1238" s="231" t="s">
        <v>41</v>
      </c>
      <c r="K1238" s="195" t="s">
        <v>1130</v>
      </c>
      <c r="L1238" s="285">
        <v>45778.0</v>
      </c>
      <c r="M1238" s="154"/>
      <c r="N1238" s="151"/>
      <c r="O1238" s="182" t="s">
        <v>4957</v>
      </c>
      <c r="P1238" s="182"/>
      <c r="Q1238" s="182" t="s">
        <v>4958</v>
      </c>
    </row>
    <row r="1239">
      <c r="A1239" s="287"/>
      <c r="B1239" s="128">
        <v>1232.0</v>
      </c>
      <c r="C1239" s="128">
        <v>800122.0</v>
      </c>
      <c r="D1239" s="242" t="s">
        <v>4959</v>
      </c>
      <c r="E1239" s="167" t="s">
        <v>73</v>
      </c>
      <c r="F1239" s="216">
        <v>67500.0</v>
      </c>
      <c r="G1239" s="216">
        <v>67500.0</v>
      </c>
      <c r="H1239" s="227">
        <f t="shared" si="3"/>
        <v>0</v>
      </c>
      <c r="I1239" s="229" t="s">
        <v>601</v>
      </c>
      <c r="J1239" s="229" t="s">
        <v>41</v>
      </c>
      <c r="K1239" s="193" t="s">
        <v>423</v>
      </c>
      <c r="L1239" s="288">
        <v>45778.0</v>
      </c>
      <c r="M1239" s="154"/>
      <c r="N1239" s="151"/>
      <c r="O1239" s="182" t="s">
        <v>4960</v>
      </c>
      <c r="P1239" s="182"/>
      <c r="Q1239" s="182" t="s">
        <v>4961</v>
      </c>
    </row>
    <row r="1240">
      <c r="A1240" s="287"/>
      <c r="B1240" s="128">
        <v>1233.0</v>
      </c>
      <c r="C1240" s="128">
        <v>800031.0</v>
      </c>
      <c r="D1240" s="242" t="s">
        <v>4962</v>
      </c>
      <c r="E1240" s="168" t="s">
        <v>73</v>
      </c>
      <c r="F1240" s="217">
        <v>84000.0</v>
      </c>
      <c r="G1240" s="217">
        <v>84000.0</v>
      </c>
      <c r="H1240" s="225">
        <f t="shared" si="3"/>
        <v>0</v>
      </c>
      <c r="I1240" s="231" t="s">
        <v>601</v>
      </c>
      <c r="J1240" s="231" t="s">
        <v>41</v>
      </c>
      <c r="K1240" s="195" t="s">
        <v>895</v>
      </c>
      <c r="L1240" s="285">
        <v>45778.0</v>
      </c>
      <c r="M1240" s="154"/>
      <c r="N1240" s="151"/>
      <c r="O1240" s="182" t="s">
        <v>4963</v>
      </c>
      <c r="P1240" s="182"/>
      <c r="Q1240" s="182" t="s">
        <v>4964</v>
      </c>
    </row>
    <row r="1241">
      <c r="A1241" s="287"/>
      <c r="B1241" s="128">
        <v>1234.0</v>
      </c>
      <c r="C1241" s="128">
        <v>700252.0</v>
      </c>
      <c r="D1241" s="241" t="s">
        <v>4965</v>
      </c>
      <c r="E1241" s="312" t="s">
        <v>4642</v>
      </c>
      <c r="F1241" s="216">
        <v>54000.0</v>
      </c>
      <c r="G1241" s="221">
        <v>47250.0</v>
      </c>
      <c r="H1241" s="227">
        <f t="shared" si="3"/>
        <v>6750</v>
      </c>
      <c r="I1241" s="229" t="s">
        <v>882</v>
      </c>
      <c r="J1241" s="229" t="s">
        <v>35</v>
      </c>
      <c r="K1241" s="193" t="s">
        <v>1155</v>
      </c>
      <c r="L1241" s="288">
        <v>45778.0</v>
      </c>
      <c r="M1241" s="154"/>
      <c r="N1241" s="151"/>
      <c r="O1241" s="182" t="s">
        <v>4966</v>
      </c>
      <c r="P1241" s="182"/>
      <c r="Q1241" s="182" t="s">
        <v>4967</v>
      </c>
    </row>
    <row r="1242">
      <c r="A1242" s="287"/>
      <c r="B1242" s="128">
        <v>1235.0</v>
      </c>
      <c r="C1242" s="128">
        <v>800024.0</v>
      </c>
      <c r="D1242" s="242" t="s">
        <v>4968</v>
      </c>
      <c r="E1242" s="312" t="s">
        <v>4642</v>
      </c>
      <c r="F1242" s="217">
        <v>12000.0</v>
      </c>
      <c r="G1242" s="218">
        <v>9000.0</v>
      </c>
      <c r="H1242" s="225">
        <f t="shared" si="3"/>
        <v>3000</v>
      </c>
      <c r="I1242" s="231" t="s">
        <v>882</v>
      </c>
      <c r="J1242" s="231" t="s">
        <v>41</v>
      </c>
      <c r="K1242" s="195" t="s">
        <v>640</v>
      </c>
      <c r="L1242" s="285">
        <v>45778.0</v>
      </c>
      <c r="M1242" s="154"/>
      <c r="N1242" s="151"/>
      <c r="O1242" s="182" t="s">
        <v>4969</v>
      </c>
      <c r="P1242" s="182"/>
      <c r="Q1242" s="182" t="s">
        <v>4970</v>
      </c>
    </row>
    <row r="1243">
      <c r="A1243" s="287"/>
      <c r="B1243" s="141">
        <v>1236.0</v>
      </c>
      <c r="C1243" s="128">
        <v>600120.0</v>
      </c>
      <c r="D1243" s="242" t="s">
        <v>4971</v>
      </c>
      <c r="E1243" s="312" t="s">
        <v>4642</v>
      </c>
      <c r="F1243" s="220">
        <v>20000.0</v>
      </c>
      <c r="G1243" s="221">
        <v>20000.0</v>
      </c>
      <c r="H1243" s="227">
        <f t="shared" si="3"/>
        <v>0</v>
      </c>
      <c r="I1243" s="316" t="s">
        <v>311</v>
      </c>
      <c r="J1243" s="229" t="s">
        <v>30</v>
      </c>
      <c r="K1243" s="193" t="s">
        <v>198</v>
      </c>
      <c r="L1243" s="288">
        <v>45778.0</v>
      </c>
      <c r="M1243" s="154"/>
      <c r="N1243" s="151"/>
      <c r="O1243" s="182" t="s">
        <v>4972</v>
      </c>
      <c r="P1243" s="182"/>
      <c r="Q1243" s="182" t="s">
        <v>4973</v>
      </c>
    </row>
    <row r="1244">
      <c r="A1244" s="287"/>
      <c r="B1244" s="128">
        <v>1237.0</v>
      </c>
      <c r="C1244" s="128">
        <v>1200078.0</v>
      </c>
      <c r="D1244" s="242" t="s">
        <v>4974</v>
      </c>
      <c r="E1244" s="167" t="s">
        <v>73</v>
      </c>
      <c r="F1244" s="279">
        <v>127059.0</v>
      </c>
      <c r="G1244" s="279">
        <v>127059.0</v>
      </c>
      <c r="H1244" s="225">
        <f t="shared" si="3"/>
        <v>0</v>
      </c>
      <c r="I1244" s="231" t="s">
        <v>4975</v>
      </c>
      <c r="J1244" s="231" t="s">
        <v>54</v>
      </c>
      <c r="K1244" s="195" t="s">
        <v>3546</v>
      </c>
      <c r="L1244" s="285">
        <v>45778.0</v>
      </c>
      <c r="M1244" s="154"/>
      <c r="N1244" s="151"/>
      <c r="O1244" s="182" t="s">
        <v>4976</v>
      </c>
      <c r="P1244" s="182"/>
      <c r="Q1244" s="182" t="s">
        <v>4977</v>
      </c>
    </row>
    <row r="1245">
      <c r="A1245" s="287"/>
      <c r="B1245" s="128">
        <v>1238.0</v>
      </c>
      <c r="C1245" s="128">
        <v>1200223.0</v>
      </c>
      <c r="D1245" s="242" t="s">
        <v>4978</v>
      </c>
      <c r="E1245" s="167" t="s">
        <v>73</v>
      </c>
      <c r="F1245" s="273">
        <v>100000.0</v>
      </c>
      <c r="G1245" s="273">
        <v>100000.0</v>
      </c>
      <c r="H1245" s="227">
        <f t="shared" si="3"/>
        <v>0</v>
      </c>
      <c r="I1245" s="229" t="s">
        <v>2518</v>
      </c>
      <c r="J1245" s="229" t="s">
        <v>54</v>
      </c>
      <c r="K1245" s="193" t="s">
        <v>3660</v>
      </c>
      <c r="L1245" s="288">
        <v>45778.0</v>
      </c>
      <c r="M1245" s="154"/>
      <c r="N1245" s="151"/>
      <c r="O1245" s="182" t="s">
        <v>4979</v>
      </c>
      <c r="P1245" s="182"/>
      <c r="Q1245" s="182" t="s">
        <v>4980</v>
      </c>
    </row>
    <row r="1246">
      <c r="A1246" s="287"/>
      <c r="B1246" s="128">
        <v>1239.0</v>
      </c>
      <c r="C1246" s="128">
        <v>1300040.0</v>
      </c>
      <c r="D1246" s="242" t="s">
        <v>4981</v>
      </c>
      <c r="E1246" s="167" t="s">
        <v>73</v>
      </c>
      <c r="F1246" s="305">
        <v>70000.0</v>
      </c>
      <c r="G1246" s="305">
        <v>70000.0</v>
      </c>
      <c r="H1246" s="225">
        <f t="shared" si="3"/>
        <v>0</v>
      </c>
      <c r="I1246" s="231"/>
      <c r="J1246" s="231" t="s">
        <v>55</v>
      </c>
      <c r="K1246" s="195" t="s">
        <v>3546</v>
      </c>
      <c r="L1246" s="285">
        <v>45778.0</v>
      </c>
      <c r="M1246" s="154"/>
      <c r="N1246" s="151"/>
      <c r="O1246" s="182" t="s">
        <v>4982</v>
      </c>
      <c r="P1246" s="182"/>
      <c r="Q1246" s="182" t="s">
        <v>4983</v>
      </c>
    </row>
    <row r="1247">
      <c r="A1247" s="287"/>
      <c r="B1247" s="141">
        <v>1240.0</v>
      </c>
      <c r="C1247" s="128">
        <v>1200209.0</v>
      </c>
      <c r="D1247" s="242" t="s">
        <v>4984</v>
      </c>
      <c r="E1247" s="167" t="s">
        <v>73</v>
      </c>
      <c r="F1247" s="273">
        <v>300000.0</v>
      </c>
      <c r="G1247" s="273">
        <v>300000.0</v>
      </c>
      <c r="H1247" s="227">
        <f t="shared" si="3"/>
        <v>0</v>
      </c>
      <c r="I1247" s="229" t="s">
        <v>4985</v>
      </c>
      <c r="J1247" s="229" t="s">
        <v>54</v>
      </c>
      <c r="K1247" s="193" t="s">
        <v>4311</v>
      </c>
      <c r="L1247" s="288">
        <v>45778.0</v>
      </c>
      <c r="M1247" s="154"/>
      <c r="N1247" s="151"/>
      <c r="O1247" s="182" t="s">
        <v>4986</v>
      </c>
      <c r="P1247" s="182"/>
      <c r="Q1247" s="182" t="s">
        <v>4987</v>
      </c>
    </row>
    <row r="1248">
      <c r="A1248" s="287"/>
      <c r="B1248" s="128">
        <v>1241.0</v>
      </c>
      <c r="C1248" s="128">
        <v>400024.0</v>
      </c>
      <c r="D1248" s="244" t="s">
        <v>4988</v>
      </c>
      <c r="E1248" s="167" t="s">
        <v>73</v>
      </c>
      <c r="F1248" s="218">
        <v>800.0</v>
      </c>
      <c r="G1248" s="218">
        <v>800.0</v>
      </c>
      <c r="H1248" s="233">
        <f t="shared" si="3"/>
        <v>0</v>
      </c>
      <c r="I1248" s="195" t="s">
        <v>455</v>
      </c>
      <c r="J1248" s="231" t="s">
        <v>20</v>
      </c>
      <c r="K1248" s="195" t="s">
        <v>162</v>
      </c>
      <c r="L1248" s="285">
        <v>45778.0</v>
      </c>
      <c r="M1248" s="154"/>
      <c r="N1248" s="151"/>
      <c r="O1248" s="182" t="s">
        <v>4989</v>
      </c>
      <c r="P1248" s="182"/>
      <c r="Q1248" s="182" t="s">
        <v>4990</v>
      </c>
    </row>
    <row r="1249">
      <c r="A1249" s="287"/>
      <c r="B1249" s="128">
        <v>1242.0</v>
      </c>
      <c r="C1249" s="128">
        <v>600043.0</v>
      </c>
      <c r="D1249" s="242" t="s">
        <v>4991</v>
      </c>
      <c r="E1249" s="168" t="s">
        <v>73</v>
      </c>
      <c r="F1249" s="220">
        <v>3200.0</v>
      </c>
      <c r="G1249" s="221">
        <v>3200.0</v>
      </c>
      <c r="H1249" s="227">
        <f t="shared" si="3"/>
        <v>0</v>
      </c>
      <c r="I1249" s="316" t="s">
        <v>449</v>
      </c>
      <c r="J1249" s="229" t="s">
        <v>30</v>
      </c>
      <c r="K1249" s="193" t="s">
        <v>450</v>
      </c>
      <c r="L1249" s="288">
        <v>45778.0</v>
      </c>
      <c r="M1249" s="154"/>
      <c r="N1249" s="151"/>
      <c r="O1249" s="182" t="s">
        <v>4992</v>
      </c>
      <c r="P1249" s="182"/>
      <c r="Q1249" s="182" t="s">
        <v>4993</v>
      </c>
    </row>
    <row r="1250">
      <c r="A1250" s="287"/>
      <c r="B1250" s="128">
        <v>1243.0</v>
      </c>
      <c r="C1250" s="128">
        <v>600105.0</v>
      </c>
      <c r="D1250" s="242" t="s">
        <v>4994</v>
      </c>
      <c r="E1250" s="168" t="s">
        <v>73</v>
      </c>
      <c r="F1250" s="219">
        <v>18600.0</v>
      </c>
      <c r="G1250" s="218">
        <v>18600.0</v>
      </c>
      <c r="H1250" s="225">
        <f t="shared" si="3"/>
        <v>0</v>
      </c>
      <c r="I1250" s="314" t="s">
        <v>4590</v>
      </c>
      <c r="J1250" s="231" t="s">
        <v>30</v>
      </c>
      <c r="K1250" s="195" t="s">
        <v>1244</v>
      </c>
      <c r="L1250" s="285">
        <v>45778.0</v>
      </c>
      <c r="M1250" s="154"/>
      <c r="N1250" s="151"/>
      <c r="O1250" s="182" t="s">
        <v>4995</v>
      </c>
      <c r="P1250" s="182"/>
      <c r="Q1250" s="182" t="s">
        <v>4996</v>
      </c>
    </row>
    <row r="1251">
      <c r="A1251" s="287"/>
      <c r="B1251" s="141">
        <v>1244.0</v>
      </c>
      <c r="C1251" s="128">
        <v>800035.0</v>
      </c>
      <c r="D1251" s="242" t="s">
        <v>4997</v>
      </c>
      <c r="E1251" s="167" t="s">
        <v>73</v>
      </c>
      <c r="F1251" s="216">
        <v>5000.0</v>
      </c>
      <c r="G1251" s="216">
        <v>5000.0</v>
      </c>
      <c r="H1251" s="227">
        <f t="shared" si="3"/>
        <v>0</v>
      </c>
      <c r="I1251" s="229" t="s">
        <v>4998</v>
      </c>
      <c r="J1251" s="229" t="s">
        <v>41</v>
      </c>
      <c r="K1251" s="193" t="s">
        <v>692</v>
      </c>
      <c r="L1251" s="288">
        <v>45778.0</v>
      </c>
      <c r="M1251" s="154"/>
      <c r="N1251" s="151"/>
      <c r="O1251" s="182" t="s">
        <v>4999</v>
      </c>
      <c r="P1251" s="182"/>
      <c r="Q1251" s="182" t="s">
        <v>5000</v>
      </c>
    </row>
    <row r="1252">
      <c r="A1252" s="287"/>
      <c r="B1252" s="128">
        <v>1245.0</v>
      </c>
      <c r="C1252" s="128">
        <v>900140.0</v>
      </c>
      <c r="D1252" s="242" t="s">
        <v>5001</v>
      </c>
      <c r="E1252" s="167" t="s">
        <v>73</v>
      </c>
      <c r="F1252" s="217">
        <v>35500.0</v>
      </c>
      <c r="G1252" s="217">
        <v>35500.0</v>
      </c>
      <c r="H1252" s="225">
        <f t="shared" si="3"/>
        <v>0</v>
      </c>
      <c r="I1252" s="231" t="s">
        <v>5002</v>
      </c>
      <c r="J1252" s="246" t="s">
        <v>46</v>
      </c>
      <c r="K1252" s="195" t="s">
        <v>1503</v>
      </c>
      <c r="L1252" s="285">
        <v>45778.0</v>
      </c>
      <c r="M1252" s="154"/>
      <c r="N1252" s="151"/>
      <c r="O1252" s="182" t="s">
        <v>5003</v>
      </c>
      <c r="P1252" s="182"/>
      <c r="Q1252" s="182" t="s">
        <v>5004</v>
      </c>
    </row>
    <row r="1253">
      <c r="A1253" s="287"/>
      <c r="B1253" s="128">
        <v>1246.0</v>
      </c>
      <c r="C1253" s="128">
        <v>1000107.0</v>
      </c>
      <c r="D1253" s="242" t="s">
        <v>5005</v>
      </c>
      <c r="E1253" s="167" t="s">
        <v>73</v>
      </c>
      <c r="F1253" s="273">
        <v>169413.0</v>
      </c>
      <c r="G1253" s="273">
        <v>169413.0</v>
      </c>
      <c r="H1253" s="227">
        <f t="shared" si="3"/>
        <v>0</v>
      </c>
      <c r="I1253" s="229" t="s">
        <v>4164</v>
      </c>
      <c r="J1253" s="193" t="s">
        <v>52</v>
      </c>
      <c r="K1253" s="193" t="s">
        <v>3373</v>
      </c>
      <c r="L1253" s="288">
        <v>45778.0</v>
      </c>
      <c r="M1253" s="154"/>
      <c r="N1253" s="151"/>
      <c r="O1253" s="182" t="s">
        <v>5006</v>
      </c>
      <c r="P1253" s="182"/>
      <c r="Q1253" s="182" t="s">
        <v>5007</v>
      </c>
    </row>
    <row r="1254">
      <c r="A1254" s="287"/>
      <c r="B1254" s="128">
        <v>1247.0</v>
      </c>
      <c r="C1254" s="128">
        <v>1100022.0</v>
      </c>
      <c r="D1254" s="242" t="s">
        <v>5008</v>
      </c>
      <c r="E1254" s="167" t="s">
        <v>73</v>
      </c>
      <c r="F1254" s="293">
        <v>113200.0</v>
      </c>
      <c r="G1254" s="293">
        <v>113200.0</v>
      </c>
      <c r="H1254" s="225">
        <f t="shared" si="3"/>
        <v>0</v>
      </c>
      <c r="I1254" s="231" t="s">
        <v>276</v>
      </c>
      <c r="J1254" s="195" t="s">
        <v>53</v>
      </c>
      <c r="K1254" s="195" t="s">
        <v>3546</v>
      </c>
      <c r="L1254" s="285">
        <v>45778.0</v>
      </c>
      <c r="M1254" s="154"/>
      <c r="N1254" s="151"/>
      <c r="O1254" s="182" t="s">
        <v>5009</v>
      </c>
      <c r="P1254" s="182"/>
      <c r="Q1254" s="182" t="s">
        <v>5010</v>
      </c>
    </row>
    <row r="1255">
      <c r="A1255" s="287"/>
      <c r="B1255" s="128">
        <v>1248.0</v>
      </c>
      <c r="C1255" s="128">
        <v>1100047.0</v>
      </c>
      <c r="D1255" s="242" t="s">
        <v>5011</v>
      </c>
      <c r="E1255" s="167" t="s">
        <v>73</v>
      </c>
      <c r="F1255" s="303">
        <v>100000.0</v>
      </c>
      <c r="G1255" s="303">
        <v>100000.0</v>
      </c>
      <c r="H1255" s="227">
        <f t="shared" si="3"/>
        <v>0</v>
      </c>
      <c r="I1255" s="229" t="s">
        <v>3852</v>
      </c>
      <c r="J1255" s="193" t="s">
        <v>53</v>
      </c>
      <c r="K1255" s="193" t="s">
        <v>3587</v>
      </c>
      <c r="L1255" s="288">
        <v>45778.0</v>
      </c>
      <c r="M1255" s="154"/>
      <c r="N1255" s="151"/>
      <c r="O1255" s="182" t="s">
        <v>5012</v>
      </c>
      <c r="P1255" s="182"/>
      <c r="Q1255" s="182" t="s">
        <v>5013</v>
      </c>
    </row>
    <row r="1256">
      <c r="A1256" s="287"/>
      <c r="B1256" s="128">
        <v>1249.0</v>
      </c>
      <c r="C1256" s="128">
        <v>1100235.0</v>
      </c>
      <c r="D1256" s="242" t="s">
        <v>5014</v>
      </c>
      <c r="E1256" s="167" t="s">
        <v>73</v>
      </c>
      <c r="F1256" s="293">
        <v>200000.0</v>
      </c>
      <c r="G1256" s="293">
        <v>200000.0</v>
      </c>
      <c r="H1256" s="225">
        <f t="shared" si="3"/>
        <v>0</v>
      </c>
      <c r="I1256" s="231" t="s">
        <v>2285</v>
      </c>
      <c r="J1256" s="195" t="s">
        <v>53</v>
      </c>
      <c r="K1256" s="195" t="s">
        <v>3660</v>
      </c>
      <c r="L1256" s="285">
        <v>45778.0</v>
      </c>
      <c r="M1256" s="154"/>
      <c r="N1256" s="151"/>
      <c r="O1256" s="182" t="s">
        <v>5015</v>
      </c>
      <c r="P1256" s="182"/>
      <c r="Q1256" s="182" t="s">
        <v>5016</v>
      </c>
    </row>
    <row r="1257">
      <c r="A1257" s="287"/>
      <c r="B1257" s="141">
        <v>1250.0</v>
      </c>
      <c r="C1257" s="128">
        <v>1100259.0</v>
      </c>
      <c r="D1257" s="242" t="s">
        <v>5017</v>
      </c>
      <c r="E1257" s="167" t="s">
        <v>73</v>
      </c>
      <c r="F1257" s="303">
        <v>100000.0</v>
      </c>
      <c r="G1257" s="303">
        <v>100000.0</v>
      </c>
      <c r="H1257" s="227">
        <f t="shared" si="3"/>
        <v>0</v>
      </c>
      <c r="I1257" s="229" t="s">
        <v>5018</v>
      </c>
      <c r="J1257" s="193" t="s">
        <v>53</v>
      </c>
      <c r="K1257" s="193" t="s">
        <v>3587</v>
      </c>
      <c r="L1257" s="288">
        <v>45778.0</v>
      </c>
      <c r="M1257" s="154"/>
      <c r="N1257" s="151"/>
      <c r="O1257" s="182" t="s">
        <v>5019</v>
      </c>
      <c r="P1257" s="182"/>
      <c r="Q1257" s="182" t="s">
        <v>5020</v>
      </c>
    </row>
    <row r="1258">
      <c r="A1258" s="287"/>
      <c r="B1258" s="128">
        <v>1251.0</v>
      </c>
      <c r="C1258" s="128">
        <v>1100292.0</v>
      </c>
      <c r="D1258" s="242" t="s">
        <v>5021</v>
      </c>
      <c r="E1258" s="167" t="s">
        <v>73</v>
      </c>
      <c r="F1258" s="293">
        <v>294400.0</v>
      </c>
      <c r="G1258" s="293">
        <v>294400.0</v>
      </c>
      <c r="H1258" s="225">
        <f t="shared" si="3"/>
        <v>0</v>
      </c>
      <c r="I1258" s="231" t="s">
        <v>2324</v>
      </c>
      <c r="J1258" s="195" t="s">
        <v>53</v>
      </c>
      <c r="K1258" s="195" t="s">
        <v>3928</v>
      </c>
      <c r="L1258" s="285">
        <v>45778.0</v>
      </c>
      <c r="M1258" s="154"/>
      <c r="N1258" s="151"/>
      <c r="O1258" s="182" t="s">
        <v>5022</v>
      </c>
      <c r="P1258" s="182"/>
      <c r="Q1258" s="182" t="s">
        <v>5023</v>
      </c>
    </row>
    <row r="1259">
      <c r="A1259" s="287"/>
      <c r="B1259" s="128">
        <v>1252.0</v>
      </c>
      <c r="C1259" s="128">
        <v>1200002.0</v>
      </c>
      <c r="D1259" s="242" t="s">
        <v>5024</v>
      </c>
      <c r="E1259" s="167" t="s">
        <v>73</v>
      </c>
      <c r="F1259" s="273">
        <v>92000.0</v>
      </c>
      <c r="G1259" s="273">
        <v>92000.0</v>
      </c>
      <c r="H1259" s="227">
        <f t="shared" si="3"/>
        <v>0</v>
      </c>
      <c r="I1259" s="229" t="s">
        <v>4119</v>
      </c>
      <c r="J1259" s="193" t="s">
        <v>54</v>
      </c>
      <c r="K1259" s="193" t="s">
        <v>3660</v>
      </c>
      <c r="L1259" s="288">
        <v>45778.0</v>
      </c>
      <c r="M1259" s="154"/>
      <c r="N1259" s="151"/>
      <c r="O1259" s="182" t="s">
        <v>5025</v>
      </c>
      <c r="P1259" s="182"/>
      <c r="Q1259" s="182" t="s">
        <v>5026</v>
      </c>
    </row>
    <row r="1260">
      <c r="A1260" s="287"/>
      <c r="B1260" s="128">
        <v>1253.0</v>
      </c>
      <c r="C1260" s="128">
        <v>1200012.0</v>
      </c>
      <c r="D1260" s="242" t="s">
        <v>5027</v>
      </c>
      <c r="E1260" s="167" t="s">
        <v>73</v>
      </c>
      <c r="F1260" s="279">
        <v>100000.0</v>
      </c>
      <c r="G1260" s="279">
        <v>100000.0</v>
      </c>
      <c r="H1260" s="225">
        <f t="shared" si="3"/>
        <v>0</v>
      </c>
      <c r="I1260" s="231" t="s">
        <v>5028</v>
      </c>
      <c r="J1260" s="195" t="s">
        <v>54</v>
      </c>
      <c r="K1260" s="195" t="s">
        <v>3587</v>
      </c>
      <c r="L1260" s="285">
        <v>45778.0</v>
      </c>
      <c r="M1260" s="154"/>
      <c r="N1260" s="151"/>
      <c r="O1260" s="182" t="s">
        <v>5029</v>
      </c>
      <c r="P1260" s="182"/>
      <c r="Q1260" s="182" t="s">
        <v>5030</v>
      </c>
    </row>
    <row r="1261">
      <c r="A1261" s="287"/>
      <c r="B1261" s="141">
        <v>1254.0</v>
      </c>
      <c r="C1261" s="128">
        <v>1200043.0</v>
      </c>
      <c r="D1261" s="242" t="s">
        <v>5031</v>
      </c>
      <c r="E1261" s="167" t="s">
        <v>73</v>
      </c>
      <c r="F1261" s="273">
        <v>198750.0</v>
      </c>
      <c r="G1261" s="273">
        <v>198750.0</v>
      </c>
      <c r="H1261" s="227">
        <f t="shared" si="3"/>
        <v>0</v>
      </c>
      <c r="I1261" s="229" t="s">
        <v>2290</v>
      </c>
      <c r="J1261" s="193" t="s">
        <v>54</v>
      </c>
      <c r="K1261" s="193" t="s">
        <v>3546</v>
      </c>
      <c r="L1261" s="288">
        <v>45778.0</v>
      </c>
      <c r="M1261" s="154"/>
      <c r="N1261" s="151"/>
      <c r="O1261" s="182" t="s">
        <v>5032</v>
      </c>
      <c r="P1261" s="182"/>
      <c r="Q1261" s="182" t="s">
        <v>5033</v>
      </c>
    </row>
    <row r="1262">
      <c r="A1262" s="287"/>
      <c r="B1262" s="128">
        <v>1255.0</v>
      </c>
      <c r="C1262" s="128">
        <v>800323.0</v>
      </c>
      <c r="D1262" s="242" t="s">
        <v>5034</v>
      </c>
      <c r="E1262" s="168" t="s">
        <v>73</v>
      </c>
      <c r="F1262" s="217">
        <v>35000.0</v>
      </c>
      <c r="G1262" s="217">
        <v>35000.0</v>
      </c>
      <c r="H1262" s="225">
        <f t="shared" si="3"/>
        <v>0</v>
      </c>
      <c r="I1262" s="231" t="s">
        <v>611</v>
      </c>
      <c r="J1262" s="231" t="s">
        <v>41</v>
      </c>
      <c r="K1262" s="195" t="s">
        <v>317</v>
      </c>
      <c r="L1262" s="285">
        <v>45778.0</v>
      </c>
      <c r="M1262" s="154"/>
      <c r="N1262" s="151"/>
      <c r="O1262" s="182" t="s">
        <v>5035</v>
      </c>
      <c r="P1262" s="182"/>
      <c r="Q1262" s="182" t="s">
        <v>5036</v>
      </c>
    </row>
    <row r="1263">
      <c r="A1263" s="287"/>
      <c r="B1263" s="128">
        <v>1256.0</v>
      </c>
      <c r="C1263" s="128">
        <v>600088.0</v>
      </c>
      <c r="D1263" s="242" t="s">
        <v>5037</v>
      </c>
      <c r="E1263" s="312" t="s">
        <v>4642</v>
      </c>
      <c r="F1263" s="220">
        <v>33000.0</v>
      </c>
      <c r="G1263" s="221">
        <v>33000.0</v>
      </c>
      <c r="H1263" s="227">
        <f t="shared" si="3"/>
        <v>0</v>
      </c>
      <c r="I1263" s="316" t="s">
        <v>5038</v>
      </c>
      <c r="J1263" s="193" t="s">
        <v>30</v>
      </c>
      <c r="K1263" s="193" t="s">
        <v>298</v>
      </c>
      <c r="L1263" s="288">
        <v>45778.0</v>
      </c>
      <c r="M1263" s="154"/>
      <c r="N1263" s="151"/>
      <c r="O1263" s="182" t="s">
        <v>5039</v>
      </c>
      <c r="P1263" s="182"/>
      <c r="Q1263" s="182" t="s">
        <v>5040</v>
      </c>
    </row>
    <row r="1264">
      <c r="A1264" s="287"/>
      <c r="B1264" s="128">
        <v>1257.0</v>
      </c>
      <c r="C1264" s="128">
        <v>600038.0</v>
      </c>
      <c r="D1264" s="242" t="s">
        <v>5041</v>
      </c>
      <c r="E1264" s="168" t="s">
        <v>73</v>
      </c>
      <c r="F1264" s="219">
        <v>4000.0</v>
      </c>
      <c r="G1264" s="218">
        <v>4000.0</v>
      </c>
      <c r="H1264" s="225">
        <f t="shared" si="3"/>
        <v>0</v>
      </c>
      <c r="I1264" s="314" t="s">
        <v>882</v>
      </c>
      <c r="J1264" s="195" t="s">
        <v>30</v>
      </c>
      <c r="K1264" s="195" t="s">
        <v>450</v>
      </c>
      <c r="L1264" s="285">
        <v>45778.0</v>
      </c>
      <c r="M1264" s="154"/>
      <c r="N1264" s="151"/>
      <c r="O1264" s="182" t="s">
        <v>5042</v>
      </c>
      <c r="P1264" s="182"/>
      <c r="Q1264" s="182" t="s">
        <v>5043</v>
      </c>
    </row>
    <row r="1265">
      <c r="A1265" s="287"/>
      <c r="B1265" s="141">
        <v>1258.0</v>
      </c>
      <c r="C1265" s="128">
        <v>700199.0</v>
      </c>
      <c r="D1265" s="241" t="s">
        <v>5044</v>
      </c>
      <c r="E1265" s="168" t="s">
        <v>73</v>
      </c>
      <c r="F1265" s="216">
        <v>23700.0</v>
      </c>
      <c r="G1265" s="216">
        <v>23700.0</v>
      </c>
      <c r="H1265" s="227">
        <f t="shared" si="3"/>
        <v>0</v>
      </c>
      <c r="I1265" s="229" t="s">
        <v>4590</v>
      </c>
      <c r="J1265" s="229" t="s">
        <v>35</v>
      </c>
      <c r="K1265" s="193" t="s">
        <v>156</v>
      </c>
      <c r="L1265" s="288">
        <v>45778.0</v>
      </c>
      <c r="M1265" s="154"/>
      <c r="N1265" s="151"/>
      <c r="O1265" s="182" t="s">
        <v>5045</v>
      </c>
      <c r="P1265" s="182"/>
      <c r="Q1265" s="182" t="s">
        <v>5046</v>
      </c>
    </row>
    <row r="1266">
      <c r="A1266" s="287"/>
      <c r="B1266" s="128">
        <v>1259.0</v>
      </c>
      <c r="C1266" s="128">
        <v>800052.0</v>
      </c>
      <c r="D1266" s="242" t="s">
        <v>5047</v>
      </c>
      <c r="E1266" s="168" t="s">
        <v>73</v>
      </c>
      <c r="F1266" s="217">
        <v>3850.0</v>
      </c>
      <c r="G1266" s="217">
        <v>3850.0</v>
      </c>
      <c r="H1266" s="225">
        <f t="shared" si="3"/>
        <v>0</v>
      </c>
      <c r="I1266" s="231" t="s">
        <v>5048</v>
      </c>
      <c r="J1266" s="231" t="s">
        <v>41</v>
      </c>
      <c r="K1266" s="195" t="s">
        <v>640</v>
      </c>
      <c r="L1266" s="285">
        <v>45778.0</v>
      </c>
      <c r="M1266" s="154"/>
      <c r="N1266" s="151"/>
      <c r="O1266" s="182" t="s">
        <v>5049</v>
      </c>
      <c r="P1266" s="182"/>
      <c r="Q1266" s="182" t="s">
        <v>5050</v>
      </c>
    </row>
    <row r="1267">
      <c r="A1267" s="287"/>
      <c r="B1267" s="128">
        <v>1260.0</v>
      </c>
      <c r="C1267" s="128">
        <v>800194.0</v>
      </c>
      <c r="D1267" s="242" t="s">
        <v>5051</v>
      </c>
      <c r="E1267" s="168" t="s">
        <v>73</v>
      </c>
      <c r="F1267" s="216">
        <v>18600.0</v>
      </c>
      <c r="G1267" s="216">
        <v>18600.0</v>
      </c>
      <c r="H1267" s="227">
        <f t="shared" si="3"/>
        <v>0</v>
      </c>
      <c r="I1267" s="229" t="s">
        <v>2537</v>
      </c>
      <c r="J1267" s="229" t="s">
        <v>41</v>
      </c>
      <c r="K1267" s="193" t="s">
        <v>364</v>
      </c>
      <c r="L1267" s="288">
        <v>45778.0</v>
      </c>
      <c r="M1267" s="154"/>
      <c r="N1267" s="151"/>
      <c r="O1267" s="182" t="s">
        <v>5052</v>
      </c>
      <c r="P1267" s="182"/>
      <c r="Q1267" s="182" t="s">
        <v>5053</v>
      </c>
    </row>
    <row r="1268">
      <c r="A1268" s="287"/>
      <c r="B1268" s="128">
        <v>1261.0</v>
      </c>
      <c r="C1268" s="128">
        <v>800285.0</v>
      </c>
      <c r="D1268" s="242" t="s">
        <v>5054</v>
      </c>
      <c r="E1268" s="168" t="s">
        <v>73</v>
      </c>
      <c r="F1268" s="217">
        <v>35200.0</v>
      </c>
      <c r="G1268" s="217">
        <v>35200.0</v>
      </c>
      <c r="H1268" s="225">
        <f t="shared" si="3"/>
        <v>0</v>
      </c>
      <c r="I1268" s="231" t="s">
        <v>4590</v>
      </c>
      <c r="J1268" s="231" t="s">
        <v>41</v>
      </c>
      <c r="K1268" s="195" t="s">
        <v>740</v>
      </c>
      <c r="L1268" s="285">
        <v>45778.0</v>
      </c>
      <c r="M1268" s="154"/>
      <c r="N1268" s="151"/>
      <c r="O1268" s="182" t="s">
        <v>5055</v>
      </c>
      <c r="P1268" s="182"/>
      <c r="Q1268" s="182" t="s">
        <v>5056</v>
      </c>
    </row>
    <row r="1269">
      <c r="A1269" s="287"/>
      <c r="B1269" s="128">
        <v>1262.0</v>
      </c>
      <c r="C1269" s="128">
        <v>800361.0</v>
      </c>
      <c r="D1269" s="242" t="s">
        <v>5057</v>
      </c>
      <c r="E1269" s="168" t="s">
        <v>73</v>
      </c>
      <c r="F1269" s="216">
        <v>15000.0</v>
      </c>
      <c r="G1269" s="216">
        <v>15000.0</v>
      </c>
      <c r="H1269" s="227">
        <f t="shared" si="3"/>
        <v>0</v>
      </c>
      <c r="I1269" s="229" t="s">
        <v>882</v>
      </c>
      <c r="J1269" s="229" t="s">
        <v>41</v>
      </c>
      <c r="K1269" s="193" t="s">
        <v>1642</v>
      </c>
      <c r="L1269" s="288">
        <v>45778.0</v>
      </c>
      <c r="M1269" s="154"/>
      <c r="N1269" s="151"/>
      <c r="O1269" s="182" t="s">
        <v>5058</v>
      </c>
      <c r="P1269" s="182"/>
      <c r="Q1269" s="182" t="s">
        <v>5059</v>
      </c>
    </row>
    <row r="1270">
      <c r="A1270" s="287"/>
      <c r="B1270" s="128">
        <v>1263.0</v>
      </c>
      <c r="C1270" s="128">
        <v>800362.0</v>
      </c>
      <c r="D1270" s="242" t="s">
        <v>5060</v>
      </c>
      <c r="E1270" s="168" t="s">
        <v>73</v>
      </c>
      <c r="F1270" s="217">
        <v>15000.0</v>
      </c>
      <c r="G1270" s="217">
        <v>15000.0</v>
      </c>
      <c r="H1270" s="225">
        <f t="shared" si="3"/>
        <v>0</v>
      </c>
      <c r="I1270" s="231" t="s">
        <v>882</v>
      </c>
      <c r="J1270" s="231" t="s">
        <v>41</v>
      </c>
      <c r="K1270" s="195" t="s">
        <v>938</v>
      </c>
      <c r="L1270" s="285">
        <v>45778.0</v>
      </c>
      <c r="M1270" s="154"/>
      <c r="N1270" s="151"/>
      <c r="O1270" s="182" t="s">
        <v>5061</v>
      </c>
      <c r="P1270" s="182"/>
      <c r="Q1270" s="182" t="s">
        <v>5062</v>
      </c>
    </row>
    <row r="1271">
      <c r="A1271" s="287"/>
      <c r="B1271" s="141">
        <v>1264.0</v>
      </c>
      <c r="C1271" s="128">
        <v>800363.0</v>
      </c>
      <c r="D1271" s="242" t="s">
        <v>5063</v>
      </c>
      <c r="E1271" s="168" t="s">
        <v>73</v>
      </c>
      <c r="F1271" s="216">
        <v>15000.0</v>
      </c>
      <c r="G1271" s="216">
        <v>15000.0</v>
      </c>
      <c r="H1271" s="227">
        <f t="shared" si="3"/>
        <v>0</v>
      </c>
      <c r="I1271" s="229" t="s">
        <v>882</v>
      </c>
      <c r="J1271" s="229" t="s">
        <v>41</v>
      </c>
      <c r="K1271" s="193" t="s">
        <v>179</v>
      </c>
      <c r="L1271" s="288">
        <v>45778.0</v>
      </c>
      <c r="M1271" s="154"/>
      <c r="N1271" s="151"/>
      <c r="O1271" s="182" t="s">
        <v>5064</v>
      </c>
      <c r="P1271" s="182"/>
      <c r="Q1271" s="182" t="s">
        <v>5065</v>
      </c>
    </row>
    <row r="1272">
      <c r="A1272" s="287"/>
      <c r="B1272" s="128">
        <v>1265.0</v>
      </c>
      <c r="C1272" s="128">
        <v>1000063.0</v>
      </c>
      <c r="D1272" s="242" t="s">
        <v>5066</v>
      </c>
      <c r="E1272" s="167" t="s">
        <v>73</v>
      </c>
      <c r="F1272" s="279">
        <v>655000.0</v>
      </c>
      <c r="G1272" s="279">
        <v>655000.0</v>
      </c>
      <c r="H1272" s="225">
        <f t="shared" si="3"/>
        <v>0</v>
      </c>
      <c r="I1272" s="231" t="s">
        <v>4834</v>
      </c>
      <c r="J1272" s="195" t="s">
        <v>52</v>
      </c>
      <c r="K1272" s="195" t="s">
        <v>3360</v>
      </c>
      <c r="L1272" s="285">
        <v>45778.0</v>
      </c>
      <c r="M1272" s="154"/>
      <c r="N1272" s="151"/>
      <c r="O1272" s="182" t="s">
        <v>5067</v>
      </c>
      <c r="P1272" s="182"/>
      <c r="Q1272" s="182" t="s">
        <v>5068</v>
      </c>
    </row>
    <row r="1273">
      <c r="A1273" s="287"/>
      <c r="B1273" s="128">
        <v>1266.0</v>
      </c>
      <c r="C1273" s="128">
        <v>1100134.0</v>
      </c>
      <c r="D1273" s="242" t="s">
        <v>5069</v>
      </c>
      <c r="E1273" s="167" t="s">
        <v>73</v>
      </c>
      <c r="F1273" s="303">
        <v>100000.0</v>
      </c>
      <c r="G1273" s="303">
        <v>100000.0</v>
      </c>
      <c r="H1273" s="227">
        <f t="shared" si="3"/>
        <v>0</v>
      </c>
      <c r="I1273" s="229" t="s">
        <v>5070</v>
      </c>
      <c r="J1273" s="193" t="s">
        <v>53</v>
      </c>
      <c r="K1273" s="193" t="s">
        <v>3587</v>
      </c>
      <c r="L1273" s="288">
        <v>45778.0</v>
      </c>
      <c r="M1273" s="154"/>
      <c r="N1273" s="151"/>
      <c r="O1273" s="182" t="s">
        <v>5071</v>
      </c>
      <c r="P1273" s="182"/>
      <c r="Q1273" s="182" t="s">
        <v>5072</v>
      </c>
    </row>
    <row r="1274">
      <c r="A1274" s="287"/>
      <c r="B1274" s="128">
        <v>1267.0</v>
      </c>
      <c r="C1274" s="128">
        <v>1200229.0</v>
      </c>
      <c r="D1274" s="242" t="s">
        <v>5073</v>
      </c>
      <c r="E1274" s="167" t="s">
        <v>73</v>
      </c>
      <c r="F1274" s="279">
        <v>196250.0</v>
      </c>
      <c r="G1274" s="279">
        <v>196250.0</v>
      </c>
      <c r="H1274" s="225">
        <f t="shared" si="3"/>
        <v>0</v>
      </c>
      <c r="I1274" s="231" t="s">
        <v>2290</v>
      </c>
      <c r="J1274" s="195" t="s">
        <v>54</v>
      </c>
      <c r="K1274" s="195" t="s">
        <v>3546</v>
      </c>
      <c r="L1274" s="285">
        <v>45778.0</v>
      </c>
      <c r="M1274" s="154"/>
      <c r="N1274" s="151"/>
      <c r="O1274" s="182" t="s">
        <v>5074</v>
      </c>
      <c r="P1274" s="182"/>
      <c r="Q1274" s="182" t="s">
        <v>5075</v>
      </c>
    </row>
    <row r="1275">
      <c r="A1275" s="287"/>
      <c r="B1275" s="141">
        <v>1268.0</v>
      </c>
      <c r="C1275" s="128">
        <v>1200230.0</v>
      </c>
      <c r="D1275" s="242" t="s">
        <v>5076</v>
      </c>
      <c r="E1275" s="167" t="s">
        <v>73</v>
      </c>
      <c r="F1275" s="273">
        <v>100000.0</v>
      </c>
      <c r="G1275" s="273">
        <v>100000.0</v>
      </c>
      <c r="H1275" s="227">
        <f t="shared" si="3"/>
        <v>0</v>
      </c>
      <c r="I1275" s="229" t="s">
        <v>5077</v>
      </c>
      <c r="J1275" s="193" t="s">
        <v>54</v>
      </c>
      <c r="K1275" s="193" t="s">
        <v>3587</v>
      </c>
      <c r="L1275" s="288">
        <v>45778.0</v>
      </c>
      <c r="M1275" s="154"/>
      <c r="N1275" s="151"/>
      <c r="O1275" s="182" t="s">
        <v>5078</v>
      </c>
      <c r="P1275" s="182"/>
      <c r="Q1275" s="182" t="s">
        <v>5079</v>
      </c>
    </row>
    <row r="1276">
      <c r="A1276" s="287"/>
      <c r="B1276" s="128">
        <v>1269.0</v>
      </c>
      <c r="C1276" s="128">
        <v>1300043.0</v>
      </c>
      <c r="D1276" s="242" t="s">
        <v>5080</v>
      </c>
      <c r="E1276" s="167" t="s">
        <v>73</v>
      </c>
      <c r="F1276" s="305">
        <v>50000.0</v>
      </c>
      <c r="G1276" s="305">
        <v>50000.0</v>
      </c>
      <c r="H1276" s="225">
        <f t="shared" si="3"/>
        <v>0</v>
      </c>
      <c r="I1276" s="231"/>
      <c r="J1276" s="195" t="s">
        <v>55</v>
      </c>
      <c r="K1276" s="195" t="s">
        <v>3660</v>
      </c>
      <c r="L1276" s="285">
        <v>45778.0</v>
      </c>
      <c r="M1276" s="154"/>
      <c r="N1276" s="151"/>
      <c r="O1276" s="182" t="s">
        <v>5081</v>
      </c>
      <c r="P1276" s="182"/>
      <c r="Q1276" s="182" t="s">
        <v>5082</v>
      </c>
    </row>
    <row r="1277">
      <c r="A1277" s="287"/>
      <c r="B1277" s="128">
        <v>1270.0</v>
      </c>
      <c r="C1277" s="128">
        <v>800202.0</v>
      </c>
      <c r="D1277" s="242" t="s">
        <v>5083</v>
      </c>
      <c r="E1277" s="168" t="s">
        <v>73</v>
      </c>
      <c r="F1277" s="216">
        <v>19400.0</v>
      </c>
      <c r="G1277" s="216">
        <v>19400.0</v>
      </c>
      <c r="H1277" s="227">
        <f t="shared" si="3"/>
        <v>0</v>
      </c>
      <c r="I1277" s="229" t="s">
        <v>5084</v>
      </c>
      <c r="J1277" s="229" t="s">
        <v>41</v>
      </c>
      <c r="K1277" s="193" t="s">
        <v>317</v>
      </c>
      <c r="L1277" s="288">
        <v>45778.0</v>
      </c>
      <c r="M1277" s="154"/>
      <c r="N1277" s="151"/>
      <c r="O1277" s="182" t="s">
        <v>5085</v>
      </c>
      <c r="P1277" s="182"/>
      <c r="Q1277" s="182" t="s">
        <v>5086</v>
      </c>
    </row>
    <row r="1278">
      <c r="A1278" s="287"/>
      <c r="B1278" s="128">
        <v>1271.0</v>
      </c>
      <c r="C1278" s="128">
        <v>1200031.0</v>
      </c>
      <c r="D1278" s="242" t="s">
        <v>5087</v>
      </c>
      <c r="E1278" s="167" t="s">
        <v>73</v>
      </c>
      <c r="F1278" s="279">
        <v>100000.0</v>
      </c>
      <c r="G1278" s="279">
        <v>100000.0</v>
      </c>
      <c r="H1278" s="225">
        <f t="shared" si="3"/>
        <v>0</v>
      </c>
      <c r="I1278" s="231" t="s">
        <v>3594</v>
      </c>
      <c r="J1278" s="195" t="s">
        <v>54</v>
      </c>
      <c r="K1278" s="195" t="s">
        <v>3587</v>
      </c>
      <c r="L1278" s="285">
        <v>45778.0</v>
      </c>
      <c r="M1278" s="154"/>
      <c r="N1278" s="151"/>
      <c r="O1278" s="182" t="s">
        <v>5088</v>
      </c>
      <c r="P1278" s="182"/>
      <c r="Q1278" s="182" t="s">
        <v>5089</v>
      </c>
    </row>
    <row r="1279">
      <c r="A1279" s="287"/>
      <c r="B1279" s="141">
        <v>1272.0</v>
      </c>
      <c r="C1279" s="128">
        <v>400001.0</v>
      </c>
      <c r="D1279" s="244" t="s">
        <v>5090</v>
      </c>
      <c r="E1279" s="167" t="s">
        <v>73</v>
      </c>
      <c r="F1279" s="221">
        <v>8300.0</v>
      </c>
      <c r="G1279" s="221">
        <v>8300.0</v>
      </c>
      <c r="H1279" s="223">
        <f t="shared" si="3"/>
        <v>0</v>
      </c>
      <c r="I1279" s="193" t="s">
        <v>4091</v>
      </c>
      <c r="J1279" s="193" t="s">
        <v>20</v>
      </c>
      <c r="K1279" s="193" t="s">
        <v>114</v>
      </c>
      <c r="L1279" s="288">
        <v>45778.0</v>
      </c>
      <c r="M1279" s="154"/>
      <c r="N1279" s="151"/>
      <c r="O1279" s="182" t="s">
        <v>5091</v>
      </c>
      <c r="P1279" s="182"/>
      <c r="Q1279" s="182" t="s">
        <v>5092</v>
      </c>
    </row>
    <row r="1280">
      <c r="A1280" s="287"/>
      <c r="B1280" s="128">
        <v>1273.0</v>
      </c>
      <c r="C1280" s="128">
        <v>400005.0</v>
      </c>
      <c r="D1280" s="244" t="s">
        <v>5093</v>
      </c>
      <c r="E1280" s="167" t="s">
        <v>73</v>
      </c>
      <c r="F1280" s="218">
        <v>9000.0</v>
      </c>
      <c r="G1280" s="218">
        <v>9000.0</v>
      </c>
      <c r="H1280" s="233">
        <f t="shared" si="3"/>
        <v>0</v>
      </c>
      <c r="I1280" s="195" t="s">
        <v>4091</v>
      </c>
      <c r="J1280" s="195" t="s">
        <v>20</v>
      </c>
      <c r="K1280" s="195" t="s">
        <v>114</v>
      </c>
      <c r="L1280" s="285">
        <v>45778.0</v>
      </c>
      <c r="M1280" s="154"/>
      <c r="N1280" s="151"/>
      <c r="O1280" s="182" t="s">
        <v>5091</v>
      </c>
      <c r="P1280" s="182"/>
      <c r="Q1280" s="182" t="s">
        <v>5092</v>
      </c>
    </row>
    <row r="1281">
      <c r="A1281" s="287"/>
      <c r="B1281" s="128">
        <v>1274.0</v>
      </c>
      <c r="C1281" s="128">
        <v>400016.0</v>
      </c>
      <c r="D1281" s="244" t="s">
        <v>5094</v>
      </c>
      <c r="E1281" s="167" t="s">
        <v>73</v>
      </c>
      <c r="F1281" s="221">
        <v>7000.0</v>
      </c>
      <c r="G1281" s="221">
        <v>7000.0</v>
      </c>
      <c r="H1281" s="223">
        <f t="shared" si="3"/>
        <v>0</v>
      </c>
      <c r="I1281" s="193" t="s">
        <v>4091</v>
      </c>
      <c r="J1281" s="193" t="s">
        <v>20</v>
      </c>
      <c r="K1281" s="193" t="s">
        <v>114</v>
      </c>
      <c r="L1281" s="288">
        <v>45778.0</v>
      </c>
      <c r="M1281" s="154"/>
      <c r="N1281" s="151"/>
      <c r="O1281" s="182" t="s">
        <v>5091</v>
      </c>
      <c r="P1281" s="182"/>
      <c r="Q1281" s="182" t="s">
        <v>5092</v>
      </c>
    </row>
    <row r="1282">
      <c r="A1282" s="287"/>
      <c r="B1282" s="128">
        <v>1275.0</v>
      </c>
      <c r="C1282" s="128">
        <v>400018.0</v>
      </c>
      <c r="D1282" s="244" t="s">
        <v>5095</v>
      </c>
      <c r="E1282" s="167" t="s">
        <v>73</v>
      </c>
      <c r="F1282" s="218">
        <v>7000.0</v>
      </c>
      <c r="G1282" s="218">
        <v>7000.0</v>
      </c>
      <c r="H1282" s="233">
        <f t="shared" si="3"/>
        <v>0</v>
      </c>
      <c r="I1282" s="195" t="s">
        <v>4091</v>
      </c>
      <c r="J1282" s="195" t="s">
        <v>20</v>
      </c>
      <c r="K1282" s="195" t="s">
        <v>114</v>
      </c>
      <c r="L1282" s="285">
        <v>45778.0</v>
      </c>
      <c r="M1282" s="154"/>
      <c r="N1282" s="151"/>
      <c r="O1282" s="182" t="s">
        <v>5091</v>
      </c>
      <c r="P1282" s="182"/>
      <c r="Q1282" s="182" t="s">
        <v>5092</v>
      </c>
    </row>
    <row r="1283">
      <c r="A1283" s="287"/>
      <c r="B1283" s="128">
        <v>1276.0</v>
      </c>
      <c r="C1283" s="128">
        <v>400022.0</v>
      </c>
      <c r="D1283" s="244" t="s">
        <v>5096</v>
      </c>
      <c r="E1283" s="167" t="s">
        <v>73</v>
      </c>
      <c r="F1283" s="221">
        <v>8000.0</v>
      </c>
      <c r="G1283" s="221">
        <v>8000.0</v>
      </c>
      <c r="H1283" s="223">
        <f t="shared" si="3"/>
        <v>0</v>
      </c>
      <c r="I1283" s="193" t="s">
        <v>4091</v>
      </c>
      <c r="J1283" s="193" t="s">
        <v>20</v>
      </c>
      <c r="K1283" s="193" t="s">
        <v>114</v>
      </c>
      <c r="L1283" s="288">
        <v>45778.0</v>
      </c>
      <c r="M1283" s="154"/>
      <c r="N1283" s="151"/>
      <c r="O1283" s="182" t="s">
        <v>5091</v>
      </c>
      <c r="P1283" s="182"/>
      <c r="Q1283" s="182" t="s">
        <v>5092</v>
      </c>
    </row>
    <row r="1284">
      <c r="A1284" s="287"/>
      <c r="B1284" s="128">
        <v>1277.0</v>
      </c>
      <c r="C1284" s="128">
        <v>400025.0</v>
      </c>
      <c r="D1284" s="244" t="s">
        <v>5097</v>
      </c>
      <c r="E1284" s="167" t="s">
        <v>73</v>
      </c>
      <c r="F1284" s="218">
        <v>8000.0</v>
      </c>
      <c r="G1284" s="218">
        <v>8000.0</v>
      </c>
      <c r="H1284" s="233">
        <f t="shared" si="3"/>
        <v>0</v>
      </c>
      <c r="I1284" s="195" t="s">
        <v>4091</v>
      </c>
      <c r="J1284" s="195" t="s">
        <v>20</v>
      </c>
      <c r="K1284" s="195" t="s">
        <v>114</v>
      </c>
      <c r="L1284" s="285">
        <v>45778.0</v>
      </c>
      <c r="M1284" s="154"/>
      <c r="N1284" s="151"/>
      <c r="O1284" s="182" t="s">
        <v>5091</v>
      </c>
      <c r="P1284" s="182"/>
      <c r="Q1284" s="182" t="s">
        <v>5092</v>
      </c>
    </row>
    <row r="1285">
      <c r="A1285" s="287"/>
      <c r="B1285" s="141">
        <v>1278.0</v>
      </c>
      <c r="C1285" s="128">
        <v>400026.0</v>
      </c>
      <c r="D1285" s="244" t="s">
        <v>5098</v>
      </c>
      <c r="E1285" s="167" t="s">
        <v>73</v>
      </c>
      <c r="F1285" s="221">
        <v>9500.0</v>
      </c>
      <c r="G1285" s="221">
        <v>9500.0</v>
      </c>
      <c r="H1285" s="223">
        <f t="shared" si="3"/>
        <v>0</v>
      </c>
      <c r="I1285" s="193" t="s">
        <v>4091</v>
      </c>
      <c r="J1285" s="193" t="s">
        <v>20</v>
      </c>
      <c r="K1285" s="193" t="s">
        <v>114</v>
      </c>
      <c r="L1285" s="288">
        <v>45778.0</v>
      </c>
      <c r="M1285" s="154"/>
      <c r="N1285" s="151"/>
      <c r="O1285" s="182" t="s">
        <v>5091</v>
      </c>
      <c r="P1285" s="182"/>
      <c r="Q1285" s="182" t="s">
        <v>5092</v>
      </c>
    </row>
    <row r="1286">
      <c r="A1286" s="287"/>
      <c r="B1286" s="128">
        <v>1279.0</v>
      </c>
      <c r="C1286" s="128">
        <v>400027.0</v>
      </c>
      <c r="D1286" s="244" t="s">
        <v>5099</v>
      </c>
      <c r="E1286" s="167" t="s">
        <v>73</v>
      </c>
      <c r="F1286" s="218">
        <v>9000.0</v>
      </c>
      <c r="G1286" s="218">
        <v>9000.0</v>
      </c>
      <c r="H1286" s="233">
        <f t="shared" si="3"/>
        <v>0</v>
      </c>
      <c r="I1286" s="195" t="s">
        <v>4091</v>
      </c>
      <c r="J1286" s="195" t="s">
        <v>20</v>
      </c>
      <c r="K1286" s="195" t="s">
        <v>114</v>
      </c>
      <c r="L1286" s="285">
        <v>45778.0</v>
      </c>
      <c r="M1286" s="154"/>
      <c r="N1286" s="151"/>
      <c r="O1286" s="182" t="s">
        <v>5091</v>
      </c>
      <c r="P1286" s="182"/>
      <c r="Q1286" s="182" t="s">
        <v>5092</v>
      </c>
    </row>
    <row r="1287">
      <c r="A1287" s="287"/>
      <c r="B1287" s="128">
        <v>1280.0</v>
      </c>
      <c r="C1287" s="128">
        <v>400039.0</v>
      </c>
      <c r="D1287" s="244" t="s">
        <v>5100</v>
      </c>
      <c r="E1287" s="167" t="s">
        <v>73</v>
      </c>
      <c r="F1287" s="221">
        <v>9500.0</v>
      </c>
      <c r="G1287" s="221">
        <v>9500.0</v>
      </c>
      <c r="H1287" s="223">
        <f t="shared" si="3"/>
        <v>0</v>
      </c>
      <c r="I1287" s="193" t="s">
        <v>4091</v>
      </c>
      <c r="J1287" s="193" t="s">
        <v>20</v>
      </c>
      <c r="K1287" s="193" t="s">
        <v>114</v>
      </c>
      <c r="L1287" s="288">
        <v>45778.0</v>
      </c>
      <c r="M1287" s="154"/>
      <c r="N1287" s="151"/>
      <c r="O1287" s="182" t="s">
        <v>5091</v>
      </c>
      <c r="P1287" s="182"/>
      <c r="Q1287" s="182" t="s">
        <v>5092</v>
      </c>
    </row>
    <row r="1288">
      <c r="A1288" s="287"/>
      <c r="B1288" s="128">
        <v>1281.0</v>
      </c>
      <c r="C1288" s="128">
        <v>400041.0</v>
      </c>
      <c r="D1288" s="244" t="s">
        <v>5101</v>
      </c>
      <c r="E1288" s="167" t="s">
        <v>73</v>
      </c>
      <c r="F1288" s="218">
        <v>7000.0</v>
      </c>
      <c r="G1288" s="218">
        <v>7000.0</v>
      </c>
      <c r="H1288" s="233">
        <f t="shared" si="3"/>
        <v>0</v>
      </c>
      <c r="I1288" s="195" t="s">
        <v>4091</v>
      </c>
      <c r="J1288" s="195" t="s">
        <v>20</v>
      </c>
      <c r="K1288" s="195" t="s">
        <v>114</v>
      </c>
      <c r="L1288" s="285">
        <v>45778.0</v>
      </c>
      <c r="M1288" s="154"/>
      <c r="N1288" s="151"/>
      <c r="O1288" s="182" t="s">
        <v>5091</v>
      </c>
      <c r="P1288" s="182"/>
      <c r="Q1288" s="182" t="s">
        <v>5092</v>
      </c>
    </row>
    <row r="1289">
      <c r="A1289" s="287"/>
      <c r="B1289" s="141">
        <v>1282.0</v>
      </c>
      <c r="C1289" s="128">
        <v>400042.0</v>
      </c>
      <c r="D1289" s="244" t="s">
        <v>5102</v>
      </c>
      <c r="E1289" s="167" t="s">
        <v>73</v>
      </c>
      <c r="F1289" s="221">
        <v>7000.0</v>
      </c>
      <c r="G1289" s="221">
        <v>7000.0</v>
      </c>
      <c r="H1289" s="223">
        <f t="shared" si="3"/>
        <v>0</v>
      </c>
      <c r="I1289" s="193" t="s">
        <v>4091</v>
      </c>
      <c r="J1289" s="193" t="s">
        <v>20</v>
      </c>
      <c r="K1289" s="193" t="s">
        <v>114</v>
      </c>
      <c r="L1289" s="288">
        <v>45778.0</v>
      </c>
      <c r="M1289" s="154"/>
      <c r="N1289" s="151"/>
      <c r="O1289" s="182" t="s">
        <v>5091</v>
      </c>
      <c r="P1289" s="182"/>
      <c r="Q1289" s="182" t="s">
        <v>5092</v>
      </c>
    </row>
    <row r="1290">
      <c r="A1290" s="287"/>
      <c r="B1290" s="128">
        <v>1283.0</v>
      </c>
      <c r="C1290" s="128">
        <v>400043.0</v>
      </c>
      <c r="D1290" s="244" t="s">
        <v>5103</v>
      </c>
      <c r="E1290" s="167" t="s">
        <v>73</v>
      </c>
      <c r="F1290" s="218">
        <v>9500.0</v>
      </c>
      <c r="G1290" s="218">
        <v>9500.0</v>
      </c>
      <c r="H1290" s="233">
        <f t="shared" si="3"/>
        <v>0</v>
      </c>
      <c r="I1290" s="195" t="s">
        <v>4091</v>
      </c>
      <c r="J1290" s="195" t="s">
        <v>20</v>
      </c>
      <c r="K1290" s="195" t="s">
        <v>114</v>
      </c>
      <c r="L1290" s="285">
        <v>45778.0</v>
      </c>
      <c r="M1290" s="154"/>
      <c r="N1290" s="151"/>
      <c r="O1290" s="182" t="s">
        <v>5091</v>
      </c>
      <c r="P1290" s="182"/>
      <c r="Q1290" s="182" t="s">
        <v>5092</v>
      </c>
    </row>
    <row r="1291">
      <c r="A1291" s="287"/>
      <c r="B1291" s="128">
        <v>1284.0</v>
      </c>
      <c r="C1291" s="128">
        <v>400044.0</v>
      </c>
      <c r="D1291" s="244" t="s">
        <v>5104</v>
      </c>
      <c r="E1291" s="167" t="s">
        <v>73</v>
      </c>
      <c r="F1291" s="221">
        <v>9500.0</v>
      </c>
      <c r="G1291" s="221">
        <v>9500.0</v>
      </c>
      <c r="H1291" s="223">
        <f t="shared" si="3"/>
        <v>0</v>
      </c>
      <c r="I1291" s="193" t="s">
        <v>4091</v>
      </c>
      <c r="J1291" s="193" t="s">
        <v>20</v>
      </c>
      <c r="K1291" s="193" t="s">
        <v>114</v>
      </c>
      <c r="L1291" s="288">
        <v>45778.0</v>
      </c>
      <c r="M1291" s="154"/>
      <c r="N1291" s="151"/>
      <c r="O1291" s="182" t="s">
        <v>5091</v>
      </c>
      <c r="P1291" s="182"/>
      <c r="Q1291" s="182" t="s">
        <v>5092</v>
      </c>
    </row>
    <row r="1292">
      <c r="A1292" s="287"/>
      <c r="B1292" s="128">
        <v>1285.0</v>
      </c>
      <c r="C1292" s="128">
        <v>900017.0</v>
      </c>
      <c r="D1292" s="242" t="s">
        <v>5105</v>
      </c>
      <c r="E1292" s="312" t="s">
        <v>4642</v>
      </c>
      <c r="F1292" s="217">
        <v>50000.0</v>
      </c>
      <c r="G1292" s="218">
        <v>40000.0</v>
      </c>
      <c r="H1292" s="225">
        <f t="shared" si="3"/>
        <v>10000</v>
      </c>
      <c r="I1292" s="231" t="s">
        <v>2622</v>
      </c>
      <c r="J1292" s="246" t="s">
        <v>46</v>
      </c>
      <c r="K1292" s="195" t="s">
        <v>1503</v>
      </c>
      <c r="L1292" s="285">
        <v>45778.0</v>
      </c>
      <c r="M1292" s="154"/>
      <c r="N1292" s="151"/>
      <c r="O1292" s="182" t="s">
        <v>5106</v>
      </c>
      <c r="P1292" s="182"/>
      <c r="Q1292" s="182" t="s">
        <v>5107</v>
      </c>
    </row>
    <row r="1293">
      <c r="A1293" s="287"/>
      <c r="B1293" s="141">
        <v>1286.0</v>
      </c>
      <c r="C1293" s="128">
        <v>900101.0</v>
      </c>
      <c r="D1293" s="242" t="s">
        <v>5108</v>
      </c>
      <c r="E1293" s="312" t="s">
        <v>4642</v>
      </c>
      <c r="F1293" s="216">
        <v>95320.0</v>
      </c>
      <c r="G1293" s="221">
        <v>93200.13</v>
      </c>
      <c r="H1293" s="227">
        <f t="shared" si="3"/>
        <v>2119.87</v>
      </c>
      <c r="I1293" s="229" t="s">
        <v>5109</v>
      </c>
      <c r="J1293" s="250" t="s">
        <v>46</v>
      </c>
      <c r="K1293" s="193" t="s">
        <v>1896</v>
      </c>
      <c r="L1293" s="288">
        <v>45778.0</v>
      </c>
      <c r="M1293" s="154"/>
      <c r="N1293" s="151"/>
      <c r="O1293" s="182" t="s">
        <v>5110</v>
      </c>
      <c r="P1293" s="182"/>
      <c r="Q1293" s="182" t="s">
        <v>5111</v>
      </c>
    </row>
    <row r="1294">
      <c r="A1294" s="287"/>
      <c r="B1294" s="128">
        <v>1287.0</v>
      </c>
      <c r="C1294" s="128">
        <v>500011.0</v>
      </c>
      <c r="D1294" s="244" t="s">
        <v>5112</v>
      </c>
      <c r="E1294" s="306" t="s">
        <v>73</v>
      </c>
      <c r="F1294" s="218">
        <v>10080.0</v>
      </c>
      <c r="G1294" s="218">
        <v>10080.0</v>
      </c>
      <c r="H1294" s="233">
        <f t="shared" si="3"/>
        <v>0</v>
      </c>
      <c r="I1294" s="195" t="s">
        <v>4091</v>
      </c>
      <c r="J1294" s="246" t="s">
        <v>113</v>
      </c>
      <c r="K1294" s="195" t="s">
        <v>114</v>
      </c>
      <c r="L1294" s="285">
        <v>45778.0</v>
      </c>
      <c r="M1294" s="154"/>
      <c r="N1294" s="151"/>
      <c r="O1294" s="182" t="s">
        <v>5113</v>
      </c>
      <c r="P1294" s="182"/>
      <c r="Q1294" s="182" t="s">
        <v>5114</v>
      </c>
    </row>
    <row r="1295">
      <c r="A1295" s="287"/>
      <c r="B1295" s="128">
        <v>1288.0</v>
      </c>
      <c r="C1295" s="128">
        <v>500041.0</v>
      </c>
      <c r="D1295" s="244" t="s">
        <v>5115</v>
      </c>
      <c r="E1295" s="306" t="s">
        <v>73</v>
      </c>
      <c r="F1295" s="221">
        <v>2500.0</v>
      </c>
      <c r="G1295" s="221">
        <v>2500.0</v>
      </c>
      <c r="H1295" s="223">
        <f t="shared" si="3"/>
        <v>0</v>
      </c>
      <c r="I1295" s="193" t="s">
        <v>4091</v>
      </c>
      <c r="J1295" s="250" t="s">
        <v>113</v>
      </c>
      <c r="K1295" s="193" t="s">
        <v>114</v>
      </c>
      <c r="L1295" s="288">
        <v>45778.0</v>
      </c>
      <c r="M1295" s="154"/>
      <c r="N1295" s="151"/>
      <c r="O1295" s="182" t="s">
        <v>5113</v>
      </c>
      <c r="P1295" s="182"/>
      <c r="Q1295" s="182" t="s">
        <v>5114</v>
      </c>
    </row>
    <row r="1296">
      <c r="A1296" s="287"/>
      <c r="B1296" s="128">
        <v>1289.0</v>
      </c>
      <c r="C1296" s="128">
        <v>500042.0</v>
      </c>
      <c r="D1296" s="244" t="s">
        <v>5116</v>
      </c>
      <c r="E1296" s="306" t="s">
        <v>73</v>
      </c>
      <c r="F1296" s="218">
        <v>2500.0</v>
      </c>
      <c r="G1296" s="218">
        <v>2500.0</v>
      </c>
      <c r="H1296" s="233">
        <f t="shared" si="3"/>
        <v>0</v>
      </c>
      <c r="I1296" s="195" t="s">
        <v>4091</v>
      </c>
      <c r="J1296" s="246" t="s">
        <v>113</v>
      </c>
      <c r="K1296" s="195" t="s">
        <v>114</v>
      </c>
      <c r="L1296" s="285">
        <v>45778.0</v>
      </c>
      <c r="M1296" s="154"/>
      <c r="N1296" s="151"/>
      <c r="O1296" s="182" t="s">
        <v>5113</v>
      </c>
      <c r="P1296" s="182"/>
      <c r="Q1296" s="182" t="s">
        <v>5114</v>
      </c>
    </row>
    <row r="1297">
      <c r="A1297" s="287"/>
      <c r="B1297" s="128">
        <v>1290.0</v>
      </c>
      <c r="C1297" s="128">
        <v>500043.0</v>
      </c>
      <c r="D1297" s="244" t="s">
        <v>5117</v>
      </c>
      <c r="E1297" s="306" t="s">
        <v>73</v>
      </c>
      <c r="F1297" s="221">
        <v>1200.0</v>
      </c>
      <c r="G1297" s="221">
        <v>1200.0</v>
      </c>
      <c r="H1297" s="223">
        <f t="shared" si="3"/>
        <v>0</v>
      </c>
      <c r="I1297" s="193" t="s">
        <v>4091</v>
      </c>
      <c r="J1297" s="250" t="s">
        <v>113</v>
      </c>
      <c r="K1297" s="193" t="s">
        <v>114</v>
      </c>
      <c r="L1297" s="288">
        <v>45778.0</v>
      </c>
      <c r="M1297" s="154"/>
      <c r="N1297" s="151"/>
      <c r="O1297" s="182" t="s">
        <v>5113</v>
      </c>
      <c r="P1297" s="182"/>
      <c r="Q1297" s="182" t="s">
        <v>5114</v>
      </c>
    </row>
    <row r="1298">
      <c r="A1298" s="287"/>
      <c r="B1298" s="128">
        <v>1291.0</v>
      </c>
      <c r="C1298" s="128">
        <v>500069.0</v>
      </c>
      <c r="D1298" s="244" t="s">
        <v>5118</v>
      </c>
      <c r="E1298" s="306" t="s">
        <v>73</v>
      </c>
      <c r="F1298" s="218">
        <v>18000.0</v>
      </c>
      <c r="G1298" s="218">
        <v>18000.0</v>
      </c>
      <c r="H1298" s="233">
        <f t="shared" si="3"/>
        <v>0</v>
      </c>
      <c r="I1298" s="195" t="s">
        <v>4091</v>
      </c>
      <c r="J1298" s="246" t="s">
        <v>113</v>
      </c>
      <c r="K1298" s="195" t="s">
        <v>114</v>
      </c>
      <c r="L1298" s="285">
        <v>45778.0</v>
      </c>
      <c r="M1298" s="154"/>
      <c r="N1298" s="151"/>
      <c r="O1298" s="182" t="s">
        <v>5113</v>
      </c>
      <c r="P1298" s="182"/>
      <c r="Q1298" s="182" t="s">
        <v>5119</v>
      </c>
    </row>
    <row r="1299">
      <c r="A1299" s="287"/>
      <c r="B1299" s="141">
        <v>1292.0</v>
      </c>
      <c r="C1299" s="128">
        <v>800058.0</v>
      </c>
      <c r="D1299" s="242" t="s">
        <v>5120</v>
      </c>
      <c r="E1299" s="167" t="s">
        <v>73</v>
      </c>
      <c r="F1299" s="216">
        <v>8000.0</v>
      </c>
      <c r="G1299" s="216">
        <v>8000.0</v>
      </c>
      <c r="H1299" s="227">
        <f t="shared" si="3"/>
        <v>0</v>
      </c>
      <c r="I1299" s="229" t="s">
        <v>1962</v>
      </c>
      <c r="J1299" s="250" t="s">
        <v>41</v>
      </c>
      <c r="K1299" s="193" t="s">
        <v>1062</v>
      </c>
      <c r="L1299" s="288">
        <v>45778.0</v>
      </c>
      <c r="M1299" s="154"/>
      <c r="N1299" s="151"/>
      <c r="O1299" s="182" t="s">
        <v>5121</v>
      </c>
      <c r="P1299" s="182"/>
      <c r="Q1299" s="182" t="s">
        <v>5122</v>
      </c>
    </row>
    <row r="1300">
      <c r="A1300" s="287"/>
      <c r="B1300" s="128">
        <v>1293.0</v>
      </c>
      <c r="C1300" s="128">
        <v>1100052.0</v>
      </c>
      <c r="D1300" s="242" t="s">
        <v>5123</v>
      </c>
      <c r="E1300" s="167" t="s">
        <v>73</v>
      </c>
      <c r="F1300" s="293">
        <v>100000.0</v>
      </c>
      <c r="G1300" s="293">
        <v>100000.0</v>
      </c>
      <c r="H1300" s="225">
        <f t="shared" si="3"/>
        <v>0</v>
      </c>
      <c r="I1300" s="231" t="s">
        <v>4178</v>
      </c>
      <c r="J1300" s="246" t="s">
        <v>53</v>
      </c>
      <c r="K1300" s="195" t="s">
        <v>3587</v>
      </c>
      <c r="L1300" s="285">
        <v>45778.0</v>
      </c>
      <c r="M1300" s="154"/>
      <c r="N1300" s="151"/>
      <c r="O1300" s="182" t="s">
        <v>5124</v>
      </c>
      <c r="P1300" s="182"/>
      <c r="Q1300" s="182" t="s">
        <v>5125</v>
      </c>
    </row>
    <row r="1301">
      <c r="A1301" s="287"/>
      <c r="B1301" s="128">
        <v>1294.0</v>
      </c>
      <c r="C1301" s="128">
        <v>1200178.0</v>
      </c>
      <c r="D1301" s="242" t="s">
        <v>5126</v>
      </c>
      <c r="E1301" s="167" t="s">
        <v>73</v>
      </c>
      <c r="F1301" s="273">
        <v>182600.0</v>
      </c>
      <c r="G1301" s="273">
        <v>182600.0</v>
      </c>
      <c r="H1301" s="227">
        <f t="shared" si="3"/>
        <v>0</v>
      </c>
      <c r="I1301" s="229" t="s">
        <v>5127</v>
      </c>
      <c r="J1301" s="250" t="s">
        <v>54</v>
      </c>
      <c r="K1301" s="193" t="s">
        <v>4020</v>
      </c>
      <c r="L1301" s="288">
        <v>45778.0</v>
      </c>
      <c r="M1301" s="154"/>
      <c r="N1301" s="151"/>
      <c r="O1301" s="182" t="s">
        <v>5128</v>
      </c>
      <c r="P1301" s="182"/>
      <c r="Q1301" s="182" t="s">
        <v>5129</v>
      </c>
    </row>
    <row r="1302">
      <c r="A1302" s="287"/>
      <c r="B1302" s="128">
        <v>1295.0</v>
      </c>
      <c r="C1302" s="128">
        <v>1000069.0</v>
      </c>
      <c r="D1302" s="242" t="s">
        <v>5130</v>
      </c>
      <c r="E1302" s="167" t="s">
        <v>73</v>
      </c>
      <c r="F1302" s="279">
        <v>250000.0</v>
      </c>
      <c r="G1302" s="279">
        <v>250000.0</v>
      </c>
      <c r="H1302" s="225">
        <f t="shared" si="3"/>
        <v>0</v>
      </c>
      <c r="I1302" s="231" t="s">
        <v>3254</v>
      </c>
      <c r="J1302" s="246" t="s">
        <v>52</v>
      </c>
      <c r="K1302" s="195" t="s">
        <v>2265</v>
      </c>
      <c r="L1302" s="285">
        <v>45778.0</v>
      </c>
      <c r="M1302" s="154"/>
      <c r="N1302" s="151"/>
      <c r="O1302" s="182" t="s">
        <v>5131</v>
      </c>
      <c r="P1302" s="182"/>
      <c r="Q1302" s="182" t="s">
        <v>5132</v>
      </c>
    </row>
    <row r="1303">
      <c r="A1303" s="287"/>
      <c r="B1303" s="141">
        <v>1296.0</v>
      </c>
      <c r="C1303" s="128">
        <v>1100025.0</v>
      </c>
      <c r="D1303" s="242" t="s">
        <v>5133</v>
      </c>
      <c r="E1303" s="167" t="s">
        <v>73</v>
      </c>
      <c r="F1303" s="303">
        <v>300000.0</v>
      </c>
      <c r="G1303" s="303">
        <v>300000.0</v>
      </c>
      <c r="H1303" s="227">
        <f t="shared" si="3"/>
        <v>0</v>
      </c>
      <c r="I1303" s="229" t="s">
        <v>4004</v>
      </c>
      <c r="J1303" s="250" t="s">
        <v>53</v>
      </c>
      <c r="K1303" s="193" t="s">
        <v>4020</v>
      </c>
      <c r="L1303" s="288">
        <v>45778.0</v>
      </c>
      <c r="M1303" s="154"/>
      <c r="N1303" s="151"/>
      <c r="O1303" s="182" t="s">
        <v>5134</v>
      </c>
      <c r="P1303" s="182"/>
      <c r="Q1303" s="182" t="s">
        <v>5135</v>
      </c>
    </row>
    <row r="1304">
      <c r="A1304" s="287"/>
      <c r="B1304" s="128">
        <v>1297.0</v>
      </c>
      <c r="C1304" s="128">
        <v>1100178.0</v>
      </c>
      <c r="D1304" s="242" t="s">
        <v>5136</v>
      </c>
      <c r="E1304" s="167" t="s">
        <v>73</v>
      </c>
      <c r="F1304" s="293">
        <v>200000.0</v>
      </c>
      <c r="G1304" s="293">
        <v>200000.0</v>
      </c>
      <c r="H1304" s="225">
        <f t="shared" si="3"/>
        <v>0</v>
      </c>
      <c r="I1304" s="231" t="s">
        <v>2877</v>
      </c>
      <c r="J1304" s="246" t="s">
        <v>53</v>
      </c>
      <c r="K1304" s="195" t="s">
        <v>3660</v>
      </c>
      <c r="L1304" s="285">
        <v>45778.0</v>
      </c>
      <c r="M1304" s="154"/>
      <c r="N1304" s="151"/>
      <c r="O1304" s="182" t="s">
        <v>5137</v>
      </c>
      <c r="P1304" s="182"/>
      <c r="Q1304" s="182" t="s">
        <v>5138</v>
      </c>
    </row>
    <row r="1305">
      <c r="A1305" s="287"/>
      <c r="B1305" s="128">
        <v>1298.0</v>
      </c>
      <c r="C1305" s="128">
        <v>1100208.0</v>
      </c>
      <c r="D1305" s="242" t="s">
        <v>5139</v>
      </c>
      <c r="E1305" s="167" t="s">
        <v>73</v>
      </c>
      <c r="F1305" s="303">
        <v>95000.0</v>
      </c>
      <c r="G1305" s="303">
        <v>95000.0</v>
      </c>
      <c r="H1305" s="227">
        <f t="shared" si="3"/>
        <v>0</v>
      </c>
      <c r="I1305" s="229" t="s">
        <v>5140</v>
      </c>
      <c r="J1305" s="250" t="s">
        <v>53</v>
      </c>
      <c r="K1305" s="193" t="s">
        <v>3546</v>
      </c>
      <c r="L1305" s="288">
        <v>45778.0</v>
      </c>
      <c r="M1305" s="154"/>
      <c r="N1305" s="151"/>
      <c r="O1305" s="182" t="s">
        <v>5141</v>
      </c>
      <c r="P1305" s="182"/>
      <c r="Q1305" s="182" t="s">
        <v>5142</v>
      </c>
    </row>
    <row r="1306">
      <c r="A1306" s="287"/>
      <c r="B1306" s="128">
        <v>1299.0</v>
      </c>
      <c r="C1306" s="128">
        <v>1100214.0</v>
      </c>
      <c r="D1306" s="242" t="s">
        <v>5143</v>
      </c>
      <c r="E1306" s="167" t="s">
        <v>73</v>
      </c>
      <c r="F1306" s="293">
        <v>300000.0</v>
      </c>
      <c r="G1306" s="293">
        <v>300000.0</v>
      </c>
      <c r="H1306" s="225">
        <f t="shared" si="3"/>
        <v>0</v>
      </c>
      <c r="I1306" s="231" t="s">
        <v>2934</v>
      </c>
      <c r="J1306" s="246" t="s">
        <v>53</v>
      </c>
      <c r="K1306" s="195" t="s">
        <v>3928</v>
      </c>
      <c r="L1306" s="285">
        <v>45778.0</v>
      </c>
      <c r="M1306" s="154"/>
      <c r="N1306" s="151"/>
      <c r="O1306" s="182" t="s">
        <v>5144</v>
      </c>
      <c r="P1306" s="182"/>
      <c r="Q1306" s="182" t="s">
        <v>5145</v>
      </c>
    </row>
    <row r="1307">
      <c r="A1307" s="287"/>
      <c r="B1307" s="141">
        <v>1300.0</v>
      </c>
      <c r="C1307" s="128">
        <v>1100298.0</v>
      </c>
      <c r="D1307" s="242" t="s">
        <v>5146</v>
      </c>
      <c r="E1307" s="167" t="s">
        <v>73</v>
      </c>
      <c r="F1307" s="303">
        <v>200000.0</v>
      </c>
      <c r="G1307" s="303">
        <v>200000.0</v>
      </c>
      <c r="H1307" s="227">
        <f t="shared" si="3"/>
        <v>0</v>
      </c>
      <c r="I1307" s="229" t="s">
        <v>3073</v>
      </c>
      <c r="J1307" s="250" t="s">
        <v>53</v>
      </c>
      <c r="K1307" s="193" t="s">
        <v>3546</v>
      </c>
      <c r="L1307" s="288">
        <v>45778.0</v>
      </c>
      <c r="M1307" s="154"/>
      <c r="N1307" s="151"/>
      <c r="O1307" s="182" t="s">
        <v>5147</v>
      </c>
      <c r="P1307" s="182"/>
      <c r="Q1307" s="182" t="s">
        <v>5148</v>
      </c>
    </row>
    <row r="1308">
      <c r="A1308" s="287"/>
      <c r="B1308" s="128">
        <v>1301.0</v>
      </c>
      <c r="C1308" s="128">
        <v>1200167.0</v>
      </c>
      <c r="D1308" s="242" t="s">
        <v>5149</v>
      </c>
      <c r="E1308" s="167" t="s">
        <v>73</v>
      </c>
      <c r="F1308" s="279">
        <v>87610.0</v>
      </c>
      <c r="G1308" s="279">
        <v>87610.0</v>
      </c>
      <c r="H1308" s="225">
        <f t="shared" si="3"/>
        <v>0</v>
      </c>
      <c r="I1308" s="231" t="s">
        <v>4119</v>
      </c>
      <c r="J1308" s="246" t="s">
        <v>54</v>
      </c>
      <c r="K1308" s="195" t="s">
        <v>3587</v>
      </c>
      <c r="L1308" s="285">
        <v>45778.0</v>
      </c>
      <c r="M1308" s="154"/>
      <c r="N1308" s="151"/>
      <c r="O1308" s="182" t="s">
        <v>5150</v>
      </c>
      <c r="P1308" s="182"/>
      <c r="Q1308" s="182" t="s">
        <v>5151</v>
      </c>
    </row>
    <row r="1309">
      <c r="A1309" s="287"/>
      <c r="B1309" s="128">
        <v>1302.0</v>
      </c>
      <c r="C1309" s="128">
        <v>1300161.0</v>
      </c>
      <c r="D1309" s="242" t="s">
        <v>5152</v>
      </c>
      <c r="E1309" s="167" t="s">
        <v>73</v>
      </c>
      <c r="F1309" s="304">
        <v>100000.0</v>
      </c>
      <c r="G1309" s="304">
        <v>100000.0</v>
      </c>
      <c r="H1309" s="227">
        <f t="shared" si="3"/>
        <v>0</v>
      </c>
      <c r="I1309" s="229"/>
      <c r="J1309" s="250" t="s">
        <v>55</v>
      </c>
      <c r="K1309" s="193" t="s">
        <v>3660</v>
      </c>
      <c r="L1309" s="288">
        <v>45778.0</v>
      </c>
      <c r="M1309" s="154"/>
      <c r="N1309" s="151"/>
      <c r="O1309" s="182" t="s">
        <v>5153</v>
      </c>
      <c r="P1309" s="182"/>
      <c r="Q1309" s="182" t="s">
        <v>5154</v>
      </c>
    </row>
    <row r="1310">
      <c r="A1310" s="287"/>
      <c r="B1310" s="128">
        <v>1303.0</v>
      </c>
      <c r="C1310" s="128">
        <v>1100041.0</v>
      </c>
      <c r="D1310" s="242" t="s">
        <v>5155</v>
      </c>
      <c r="E1310" s="167" t="s">
        <v>73</v>
      </c>
      <c r="F1310" s="293">
        <v>200000.0</v>
      </c>
      <c r="G1310" s="293">
        <v>200000.0</v>
      </c>
      <c r="H1310" s="225">
        <f t="shared" si="3"/>
        <v>0</v>
      </c>
      <c r="I1310" s="231" t="s">
        <v>2934</v>
      </c>
      <c r="J1310" s="246" t="s">
        <v>53</v>
      </c>
      <c r="K1310" s="195" t="s">
        <v>3546</v>
      </c>
      <c r="L1310" s="285">
        <v>45778.0</v>
      </c>
      <c r="M1310" s="154"/>
      <c r="N1310" s="151"/>
      <c r="O1310" s="182" t="s">
        <v>5156</v>
      </c>
      <c r="P1310" s="182"/>
      <c r="Q1310" s="182" t="s">
        <v>5157</v>
      </c>
    </row>
    <row r="1311">
      <c r="A1311" s="287"/>
      <c r="B1311" s="128">
        <v>1304.0</v>
      </c>
      <c r="C1311" s="128">
        <v>600040.0</v>
      </c>
      <c r="D1311" s="242" t="s">
        <v>5158</v>
      </c>
      <c r="E1311" s="312" t="s">
        <v>4642</v>
      </c>
      <c r="F1311" s="220">
        <v>28520.0</v>
      </c>
      <c r="G1311" s="221">
        <v>28520.0</v>
      </c>
      <c r="H1311" s="227">
        <f t="shared" si="3"/>
        <v>0</v>
      </c>
      <c r="I1311" s="316" t="s">
        <v>5159</v>
      </c>
      <c r="J1311" s="250" t="s">
        <v>30</v>
      </c>
      <c r="K1311" s="193" t="s">
        <v>688</v>
      </c>
      <c r="L1311" s="288">
        <v>45809.0</v>
      </c>
      <c r="M1311" s="154"/>
      <c r="N1311" s="151"/>
      <c r="O1311" s="182" t="s">
        <v>5160</v>
      </c>
      <c r="P1311" s="182"/>
      <c r="Q1311" s="182" t="s">
        <v>5161</v>
      </c>
    </row>
    <row r="1312">
      <c r="A1312" s="287"/>
      <c r="B1312" s="128">
        <v>1305.0</v>
      </c>
      <c r="C1312" s="128">
        <v>600094.0</v>
      </c>
      <c r="D1312" s="242" t="s">
        <v>5162</v>
      </c>
      <c r="E1312" s="312" t="s">
        <v>4642</v>
      </c>
      <c r="F1312" s="219">
        <v>9120.0</v>
      </c>
      <c r="G1312" s="219">
        <v>9120.0</v>
      </c>
      <c r="H1312" s="225">
        <f t="shared" si="3"/>
        <v>0</v>
      </c>
      <c r="I1312" s="314" t="s">
        <v>5163</v>
      </c>
      <c r="J1312" s="246" t="s">
        <v>30</v>
      </c>
      <c r="K1312" s="195" t="s">
        <v>688</v>
      </c>
      <c r="L1312" s="285">
        <v>45809.0</v>
      </c>
      <c r="M1312" s="154"/>
      <c r="N1312" s="151"/>
      <c r="O1312" s="182" t="s">
        <v>5160</v>
      </c>
      <c r="P1312" s="182"/>
      <c r="Q1312" s="182" t="s">
        <v>5161</v>
      </c>
    </row>
    <row r="1313">
      <c r="A1313" s="287"/>
      <c r="B1313" s="141">
        <v>1306.0</v>
      </c>
      <c r="C1313" s="128">
        <v>600139.0</v>
      </c>
      <c r="D1313" s="242" t="s">
        <v>5164</v>
      </c>
      <c r="E1313" s="312" t="s">
        <v>4642</v>
      </c>
      <c r="F1313" s="220">
        <v>9840.0</v>
      </c>
      <c r="G1313" s="220">
        <v>9840.0</v>
      </c>
      <c r="H1313" s="227">
        <f t="shared" si="3"/>
        <v>0</v>
      </c>
      <c r="I1313" s="316" t="s">
        <v>882</v>
      </c>
      <c r="J1313" s="250" t="s">
        <v>30</v>
      </c>
      <c r="K1313" s="193" t="s">
        <v>179</v>
      </c>
      <c r="L1313" s="288">
        <v>45809.0</v>
      </c>
      <c r="M1313" s="154"/>
      <c r="N1313" s="151"/>
      <c r="O1313" s="182" t="s">
        <v>5160</v>
      </c>
      <c r="P1313" s="182"/>
      <c r="Q1313" s="182" t="s">
        <v>5161</v>
      </c>
    </row>
    <row r="1314">
      <c r="A1314" s="287"/>
      <c r="B1314" s="128">
        <v>1307.0</v>
      </c>
      <c r="C1314" s="128">
        <v>600150.0</v>
      </c>
      <c r="D1314" s="242" t="s">
        <v>5165</v>
      </c>
      <c r="E1314" s="312" t="s">
        <v>4642</v>
      </c>
      <c r="F1314" s="219">
        <v>45000.0</v>
      </c>
      <c r="G1314" s="218">
        <v>45000.0</v>
      </c>
      <c r="H1314" s="225">
        <f t="shared" si="3"/>
        <v>0</v>
      </c>
      <c r="I1314" s="314" t="s">
        <v>5166</v>
      </c>
      <c r="J1314" s="246" t="s">
        <v>30</v>
      </c>
      <c r="K1314" s="195" t="s">
        <v>179</v>
      </c>
      <c r="L1314" s="285">
        <v>45809.0</v>
      </c>
      <c r="M1314" s="154"/>
      <c r="N1314" s="151"/>
      <c r="O1314" s="182" t="s">
        <v>5160</v>
      </c>
      <c r="P1314" s="182"/>
      <c r="Q1314" s="182" t="s">
        <v>5161</v>
      </c>
    </row>
    <row r="1315">
      <c r="A1315" s="287"/>
      <c r="B1315" s="128">
        <v>1308.0</v>
      </c>
      <c r="C1315" s="128">
        <v>1000056.0</v>
      </c>
      <c r="D1315" s="242" t="s">
        <v>5167</v>
      </c>
      <c r="E1315" s="167" t="s">
        <v>73</v>
      </c>
      <c r="F1315" s="273">
        <v>250000.0</v>
      </c>
      <c r="G1315" s="273">
        <v>250000.0</v>
      </c>
      <c r="H1315" s="227">
        <f t="shared" si="3"/>
        <v>0</v>
      </c>
      <c r="I1315" s="229" t="s">
        <v>3132</v>
      </c>
      <c r="J1315" s="250" t="s">
        <v>52</v>
      </c>
      <c r="K1315" s="193" t="s">
        <v>3460</v>
      </c>
      <c r="L1315" s="288">
        <v>45809.0</v>
      </c>
      <c r="M1315" s="154"/>
      <c r="N1315" s="151"/>
      <c r="O1315" s="182" t="s">
        <v>5168</v>
      </c>
      <c r="P1315" s="182"/>
      <c r="Q1315" s="182" t="s">
        <v>5169</v>
      </c>
    </row>
    <row r="1316">
      <c r="A1316" s="287"/>
      <c r="B1316" s="128">
        <v>1309.0</v>
      </c>
      <c r="C1316" s="128">
        <v>1000092.0</v>
      </c>
      <c r="D1316" s="242" t="s">
        <v>5170</v>
      </c>
      <c r="E1316" s="167" t="s">
        <v>73</v>
      </c>
      <c r="F1316" s="279">
        <v>1302857.0</v>
      </c>
      <c r="G1316" s="279">
        <v>1302857.0</v>
      </c>
      <c r="H1316" s="225">
        <f t="shared" si="3"/>
        <v>0</v>
      </c>
      <c r="I1316" s="231" t="s">
        <v>1493</v>
      </c>
      <c r="J1316" s="246" t="s">
        <v>52</v>
      </c>
      <c r="K1316" s="195" t="s">
        <v>3352</v>
      </c>
      <c r="L1316" s="285">
        <v>45809.0</v>
      </c>
      <c r="M1316" s="154"/>
      <c r="N1316" s="151"/>
      <c r="O1316" s="182" t="s">
        <v>5171</v>
      </c>
      <c r="P1316" s="182"/>
      <c r="Q1316" s="232" t="s">
        <v>5172</v>
      </c>
    </row>
    <row r="1317">
      <c r="A1317" s="287"/>
      <c r="B1317" s="141">
        <v>1310.0</v>
      </c>
      <c r="C1317" s="128">
        <v>1100044.0</v>
      </c>
      <c r="D1317" s="242" t="s">
        <v>5173</v>
      </c>
      <c r="E1317" s="167" t="s">
        <v>73</v>
      </c>
      <c r="F1317" s="303">
        <v>99852.0</v>
      </c>
      <c r="G1317" s="303">
        <v>99852.0</v>
      </c>
      <c r="H1317" s="227">
        <f t="shared" si="3"/>
        <v>0</v>
      </c>
      <c r="I1317" s="229" t="s">
        <v>4845</v>
      </c>
      <c r="J1317" s="250" t="s">
        <v>53</v>
      </c>
      <c r="K1317" s="193" t="s">
        <v>3587</v>
      </c>
      <c r="L1317" s="288">
        <v>45809.0</v>
      </c>
      <c r="M1317" s="154"/>
      <c r="N1317" s="151"/>
      <c r="O1317" s="182" t="s">
        <v>5174</v>
      </c>
      <c r="P1317" s="182"/>
      <c r="Q1317" s="182" t="s">
        <v>5175</v>
      </c>
    </row>
    <row r="1318">
      <c r="A1318" s="287"/>
      <c r="B1318" s="128">
        <v>1311.0</v>
      </c>
      <c r="C1318" s="128">
        <v>1100050.0</v>
      </c>
      <c r="D1318" s="242" t="s">
        <v>5176</v>
      </c>
      <c r="E1318" s="167" t="s">
        <v>73</v>
      </c>
      <c r="F1318" s="293">
        <v>96900.0</v>
      </c>
      <c r="G1318" s="293">
        <v>96900.0</v>
      </c>
      <c r="H1318" s="225">
        <f t="shared" si="3"/>
        <v>0</v>
      </c>
      <c r="I1318" s="231" t="s">
        <v>4852</v>
      </c>
      <c r="J1318" s="246" t="s">
        <v>53</v>
      </c>
      <c r="K1318" s="195" t="s">
        <v>3660</v>
      </c>
      <c r="L1318" s="285">
        <v>45809.0</v>
      </c>
      <c r="M1318" s="154"/>
      <c r="N1318" s="151"/>
      <c r="O1318" s="182" t="s">
        <v>5177</v>
      </c>
      <c r="P1318" s="182"/>
      <c r="Q1318" s="182" t="s">
        <v>5178</v>
      </c>
    </row>
    <row r="1319">
      <c r="A1319" s="287"/>
      <c r="B1319" s="128">
        <v>1312.0</v>
      </c>
      <c r="C1319" s="128">
        <v>1100072.0</v>
      </c>
      <c r="D1319" s="242" t="s">
        <v>5179</v>
      </c>
      <c r="E1319" s="167" t="s">
        <v>73</v>
      </c>
      <c r="F1319" s="303">
        <v>156250.0</v>
      </c>
      <c r="G1319" s="303">
        <v>156250.0</v>
      </c>
      <c r="H1319" s="227">
        <f t="shared" si="3"/>
        <v>0</v>
      </c>
      <c r="I1319" s="229" t="s">
        <v>3869</v>
      </c>
      <c r="J1319" s="250" t="s">
        <v>53</v>
      </c>
      <c r="K1319" s="193" t="s">
        <v>3660</v>
      </c>
      <c r="L1319" s="288">
        <v>45809.0</v>
      </c>
      <c r="M1319" s="154"/>
      <c r="N1319" s="151"/>
      <c r="O1319" s="182" t="s">
        <v>5180</v>
      </c>
      <c r="P1319" s="182"/>
      <c r="Q1319" s="182" t="s">
        <v>5181</v>
      </c>
    </row>
    <row r="1320">
      <c r="A1320" s="287"/>
      <c r="B1320" s="128">
        <v>1313.0</v>
      </c>
      <c r="C1320" s="128">
        <v>1100245.0</v>
      </c>
      <c r="D1320" s="242" t="s">
        <v>5182</v>
      </c>
      <c r="E1320" s="167" t="s">
        <v>73</v>
      </c>
      <c r="F1320" s="293">
        <v>100000.0</v>
      </c>
      <c r="G1320" s="293">
        <v>100000.0</v>
      </c>
      <c r="H1320" s="225">
        <f t="shared" si="3"/>
        <v>0</v>
      </c>
      <c r="I1320" s="231" t="s">
        <v>3797</v>
      </c>
      <c r="J1320" s="246" t="s">
        <v>53</v>
      </c>
      <c r="K1320" s="195" t="s">
        <v>3587</v>
      </c>
      <c r="L1320" s="285">
        <v>45809.0</v>
      </c>
      <c r="M1320" s="154"/>
      <c r="N1320" s="151"/>
      <c r="O1320" s="182" t="s">
        <v>5183</v>
      </c>
      <c r="P1320" s="182"/>
      <c r="Q1320" s="182" t="s">
        <v>5184</v>
      </c>
    </row>
    <row r="1321">
      <c r="A1321" s="287"/>
      <c r="B1321" s="141">
        <v>1314.0</v>
      </c>
      <c r="C1321" s="128">
        <v>1200113.0</v>
      </c>
      <c r="D1321" s="242" t="s">
        <v>5185</v>
      </c>
      <c r="E1321" s="167" t="s">
        <v>73</v>
      </c>
      <c r="F1321" s="273">
        <v>120000.0</v>
      </c>
      <c r="G1321" s="273">
        <v>120000.0</v>
      </c>
      <c r="H1321" s="227">
        <f t="shared" si="3"/>
        <v>0</v>
      </c>
      <c r="I1321" s="229" t="s">
        <v>3923</v>
      </c>
      <c r="J1321" s="250" t="s">
        <v>54</v>
      </c>
      <c r="K1321" s="193" t="s">
        <v>3546</v>
      </c>
      <c r="L1321" s="288">
        <v>45809.0</v>
      </c>
      <c r="M1321" s="154"/>
      <c r="N1321" s="151"/>
      <c r="O1321" s="182" t="s">
        <v>5186</v>
      </c>
      <c r="P1321" s="182"/>
      <c r="Q1321" s="182" t="s">
        <v>5187</v>
      </c>
    </row>
    <row r="1322">
      <c r="A1322" s="287"/>
      <c r="B1322" s="128">
        <v>1315.0</v>
      </c>
      <c r="C1322" s="128">
        <v>1200115.0</v>
      </c>
      <c r="D1322" s="242" t="s">
        <v>5188</v>
      </c>
      <c r="E1322" s="167" t="s">
        <v>73</v>
      </c>
      <c r="F1322" s="279">
        <v>257777.0</v>
      </c>
      <c r="G1322" s="279">
        <v>257777.0</v>
      </c>
      <c r="H1322" s="225">
        <f t="shared" si="3"/>
        <v>0</v>
      </c>
      <c r="I1322" s="231" t="s">
        <v>4631</v>
      </c>
      <c r="J1322" s="246" t="s">
        <v>54</v>
      </c>
      <c r="K1322" s="195" t="s">
        <v>4020</v>
      </c>
      <c r="L1322" s="285">
        <v>45809.0</v>
      </c>
      <c r="M1322" s="154"/>
      <c r="N1322" s="151"/>
      <c r="O1322" s="182" t="s">
        <v>5189</v>
      </c>
      <c r="P1322" s="182"/>
      <c r="Q1322" s="182" t="s">
        <v>5190</v>
      </c>
    </row>
    <row r="1323">
      <c r="A1323" s="287"/>
      <c r="B1323" s="128">
        <v>1316.0</v>
      </c>
      <c r="C1323" s="128">
        <v>1200156.0</v>
      </c>
      <c r="D1323" s="242" t="s">
        <v>5191</v>
      </c>
      <c r="E1323" s="167" t="s">
        <v>73</v>
      </c>
      <c r="F1323" s="273">
        <v>199932.0</v>
      </c>
      <c r="G1323" s="273">
        <v>199932.0</v>
      </c>
      <c r="H1323" s="227">
        <f t="shared" si="3"/>
        <v>0</v>
      </c>
      <c r="I1323" s="229" t="s">
        <v>1493</v>
      </c>
      <c r="J1323" s="250" t="s">
        <v>54</v>
      </c>
      <c r="K1323" s="193" t="s">
        <v>3546</v>
      </c>
      <c r="L1323" s="288">
        <v>45809.0</v>
      </c>
      <c r="M1323" s="154"/>
      <c r="N1323" s="151"/>
      <c r="O1323" s="182" t="s">
        <v>5192</v>
      </c>
      <c r="P1323" s="182"/>
      <c r="Q1323" s="182" t="s">
        <v>5193</v>
      </c>
    </row>
    <row r="1324">
      <c r="A1324" s="287"/>
      <c r="B1324" s="128">
        <v>1317.0</v>
      </c>
      <c r="C1324" s="128">
        <v>1200159.0</v>
      </c>
      <c r="D1324" s="242" t="s">
        <v>5194</v>
      </c>
      <c r="E1324" s="167" t="s">
        <v>73</v>
      </c>
      <c r="F1324" s="279">
        <v>52700.0</v>
      </c>
      <c r="G1324" s="279">
        <v>52700.0</v>
      </c>
      <c r="H1324" s="225">
        <f t="shared" si="3"/>
        <v>0</v>
      </c>
      <c r="I1324" s="231" t="s">
        <v>5195</v>
      </c>
      <c r="J1324" s="246" t="s">
        <v>54</v>
      </c>
      <c r="K1324" s="195" t="s">
        <v>4020</v>
      </c>
      <c r="L1324" s="285">
        <v>45809.0</v>
      </c>
      <c r="M1324" s="154"/>
      <c r="N1324" s="151"/>
      <c r="O1324" s="182" t="s">
        <v>5196</v>
      </c>
      <c r="P1324" s="182"/>
      <c r="Q1324" s="182" t="s">
        <v>5197</v>
      </c>
    </row>
    <row r="1325">
      <c r="A1325" s="287"/>
      <c r="B1325" s="128">
        <v>1318.0</v>
      </c>
      <c r="C1325" s="128">
        <v>1200222.0</v>
      </c>
      <c r="D1325" s="242" t="s">
        <v>5198</v>
      </c>
      <c r="E1325" s="167" t="s">
        <v>73</v>
      </c>
      <c r="F1325" s="273">
        <v>100000.0</v>
      </c>
      <c r="G1325" s="273">
        <v>100000.0</v>
      </c>
      <c r="H1325" s="227">
        <f t="shared" si="3"/>
        <v>0</v>
      </c>
      <c r="I1325" s="229" t="s">
        <v>5199</v>
      </c>
      <c r="J1325" s="250" t="s">
        <v>54</v>
      </c>
      <c r="K1325" s="193" t="s">
        <v>3587</v>
      </c>
      <c r="L1325" s="288">
        <v>45809.0</v>
      </c>
      <c r="M1325" s="154"/>
      <c r="N1325" s="151"/>
      <c r="O1325" s="182" t="s">
        <v>5200</v>
      </c>
      <c r="P1325" s="182"/>
      <c r="Q1325" s="182" t="s">
        <v>5201</v>
      </c>
    </row>
    <row r="1326">
      <c r="A1326" s="287"/>
      <c r="B1326" s="128">
        <v>1319.0</v>
      </c>
      <c r="C1326" s="128">
        <v>1200247.0</v>
      </c>
      <c r="D1326" s="242" t="s">
        <v>5202</v>
      </c>
      <c r="E1326" s="167" t="s">
        <v>73</v>
      </c>
      <c r="F1326" s="279">
        <v>230000.0</v>
      </c>
      <c r="G1326" s="279">
        <v>230000.0</v>
      </c>
      <c r="H1326" s="225">
        <f t="shared" si="3"/>
        <v>0</v>
      </c>
      <c r="I1326" s="231" t="s">
        <v>5203</v>
      </c>
      <c r="J1326" s="246" t="s">
        <v>54</v>
      </c>
      <c r="K1326" s="195" t="s">
        <v>4020</v>
      </c>
      <c r="L1326" s="285">
        <v>45809.0</v>
      </c>
      <c r="M1326" s="154"/>
      <c r="N1326" s="151"/>
      <c r="O1326" s="182" t="s">
        <v>5204</v>
      </c>
      <c r="P1326" s="182"/>
      <c r="Q1326" s="182" t="s">
        <v>5205</v>
      </c>
    </row>
    <row r="1327">
      <c r="A1327" s="287"/>
      <c r="B1327" s="141">
        <v>1320.0</v>
      </c>
      <c r="C1327" s="128">
        <v>1200255.0</v>
      </c>
      <c r="D1327" s="242" t="s">
        <v>5206</v>
      </c>
      <c r="E1327" s="167" t="s">
        <v>73</v>
      </c>
      <c r="F1327" s="273">
        <v>250000.0</v>
      </c>
      <c r="G1327" s="273">
        <v>250000.0</v>
      </c>
      <c r="H1327" s="227">
        <f t="shared" si="3"/>
        <v>0</v>
      </c>
      <c r="I1327" s="229" t="s">
        <v>3073</v>
      </c>
      <c r="J1327" s="250" t="s">
        <v>54</v>
      </c>
      <c r="K1327" s="193" t="s">
        <v>4311</v>
      </c>
      <c r="L1327" s="288">
        <v>45809.0</v>
      </c>
      <c r="M1327" s="154"/>
      <c r="N1327" s="151"/>
      <c r="O1327" s="182" t="s">
        <v>5207</v>
      </c>
      <c r="P1327" s="182"/>
      <c r="Q1327" s="182" t="s">
        <v>5208</v>
      </c>
    </row>
    <row r="1328">
      <c r="A1328" s="287"/>
      <c r="B1328" s="128">
        <v>1321.0</v>
      </c>
      <c r="C1328" s="128">
        <v>1300073.0</v>
      </c>
      <c r="D1328" s="242" t="s">
        <v>5209</v>
      </c>
      <c r="E1328" s="167" t="s">
        <v>73</v>
      </c>
      <c r="F1328" s="305">
        <v>85000.0</v>
      </c>
      <c r="G1328" s="305">
        <v>85000.0</v>
      </c>
      <c r="H1328" s="225">
        <f t="shared" si="3"/>
        <v>0</v>
      </c>
      <c r="I1328" s="231"/>
      <c r="J1328" s="246" t="s">
        <v>55</v>
      </c>
      <c r="K1328" s="195" t="s">
        <v>3660</v>
      </c>
      <c r="L1328" s="285">
        <v>45809.0</v>
      </c>
      <c r="M1328" s="154"/>
      <c r="N1328" s="151"/>
      <c r="O1328" s="182" t="s">
        <v>5210</v>
      </c>
      <c r="P1328" s="182"/>
      <c r="Q1328" s="182" t="s">
        <v>5211</v>
      </c>
    </row>
    <row r="1329">
      <c r="A1329" s="287"/>
      <c r="B1329" s="128">
        <v>1322.0</v>
      </c>
      <c r="C1329" s="128">
        <v>1200147.0</v>
      </c>
      <c r="D1329" s="242" t="s">
        <v>5212</v>
      </c>
      <c r="E1329" s="167" t="s">
        <v>73</v>
      </c>
      <c r="F1329" s="273">
        <v>200000.0</v>
      </c>
      <c r="G1329" s="273">
        <v>200000.0</v>
      </c>
      <c r="H1329" s="227">
        <f t="shared" si="3"/>
        <v>0</v>
      </c>
      <c r="I1329" s="229" t="s">
        <v>4164</v>
      </c>
      <c r="J1329" s="250" t="s">
        <v>54</v>
      </c>
      <c r="K1329" s="193" t="s">
        <v>3546</v>
      </c>
      <c r="L1329" s="288">
        <v>45809.0</v>
      </c>
      <c r="M1329" s="154"/>
      <c r="N1329" s="151"/>
      <c r="O1329" s="182" t="s">
        <v>5213</v>
      </c>
      <c r="P1329" s="182"/>
      <c r="Q1329" s="182" t="s">
        <v>5214</v>
      </c>
    </row>
    <row r="1330">
      <c r="A1330" s="287"/>
      <c r="B1330" s="128">
        <v>1323.0</v>
      </c>
      <c r="C1330" s="128">
        <v>1000046.0</v>
      </c>
      <c r="D1330" s="245" t="s">
        <v>5215</v>
      </c>
      <c r="E1330" s="167" t="s">
        <v>73</v>
      </c>
      <c r="F1330" s="279">
        <v>2140000.0</v>
      </c>
      <c r="G1330" s="279">
        <v>2140000.0</v>
      </c>
      <c r="H1330" s="225">
        <f t="shared" si="3"/>
        <v>0</v>
      </c>
      <c r="I1330" s="231" t="s">
        <v>4567</v>
      </c>
      <c r="J1330" s="246" t="s">
        <v>52</v>
      </c>
      <c r="K1330" s="195" t="s">
        <v>5216</v>
      </c>
      <c r="L1330" s="285">
        <v>45809.0</v>
      </c>
      <c r="M1330" s="154"/>
      <c r="N1330" s="151"/>
      <c r="O1330" s="182" t="s">
        <v>5217</v>
      </c>
      <c r="P1330" s="182"/>
      <c r="Q1330" s="182" t="s">
        <v>5218</v>
      </c>
    </row>
    <row r="1331">
      <c r="A1331" s="287"/>
      <c r="B1331" s="141">
        <v>1324.0</v>
      </c>
      <c r="C1331" s="128">
        <v>1100262.0</v>
      </c>
      <c r="D1331" s="242" t="s">
        <v>5219</v>
      </c>
      <c r="E1331" s="167" t="s">
        <v>73</v>
      </c>
      <c r="F1331" s="303">
        <v>100000.0</v>
      </c>
      <c r="G1331" s="303">
        <v>100000.0</v>
      </c>
      <c r="H1331" s="227">
        <f t="shared" si="3"/>
        <v>0</v>
      </c>
      <c r="I1331" s="229" t="s">
        <v>804</v>
      </c>
      <c r="J1331" s="250" t="s">
        <v>53</v>
      </c>
      <c r="K1331" s="193" t="s">
        <v>3587</v>
      </c>
      <c r="L1331" s="288">
        <v>45809.0</v>
      </c>
      <c r="M1331" s="154"/>
      <c r="N1331" s="151"/>
      <c r="O1331" s="182" t="s">
        <v>5220</v>
      </c>
      <c r="P1331" s="182"/>
      <c r="Q1331" s="182" t="s">
        <v>5221</v>
      </c>
    </row>
    <row r="1332">
      <c r="A1332" s="287"/>
      <c r="B1332" s="128">
        <v>1325.0</v>
      </c>
      <c r="C1332" s="128">
        <v>1200006.0</v>
      </c>
      <c r="D1332" s="242" t="s">
        <v>5222</v>
      </c>
      <c r="E1332" s="167" t="s">
        <v>73</v>
      </c>
      <c r="F1332" s="279">
        <v>79028.0</v>
      </c>
      <c r="G1332" s="279">
        <v>79028.0</v>
      </c>
      <c r="H1332" s="225">
        <f t="shared" si="3"/>
        <v>0</v>
      </c>
      <c r="I1332" s="231" t="s">
        <v>4178</v>
      </c>
      <c r="J1332" s="246" t="s">
        <v>54</v>
      </c>
      <c r="K1332" s="195" t="s">
        <v>3660</v>
      </c>
      <c r="L1332" s="285">
        <v>45809.0</v>
      </c>
      <c r="M1332" s="154"/>
      <c r="N1332" s="151"/>
      <c r="O1332" s="182" t="s">
        <v>5223</v>
      </c>
      <c r="P1332" s="182"/>
      <c r="Q1332" s="182" t="s">
        <v>5224</v>
      </c>
    </row>
    <row r="1333">
      <c r="A1333" s="287"/>
      <c r="B1333" s="128">
        <v>1326.0</v>
      </c>
      <c r="C1333" s="128">
        <v>1200008.0</v>
      </c>
      <c r="D1333" s="242" t="s">
        <v>5225</v>
      </c>
      <c r="E1333" s="167" t="s">
        <v>73</v>
      </c>
      <c r="F1333" s="273">
        <v>57150.0</v>
      </c>
      <c r="G1333" s="273">
        <v>57150.0</v>
      </c>
      <c r="H1333" s="227">
        <f t="shared" si="3"/>
        <v>0</v>
      </c>
      <c r="I1333" s="229" t="s">
        <v>1745</v>
      </c>
      <c r="J1333" s="250" t="s">
        <v>54</v>
      </c>
      <c r="K1333" s="193" t="s">
        <v>3660</v>
      </c>
      <c r="L1333" s="288">
        <v>45809.0</v>
      </c>
      <c r="M1333" s="154"/>
      <c r="N1333" s="151"/>
      <c r="O1333" s="182" t="s">
        <v>5226</v>
      </c>
      <c r="P1333" s="182"/>
      <c r="Q1333" s="182" t="s">
        <v>5227</v>
      </c>
    </row>
    <row r="1334">
      <c r="A1334" s="287"/>
      <c r="B1334" s="128">
        <v>1327.0</v>
      </c>
      <c r="C1334" s="128">
        <v>1200073.0</v>
      </c>
      <c r="D1334" s="242" t="s">
        <v>5228</v>
      </c>
      <c r="E1334" s="167" t="s">
        <v>73</v>
      </c>
      <c r="F1334" s="279">
        <v>100000.0</v>
      </c>
      <c r="G1334" s="279">
        <v>100000.0</v>
      </c>
      <c r="H1334" s="225">
        <f t="shared" si="3"/>
        <v>0</v>
      </c>
      <c r="I1334" s="231" t="s">
        <v>5229</v>
      </c>
      <c r="J1334" s="246" t="s">
        <v>54</v>
      </c>
      <c r="K1334" s="195" t="s">
        <v>3587</v>
      </c>
      <c r="L1334" s="285">
        <v>45809.0</v>
      </c>
      <c r="M1334" s="154"/>
      <c r="N1334" s="151"/>
      <c r="O1334" s="182" t="s">
        <v>5230</v>
      </c>
      <c r="P1334" s="182"/>
      <c r="Q1334" s="182" t="s">
        <v>5231</v>
      </c>
    </row>
    <row r="1335">
      <c r="A1335" s="287"/>
      <c r="B1335" s="141">
        <v>1328.0</v>
      </c>
      <c r="C1335" s="128">
        <v>1200139.0</v>
      </c>
      <c r="D1335" s="242" t="s">
        <v>5232</v>
      </c>
      <c r="E1335" s="167" t="s">
        <v>73</v>
      </c>
      <c r="F1335" s="273">
        <v>100000.0</v>
      </c>
      <c r="G1335" s="273">
        <v>100000.0</v>
      </c>
      <c r="H1335" s="227">
        <f t="shared" si="3"/>
        <v>0</v>
      </c>
      <c r="I1335" s="229" t="s">
        <v>1449</v>
      </c>
      <c r="J1335" s="250" t="s">
        <v>54</v>
      </c>
      <c r="K1335" s="193" t="s">
        <v>3660</v>
      </c>
      <c r="L1335" s="288">
        <v>45809.0</v>
      </c>
      <c r="M1335" s="154"/>
      <c r="N1335" s="151"/>
      <c r="O1335" s="182" t="s">
        <v>5233</v>
      </c>
      <c r="P1335" s="182"/>
      <c r="Q1335" s="182" t="s">
        <v>5234</v>
      </c>
    </row>
    <row r="1336">
      <c r="A1336" s="287"/>
      <c r="B1336" s="128">
        <v>1329.0</v>
      </c>
      <c r="C1336" s="128">
        <v>1200145.0</v>
      </c>
      <c r="D1336" s="242" t="s">
        <v>5235</v>
      </c>
      <c r="E1336" s="167" t="s">
        <v>73</v>
      </c>
      <c r="F1336" s="279">
        <v>100000.0</v>
      </c>
      <c r="G1336" s="279">
        <v>100000.0</v>
      </c>
      <c r="H1336" s="225">
        <f t="shared" si="3"/>
        <v>0</v>
      </c>
      <c r="I1336" s="231" t="s">
        <v>1003</v>
      </c>
      <c r="J1336" s="246" t="s">
        <v>54</v>
      </c>
      <c r="K1336" s="195" t="s">
        <v>3587</v>
      </c>
      <c r="L1336" s="285">
        <v>45809.0</v>
      </c>
      <c r="M1336" s="154"/>
      <c r="N1336" s="151"/>
      <c r="O1336" s="182" t="s">
        <v>5236</v>
      </c>
      <c r="P1336" s="182"/>
      <c r="Q1336" s="182" t="s">
        <v>5237</v>
      </c>
    </row>
    <row r="1337">
      <c r="A1337" s="287"/>
      <c r="B1337" s="128">
        <v>1330.0</v>
      </c>
      <c r="C1337" s="128">
        <v>1300036.0</v>
      </c>
      <c r="D1337" s="242" t="s">
        <v>5238</v>
      </c>
      <c r="E1337" s="167" t="s">
        <v>73</v>
      </c>
      <c r="F1337" s="304">
        <v>99016.0</v>
      </c>
      <c r="G1337" s="304">
        <v>99016.0</v>
      </c>
      <c r="H1337" s="227">
        <f t="shared" si="3"/>
        <v>0</v>
      </c>
      <c r="I1337" s="229"/>
      <c r="J1337" s="250" t="s">
        <v>55</v>
      </c>
      <c r="K1337" s="193" t="s">
        <v>3660</v>
      </c>
      <c r="L1337" s="288">
        <v>45809.0</v>
      </c>
      <c r="M1337" s="154"/>
      <c r="N1337" s="151"/>
      <c r="O1337" s="182" t="s">
        <v>5239</v>
      </c>
      <c r="P1337" s="182"/>
      <c r="Q1337" s="182" t="s">
        <v>5240</v>
      </c>
    </row>
    <row r="1338">
      <c r="A1338" s="287"/>
      <c r="B1338" s="128">
        <v>1331.0</v>
      </c>
      <c r="C1338" s="128">
        <v>1300197.0</v>
      </c>
      <c r="D1338" s="242" t="s">
        <v>5241</v>
      </c>
      <c r="E1338" s="167" t="s">
        <v>73</v>
      </c>
      <c r="F1338" s="305">
        <v>150000.0</v>
      </c>
      <c r="G1338" s="305">
        <v>150000.0</v>
      </c>
      <c r="H1338" s="225">
        <f t="shared" si="3"/>
        <v>0</v>
      </c>
      <c r="I1338" s="231"/>
      <c r="J1338" s="246" t="s">
        <v>55</v>
      </c>
      <c r="K1338" s="195" t="s">
        <v>3587</v>
      </c>
      <c r="L1338" s="285">
        <v>45809.0</v>
      </c>
      <c r="M1338" s="154"/>
      <c r="N1338" s="151"/>
      <c r="O1338" s="182" t="s">
        <v>5242</v>
      </c>
      <c r="P1338" s="182"/>
      <c r="Q1338" s="182" t="s">
        <v>5243</v>
      </c>
    </row>
    <row r="1339">
      <c r="A1339" s="287"/>
      <c r="B1339" s="128">
        <v>1332.0</v>
      </c>
      <c r="C1339" s="128">
        <v>1200224.0</v>
      </c>
      <c r="D1339" s="242" t="s">
        <v>5244</v>
      </c>
      <c r="E1339" s="167" t="s">
        <v>73</v>
      </c>
      <c r="F1339" s="273">
        <v>55000.0</v>
      </c>
      <c r="G1339" s="273">
        <v>55000.0</v>
      </c>
      <c r="H1339" s="227">
        <f t="shared" si="3"/>
        <v>0</v>
      </c>
      <c r="I1339" s="229" t="s">
        <v>2518</v>
      </c>
      <c r="J1339" s="250" t="s">
        <v>54</v>
      </c>
      <c r="K1339" s="193" t="s">
        <v>3660</v>
      </c>
      <c r="L1339" s="288">
        <v>45809.0</v>
      </c>
      <c r="M1339" s="154"/>
      <c r="N1339" s="151"/>
      <c r="O1339" s="182" t="s">
        <v>5245</v>
      </c>
      <c r="P1339" s="182"/>
      <c r="Q1339" s="182" t="s">
        <v>5246</v>
      </c>
    </row>
    <row r="1340">
      <c r="A1340" s="287"/>
      <c r="B1340" s="128">
        <v>1333.0</v>
      </c>
      <c r="C1340" s="128">
        <v>1300024.0</v>
      </c>
      <c r="D1340" s="242" t="s">
        <v>5247</v>
      </c>
      <c r="E1340" s="167" t="s">
        <v>73</v>
      </c>
      <c r="F1340" s="305">
        <v>100000.0</v>
      </c>
      <c r="G1340" s="305">
        <v>100000.0</v>
      </c>
      <c r="H1340" s="225">
        <f t="shared" si="3"/>
        <v>0</v>
      </c>
      <c r="I1340" s="231"/>
      <c r="J1340" s="246" t="s">
        <v>55</v>
      </c>
      <c r="K1340" s="195" t="s">
        <v>3660</v>
      </c>
      <c r="L1340" s="285">
        <v>45809.0</v>
      </c>
      <c r="M1340" s="154"/>
      <c r="N1340" s="151"/>
      <c r="O1340" s="182" t="s">
        <v>5248</v>
      </c>
      <c r="P1340" s="182"/>
      <c r="Q1340" s="182" t="s">
        <v>5249</v>
      </c>
    </row>
    <row r="1341">
      <c r="A1341" s="287"/>
      <c r="B1341" s="141">
        <v>1334.0</v>
      </c>
      <c r="C1341" s="128">
        <v>1100296.0</v>
      </c>
      <c r="D1341" s="242" t="s">
        <v>5250</v>
      </c>
      <c r="E1341" s="167" t="s">
        <v>73</v>
      </c>
      <c r="F1341" s="303">
        <v>265340.0</v>
      </c>
      <c r="G1341" s="303">
        <v>265340.0</v>
      </c>
      <c r="H1341" s="227">
        <f t="shared" si="3"/>
        <v>0</v>
      </c>
      <c r="I1341" s="229" t="s">
        <v>5251</v>
      </c>
      <c r="J1341" s="250" t="s">
        <v>53</v>
      </c>
      <c r="K1341" s="193" t="s">
        <v>3928</v>
      </c>
      <c r="L1341" s="288">
        <v>45809.0</v>
      </c>
      <c r="M1341" s="154"/>
      <c r="N1341" s="151"/>
      <c r="O1341" s="182" t="s">
        <v>5252</v>
      </c>
      <c r="P1341" s="182"/>
      <c r="Q1341" s="182" t="s">
        <v>5253</v>
      </c>
    </row>
    <row r="1342">
      <c r="A1342" s="287"/>
      <c r="B1342" s="128">
        <v>1335.0</v>
      </c>
      <c r="C1342" s="128">
        <v>600089.0</v>
      </c>
      <c r="D1342" s="242" t="s">
        <v>5254</v>
      </c>
      <c r="E1342" s="312" t="s">
        <v>4642</v>
      </c>
      <c r="F1342" s="219">
        <v>100000.0</v>
      </c>
      <c r="G1342" s="218">
        <v>75000.0</v>
      </c>
      <c r="H1342" s="225">
        <f t="shared" si="3"/>
        <v>25000</v>
      </c>
      <c r="I1342" s="314" t="s">
        <v>5038</v>
      </c>
      <c r="J1342" s="246" t="s">
        <v>30</v>
      </c>
      <c r="K1342" s="246" t="s">
        <v>104</v>
      </c>
      <c r="L1342" s="285">
        <v>45809.0</v>
      </c>
      <c r="M1342" s="154"/>
      <c r="N1342" s="151"/>
      <c r="O1342" s="182" t="s">
        <v>5255</v>
      </c>
      <c r="P1342" s="182"/>
      <c r="Q1342" s="182" t="s">
        <v>5256</v>
      </c>
    </row>
    <row r="1343">
      <c r="A1343" s="287"/>
      <c r="B1343" s="128">
        <v>1336.0</v>
      </c>
      <c r="C1343" s="128">
        <v>1200188.0</v>
      </c>
      <c r="D1343" s="242" t="s">
        <v>5257</v>
      </c>
      <c r="E1343" s="167" t="s">
        <v>73</v>
      </c>
      <c r="F1343" s="273">
        <v>200000.0</v>
      </c>
      <c r="G1343" s="273">
        <v>200000.0</v>
      </c>
      <c r="H1343" s="227">
        <f t="shared" si="3"/>
        <v>0</v>
      </c>
      <c r="I1343" s="229" t="s">
        <v>1502</v>
      </c>
      <c r="J1343" s="250" t="s">
        <v>54</v>
      </c>
      <c r="K1343" s="193" t="s">
        <v>4311</v>
      </c>
      <c r="L1343" s="288">
        <v>45839.0</v>
      </c>
      <c r="M1343" s="154"/>
      <c r="N1343" s="151"/>
      <c r="O1343" s="182" t="s">
        <v>5258</v>
      </c>
      <c r="P1343" s="182"/>
      <c r="Q1343" s="182" t="s">
        <v>5259</v>
      </c>
    </row>
    <row r="1344">
      <c r="A1344" s="287"/>
      <c r="B1344" s="128">
        <v>1337.0</v>
      </c>
      <c r="C1344" s="128">
        <v>1000172.0</v>
      </c>
      <c r="D1344" s="242" t="s">
        <v>5260</v>
      </c>
      <c r="E1344" s="167" t="s">
        <v>73</v>
      </c>
      <c r="F1344" s="279">
        <v>380000.0</v>
      </c>
      <c r="G1344" s="279">
        <v>380000.0</v>
      </c>
      <c r="H1344" s="225">
        <f t="shared" si="3"/>
        <v>0</v>
      </c>
      <c r="I1344" s="231" t="s">
        <v>3132</v>
      </c>
      <c r="J1344" s="246" t="s">
        <v>52</v>
      </c>
      <c r="K1344" s="195" t="s">
        <v>3352</v>
      </c>
      <c r="L1344" s="285">
        <v>45839.0</v>
      </c>
      <c r="M1344" s="154"/>
      <c r="N1344" s="151"/>
      <c r="O1344" s="182" t="s">
        <v>5261</v>
      </c>
      <c r="P1344" s="182"/>
      <c r="Q1344" s="182" t="s">
        <v>5262</v>
      </c>
    </row>
    <row r="1345">
      <c r="A1345" s="287"/>
      <c r="B1345" s="141">
        <v>1338.0</v>
      </c>
      <c r="C1345" s="128">
        <v>1000119.0</v>
      </c>
      <c r="D1345" s="242" t="s">
        <v>5263</v>
      </c>
      <c r="E1345" s="167" t="s">
        <v>73</v>
      </c>
      <c r="F1345" s="273">
        <v>227140.0</v>
      </c>
      <c r="G1345" s="273">
        <v>227140.0</v>
      </c>
      <c r="H1345" s="227">
        <f t="shared" si="3"/>
        <v>0</v>
      </c>
      <c r="I1345" s="229" t="s">
        <v>1493</v>
      </c>
      <c r="J1345" s="193" t="s">
        <v>52</v>
      </c>
      <c r="K1345" s="193" t="s">
        <v>3360</v>
      </c>
      <c r="L1345" s="288">
        <v>45839.0</v>
      </c>
      <c r="M1345" s="154"/>
      <c r="N1345" s="151"/>
      <c r="O1345" s="182" t="s">
        <v>5264</v>
      </c>
      <c r="P1345" s="182"/>
      <c r="Q1345" s="182" t="s">
        <v>5265</v>
      </c>
    </row>
    <row r="1346">
      <c r="A1346" s="287"/>
      <c r="B1346" s="128">
        <v>1339.0</v>
      </c>
      <c r="C1346" s="128">
        <v>1100042.0</v>
      </c>
      <c r="D1346" s="242" t="s">
        <v>5266</v>
      </c>
      <c r="E1346" s="167" t="s">
        <v>73</v>
      </c>
      <c r="F1346" s="293">
        <v>45127.0</v>
      </c>
      <c r="G1346" s="293">
        <v>45127.0</v>
      </c>
      <c r="H1346" s="225">
        <f t="shared" si="3"/>
        <v>0</v>
      </c>
      <c r="I1346" s="231" t="s">
        <v>2432</v>
      </c>
      <c r="J1346" s="246" t="s">
        <v>53</v>
      </c>
      <c r="K1346" s="195" t="s">
        <v>3660</v>
      </c>
      <c r="L1346" s="285">
        <v>45839.0</v>
      </c>
      <c r="M1346" s="154"/>
      <c r="N1346" s="151"/>
      <c r="O1346" s="182" t="s">
        <v>5267</v>
      </c>
      <c r="P1346" s="182"/>
      <c r="Q1346" s="182" t="s">
        <v>5268</v>
      </c>
    </row>
    <row r="1347">
      <c r="A1347" s="287"/>
      <c r="B1347" s="128">
        <v>1340.0</v>
      </c>
      <c r="C1347" s="128">
        <v>1100054.0</v>
      </c>
      <c r="D1347" s="242" t="s">
        <v>1426</v>
      </c>
      <c r="E1347" s="167" t="s">
        <v>73</v>
      </c>
      <c r="F1347" s="303">
        <v>100000.0</v>
      </c>
      <c r="G1347" s="303">
        <v>100000.0</v>
      </c>
      <c r="H1347" s="227">
        <f t="shared" si="3"/>
        <v>0</v>
      </c>
      <c r="I1347" s="229" t="s">
        <v>533</v>
      </c>
      <c r="J1347" s="250" t="s">
        <v>53</v>
      </c>
      <c r="K1347" s="193" t="s">
        <v>3660</v>
      </c>
      <c r="L1347" s="288">
        <v>45839.0</v>
      </c>
      <c r="M1347" s="154"/>
      <c r="N1347" s="151"/>
      <c r="O1347" s="182" t="s">
        <v>5269</v>
      </c>
      <c r="P1347" s="182"/>
      <c r="Q1347" s="182" t="s">
        <v>5270</v>
      </c>
    </row>
    <row r="1348">
      <c r="A1348" s="287"/>
      <c r="B1348" s="128">
        <v>1341.0</v>
      </c>
      <c r="C1348" s="128">
        <v>1100226.0</v>
      </c>
      <c r="D1348" s="242" t="s">
        <v>5271</v>
      </c>
      <c r="E1348" s="167" t="s">
        <v>73</v>
      </c>
      <c r="F1348" s="293">
        <v>154000.0</v>
      </c>
      <c r="G1348" s="293">
        <v>154000.0</v>
      </c>
      <c r="H1348" s="225">
        <f t="shared" si="3"/>
        <v>0</v>
      </c>
      <c r="I1348" s="231" t="s">
        <v>5272</v>
      </c>
      <c r="J1348" s="246" t="s">
        <v>53</v>
      </c>
      <c r="K1348" s="195" t="s">
        <v>3928</v>
      </c>
      <c r="L1348" s="285">
        <v>45839.0</v>
      </c>
      <c r="M1348" s="154"/>
      <c r="N1348" s="151"/>
      <c r="O1348" s="182" t="s">
        <v>5273</v>
      </c>
      <c r="P1348" s="182"/>
      <c r="Q1348" s="182" t="s">
        <v>5274</v>
      </c>
    </row>
    <row r="1349">
      <c r="A1349" s="287"/>
      <c r="B1349" s="141">
        <v>1342.0</v>
      </c>
      <c r="C1349" s="128">
        <v>1200117.0</v>
      </c>
      <c r="D1349" s="242" t="s">
        <v>5275</v>
      </c>
      <c r="E1349" s="167" t="s">
        <v>73</v>
      </c>
      <c r="F1349" s="273">
        <v>200000.0</v>
      </c>
      <c r="G1349" s="273">
        <v>200000.0</v>
      </c>
      <c r="H1349" s="227">
        <f t="shared" si="3"/>
        <v>0</v>
      </c>
      <c r="I1349" s="229" t="s">
        <v>4635</v>
      </c>
      <c r="J1349" s="250" t="s">
        <v>54</v>
      </c>
      <c r="K1349" s="193" t="s">
        <v>3546</v>
      </c>
      <c r="L1349" s="288">
        <v>45839.0</v>
      </c>
      <c r="M1349" s="154"/>
      <c r="N1349" s="151"/>
      <c r="O1349" s="182" t="s">
        <v>5276</v>
      </c>
      <c r="P1349" s="182"/>
      <c r="Q1349" s="182" t="s">
        <v>5277</v>
      </c>
    </row>
    <row r="1350">
      <c r="A1350" s="287"/>
      <c r="B1350" s="128">
        <v>1343.0</v>
      </c>
      <c r="C1350" s="128">
        <v>1200161.0</v>
      </c>
      <c r="D1350" s="242" t="s">
        <v>5278</v>
      </c>
      <c r="E1350" s="167" t="s">
        <v>73</v>
      </c>
      <c r="F1350" s="279">
        <v>75000.0</v>
      </c>
      <c r="G1350" s="279">
        <v>75000.0</v>
      </c>
      <c r="H1350" s="225">
        <f t="shared" si="3"/>
        <v>0</v>
      </c>
      <c r="I1350" s="231" t="s">
        <v>3923</v>
      </c>
      <c r="J1350" s="246" t="s">
        <v>54</v>
      </c>
      <c r="K1350" s="195" t="s">
        <v>3587</v>
      </c>
      <c r="L1350" s="285">
        <v>45839.0</v>
      </c>
      <c r="M1350" s="154"/>
      <c r="N1350" s="151"/>
      <c r="O1350" s="182" t="s">
        <v>5279</v>
      </c>
      <c r="P1350" s="182"/>
      <c r="Q1350" s="182" t="s">
        <v>5280</v>
      </c>
    </row>
    <row r="1351">
      <c r="A1351" s="287"/>
      <c r="B1351" s="128">
        <v>1344.0</v>
      </c>
      <c r="C1351" s="128">
        <v>1200165.0</v>
      </c>
      <c r="D1351" s="242" t="s">
        <v>5281</v>
      </c>
      <c r="E1351" s="167" t="s">
        <v>73</v>
      </c>
      <c r="F1351" s="273">
        <v>80000.0</v>
      </c>
      <c r="G1351" s="273">
        <v>80000.0</v>
      </c>
      <c r="H1351" s="227">
        <f t="shared" si="3"/>
        <v>0</v>
      </c>
      <c r="I1351" s="229" t="s">
        <v>5282</v>
      </c>
      <c r="J1351" s="250" t="s">
        <v>54</v>
      </c>
      <c r="K1351" s="193" t="s">
        <v>3660</v>
      </c>
      <c r="L1351" s="288">
        <v>45839.0</v>
      </c>
      <c r="M1351" s="154"/>
      <c r="N1351" s="151"/>
      <c r="O1351" s="182" t="s">
        <v>5283</v>
      </c>
      <c r="P1351" s="182"/>
      <c r="Q1351" s="182" t="s">
        <v>5284</v>
      </c>
    </row>
    <row r="1352">
      <c r="A1352" s="287"/>
      <c r="B1352" s="128">
        <v>1345.0</v>
      </c>
      <c r="C1352" s="128">
        <v>1200201.0</v>
      </c>
      <c r="D1352" s="242" t="s">
        <v>5285</v>
      </c>
      <c r="E1352" s="167" t="s">
        <v>73</v>
      </c>
      <c r="F1352" s="279">
        <v>200000.0</v>
      </c>
      <c r="G1352" s="279">
        <v>200000.0</v>
      </c>
      <c r="H1352" s="225">
        <f t="shared" si="3"/>
        <v>0</v>
      </c>
      <c r="I1352" s="231" t="s">
        <v>4241</v>
      </c>
      <c r="J1352" s="246" t="s">
        <v>54</v>
      </c>
      <c r="K1352" s="195" t="s">
        <v>3546</v>
      </c>
      <c r="L1352" s="285">
        <v>45839.0</v>
      </c>
      <c r="M1352" s="154"/>
      <c r="N1352" s="151"/>
      <c r="O1352" s="182" t="s">
        <v>5286</v>
      </c>
      <c r="P1352" s="182"/>
      <c r="Q1352" s="182" t="s">
        <v>5287</v>
      </c>
    </row>
    <row r="1353">
      <c r="A1353" s="287"/>
      <c r="B1353" s="128">
        <v>1346.0</v>
      </c>
      <c r="C1353" s="128">
        <v>1300086.0</v>
      </c>
      <c r="D1353" s="242" t="s">
        <v>5288</v>
      </c>
      <c r="E1353" s="167" t="s">
        <v>73</v>
      </c>
      <c r="F1353" s="304">
        <v>1644000.0</v>
      </c>
      <c r="G1353" s="304">
        <v>1644000.0</v>
      </c>
      <c r="H1353" s="227">
        <f t="shared" si="3"/>
        <v>0</v>
      </c>
      <c r="I1353" s="229"/>
      <c r="J1353" s="250" t="s">
        <v>55</v>
      </c>
      <c r="K1353" s="193" t="s">
        <v>5289</v>
      </c>
      <c r="L1353" s="288">
        <v>45839.0</v>
      </c>
      <c r="M1353" s="154"/>
      <c r="N1353" s="151"/>
      <c r="O1353" s="182" t="s">
        <v>5290</v>
      </c>
      <c r="P1353" s="182"/>
      <c r="Q1353" s="182" t="s">
        <v>5291</v>
      </c>
    </row>
    <row r="1354">
      <c r="A1354" s="287"/>
      <c r="B1354" s="128">
        <v>1347.0</v>
      </c>
      <c r="C1354" s="128">
        <v>1300085.0</v>
      </c>
      <c r="D1354" s="242" t="s">
        <v>5292</v>
      </c>
      <c r="E1354" s="167" t="s">
        <v>73</v>
      </c>
      <c r="F1354" s="305">
        <v>100000.0</v>
      </c>
      <c r="G1354" s="305">
        <v>100000.0</v>
      </c>
      <c r="H1354" s="225">
        <f t="shared" si="3"/>
        <v>0</v>
      </c>
      <c r="I1354" s="231"/>
      <c r="J1354" s="246" t="s">
        <v>55</v>
      </c>
      <c r="K1354" s="195" t="s">
        <v>3660</v>
      </c>
      <c r="L1354" s="285">
        <v>45839.0</v>
      </c>
      <c r="M1354" s="154"/>
      <c r="N1354" s="151"/>
      <c r="O1354" s="182" t="s">
        <v>5293</v>
      </c>
      <c r="P1354" s="182"/>
      <c r="Q1354" s="182" t="s">
        <v>5294</v>
      </c>
    </row>
    <row r="1355">
      <c r="A1355" s="287"/>
      <c r="B1355" s="141">
        <v>1348.0</v>
      </c>
      <c r="C1355" s="128">
        <v>1300023.0</v>
      </c>
      <c r="D1355" s="242" t="s">
        <v>5295</v>
      </c>
      <c r="E1355" s="167" t="s">
        <v>73</v>
      </c>
      <c r="F1355" s="304">
        <v>100000.0</v>
      </c>
      <c r="G1355" s="304">
        <v>100000.0</v>
      </c>
      <c r="H1355" s="227">
        <f t="shared" si="3"/>
        <v>0</v>
      </c>
      <c r="I1355" s="229"/>
      <c r="J1355" s="250" t="s">
        <v>55</v>
      </c>
      <c r="K1355" s="193" t="s">
        <v>3660</v>
      </c>
      <c r="L1355" s="288">
        <v>45839.0</v>
      </c>
      <c r="M1355" s="154"/>
      <c r="N1355" s="151"/>
      <c r="O1355" s="182" t="s">
        <v>5296</v>
      </c>
      <c r="P1355" s="182"/>
      <c r="Q1355" s="182" t="s">
        <v>5297</v>
      </c>
    </row>
    <row r="1356">
      <c r="A1356" s="287"/>
      <c r="B1356" s="128">
        <v>1349.0</v>
      </c>
      <c r="C1356" s="128">
        <v>1300141.0</v>
      </c>
      <c r="D1356" s="242" t="s">
        <v>5298</v>
      </c>
      <c r="E1356" s="167" t="s">
        <v>73</v>
      </c>
      <c r="F1356" s="305">
        <v>487679.0</v>
      </c>
      <c r="G1356" s="305">
        <v>487679.0</v>
      </c>
      <c r="H1356" s="225">
        <f t="shared" si="3"/>
        <v>0</v>
      </c>
      <c r="I1356" s="231"/>
      <c r="J1356" s="246" t="s">
        <v>55</v>
      </c>
      <c r="K1356" s="195" t="s">
        <v>4020</v>
      </c>
      <c r="L1356" s="285">
        <v>45839.0</v>
      </c>
      <c r="M1356" s="154"/>
      <c r="N1356" s="151"/>
      <c r="O1356" s="182" t="s">
        <v>5299</v>
      </c>
      <c r="P1356" s="182"/>
      <c r="Q1356" s="182" t="s">
        <v>5300</v>
      </c>
    </row>
    <row r="1357">
      <c r="A1357" s="287"/>
      <c r="B1357" s="128">
        <v>1350.0</v>
      </c>
      <c r="C1357" s="128">
        <v>1300171.0</v>
      </c>
      <c r="D1357" s="242" t="s">
        <v>5301</v>
      </c>
      <c r="E1357" s="167" t="s">
        <v>73</v>
      </c>
      <c r="F1357" s="304">
        <v>150000.0</v>
      </c>
      <c r="G1357" s="304">
        <v>150000.0</v>
      </c>
      <c r="H1357" s="227">
        <f t="shared" si="3"/>
        <v>0</v>
      </c>
      <c r="I1357" s="229"/>
      <c r="J1357" s="250" t="s">
        <v>55</v>
      </c>
      <c r="K1357" s="193" t="s">
        <v>3587</v>
      </c>
      <c r="L1357" s="288">
        <v>45839.0</v>
      </c>
      <c r="M1357" s="154"/>
      <c r="N1357" s="151"/>
      <c r="O1357" s="182" t="s">
        <v>5302</v>
      </c>
      <c r="P1357" s="182"/>
      <c r="Q1357" s="182" t="s">
        <v>5303</v>
      </c>
    </row>
    <row r="1358">
      <c r="A1358" s="287"/>
      <c r="B1358" s="128">
        <v>1351.0</v>
      </c>
      <c r="C1358" s="128">
        <v>1100059.0</v>
      </c>
      <c r="D1358" s="242" t="s">
        <v>5304</v>
      </c>
      <c r="E1358" s="167" t="s">
        <v>73</v>
      </c>
      <c r="F1358" s="293">
        <v>97900.0</v>
      </c>
      <c r="G1358" s="293">
        <v>97900.0</v>
      </c>
      <c r="H1358" s="225">
        <f t="shared" si="3"/>
        <v>0</v>
      </c>
      <c r="I1358" s="231" t="s">
        <v>1129</v>
      </c>
      <c r="J1358" s="246" t="s">
        <v>53</v>
      </c>
      <c r="K1358" s="195" t="s">
        <v>3660</v>
      </c>
      <c r="L1358" s="285">
        <v>45839.0</v>
      </c>
      <c r="M1358" s="154"/>
      <c r="N1358" s="151"/>
      <c r="O1358" s="182" t="s">
        <v>5305</v>
      </c>
      <c r="P1358" s="182"/>
      <c r="Q1358" s="182" t="s">
        <v>5306</v>
      </c>
    </row>
    <row r="1359">
      <c r="A1359" s="287"/>
      <c r="B1359" s="141">
        <v>1352.0</v>
      </c>
      <c r="C1359" s="128">
        <v>1300027.0</v>
      </c>
      <c r="D1359" s="242" t="s">
        <v>5307</v>
      </c>
      <c r="E1359" s="167" t="s">
        <v>73</v>
      </c>
      <c r="F1359" s="304">
        <v>174000.0</v>
      </c>
      <c r="G1359" s="304">
        <v>174000.0</v>
      </c>
      <c r="H1359" s="227">
        <f t="shared" si="3"/>
        <v>0</v>
      </c>
      <c r="I1359" s="229"/>
      <c r="J1359" s="250" t="s">
        <v>55</v>
      </c>
      <c r="K1359" s="193" t="s">
        <v>3546</v>
      </c>
      <c r="L1359" s="288">
        <v>45839.0</v>
      </c>
      <c r="M1359" s="154"/>
      <c r="N1359" s="151"/>
      <c r="O1359" s="182" t="s">
        <v>5308</v>
      </c>
      <c r="P1359" s="182"/>
      <c r="Q1359" s="182" t="s">
        <v>5309</v>
      </c>
    </row>
    <row r="1360">
      <c r="A1360" s="287"/>
      <c r="B1360" s="128">
        <v>1353.0</v>
      </c>
      <c r="C1360" s="128">
        <v>1200021.0</v>
      </c>
      <c r="D1360" s="242" t="s">
        <v>5310</v>
      </c>
      <c r="E1360" s="167" t="s">
        <v>73</v>
      </c>
      <c r="F1360" s="279">
        <v>150000.0</v>
      </c>
      <c r="G1360" s="279">
        <v>150000.0</v>
      </c>
      <c r="H1360" s="225">
        <f t="shared" si="3"/>
        <v>0</v>
      </c>
      <c r="I1360" s="231" t="s">
        <v>4525</v>
      </c>
      <c r="J1360" s="246" t="s">
        <v>54</v>
      </c>
      <c r="K1360" s="195" t="s">
        <v>3546</v>
      </c>
      <c r="L1360" s="285">
        <v>45839.0</v>
      </c>
      <c r="M1360" s="154"/>
      <c r="N1360" s="151"/>
      <c r="O1360" s="182" t="s">
        <v>5311</v>
      </c>
      <c r="P1360" s="182"/>
      <c r="Q1360" s="182" t="s">
        <v>5312</v>
      </c>
    </row>
    <row r="1361">
      <c r="A1361" s="287"/>
      <c r="B1361" s="128">
        <v>1354.0</v>
      </c>
      <c r="C1361" s="128">
        <v>1200195.0</v>
      </c>
      <c r="D1361" s="242" t="s">
        <v>5313</v>
      </c>
      <c r="E1361" s="167" t="s">
        <v>73</v>
      </c>
      <c r="F1361" s="273">
        <v>90000.0</v>
      </c>
      <c r="G1361" s="273">
        <v>90000.0</v>
      </c>
      <c r="H1361" s="227">
        <f t="shared" si="3"/>
        <v>0</v>
      </c>
      <c r="I1361" s="229" t="s">
        <v>4084</v>
      </c>
      <c r="J1361" s="250" t="s">
        <v>54</v>
      </c>
      <c r="K1361" s="193" t="s">
        <v>3660</v>
      </c>
      <c r="L1361" s="288">
        <v>45839.0</v>
      </c>
      <c r="M1361" s="154"/>
      <c r="N1361" s="151"/>
      <c r="O1361" s="182" t="s">
        <v>5314</v>
      </c>
      <c r="P1361" s="182"/>
      <c r="Q1361" s="182" t="s">
        <v>5315</v>
      </c>
    </row>
    <row r="1362">
      <c r="A1362" s="287"/>
      <c r="B1362" s="128">
        <v>1355.0</v>
      </c>
      <c r="C1362" s="128">
        <v>700145.0</v>
      </c>
      <c r="D1362" s="241" t="s">
        <v>5316</v>
      </c>
      <c r="E1362" s="168" t="s">
        <v>73</v>
      </c>
      <c r="F1362" s="217">
        <v>80000.0</v>
      </c>
      <c r="G1362" s="217">
        <v>80000.0</v>
      </c>
      <c r="H1362" s="225">
        <f t="shared" si="3"/>
        <v>0</v>
      </c>
      <c r="I1362" s="231" t="s">
        <v>1215</v>
      </c>
      <c r="J1362" s="231" t="s">
        <v>35</v>
      </c>
      <c r="K1362" s="195" t="s">
        <v>1274</v>
      </c>
      <c r="L1362" s="285">
        <v>45839.0</v>
      </c>
      <c r="M1362" s="154"/>
      <c r="N1362" s="151"/>
      <c r="O1362" s="182" t="s">
        <v>5317</v>
      </c>
      <c r="P1362" s="182"/>
      <c r="Q1362" s="182" t="s">
        <v>5318</v>
      </c>
    </row>
    <row r="1363">
      <c r="A1363" s="287"/>
      <c r="B1363" s="141">
        <v>1356.0</v>
      </c>
      <c r="C1363" s="128">
        <v>800137.0</v>
      </c>
      <c r="D1363" s="242" t="s">
        <v>5319</v>
      </c>
      <c r="E1363" s="168" t="s">
        <v>73</v>
      </c>
      <c r="F1363" s="216">
        <v>56000.0</v>
      </c>
      <c r="G1363" s="216">
        <v>56000.0</v>
      </c>
      <c r="H1363" s="227">
        <f t="shared" si="3"/>
        <v>0</v>
      </c>
      <c r="I1363" s="229" t="s">
        <v>5320</v>
      </c>
      <c r="J1363" s="229" t="s">
        <v>41</v>
      </c>
      <c r="K1363" s="193" t="s">
        <v>1201</v>
      </c>
      <c r="L1363" s="288">
        <v>45839.0</v>
      </c>
      <c r="M1363" s="154"/>
      <c r="N1363" s="151"/>
      <c r="O1363" s="182" t="s">
        <v>5321</v>
      </c>
      <c r="P1363" s="182"/>
      <c r="Q1363" s="182" t="s">
        <v>5322</v>
      </c>
    </row>
    <row r="1364">
      <c r="A1364" s="287"/>
      <c r="B1364" s="128">
        <v>1357.0</v>
      </c>
      <c r="C1364" s="128">
        <v>900158.0</v>
      </c>
      <c r="D1364" s="242" t="s">
        <v>5323</v>
      </c>
      <c r="E1364" s="167" t="s">
        <v>73</v>
      </c>
      <c r="F1364" s="217">
        <v>25000.0</v>
      </c>
      <c r="G1364" s="217">
        <v>25000.0</v>
      </c>
      <c r="H1364" s="225">
        <f t="shared" si="3"/>
        <v>0</v>
      </c>
      <c r="I1364" s="231" t="s">
        <v>5324</v>
      </c>
      <c r="J1364" s="246" t="s">
        <v>46</v>
      </c>
      <c r="K1364" s="195" t="s">
        <v>1503</v>
      </c>
      <c r="L1364" s="285">
        <v>45839.0</v>
      </c>
      <c r="M1364" s="154"/>
      <c r="N1364" s="151"/>
      <c r="O1364" s="182" t="s">
        <v>5325</v>
      </c>
      <c r="P1364" s="182"/>
      <c r="Q1364" s="182" t="s">
        <v>5326</v>
      </c>
    </row>
    <row r="1365">
      <c r="A1365" s="287"/>
      <c r="B1365" s="128">
        <v>1358.0</v>
      </c>
      <c r="C1365" s="128">
        <v>1000040.0</v>
      </c>
      <c r="D1365" s="245" t="s">
        <v>5327</v>
      </c>
      <c r="E1365" s="167" t="s">
        <v>73</v>
      </c>
      <c r="F1365" s="273">
        <v>250000.0</v>
      </c>
      <c r="G1365" s="273">
        <v>250000.0</v>
      </c>
      <c r="H1365" s="227">
        <f t="shared" si="3"/>
        <v>0</v>
      </c>
      <c r="I1365" s="229" t="s">
        <v>5328</v>
      </c>
      <c r="J1365" s="193" t="s">
        <v>52</v>
      </c>
      <c r="K1365" s="193" t="s">
        <v>3360</v>
      </c>
      <c r="L1365" s="288">
        <v>45839.0</v>
      </c>
      <c r="M1365" s="154"/>
      <c r="N1365" s="151"/>
      <c r="O1365" s="182" t="s">
        <v>5329</v>
      </c>
      <c r="P1365" s="182"/>
      <c r="Q1365" s="182" t="s">
        <v>5330</v>
      </c>
    </row>
    <row r="1366">
      <c r="A1366" s="287"/>
      <c r="B1366" s="128">
        <v>1359.0</v>
      </c>
      <c r="C1366" s="128">
        <v>1100198.0</v>
      </c>
      <c r="D1366" s="242" t="s">
        <v>5331</v>
      </c>
      <c r="E1366" s="167" t="s">
        <v>73</v>
      </c>
      <c r="F1366" s="293">
        <v>128000.0</v>
      </c>
      <c r="G1366" s="293">
        <v>128000.0</v>
      </c>
      <c r="H1366" s="225">
        <f t="shared" si="3"/>
        <v>0</v>
      </c>
      <c r="I1366" s="231" t="s">
        <v>5332</v>
      </c>
      <c r="J1366" s="246" t="s">
        <v>53</v>
      </c>
      <c r="K1366" s="195" t="s">
        <v>3546</v>
      </c>
      <c r="L1366" s="285">
        <v>45839.0</v>
      </c>
      <c r="M1366" s="154"/>
      <c r="N1366" s="151"/>
      <c r="O1366" s="182" t="s">
        <v>5333</v>
      </c>
      <c r="P1366" s="182"/>
      <c r="Q1366" s="182" t="s">
        <v>5334</v>
      </c>
    </row>
    <row r="1367">
      <c r="A1367" s="287"/>
      <c r="B1367" s="128">
        <v>1360.0</v>
      </c>
      <c r="C1367" s="128">
        <v>1300046.0</v>
      </c>
      <c r="D1367" s="242" t="s">
        <v>5335</v>
      </c>
      <c r="E1367" s="167" t="s">
        <v>73</v>
      </c>
      <c r="F1367" s="304">
        <v>100000.0</v>
      </c>
      <c r="G1367" s="304">
        <v>100000.0</v>
      </c>
      <c r="H1367" s="227">
        <f t="shared" si="3"/>
        <v>0</v>
      </c>
      <c r="I1367" s="229"/>
      <c r="J1367" s="250" t="s">
        <v>55</v>
      </c>
      <c r="K1367" s="193" t="s">
        <v>3660</v>
      </c>
      <c r="L1367" s="288">
        <v>45839.0</v>
      </c>
      <c r="M1367" s="154"/>
      <c r="N1367" s="151"/>
      <c r="O1367" s="182" t="s">
        <v>5336</v>
      </c>
      <c r="P1367" s="182"/>
      <c r="Q1367" s="182" t="s">
        <v>5337</v>
      </c>
    </row>
    <row r="1368">
      <c r="A1368" s="287"/>
      <c r="B1368" s="128">
        <v>1361.0</v>
      </c>
      <c r="C1368" s="128">
        <v>1100266.0</v>
      </c>
      <c r="D1368" s="242" t="s">
        <v>5338</v>
      </c>
      <c r="E1368" s="167" t="s">
        <v>73</v>
      </c>
      <c r="F1368" s="293">
        <v>99000.0</v>
      </c>
      <c r="G1368" s="293">
        <v>99000.0</v>
      </c>
      <c r="H1368" s="225">
        <f t="shared" si="3"/>
        <v>0</v>
      </c>
      <c r="I1368" s="231" t="s">
        <v>5339</v>
      </c>
      <c r="J1368" s="246" t="s">
        <v>53</v>
      </c>
      <c r="K1368" s="195" t="s">
        <v>3587</v>
      </c>
      <c r="L1368" s="285">
        <v>45839.0</v>
      </c>
      <c r="M1368" s="154"/>
      <c r="N1368" s="151"/>
      <c r="O1368" s="182" t="s">
        <v>5340</v>
      </c>
      <c r="P1368" s="182"/>
      <c r="Q1368" s="182" t="s">
        <v>5341</v>
      </c>
    </row>
    <row r="1369">
      <c r="A1369" s="287"/>
      <c r="B1369" s="141">
        <v>1362.0</v>
      </c>
      <c r="C1369" s="128">
        <v>600003.0</v>
      </c>
      <c r="D1369" s="242" t="s">
        <v>5342</v>
      </c>
      <c r="E1369" s="312" t="s">
        <v>4642</v>
      </c>
      <c r="F1369" s="220">
        <v>250.0</v>
      </c>
      <c r="G1369" s="221">
        <v>0.0</v>
      </c>
      <c r="H1369" s="227">
        <f t="shared" si="3"/>
        <v>250</v>
      </c>
      <c r="I1369" s="316" t="s">
        <v>5343</v>
      </c>
      <c r="J1369" s="250" t="s">
        <v>30</v>
      </c>
      <c r="K1369" s="193" t="s">
        <v>372</v>
      </c>
      <c r="L1369" s="288">
        <v>45839.0</v>
      </c>
      <c r="M1369" s="154"/>
      <c r="N1369" s="151"/>
      <c r="O1369" s="182"/>
      <c r="P1369" s="182"/>
      <c r="Q1369" s="182"/>
    </row>
    <row r="1370">
      <c r="A1370" s="287"/>
      <c r="B1370" s="128">
        <v>1363.0</v>
      </c>
      <c r="C1370" s="128">
        <v>600010.0</v>
      </c>
      <c r="D1370" s="242" t="s">
        <v>5344</v>
      </c>
      <c r="E1370" s="312" t="s">
        <v>4642</v>
      </c>
      <c r="F1370" s="219">
        <v>10000.0</v>
      </c>
      <c r="G1370" s="218">
        <v>0.0</v>
      </c>
      <c r="H1370" s="225">
        <f t="shared" si="3"/>
        <v>10000</v>
      </c>
      <c r="I1370" s="314" t="s">
        <v>5345</v>
      </c>
      <c r="J1370" s="246" t="s">
        <v>30</v>
      </c>
      <c r="K1370" s="195" t="s">
        <v>227</v>
      </c>
      <c r="L1370" s="285">
        <v>45839.0</v>
      </c>
      <c r="M1370" s="154"/>
      <c r="N1370" s="151"/>
      <c r="O1370" s="182"/>
      <c r="P1370" s="182"/>
      <c r="Q1370" s="182"/>
    </row>
    <row r="1371">
      <c r="A1371" s="287"/>
      <c r="B1371" s="128">
        <v>1364.0</v>
      </c>
      <c r="C1371" s="128">
        <v>600045.0</v>
      </c>
      <c r="D1371" s="242" t="s">
        <v>5346</v>
      </c>
      <c r="E1371" s="312" t="s">
        <v>4642</v>
      </c>
      <c r="F1371" s="220">
        <v>4500.0</v>
      </c>
      <c r="G1371" s="221">
        <v>0.0</v>
      </c>
      <c r="H1371" s="227">
        <f t="shared" si="3"/>
        <v>4500</v>
      </c>
      <c r="I1371" s="316" t="s">
        <v>5347</v>
      </c>
      <c r="J1371" s="250" t="s">
        <v>30</v>
      </c>
      <c r="K1371" s="193" t="s">
        <v>156</v>
      </c>
      <c r="L1371" s="288">
        <v>45839.0</v>
      </c>
      <c r="M1371" s="154"/>
      <c r="N1371" s="151"/>
      <c r="O1371" s="182"/>
      <c r="P1371" s="182"/>
      <c r="Q1371" s="182"/>
    </row>
    <row r="1372">
      <c r="A1372" s="287"/>
      <c r="B1372" s="128">
        <v>1365.0</v>
      </c>
      <c r="C1372" s="128">
        <v>600100.0</v>
      </c>
      <c r="D1372" s="242" t="s">
        <v>5348</v>
      </c>
      <c r="E1372" s="312" t="s">
        <v>4642</v>
      </c>
      <c r="F1372" s="219">
        <v>6.0</v>
      </c>
      <c r="G1372" s="218">
        <v>0.0</v>
      </c>
      <c r="H1372" s="225">
        <f t="shared" si="3"/>
        <v>6</v>
      </c>
      <c r="I1372" s="314" t="s">
        <v>5349</v>
      </c>
      <c r="J1372" s="246" t="s">
        <v>30</v>
      </c>
      <c r="K1372" s="195" t="s">
        <v>1244</v>
      </c>
      <c r="L1372" s="285">
        <v>45839.0</v>
      </c>
      <c r="M1372" s="154"/>
      <c r="N1372" s="151"/>
      <c r="O1372" s="182"/>
      <c r="P1372" s="182"/>
      <c r="Q1372" s="182"/>
    </row>
    <row r="1373">
      <c r="A1373" s="287"/>
      <c r="B1373" s="141">
        <v>1366.0</v>
      </c>
      <c r="C1373" s="128">
        <v>700048.0</v>
      </c>
      <c r="D1373" s="241" t="s">
        <v>5350</v>
      </c>
      <c r="E1373" s="312" t="s">
        <v>4642</v>
      </c>
      <c r="F1373" s="216">
        <v>3627.0</v>
      </c>
      <c r="G1373" s="221">
        <v>0.0</v>
      </c>
      <c r="H1373" s="227">
        <f t="shared" si="3"/>
        <v>3627</v>
      </c>
      <c r="I1373" s="229" t="s">
        <v>5345</v>
      </c>
      <c r="J1373" s="229" t="s">
        <v>35</v>
      </c>
      <c r="K1373" s="193" t="s">
        <v>777</v>
      </c>
      <c r="L1373" s="288">
        <v>45839.0</v>
      </c>
      <c r="M1373" s="154"/>
      <c r="N1373" s="151"/>
      <c r="O1373" s="182"/>
      <c r="P1373" s="182"/>
      <c r="Q1373" s="182"/>
    </row>
    <row r="1374">
      <c r="A1374" s="287"/>
      <c r="B1374" s="128">
        <v>1367.0</v>
      </c>
      <c r="C1374" s="128">
        <v>800108.0</v>
      </c>
      <c r="D1374" s="242" t="s">
        <v>5351</v>
      </c>
      <c r="E1374" s="312" t="s">
        <v>4642</v>
      </c>
      <c r="F1374" s="217">
        <v>1000.0</v>
      </c>
      <c r="G1374" s="218">
        <v>0.0</v>
      </c>
      <c r="H1374" s="225">
        <f t="shared" si="3"/>
        <v>1000</v>
      </c>
      <c r="I1374" s="231" t="s">
        <v>5352</v>
      </c>
      <c r="J1374" s="231" t="s">
        <v>41</v>
      </c>
      <c r="K1374" s="195" t="s">
        <v>895</v>
      </c>
      <c r="L1374" s="285">
        <v>45839.0</v>
      </c>
      <c r="M1374" s="154"/>
      <c r="N1374" s="151"/>
      <c r="O1374" s="182"/>
      <c r="P1374" s="182"/>
      <c r="Q1374" s="182"/>
    </row>
    <row r="1375">
      <c r="A1375" s="287"/>
      <c r="B1375" s="128">
        <v>1368.0</v>
      </c>
      <c r="C1375" s="128">
        <v>900212.0</v>
      </c>
      <c r="D1375" s="242" t="s">
        <v>5353</v>
      </c>
      <c r="E1375" s="312" t="s">
        <v>4642</v>
      </c>
      <c r="F1375" s="216">
        <v>9900.0</v>
      </c>
      <c r="G1375" s="221">
        <v>3000.0</v>
      </c>
      <c r="H1375" s="227">
        <f t="shared" si="3"/>
        <v>6900</v>
      </c>
      <c r="I1375" s="229" t="s">
        <v>5354</v>
      </c>
      <c r="J1375" s="250" t="s">
        <v>46</v>
      </c>
      <c r="K1375" s="193" t="s">
        <v>1503</v>
      </c>
      <c r="L1375" s="288">
        <v>45839.0</v>
      </c>
      <c r="M1375" s="154"/>
      <c r="N1375" s="151"/>
      <c r="O1375" s="182" t="s">
        <v>5355</v>
      </c>
      <c r="P1375" s="182"/>
      <c r="Q1375" s="182" t="s">
        <v>5356</v>
      </c>
    </row>
    <row r="1376">
      <c r="A1376" s="287"/>
      <c r="B1376" s="128">
        <v>1369.0</v>
      </c>
      <c r="C1376" s="128">
        <v>800140.0</v>
      </c>
      <c r="D1376" s="242" t="s">
        <v>5357</v>
      </c>
      <c r="E1376" s="167" t="s">
        <v>73</v>
      </c>
      <c r="F1376" s="217">
        <v>28000.0</v>
      </c>
      <c r="G1376" s="217">
        <v>28000.0</v>
      </c>
      <c r="H1376" s="225">
        <f t="shared" si="3"/>
        <v>0</v>
      </c>
      <c r="I1376" s="231" t="s">
        <v>5320</v>
      </c>
      <c r="J1376" s="231" t="s">
        <v>41</v>
      </c>
      <c r="K1376" s="195" t="s">
        <v>5358</v>
      </c>
      <c r="L1376" s="285">
        <v>45839.0</v>
      </c>
      <c r="M1376" s="154"/>
      <c r="N1376" s="151"/>
      <c r="O1376" s="182" t="s">
        <v>5359</v>
      </c>
      <c r="P1376" s="182"/>
      <c r="Q1376" s="182" t="s">
        <v>5360</v>
      </c>
    </row>
    <row r="1377">
      <c r="A1377" s="287"/>
      <c r="B1377" s="141">
        <v>1370.0</v>
      </c>
      <c r="C1377" s="128">
        <v>1100263.0</v>
      </c>
      <c r="D1377" s="242" t="s">
        <v>5361</v>
      </c>
      <c r="E1377" s="167" t="s">
        <v>73</v>
      </c>
      <c r="F1377" s="303">
        <v>300000.0</v>
      </c>
      <c r="G1377" s="303">
        <v>300000.0</v>
      </c>
      <c r="H1377" s="227">
        <f t="shared" si="3"/>
        <v>0</v>
      </c>
      <c r="I1377" s="229" t="s">
        <v>1502</v>
      </c>
      <c r="J1377" s="250" t="s">
        <v>53</v>
      </c>
      <c r="K1377" s="193" t="s">
        <v>3928</v>
      </c>
      <c r="L1377" s="288">
        <v>45839.0</v>
      </c>
      <c r="M1377" s="154"/>
      <c r="N1377" s="151"/>
      <c r="O1377" s="182" t="s">
        <v>5362</v>
      </c>
      <c r="P1377" s="182"/>
      <c r="Q1377" s="182" t="s">
        <v>5363</v>
      </c>
    </row>
    <row r="1378">
      <c r="A1378" s="287"/>
      <c r="B1378" s="128">
        <v>1371.0</v>
      </c>
      <c r="C1378" s="128">
        <v>1200148.0</v>
      </c>
      <c r="D1378" s="242" t="s">
        <v>5364</v>
      </c>
      <c r="E1378" s="167" t="s">
        <v>73</v>
      </c>
      <c r="F1378" s="279">
        <v>100000.0</v>
      </c>
      <c r="G1378" s="279">
        <v>100000.0</v>
      </c>
      <c r="H1378" s="225">
        <f t="shared" si="3"/>
        <v>0</v>
      </c>
      <c r="I1378" s="231" t="s">
        <v>4164</v>
      </c>
      <c r="J1378" s="246" t="s">
        <v>54</v>
      </c>
      <c r="K1378" s="195" t="s">
        <v>3587</v>
      </c>
      <c r="L1378" s="285">
        <v>45839.0</v>
      </c>
      <c r="M1378" s="154"/>
      <c r="N1378" s="151"/>
      <c r="O1378" s="182" t="s">
        <v>5365</v>
      </c>
      <c r="P1378" s="182"/>
      <c r="Q1378" s="182" t="s">
        <v>5366</v>
      </c>
    </row>
    <row r="1379">
      <c r="A1379" s="287"/>
      <c r="B1379" s="128">
        <v>1372.0</v>
      </c>
      <c r="C1379" s="128">
        <v>1300112.0</v>
      </c>
      <c r="D1379" s="242" t="s">
        <v>5367</v>
      </c>
      <c r="E1379" s="167" t="s">
        <v>73</v>
      </c>
      <c r="F1379" s="304">
        <v>500000.0</v>
      </c>
      <c r="G1379" s="304">
        <v>500000.0</v>
      </c>
      <c r="H1379" s="227">
        <f t="shared" si="3"/>
        <v>0</v>
      </c>
      <c r="I1379" s="229"/>
      <c r="J1379" s="250" t="s">
        <v>55</v>
      </c>
      <c r="K1379" s="193" t="s">
        <v>4020</v>
      </c>
      <c r="L1379" s="288">
        <v>45839.0</v>
      </c>
      <c r="M1379" s="154"/>
      <c r="N1379" s="151"/>
      <c r="O1379" s="182" t="s">
        <v>5368</v>
      </c>
      <c r="P1379" s="182"/>
      <c r="Q1379" s="182" t="s">
        <v>5369</v>
      </c>
    </row>
    <row r="1380">
      <c r="A1380" s="287"/>
      <c r="B1380" s="128">
        <v>1373.0</v>
      </c>
      <c r="C1380" s="128">
        <v>1300066.0</v>
      </c>
      <c r="D1380" s="242" t="s">
        <v>5370</v>
      </c>
      <c r="E1380" s="167" t="s">
        <v>73</v>
      </c>
      <c r="F1380" s="305">
        <v>246750.0</v>
      </c>
      <c r="G1380" s="305">
        <v>246750.0</v>
      </c>
      <c r="H1380" s="225">
        <f t="shared" si="3"/>
        <v>0</v>
      </c>
      <c r="I1380" s="231"/>
      <c r="J1380" s="246" t="s">
        <v>55</v>
      </c>
      <c r="K1380" s="195" t="s">
        <v>4020</v>
      </c>
      <c r="L1380" s="285">
        <v>45839.0</v>
      </c>
      <c r="M1380" s="154"/>
      <c r="N1380" s="151"/>
      <c r="O1380" s="182" t="s">
        <v>5371</v>
      </c>
      <c r="P1380" s="182"/>
      <c r="Q1380" s="182" t="s">
        <v>5372</v>
      </c>
    </row>
    <row r="1381">
      <c r="A1381" s="287"/>
      <c r="B1381" s="128">
        <v>1374.0</v>
      </c>
      <c r="C1381" s="128">
        <v>1300180.0</v>
      </c>
      <c r="D1381" s="242" t="s">
        <v>5373</v>
      </c>
      <c r="E1381" s="167" t="s">
        <v>73</v>
      </c>
      <c r="F1381" s="304">
        <v>94500.0</v>
      </c>
      <c r="G1381" s="304">
        <v>94500.0</v>
      </c>
      <c r="H1381" s="227">
        <f t="shared" si="3"/>
        <v>0</v>
      </c>
      <c r="I1381" s="229"/>
      <c r="J1381" s="250" t="s">
        <v>55</v>
      </c>
      <c r="K1381" s="193" t="s">
        <v>4020</v>
      </c>
      <c r="L1381" s="288">
        <v>45839.0</v>
      </c>
      <c r="M1381" s="154"/>
      <c r="N1381" s="151"/>
      <c r="O1381" s="182" t="s">
        <v>5371</v>
      </c>
      <c r="P1381" s="182"/>
      <c r="Q1381" s="182" t="s">
        <v>5374</v>
      </c>
    </row>
    <row r="1382">
      <c r="A1382" s="287"/>
      <c r="B1382" s="128">
        <v>1375.0</v>
      </c>
      <c r="C1382" s="128">
        <v>600124.0</v>
      </c>
      <c r="D1382" s="242" t="s">
        <v>5375</v>
      </c>
      <c r="E1382" s="312" t="s">
        <v>4642</v>
      </c>
      <c r="F1382" s="219">
        <v>1100.0</v>
      </c>
      <c r="G1382" s="218">
        <v>1100.0</v>
      </c>
      <c r="H1382" s="225">
        <f t="shared" si="3"/>
        <v>0</v>
      </c>
      <c r="I1382" s="314" t="s">
        <v>5376</v>
      </c>
      <c r="J1382" s="246" t="s">
        <v>30</v>
      </c>
      <c r="K1382" s="195" t="s">
        <v>5377</v>
      </c>
      <c r="L1382" s="285">
        <v>45870.0</v>
      </c>
      <c r="M1382" s="154"/>
      <c r="N1382" s="151"/>
      <c r="O1382" s="182" t="s">
        <v>5378</v>
      </c>
      <c r="P1382" s="182"/>
      <c r="Q1382" s="182"/>
    </row>
    <row r="1383">
      <c r="A1383" s="287"/>
      <c r="B1383" s="141">
        <v>1376.0</v>
      </c>
      <c r="C1383" s="128">
        <v>700096.0</v>
      </c>
      <c r="D1383" s="241" t="s">
        <v>5379</v>
      </c>
      <c r="E1383" s="312" t="s">
        <v>4642</v>
      </c>
      <c r="F1383" s="216">
        <v>91740.0</v>
      </c>
      <c r="G1383" s="221">
        <v>80273.0</v>
      </c>
      <c r="H1383" s="227">
        <f t="shared" si="3"/>
        <v>11467</v>
      </c>
      <c r="I1383" s="229" t="s">
        <v>5380</v>
      </c>
      <c r="J1383" s="250" t="s">
        <v>35</v>
      </c>
      <c r="K1383" s="193" t="s">
        <v>1274</v>
      </c>
      <c r="L1383" s="288">
        <v>45839.0</v>
      </c>
      <c r="M1383" s="154"/>
      <c r="N1383" s="151"/>
      <c r="O1383" s="182"/>
      <c r="P1383" s="182"/>
      <c r="Q1383" s="182"/>
    </row>
    <row r="1384">
      <c r="A1384" s="287"/>
      <c r="B1384" s="128">
        <v>1377.0</v>
      </c>
      <c r="C1384" s="128">
        <v>800127.0</v>
      </c>
      <c r="D1384" s="242" t="s">
        <v>5381</v>
      </c>
      <c r="E1384" s="312" t="s">
        <v>4642</v>
      </c>
      <c r="F1384" s="217">
        <v>50000.0</v>
      </c>
      <c r="G1384" s="218">
        <v>43750.0</v>
      </c>
      <c r="H1384" s="225">
        <f t="shared" si="3"/>
        <v>6250</v>
      </c>
      <c r="I1384" s="231" t="s">
        <v>1698</v>
      </c>
      <c r="J1384" s="246" t="s">
        <v>41</v>
      </c>
      <c r="K1384" s="195" t="s">
        <v>740</v>
      </c>
      <c r="L1384" s="285">
        <v>45839.0</v>
      </c>
      <c r="M1384" s="154"/>
      <c r="N1384" s="151"/>
      <c r="O1384" s="182"/>
      <c r="P1384" s="182"/>
      <c r="Q1384" s="182"/>
    </row>
    <row r="1385">
      <c r="A1385" s="287"/>
      <c r="B1385" s="128">
        <v>1378.0</v>
      </c>
      <c r="C1385" s="128">
        <v>600064.0</v>
      </c>
      <c r="D1385" s="242" t="s">
        <v>5382</v>
      </c>
      <c r="E1385" s="306" t="s">
        <v>73</v>
      </c>
      <c r="F1385" s="220">
        <v>8000.0</v>
      </c>
      <c r="G1385" s="221">
        <v>8000.0</v>
      </c>
      <c r="H1385" s="227">
        <f t="shared" si="3"/>
        <v>0</v>
      </c>
      <c r="I1385" s="316" t="s">
        <v>1215</v>
      </c>
      <c r="J1385" s="250" t="s">
        <v>30</v>
      </c>
      <c r="K1385" s="193" t="s">
        <v>358</v>
      </c>
      <c r="L1385" s="288">
        <v>45778.0</v>
      </c>
      <c r="M1385" s="154"/>
      <c r="N1385" s="151"/>
      <c r="O1385" s="182" t="s">
        <v>5383</v>
      </c>
      <c r="P1385" s="182"/>
      <c r="Q1385" s="182" t="s">
        <v>5384</v>
      </c>
    </row>
    <row r="1386">
      <c r="A1386" s="287"/>
      <c r="B1386" s="128">
        <v>1379.0</v>
      </c>
      <c r="C1386" s="128">
        <v>300010.0</v>
      </c>
      <c r="D1386" s="241" t="s">
        <v>5385</v>
      </c>
      <c r="E1386" s="306" t="s">
        <v>73</v>
      </c>
      <c r="F1386" s="218">
        <v>14500.0</v>
      </c>
      <c r="G1386" s="218">
        <v>14500.0</v>
      </c>
      <c r="H1386" s="225">
        <f t="shared" si="3"/>
        <v>0</v>
      </c>
      <c r="I1386" s="195" t="s">
        <v>5386</v>
      </c>
      <c r="J1386" s="246" t="s">
        <v>16</v>
      </c>
      <c r="K1386" s="195" t="s">
        <v>104</v>
      </c>
      <c r="L1386" s="285">
        <v>45870.0</v>
      </c>
      <c r="M1386" s="154"/>
      <c r="N1386" s="151"/>
      <c r="O1386" s="182" t="s">
        <v>5387</v>
      </c>
      <c r="P1386" s="182"/>
      <c r="Q1386" s="182"/>
    </row>
    <row r="1387">
      <c r="A1387" s="287"/>
      <c r="B1387" s="141">
        <v>1380.0</v>
      </c>
      <c r="C1387" s="128">
        <v>600055.0</v>
      </c>
      <c r="D1387" s="242" t="s">
        <v>5388</v>
      </c>
      <c r="E1387" s="306" t="s">
        <v>73</v>
      </c>
      <c r="F1387" s="220">
        <v>9200.0</v>
      </c>
      <c r="G1387" s="221">
        <v>9200.0</v>
      </c>
      <c r="H1387" s="227">
        <f t="shared" si="3"/>
        <v>0</v>
      </c>
      <c r="I1387" s="316" t="s">
        <v>1957</v>
      </c>
      <c r="J1387" s="250" t="s">
        <v>30</v>
      </c>
      <c r="K1387" s="193" t="s">
        <v>688</v>
      </c>
      <c r="L1387" s="288">
        <v>45870.0</v>
      </c>
      <c r="M1387" s="154"/>
      <c r="N1387" s="151"/>
      <c r="O1387" s="182" t="s">
        <v>5389</v>
      </c>
      <c r="P1387" s="182"/>
      <c r="Q1387" s="182" t="s">
        <v>5390</v>
      </c>
    </row>
    <row r="1388">
      <c r="A1388" s="287"/>
      <c r="B1388" s="128">
        <v>1381.0</v>
      </c>
      <c r="C1388" s="128">
        <v>1100135.0</v>
      </c>
      <c r="D1388" s="242" t="s">
        <v>5391</v>
      </c>
      <c r="E1388" s="167" t="s">
        <v>73</v>
      </c>
      <c r="F1388" s="293">
        <v>285000.0</v>
      </c>
      <c r="G1388" s="293">
        <v>285000.0</v>
      </c>
      <c r="H1388" s="225">
        <f t="shared" si="3"/>
        <v>0</v>
      </c>
      <c r="I1388" s="231" t="s">
        <v>5392</v>
      </c>
      <c r="J1388" s="246" t="s">
        <v>53</v>
      </c>
      <c r="K1388" s="195" t="s">
        <v>3928</v>
      </c>
      <c r="L1388" s="285">
        <v>45870.0</v>
      </c>
      <c r="M1388" s="154"/>
      <c r="N1388" s="151"/>
      <c r="O1388" s="182" t="s">
        <v>5393</v>
      </c>
      <c r="P1388" s="182"/>
      <c r="Q1388" s="182" t="s">
        <v>5394</v>
      </c>
    </row>
    <row r="1389">
      <c r="A1389" s="287"/>
      <c r="B1389" s="128">
        <v>1382.0</v>
      </c>
      <c r="C1389" s="128">
        <v>1100197.0</v>
      </c>
      <c r="D1389" s="242" t="s">
        <v>5395</v>
      </c>
      <c r="E1389" s="167" t="s">
        <v>73</v>
      </c>
      <c r="F1389" s="303">
        <v>200000.0</v>
      </c>
      <c r="G1389" s="303">
        <v>200000.0</v>
      </c>
      <c r="H1389" s="227">
        <f t="shared" si="3"/>
        <v>0</v>
      </c>
      <c r="I1389" s="229" t="s">
        <v>1493</v>
      </c>
      <c r="J1389" s="250" t="s">
        <v>53</v>
      </c>
      <c r="K1389" s="193" t="s">
        <v>3546</v>
      </c>
      <c r="L1389" s="288">
        <v>45870.0</v>
      </c>
      <c r="M1389" s="154"/>
      <c r="N1389" s="151"/>
      <c r="O1389" s="182" t="s">
        <v>5396</v>
      </c>
      <c r="P1389" s="315"/>
      <c r="Q1389" s="182" t="s">
        <v>5397</v>
      </c>
    </row>
    <row r="1390">
      <c r="A1390" s="287"/>
      <c r="B1390" s="128">
        <v>1383.0</v>
      </c>
      <c r="C1390" s="128">
        <v>1200022.0</v>
      </c>
      <c r="D1390" s="242" t="s">
        <v>5398</v>
      </c>
      <c r="E1390" s="167" t="s">
        <v>73</v>
      </c>
      <c r="F1390" s="279">
        <v>95000.0</v>
      </c>
      <c r="G1390" s="279">
        <v>95000.0</v>
      </c>
      <c r="H1390" s="225">
        <f t="shared" si="3"/>
        <v>0</v>
      </c>
      <c r="I1390" s="231" t="s">
        <v>5399</v>
      </c>
      <c r="J1390" s="246" t="s">
        <v>54</v>
      </c>
      <c r="K1390" s="195" t="s">
        <v>3587</v>
      </c>
      <c r="L1390" s="285">
        <v>45870.0</v>
      </c>
      <c r="M1390" s="154"/>
      <c r="N1390" s="151"/>
      <c r="O1390" s="182" t="s">
        <v>5400</v>
      </c>
      <c r="P1390" s="315"/>
      <c r="Q1390" s="182" t="s">
        <v>5401</v>
      </c>
    </row>
    <row r="1391">
      <c r="A1391" s="287"/>
      <c r="B1391" s="141">
        <v>1384.0</v>
      </c>
      <c r="C1391" s="128">
        <v>1200186.0</v>
      </c>
      <c r="D1391" s="242" t="s">
        <v>5402</v>
      </c>
      <c r="E1391" s="167" t="s">
        <v>73</v>
      </c>
      <c r="F1391" s="273">
        <v>96250.0</v>
      </c>
      <c r="G1391" s="273">
        <v>96250.0</v>
      </c>
      <c r="H1391" s="227">
        <f t="shared" si="3"/>
        <v>0</v>
      </c>
      <c r="I1391" s="229" t="s">
        <v>5403</v>
      </c>
      <c r="J1391" s="250" t="s">
        <v>54</v>
      </c>
      <c r="K1391" s="193" t="s">
        <v>3587</v>
      </c>
      <c r="L1391" s="288">
        <v>45870.0</v>
      </c>
      <c r="M1391" s="154"/>
      <c r="N1391" s="151"/>
      <c r="O1391" s="182" t="s">
        <v>5404</v>
      </c>
      <c r="P1391" s="315"/>
      <c r="Q1391" s="182" t="s">
        <v>5405</v>
      </c>
    </row>
    <row r="1392">
      <c r="A1392" s="287"/>
      <c r="B1392" s="128">
        <v>1385.0</v>
      </c>
      <c r="C1392" s="128">
        <v>1300004.0</v>
      </c>
      <c r="D1392" s="242" t="s">
        <v>5406</v>
      </c>
      <c r="E1392" s="167" t="s">
        <v>73</v>
      </c>
      <c r="F1392" s="305">
        <v>68000.0</v>
      </c>
      <c r="G1392" s="305">
        <v>68000.0</v>
      </c>
      <c r="H1392" s="225">
        <f t="shared" si="3"/>
        <v>0</v>
      </c>
      <c r="I1392" s="231"/>
      <c r="J1392" s="246" t="s">
        <v>55</v>
      </c>
      <c r="K1392" s="195" t="s">
        <v>3660</v>
      </c>
      <c r="L1392" s="285">
        <v>45870.0</v>
      </c>
      <c r="M1392" s="154"/>
      <c r="N1392" s="151"/>
      <c r="O1392" s="182" t="s">
        <v>5407</v>
      </c>
      <c r="P1392" s="315"/>
      <c r="Q1392" s="182" t="s">
        <v>5408</v>
      </c>
    </row>
    <row r="1393">
      <c r="A1393" s="287"/>
      <c r="B1393" s="128">
        <v>1386.0</v>
      </c>
      <c r="C1393" s="128">
        <v>1300064.0</v>
      </c>
      <c r="D1393" s="242" t="s">
        <v>5409</v>
      </c>
      <c r="E1393" s="167" t="s">
        <v>73</v>
      </c>
      <c r="F1393" s="304">
        <v>100000.0</v>
      </c>
      <c r="G1393" s="304">
        <v>100000.0</v>
      </c>
      <c r="H1393" s="227">
        <f t="shared" si="3"/>
        <v>0</v>
      </c>
      <c r="I1393" s="229"/>
      <c r="J1393" s="250" t="s">
        <v>55</v>
      </c>
      <c r="K1393" s="193" t="s">
        <v>4020</v>
      </c>
      <c r="L1393" s="288">
        <v>45870.0</v>
      </c>
      <c r="M1393" s="154"/>
      <c r="N1393" s="151"/>
      <c r="O1393" s="182" t="s">
        <v>5410</v>
      </c>
      <c r="P1393" s="315"/>
      <c r="Q1393" s="182" t="s">
        <v>5411</v>
      </c>
    </row>
    <row r="1394">
      <c r="A1394" s="287"/>
      <c r="B1394" s="128">
        <v>1387.0</v>
      </c>
      <c r="C1394" s="128">
        <v>1300130.0</v>
      </c>
      <c r="D1394" s="242" t="s">
        <v>5412</v>
      </c>
      <c r="E1394" s="167" t="s">
        <v>73</v>
      </c>
      <c r="F1394" s="305">
        <v>200000.0</v>
      </c>
      <c r="G1394" s="305">
        <v>200000.0</v>
      </c>
      <c r="H1394" s="225">
        <f t="shared" si="3"/>
        <v>0</v>
      </c>
      <c r="I1394" s="231"/>
      <c r="J1394" s="246" t="s">
        <v>55</v>
      </c>
      <c r="K1394" s="195" t="s">
        <v>3546</v>
      </c>
      <c r="L1394" s="285">
        <v>45870.0</v>
      </c>
      <c r="M1394" s="154"/>
      <c r="N1394" s="151"/>
      <c r="O1394" s="182" t="s">
        <v>5413</v>
      </c>
      <c r="P1394" s="315"/>
      <c r="Q1394" s="182" t="s">
        <v>5414</v>
      </c>
    </row>
    <row r="1395">
      <c r="A1395" s="287"/>
      <c r="B1395" s="128">
        <v>1388.0</v>
      </c>
      <c r="C1395" s="128">
        <v>1300179.0</v>
      </c>
      <c r="D1395" s="242" t="s">
        <v>5415</v>
      </c>
      <c r="E1395" s="167" t="s">
        <v>73</v>
      </c>
      <c r="F1395" s="304">
        <v>89000.0</v>
      </c>
      <c r="G1395" s="304">
        <v>89000.0</v>
      </c>
      <c r="H1395" s="227">
        <f t="shared" si="3"/>
        <v>0</v>
      </c>
      <c r="I1395" s="229"/>
      <c r="J1395" s="250" t="s">
        <v>55</v>
      </c>
      <c r="K1395" s="193" t="s">
        <v>4020</v>
      </c>
      <c r="L1395" s="288">
        <v>45870.0</v>
      </c>
      <c r="M1395" s="154"/>
      <c r="N1395" s="151"/>
      <c r="O1395" s="182" t="s">
        <v>5416</v>
      </c>
      <c r="P1395" s="315"/>
      <c r="Q1395" s="182" t="s">
        <v>5417</v>
      </c>
    </row>
    <row r="1396">
      <c r="A1396" s="287"/>
      <c r="B1396" s="128">
        <v>1389.0</v>
      </c>
      <c r="C1396" s="128">
        <v>700189.0</v>
      </c>
      <c r="D1396" s="242" t="s">
        <v>5418</v>
      </c>
      <c r="E1396" s="167" t="s">
        <v>73</v>
      </c>
      <c r="F1396" s="217">
        <v>120000.0</v>
      </c>
      <c r="G1396" s="217">
        <v>120000.0</v>
      </c>
      <c r="H1396" s="225">
        <f t="shared" si="3"/>
        <v>0</v>
      </c>
      <c r="I1396" s="231" t="s">
        <v>5419</v>
      </c>
      <c r="J1396" s="231" t="s">
        <v>35</v>
      </c>
      <c r="K1396" s="195" t="s">
        <v>906</v>
      </c>
      <c r="L1396" s="285">
        <v>45870.0</v>
      </c>
      <c r="M1396" s="154"/>
      <c r="N1396" s="151"/>
      <c r="O1396" s="317" t="s">
        <v>5420</v>
      </c>
      <c r="P1396" s="315"/>
      <c r="Q1396" s="317" t="s">
        <v>5421</v>
      </c>
    </row>
    <row r="1397">
      <c r="A1397" s="287"/>
      <c r="B1397" s="141">
        <v>1390.0</v>
      </c>
      <c r="C1397" s="128">
        <v>1200047.0</v>
      </c>
      <c r="D1397" s="242" t="s">
        <v>5422</v>
      </c>
      <c r="E1397" s="167" t="s">
        <v>73</v>
      </c>
      <c r="F1397" s="273">
        <v>24890.0</v>
      </c>
      <c r="G1397" s="273">
        <v>24890.0</v>
      </c>
      <c r="H1397" s="227">
        <f t="shared" si="3"/>
        <v>0</v>
      </c>
      <c r="I1397" s="229" t="s">
        <v>5423</v>
      </c>
      <c r="J1397" s="250" t="s">
        <v>54</v>
      </c>
      <c r="K1397" s="318" t="s">
        <v>5424</v>
      </c>
      <c r="L1397" s="288">
        <v>45870.0</v>
      </c>
      <c r="M1397" s="154"/>
      <c r="N1397" s="151"/>
      <c r="O1397" s="182" t="s">
        <v>5425</v>
      </c>
      <c r="P1397" s="182"/>
      <c r="Q1397" s="182" t="s">
        <v>5426</v>
      </c>
    </row>
    <row r="1398">
      <c r="A1398" s="287"/>
      <c r="B1398" s="128">
        <v>1391.0</v>
      </c>
      <c r="C1398" s="128">
        <v>1200121.0</v>
      </c>
      <c r="D1398" s="242" t="s">
        <v>5427</v>
      </c>
      <c r="E1398" s="167" t="s">
        <v>73</v>
      </c>
      <c r="F1398" s="279">
        <v>198750.0</v>
      </c>
      <c r="G1398" s="279">
        <v>198750.0</v>
      </c>
      <c r="H1398" s="225">
        <f t="shared" si="3"/>
        <v>0</v>
      </c>
      <c r="I1398" s="231" t="s">
        <v>2290</v>
      </c>
      <c r="J1398" s="246" t="s">
        <v>54</v>
      </c>
      <c r="K1398" s="319" t="s">
        <v>5424</v>
      </c>
      <c r="L1398" s="285">
        <v>45870.0</v>
      </c>
      <c r="M1398" s="154"/>
      <c r="N1398" s="151"/>
      <c r="O1398" s="182" t="s">
        <v>5428</v>
      </c>
      <c r="P1398" s="182"/>
      <c r="Q1398" s="182" t="s">
        <v>5429</v>
      </c>
    </row>
    <row r="1399">
      <c r="A1399" s="287"/>
      <c r="B1399" s="128">
        <v>1392.0</v>
      </c>
      <c r="C1399" s="128">
        <v>1200256.0</v>
      </c>
      <c r="D1399" s="242" t="s">
        <v>5430</v>
      </c>
      <c r="E1399" s="167" t="s">
        <v>73</v>
      </c>
      <c r="F1399" s="273">
        <v>500000.0</v>
      </c>
      <c r="G1399" s="273">
        <v>500000.0</v>
      </c>
      <c r="H1399" s="227">
        <f t="shared" si="3"/>
        <v>0</v>
      </c>
      <c r="I1399" s="229" t="s">
        <v>3073</v>
      </c>
      <c r="J1399" s="250" t="s">
        <v>54</v>
      </c>
      <c r="K1399" s="320" t="s">
        <v>4020</v>
      </c>
      <c r="L1399" s="288">
        <v>45870.0</v>
      </c>
      <c r="M1399" s="154"/>
      <c r="N1399" s="151"/>
      <c r="O1399" s="182" t="s">
        <v>5431</v>
      </c>
      <c r="P1399" s="182"/>
      <c r="Q1399" s="182" t="s">
        <v>5432</v>
      </c>
    </row>
    <row r="1400">
      <c r="A1400" s="287"/>
      <c r="B1400" s="128">
        <v>1393.0</v>
      </c>
      <c r="C1400" s="128">
        <v>1300005.0</v>
      </c>
      <c r="D1400" s="242" t="s">
        <v>5433</v>
      </c>
      <c r="E1400" s="167" t="s">
        <v>73</v>
      </c>
      <c r="F1400" s="305">
        <v>67900.0</v>
      </c>
      <c r="G1400" s="305">
        <v>67900.0</v>
      </c>
      <c r="H1400" s="225">
        <f t="shared" si="3"/>
        <v>0</v>
      </c>
      <c r="I1400" s="231"/>
      <c r="J1400" s="246" t="s">
        <v>55</v>
      </c>
      <c r="K1400" s="195" t="s">
        <v>3660</v>
      </c>
      <c r="L1400" s="285">
        <v>45870.0</v>
      </c>
      <c r="M1400" s="154"/>
      <c r="N1400" s="151"/>
      <c r="O1400" s="182" t="s">
        <v>5434</v>
      </c>
      <c r="P1400" s="182"/>
      <c r="Q1400" s="182" t="s">
        <v>5435</v>
      </c>
    </row>
    <row r="1401">
      <c r="A1401" s="287"/>
      <c r="B1401" s="141">
        <v>1394.0</v>
      </c>
      <c r="C1401" s="128">
        <v>1300044.0</v>
      </c>
      <c r="D1401" s="242" t="s">
        <v>5436</v>
      </c>
      <c r="E1401" s="167" t="s">
        <v>73</v>
      </c>
      <c r="F1401" s="304">
        <v>100000.0</v>
      </c>
      <c r="G1401" s="304">
        <v>100000.0</v>
      </c>
      <c r="H1401" s="227">
        <f t="shared" si="3"/>
        <v>0</v>
      </c>
      <c r="I1401" s="229"/>
      <c r="J1401" s="250" t="s">
        <v>55</v>
      </c>
      <c r="K1401" s="193" t="s">
        <v>3660</v>
      </c>
      <c r="L1401" s="288">
        <v>45870.0</v>
      </c>
      <c r="M1401" s="154"/>
      <c r="N1401" s="151"/>
      <c r="O1401" s="182" t="s">
        <v>5437</v>
      </c>
      <c r="P1401" s="182"/>
      <c r="Q1401" s="182" t="s">
        <v>5438</v>
      </c>
    </row>
    <row r="1402">
      <c r="A1402" s="287"/>
      <c r="B1402" s="128">
        <v>1395.0</v>
      </c>
      <c r="C1402" s="128">
        <v>1200120.0</v>
      </c>
      <c r="D1402" s="242" t="s">
        <v>5439</v>
      </c>
      <c r="E1402" s="167" t="s">
        <v>73</v>
      </c>
      <c r="F1402" s="279">
        <v>100000.0</v>
      </c>
      <c r="G1402" s="279">
        <v>100000.0</v>
      </c>
      <c r="H1402" s="225">
        <f t="shared" si="3"/>
        <v>0</v>
      </c>
      <c r="I1402" s="231" t="s">
        <v>5440</v>
      </c>
      <c r="J1402" s="246" t="s">
        <v>54</v>
      </c>
      <c r="K1402" s="195" t="s">
        <v>3660</v>
      </c>
      <c r="L1402" s="285">
        <v>45870.0</v>
      </c>
      <c r="M1402" s="154"/>
      <c r="N1402" s="151"/>
      <c r="O1402" s="182" t="s">
        <v>5441</v>
      </c>
      <c r="P1402" s="182"/>
      <c r="Q1402" s="182" t="s">
        <v>5442</v>
      </c>
    </row>
    <row r="1403">
      <c r="A1403" s="287"/>
      <c r="B1403" s="128">
        <v>1396.0</v>
      </c>
      <c r="C1403" s="128">
        <v>1100188.0</v>
      </c>
      <c r="D1403" s="242" t="s">
        <v>5443</v>
      </c>
      <c r="E1403" s="167" t="s">
        <v>73</v>
      </c>
      <c r="F1403" s="303">
        <v>22627.0</v>
      </c>
      <c r="G1403" s="303">
        <v>22627.0</v>
      </c>
      <c r="H1403" s="227">
        <f t="shared" si="3"/>
        <v>0</v>
      </c>
      <c r="I1403" s="229" t="s">
        <v>5444</v>
      </c>
      <c r="J1403" s="250" t="s">
        <v>53</v>
      </c>
      <c r="K1403" s="193" t="s">
        <v>3660</v>
      </c>
      <c r="L1403" s="288">
        <v>45870.0</v>
      </c>
      <c r="M1403" s="154"/>
      <c r="N1403" s="151"/>
      <c r="O1403" s="182" t="s">
        <v>5445</v>
      </c>
      <c r="P1403" s="182"/>
      <c r="Q1403" s="182" t="s">
        <v>5446</v>
      </c>
    </row>
    <row r="1404">
      <c r="A1404" s="287"/>
      <c r="B1404" s="128">
        <v>1397.0</v>
      </c>
      <c r="C1404" s="128">
        <v>1200052.0</v>
      </c>
      <c r="D1404" s="242" t="s">
        <v>5447</v>
      </c>
      <c r="E1404" s="167" t="s">
        <v>73</v>
      </c>
      <c r="F1404" s="279">
        <v>30000.0</v>
      </c>
      <c r="G1404" s="279">
        <v>30000.0</v>
      </c>
      <c r="H1404" s="225">
        <f t="shared" si="3"/>
        <v>0</v>
      </c>
      <c r="I1404" s="231" t="s">
        <v>5448</v>
      </c>
      <c r="J1404" s="246" t="s">
        <v>54</v>
      </c>
      <c r="K1404" s="195" t="s">
        <v>3546</v>
      </c>
      <c r="L1404" s="285">
        <v>45870.0</v>
      </c>
      <c r="M1404" s="154"/>
      <c r="N1404" s="151"/>
      <c r="O1404" s="182" t="s">
        <v>5449</v>
      </c>
      <c r="P1404" s="182"/>
      <c r="Q1404" s="182" t="s">
        <v>5450</v>
      </c>
    </row>
    <row r="1405">
      <c r="A1405" s="287"/>
      <c r="B1405" s="141">
        <v>1398.0</v>
      </c>
      <c r="C1405" s="128">
        <v>600079.0</v>
      </c>
      <c r="D1405" s="242" t="s">
        <v>5451</v>
      </c>
      <c r="E1405" s="312" t="s">
        <v>4642</v>
      </c>
      <c r="F1405" s="220">
        <v>15000.0</v>
      </c>
      <c r="G1405" s="221">
        <v>15000.0</v>
      </c>
      <c r="H1405" s="227">
        <f t="shared" si="3"/>
        <v>0</v>
      </c>
      <c r="I1405" s="316" t="s">
        <v>1169</v>
      </c>
      <c r="J1405" s="193" t="s">
        <v>30</v>
      </c>
      <c r="K1405" s="193" t="s">
        <v>688</v>
      </c>
      <c r="L1405" s="288">
        <v>45870.0</v>
      </c>
      <c r="M1405" s="154"/>
      <c r="N1405" s="151"/>
      <c r="O1405" s="182" t="s">
        <v>5452</v>
      </c>
      <c r="P1405" s="182"/>
      <c r="Q1405" s="182" t="s">
        <v>5453</v>
      </c>
    </row>
    <row r="1406">
      <c r="A1406" s="287"/>
      <c r="B1406" s="128">
        <v>1399.0</v>
      </c>
      <c r="C1406" s="128">
        <v>700008.0</v>
      </c>
      <c r="D1406" s="242" t="s">
        <v>5454</v>
      </c>
      <c r="E1406" s="312" t="s">
        <v>4642</v>
      </c>
      <c r="F1406" s="217">
        <v>9000.0</v>
      </c>
      <c r="G1406" s="218">
        <v>0.0</v>
      </c>
      <c r="H1406" s="225">
        <f t="shared" si="3"/>
        <v>9000</v>
      </c>
      <c r="I1406" s="231" t="s">
        <v>5455</v>
      </c>
      <c r="J1406" s="231" t="s">
        <v>35</v>
      </c>
      <c r="K1406" s="195" t="s">
        <v>581</v>
      </c>
      <c r="L1406" s="285">
        <v>45901.0</v>
      </c>
      <c r="M1406" s="154"/>
      <c r="N1406" s="151"/>
      <c r="O1406" s="182"/>
      <c r="P1406" s="182"/>
      <c r="Q1406" s="182"/>
    </row>
    <row r="1407">
      <c r="A1407" s="287"/>
      <c r="B1407" s="128">
        <v>1400.0</v>
      </c>
      <c r="C1407" s="128">
        <v>400010.0</v>
      </c>
      <c r="D1407" s="244" t="s">
        <v>5456</v>
      </c>
      <c r="E1407" s="312" t="s">
        <v>4642</v>
      </c>
      <c r="F1407" s="221">
        <v>8740.0</v>
      </c>
      <c r="G1407" s="221">
        <v>8740.0</v>
      </c>
      <c r="H1407" s="223">
        <f t="shared" si="3"/>
        <v>0</v>
      </c>
      <c r="I1407" s="193" t="s">
        <v>5457</v>
      </c>
      <c r="J1407" s="229" t="s">
        <v>20</v>
      </c>
      <c r="K1407" s="193" t="s">
        <v>135</v>
      </c>
      <c r="L1407" s="288">
        <v>45901.0</v>
      </c>
      <c r="M1407" s="154"/>
      <c r="N1407" s="151"/>
      <c r="O1407" s="182"/>
      <c r="P1407" s="182"/>
      <c r="Q1407" s="182"/>
    </row>
    <row r="1408">
      <c r="A1408" s="287"/>
      <c r="B1408" s="128">
        <v>1401.0</v>
      </c>
      <c r="C1408" s="128">
        <v>400013.0</v>
      </c>
      <c r="D1408" s="244" t="s">
        <v>5458</v>
      </c>
      <c r="E1408" s="312" t="s">
        <v>4642</v>
      </c>
      <c r="F1408" s="218">
        <v>50000.0</v>
      </c>
      <c r="G1408" s="218">
        <v>20000.0</v>
      </c>
      <c r="H1408" s="233">
        <f t="shared" si="3"/>
        <v>30000</v>
      </c>
      <c r="I1408" s="195" t="s">
        <v>5457</v>
      </c>
      <c r="J1408" s="231" t="s">
        <v>20</v>
      </c>
      <c r="K1408" s="195" t="s">
        <v>141</v>
      </c>
      <c r="L1408" s="285">
        <v>45901.0</v>
      </c>
      <c r="M1408" s="154"/>
      <c r="N1408" s="151"/>
      <c r="O1408" s="182"/>
      <c r="P1408" s="182"/>
      <c r="Q1408" s="182"/>
    </row>
    <row r="1409">
      <c r="A1409" s="287"/>
      <c r="B1409" s="128">
        <v>1402.0</v>
      </c>
      <c r="C1409" s="128">
        <v>600031.0</v>
      </c>
      <c r="D1409" s="242" t="s">
        <v>5459</v>
      </c>
      <c r="E1409" s="312" t="s">
        <v>4642</v>
      </c>
      <c r="F1409" s="220">
        <v>50000.0</v>
      </c>
      <c r="G1409" s="221">
        <v>5000.0</v>
      </c>
      <c r="H1409" s="227">
        <f t="shared" si="3"/>
        <v>45000</v>
      </c>
      <c r="I1409" s="316" t="s">
        <v>5457</v>
      </c>
      <c r="J1409" s="193" t="s">
        <v>30</v>
      </c>
      <c r="K1409" s="193" t="s">
        <v>156</v>
      </c>
      <c r="L1409" s="288">
        <v>45901.0</v>
      </c>
      <c r="M1409" s="154"/>
      <c r="N1409" s="151"/>
      <c r="O1409" s="182"/>
      <c r="P1409" s="182"/>
      <c r="Q1409" s="182"/>
    </row>
    <row r="1410">
      <c r="A1410" s="287"/>
      <c r="B1410" s="128">
        <v>1403.0</v>
      </c>
      <c r="C1410" s="128">
        <v>600090.0</v>
      </c>
      <c r="D1410" s="242" t="s">
        <v>5460</v>
      </c>
      <c r="E1410" s="312" t="s">
        <v>4642</v>
      </c>
      <c r="F1410" s="219">
        <v>50000.0</v>
      </c>
      <c r="G1410" s="218">
        <v>50000.0</v>
      </c>
      <c r="H1410" s="225">
        <f t="shared" si="3"/>
        <v>0</v>
      </c>
      <c r="I1410" s="314" t="s">
        <v>5461</v>
      </c>
      <c r="J1410" s="195" t="s">
        <v>30</v>
      </c>
      <c r="K1410" s="195" t="s">
        <v>3232</v>
      </c>
      <c r="L1410" s="285">
        <v>45901.0</v>
      </c>
      <c r="M1410" s="154"/>
      <c r="N1410" s="151"/>
      <c r="O1410" s="182"/>
      <c r="P1410" s="182"/>
      <c r="Q1410" s="182"/>
    </row>
    <row r="1411">
      <c r="A1411" s="287"/>
      <c r="B1411" s="141">
        <v>1404.0</v>
      </c>
      <c r="C1411" s="128">
        <v>600091.0</v>
      </c>
      <c r="D1411" s="242" t="s">
        <v>5462</v>
      </c>
      <c r="E1411" s="312" t="s">
        <v>4642</v>
      </c>
      <c r="F1411" s="220">
        <v>60000.0</v>
      </c>
      <c r="G1411" s="221">
        <v>60000.0</v>
      </c>
      <c r="H1411" s="227">
        <f t="shared" si="3"/>
        <v>0</v>
      </c>
      <c r="I1411" s="316" t="s">
        <v>5461</v>
      </c>
      <c r="J1411" s="193" t="s">
        <v>30</v>
      </c>
      <c r="K1411" s="193" t="s">
        <v>3232</v>
      </c>
      <c r="L1411" s="288">
        <v>45901.0</v>
      </c>
      <c r="M1411" s="154"/>
      <c r="N1411" s="151"/>
      <c r="O1411" s="182"/>
      <c r="P1411" s="182"/>
      <c r="Q1411" s="182"/>
    </row>
    <row r="1412">
      <c r="A1412" s="287"/>
      <c r="B1412" s="128">
        <v>1405.0</v>
      </c>
      <c r="C1412" s="128">
        <v>700195.0</v>
      </c>
      <c r="D1412" s="241" t="s">
        <v>5463</v>
      </c>
      <c r="E1412" s="312" t="s">
        <v>4642</v>
      </c>
      <c r="F1412" s="217">
        <v>92820.0</v>
      </c>
      <c r="G1412" s="218">
        <v>30940.0</v>
      </c>
      <c r="H1412" s="225">
        <f t="shared" si="3"/>
        <v>61880</v>
      </c>
      <c r="I1412" s="231" t="s">
        <v>5464</v>
      </c>
      <c r="J1412" s="231" t="s">
        <v>35</v>
      </c>
      <c r="K1412" s="195" t="s">
        <v>1274</v>
      </c>
      <c r="L1412" s="285">
        <v>45901.0</v>
      </c>
      <c r="M1412" s="154"/>
      <c r="N1412" s="151"/>
      <c r="O1412" s="182"/>
      <c r="P1412" s="182"/>
      <c r="Q1412" s="182"/>
    </row>
    <row r="1413">
      <c r="A1413" s="287"/>
      <c r="B1413" s="128">
        <v>1406.0</v>
      </c>
      <c r="C1413" s="128">
        <v>800080.0</v>
      </c>
      <c r="D1413" s="245" t="s">
        <v>5465</v>
      </c>
      <c r="E1413" s="312" t="s">
        <v>4642</v>
      </c>
      <c r="F1413" s="216">
        <v>7100.0</v>
      </c>
      <c r="G1413" s="221">
        <v>4733.0</v>
      </c>
      <c r="H1413" s="227">
        <f t="shared" si="3"/>
        <v>2367</v>
      </c>
      <c r="I1413" s="229" t="s">
        <v>5466</v>
      </c>
      <c r="J1413" s="229" t="s">
        <v>41</v>
      </c>
      <c r="K1413" s="193" t="s">
        <v>1642</v>
      </c>
      <c r="L1413" s="288">
        <v>45901.0</v>
      </c>
      <c r="M1413" s="154"/>
      <c r="N1413" s="151"/>
      <c r="O1413" s="182"/>
      <c r="P1413" s="182"/>
      <c r="Q1413" s="182"/>
    </row>
    <row r="1414">
      <c r="A1414" s="287"/>
      <c r="B1414" s="128">
        <v>1407.0</v>
      </c>
      <c r="C1414" s="128">
        <v>800081.0</v>
      </c>
      <c r="D1414" s="242" t="s">
        <v>5467</v>
      </c>
      <c r="E1414" s="312" t="s">
        <v>4642</v>
      </c>
      <c r="F1414" s="217">
        <v>7100.0</v>
      </c>
      <c r="G1414" s="218">
        <v>4733.0</v>
      </c>
      <c r="H1414" s="225">
        <f t="shared" si="3"/>
        <v>2367</v>
      </c>
      <c r="I1414" s="231" t="s">
        <v>5466</v>
      </c>
      <c r="J1414" s="231" t="s">
        <v>41</v>
      </c>
      <c r="K1414" s="195" t="s">
        <v>1642</v>
      </c>
      <c r="L1414" s="285">
        <v>45901.0</v>
      </c>
      <c r="M1414" s="154"/>
      <c r="N1414" s="151"/>
      <c r="O1414" s="182"/>
      <c r="P1414" s="182"/>
      <c r="Q1414" s="182"/>
    </row>
    <row r="1415">
      <c r="A1415" s="287"/>
      <c r="B1415" s="141">
        <v>1408.0</v>
      </c>
      <c r="C1415" s="128">
        <v>800082.0</v>
      </c>
      <c r="D1415" s="242" t="s">
        <v>5468</v>
      </c>
      <c r="E1415" s="312" t="s">
        <v>4642</v>
      </c>
      <c r="F1415" s="216">
        <v>7100.0</v>
      </c>
      <c r="G1415" s="221">
        <v>4057.0</v>
      </c>
      <c r="H1415" s="227">
        <f t="shared" si="3"/>
        <v>3043</v>
      </c>
      <c r="I1415" s="229" t="s">
        <v>5466</v>
      </c>
      <c r="J1415" s="229" t="s">
        <v>41</v>
      </c>
      <c r="K1415" s="193" t="s">
        <v>938</v>
      </c>
      <c r="L1415" s="288">
        <v>45901.0</v>
      </c>
      <c r="M1415" s="154"/>
      <c r="N1415" s="151"/>
      <c r="O1415" s="182"/>
      <c r="P1415" s="182"/>
      <c r="Q1415" s="182"/>
    </row>
    <row r="1416">
      <c r="A1416" s="287"/>
      <c r="B1416" s="128">
        <v>1409.0</v>
      </c>
      <c r="C1416" s="128">
        <v>900001.0</v>
      </c>
      <c r="D1416" s="242" t="s">
        <v>5469</v>
      </c>
      <c r="E1416" s="312" t="s">
        <v>4642</v>
      </c>
      <c r="F1416" s="217">
        <v>420000.0</v>
      </c>
      <c r="G1416" s="218">
        <v>210000.0</v>
      </c>
      <c r="H1416" s="225">
        <f t="shared" si="3"/>
        <v>210000</v>
      </c>
      <c r="I1416" s="231" t="s">
        <v>5470</v>
      </c>
      <c r="J1416" s="246" t="s">
        <v>46</v>
      </c>
      <c r="K1416" s="195" t="s">
        <v>1503</v>
      </c>
      <c r="L1416" s="285">
        <v>45901.0</v>
      </c>
      <c r="M1416" s="154"/>
      <c r="N1416" s="151"/>
      <c r="O1416" s="182"/>
      <c r="P1416" s="182"/>
      <c r="Q1416" s="182"/>
    </row>
    <row r="1417">
      <c r="A1417" s="287"/>
      <c r="B1417" s="128">
        <v>1410.0</v>
      </c>
      <c r="C1417" s="128">
        <v>900023.0</v>
      </c>
      <c r="D1417" s="242" t="s">
        <v>5471</v>
      </c>
      <c r="E1417" s="312" t="s">
        <v>4642</v>
      </c>
      <c r="F1417" s="216">
        <v>82000.0</v>
      </c>
      <c r="G1417" s="221">
        <v>73800.0</v>
      </c>
      <c r="H1417" s="227">
        <f t="shared" si="3"/>
        <v>8200</v>
      </c>
      <c r="I1417" s="229" t="s">
        <v>5470</v>
      </c>
      <c r="J1417" s="250" t="s">
        <v>46</v>
      </c>
      <c r="K1417" s="193" t="s">
        <v>740</v>
      </c>
      <c r="L1417" s="288">
        <v>45901.0</v>
      </c>
      <c r="M1417" s="154"/>
      <c r="N1417" s="151"/>
      <c r="O1417" s="182"/>
      <c r="P1417" s="182"/>
      <c r="Q1417" s="182"/>
    </row>
    <row r="1418">
      <c r="A1418" s="287"/>
      <c r="B1418" s="128">
        <v>1411.0</v>
      </c>
      <c r="C1418" s="128">
        <v>900167.0</v>
      </c>
      <c r="D1418" s="242" t="s">
        <v>5472</v>
      </c>
      <c r="E1418" s="312" t="s">
        <v>4642</v>
      </c>
      <c r="F1418" s="217">
        <v>92000.0</v>
      </c>
      <c r="G1418" s="218">
        <v>55200.0</v>
      </c>
      <c r="H1418" s="225">
        <f t="shared" si="3"/>
        <v>36800</v>
      </c>
      <c r="I1418" s="231" t="s">
        <v>5470</v>
      </c>
      <c r="J1418" s="246" t="s">
        <v>46</v>
      </c>
      <c r="K1418" s="195" t="s">
        <v>114</v>
      </c>
      <c r="L1418" s="285">
        <v>45901.0</v>
      </c>
      <c r="M1418" s="154"/>
      <c r="N1418" s="151"/>
      <c r="O1418" s="182"/>
      <c r="P1418" s="182"/>
      <c r="Q1418" s="182"/>
    </row>
    <row r="1419">
      <c r="A1419" s="287"/>
      <c r="B1419" s="141">
        <v>1412.0</v>
      </c>
      <c r="C1419" s="128">
        <v>900172.0</v>
      </c>
      <c r="D1419" s="242" t="s">
        <v>5473</v>
      </c>
      <c r="E1419" s="312" t="s">
        <v>4642</v>
      </c>
      <c r="F1419" s="216">
        <v>91000.0</v>
      </c>
      <c r="G1419" s="221">
        <v>81900.0</v>
      </c>
      <c r="H1419" s="227">
        <f t="shared" si="3"/>
        <v>9100</v>
      </c>
      <c r="I1419" s="229" t="s">
        <v>5470</v>
      </c>
      <c r="J1419" s="250" t="s">
        <v>46</v>
      </c>
      <c r="K1419" s="193" t="s">
        <v>1547</v>
      </c>
      <c r="L1419" s="288">
        <v>45901.0</v>
      </c>
      <c r="M1419" s="154"/>
      <c r="N1419" s="151"/>
      <c r="O1419" s="182"/>
      <c r="P1419" s="182"/>
      <c r="Q1419" s="182"/>
    </row>
    <row r="1420">
      <c r="A1420" s="287"/>
      <c r="B1420" s="128">
        <v>1413.0</v>
      </c>
      <c r="C1420" s="128">
        <v>700208.0</v>
      </c>
      <c r="D1420" s="241" t="s">
        <v>5474</v>
      </c>
      <c r="E1420" s="167" t="s">
        <v>73</v>
      </c>
      <c r="F1420" s="217">
        <v>57700.0</v>
      </c>
      <c r="G1420" s="217">
        <v>57700.0</v>
      </c>
      <c r="H1420" s="225">
        <f t="shared" si="3"/>
        <v>0</v>
      </c>
      <c r="I1420" s="231" t="s">
        <v>4590</v>
      </c>
      <c r="J1420" s="231" t="s">
        <v>35</v>
      </c>
      <c r="K1420" s="195" t="s">
        <v>515</v>
      </c>
      <c r="L1420" s="285">
        <v>45901.0</v>
      </c>
      <c r="M1420" s="154"/>
      <c r="N1420" s="151"/>
      <c r="O1420" s="182" t="s">
        <v>5475</v>
      </c>
      <c r="P1420" s="182"/>
      <c r="Q1420" s="182" t="s">
        <v>5476</v>
      </c>
    </row>
    <row r="1421">
      <c r="A1421" s="287"/>
      <c r="B1421" s="128">
        <v>1414.0</v>
      </c>
      <c r="C1421" s="128">
        <v>1300003.0</v>
      </c>
      <c r="D1421" s="242" t="s">
        <v>5477</v>
      </c>
      <c r="E1421" s="167" t="s">
        <v>73</v>
      </c>
      <c r="F1421" s="304">
        <v>66250.0</v>
      </c>
      <c r="G1421" s="304">
        <v>66250.0</v>
      </c>
      <c r="H1421" s="227">
        <f t="shared" si="3"/>
        <v>0</v>
      </c>
      <c r="I1421" s="229"/>
      <c r="J1421" s="193" t="s">
        <v>5478</v>
      </c>
      <c r="K1421" s="193" t="s">
        <v>3546</v>
      </c>
      <c r="L1421" s="288">
        <v>45901.0</v>
      </c>
      <c r="M1421" s="154"/>
      <c r="N1421" s="151"/>
      <c r="O1421" s="182" t="s">
        <v>5479</v>
      </c>
      <c r="P1421" s="182"/>
      <c r="Q1421" s="182" t="s">
        <v>5480</v>
      </c>
    </row>
    <row r="1422">
      <c r="A1422" s="287"/>
      <c r="B1422" s="128">
        <v>1415.0</v>
      </c>
      <c r="C1422" s="128">
        <v>1100228.0</v>
      </c>
      <c r="D1422" s="242" t="s">
        <v>5481</v>
      </c>
      <c r="E1422" s="167" t="s">
        <v>73</v>
      </c>
      <c r="F1422" s="293">
        <v>37800.0</v>
      </c>
      <c r="G1422" s="293">
        <v>37800.0</v>
      </c>
      <c r="H1422" s="225">
        <f t="shared" si="3"/>
        <v>0</v>
      </c>
      <c r="I1422" s="231" t="s">
        <v>5482</v>
      </c>
      <c r="J1422" s="246" t="s">
        <v>53</v>
      </c>
      <c r="K1422" s="195" t="s">
        <v>3587</v>
      </c>
      <c r="L1422" s="285">
        <v>45901.0</v>
      </c>
      <c r="M1422" s="154"/>
      <c r="N1422" s="151"/>
      <c r="O1422" s="182" t="s">
        <v>5483</v>
      </c>
      <c r="P1422" s="182"/>
      <c r="Q1422" s="182" t="s">
        <v>5484</v>
      </c>
    </row>
    <row r="1423">
      <c r="A1423" s="287"/>
      <c r="B1423" s="128">
        <v>1416.0</v>
      </c>
      <c r="C1423" s="128">
        <v>300019.0</v>
      </c>
      <c r="D1423" s="196" t="s">
        <v>5485</v>
      </c>
      <c r="E1423" s="312" t="s">
        <v>4642</v>
      </c>
      <c r="F1423" s="221">
        <v>1.0</v>
      </c>
      <c r="G1423" s="221">
        <v>0.0</v>
      </c>
      <c r="H1423" s="227">
        <f t="shared" si="3"/>
        <v>1</v>
      </c>
      <c r="I1423" s="193" t="s">
        <v>5486</v>
      </c>
      <c r="J1423" s="250" t="s">
        <v>16</v>
      </c>
      <c r="K1423" s="193" t="s">
        <v>221</v>
      </c>
      <c r="L1423" s="288">
        <v>45901.0</v>
      </c>
      <c r="M1423" s="154"/>
      <c r="N1423" s="151"/>
      <c r="O1423" s="182"/>
      <c r="P1423" s="182"/>
      <c r="Q1423" s="182"/>
    </row>
    <row r="1424">
      <c r="A1424" s="287"/>
      <c r="B1424" s="128">
        <v>1417.0</v>
      </c>
      <c r="C1424" s="128">
        <v>1200197.0</v>
      </c>
      <c r="D1424" s="242" t="s">
        <v>5487</v>
      </c>
      <c r="E1424" s="167" t="s">
        <v>73</v>
      </c>
      <c r="F1424" s="279">
        <v>253750.0</v>
      </c>
      <c r="G1424" s="279">
        <v>253750.0</v>
      </c>
      <c r="H1424" s="225">
        <f t="shared" si="3"/>
        <v>0</v>
      </c>
      <c r="I1424" s="231" t="s">
        <v>2446</v>
      </c>
      <c r="J1424" s="246" t="s">
        <v>54</v>
      </c>
      <c r="K1424" s="195" t="s">
        <v>4311</v>
      </c>
      <c r="L1424" s="285">
        <v>45901.0</v>
      </c>
      <c r="M1424" s="154"/>
      <c r="N1424" s="151"/>
      <c r="O1424" s="317" t="s">
        <v>5488</v>
      </c>
      <c r="P1424" s="315"/>
      <c r="Q1424" s="317" t="s">
        <v>5489</v>
      </c>
    </row>
    <row r="1425">
      <c r="A1425" s="287"/>
      <c r="B1425" s="141">
        <v>1418.0</v>
      </c>
      <c r="C1425" s="128">
        <v>1300165.0</v>
      </c>
      <c r="D1425" s="242" t="s">
        <v>5490</v>
      </c>
      <c r="E1425" s="167" t="s">
        <v>73</v>
      </c>
      <c r="F1425" s="304">
        <v>200000.0</v>
      </c>
      <c r="G1425" s="304">
        <v>200000.0</v>
      </c>
      <c r="H1425" s="227">
        <f t="shared" si="3"/>
        <v>0</v>
      </c>
      <c r="I1425" s="229"/>
      <c r="J1425" s="193" t="s">
        <v>5478</v>
      </c>
      <c r="K1425" s="193" t="s">
        <v>3546</v>
      </c>
      <c r="L1425" s="288">
        <v>45901.0</v>
      </c>
      <c r="M1425" s="154"/>
      <c r="N1425" s="151"/>
      <c r="O1425" s="317" t="s">
        <v>5491</v>
      </c>
      <c r="P1425" s="315"/>
      <c r="Q1425" s="317" t="s">
        <v>5492</v>
      </c>
    </row>
    <row r="1426">
      <c r="A1426" s="287"/>
      <c r="B1426" s="128">
        <v>1419.0</v>
      </c>
      <c r="C1426" s="128">
        <v>1200187.0</v>
      </c>
      <c r="D1426" s="242" t="s">
        <v>5493</v>
      </c>
      <c r="E1426" s="167" t="s">
        <v>73</v>
      </c>
      <c r="F1426" s="279">
        <v>175000.0</v>
      </c>
      <c r="G1426" s="279">
        <v>175000.0</v>
      </c>
      <c r="H1426" s="225">
        <f t="shared" si="3"/>
        <v>0</v>
      </c>
      <c r="I1426" s="231" t="s">
        <v>1502</v>
      </c>
      <c r="J1426" s="246" t="s">
        <v>54</v>
      </c>
      <c r="K1426" s="195" t="s">
        <v>4311</v>
      </c>
      <c r="L1426" s="285">
        <v>45901.0</v>
      </c>
      <c r="M1426" s="154"/>
      <c r="N1426" s="151"/>
      <c r="O1426" s="317" t="s">
        <v>5494</v>
      </c>
      <c r="P1426" s="315"/>
      <c r="Q1426" s="317" t="s">
        <v>5495</v>
      </c>
    </row>
    <row r="1427">
      <c r="A1427" s="287"/>
      <c r="B1427" s="128">
        <v>1420.0</v>
      </c>
      <c r="C1427" s="128">
        <v>1100092.0</v>
      </c>
      <c r="D1427" s="242" t="s">
        <v>5496</v>
      </c>
      <c r="E1427" s="167" t="s">
        <v>73</v>
      </c>
      <c r="F1427" s="303">
        <v>300000.0</v>
      </c>
      <c r="G1427" s="303">
        <v>300000.0</v>
      </c>
      <c r="H1427" s="227">
        <f t="shared" si="3"/>
        <v>0</v>
      </c>
      <c r="I1427" s="229" t="s">
        <v>3427</v>
      </c>
      <c r="J1427" s="250" t="s">
        <v>53</v>
      </c>
      <c r="K1427" s="193" t="s">
        <v>3928</v>
      </c>
      <c r="L1427" s="288">
        <v>45901.0</v>
      </c>
      <c r="M1427" s="154"/>
      <c r="N1427" s="151"/>
      <c r="O1427" s="317" t="s">
        <v>5497</v>
      </c>
      <c r="P1427" s="315"/>
      <c r="Q1427" s="317" t="s">
        <v>5498</v>
      </c>
    </row>
    <row r="1428">
      <c r="A1428" s="287"/>
      <c r="B1428" s="128">
        <v>1421.0</v>
      </c>
      <c r="C1428" s="128">
        <v>200002.0</v>
      </c>
      <c r="D1428" s="242" t="s">
        <v>5499</v>
      </c>
      <c r="E1428" s="312" t="s">
        <v>4642</v>
      </c>
      <c r="F1428" s="218">
        <v>32100.0</v>
      </c>
      <c r="G1428" s="218">
        <v>32100.0</v>
      </c>
      <c r="H1428" s="225">
        <f t="shared" si="3"/>
        <v>0</v>
      </c>
      <c r="I1428" s="195" t="s">
        <v>5500</v>
      </c>
      <c r="J1428" s="246" t="s">
        <v>103</v>
      </c>
      <c r="K1428" s="195"/>
      <c r="L1428" s="285">
        <v>45901.0</v>
      </c>
      <c r="M1428" s="154"/>
      <c r="N1428" s="151"/>
      <c r="O1428" s="182"/>
      <c r="P1428" s="182"/>
      <c r="Q1428" s="182"/>
    </row>
    <row r="1429">
      <c r="A1429" s="287"/>
      <c r="B1429" s="141">
        <v>1422.0</v>
      </c>
      <c r="C1429" s="128">
        <v>200011.0</v>
      </c>
      <c r="D1429" s="242" t="s">
        <v>5501</v>
      </c>
      <c r="E1429" s="312" t="s">
        <v>4642</v>
      </c>
      <c r="F1429" s="221">
        <v>14263.0</v>
      </c>
      <c r="G1429" s="221">
        <v>14263.0</v>
      </c>
      <c r="H1429" s="227">
        <f t="shared" si="3"/>
        <v>0</v>
      </c>
      <c r="I1429" s="193" t="s">
        <v>5502</v>
      </c>
      <c r="J1429" s="250" t="s">
        <v>103</v>
      </c>
      <c r="K1429" s="193"/>
      <c r="L1429" s="288">
        <v>45901.0</v>
      </c>
      <c r="M1429" s="154"/>
      <c r="N1429" s="151"/>
      <c r="O1429" s="182"/>
      <c r="P1429" s="182"/>
      <c r="Q1429" s="182"/>
    </row>
    <row r="1430">
      <c r="A1430" s="287"/>
      <c r="B1430" s="128">
        <v>1423.0</v>
      </c>
      <c r="C1430" s="128">
        <v>300008.0</v>
      </c>
      <c r="D1430" s="241" t="s">
        <v>5503</v>
      </c>
      <c r="E1430" s="312" t="s">
        <v>4642</v>
      </c>
      <c r="F1430" s="218">
        <v>15000.0</v>
      </c>
      <c r="G1430" s="218">
        <v>15000.0</v>
      </c>
      <c r="H1430" s="225">
        <f t="shared" si="3"/>
        <v>0</v>
      </c>
      <c r="I1430" s="195" t="s">
        <v>5504</v>
      </c>
      <c r="J1430" s="246" t="s">
        <v>16</v>
      </c>
      <c r="K1430" s="195" t="s">
        <v>221</v>
      </c>
      <c r="L1430" s="285">
        <v>45901.0</v>
      </c>
      <c r="M1430" s="154"/>
      <c r="N1430" s="151"/>
      <c r="O1430" s="182"/>
      <c r="P1430" s="182"/>
      <c r="Q1430" s="182"/>
    </row>
    <row r="1431">
      <c r="A1431" s="287"/>
      <c r="B1431" s="128">
        <v>1424.0</v>
      </c>
      <c r="C1431" s="128">
        <v>300011.0</v>
      </c>
      <c r="D1431" s="241" t="s">
        <v>5505</v>
      </c>
      <c r="E1431" s="312" t="s">
        <v>4642</v>
      </c>
      <c r="F1431" s="221">
        <v>42000.0</v>
      </c>
      <c r="G1431" s="221">
        <v>42000.0</v>
      </c>
      <c r="H1431" s="227">
        <f t="shared" si="3"/>
        <v>0</v>
      </c>
      <c r="I1431" s="193" t="s">
        <v>5506</v>
      </c>
      <c r="J1431" s="250" t="s">
        <v>16</v>
      </c>
      <c r="K1431" s="193" t="s">
        <v>221</v>
      </c>
      <c r="L1431" s="288">
        <v>45901.0</v>
      </c>
      <c r="M1431" s="154"/>
      <c r="N1431" s="151"/>
      <c r="O1431" s="182"/>
      <c r="P1431" s="182"/>
      <c r="Q1431" s="182"/>
    </row>
    <row r="1432">
      <c r="A1432" s="287"/>
      <c r="B1432" s="128">
        <v>1425.0</v>
      </c>
      <c r="C1432" s="128">
        <v>300012.0</v>
      </c>
      <c r="D1432" s="241" t="s">
        <v>5507</v>
      </c>
      <c r="E1432" s="312" t="s">
        <v>4642</v>
      </c>
      <c r="F1432" s="218">
        <v>3500.0</v>
      </c>
      <c r="G1432" s="218">
        <v>3500.0</v>
      </c>
      <c r="H1432" s="225">
        <f t="shared" si="3"/>
        <v>0</v>
      </c>
      <c r="I1432" s="195" t="s">
        <v>5508</v>
      </c>
      <c r="J1432" s="246" t="s">
        <v>16</v>
      </c>
      <c r="K1432" s="195" t="s">
        <v>221</v>
      </c>
      <c r="L1432" s="285">
        <v>45901.0</v>
      </c>
      <c r="M1432" s="154"/>
      <c r="N1432" s="151"/>
      <c r="O1432" s="182"/>
      <c r="P1432" s="182"/>
      <c r="Q1432" s="182"/>
    </row>
    <row r="1433">
      <c r="A1433" s="287"/>
      <c r="B1433" s="141">
        <v>1426.0</v>
      </c>
      <c r="C1433" s="128">
        <v>300018.0</v>
      </c>
      <c r="D1433" s="241" t="s">
        <v>5509</v>
      </c>
      <c r="E1433" s="312" t="s">
        <v>4642</v>
      </c>
      <c r="F1433" s="221">
        <v>10000.0</v>
      </c>
      <c r="G1433" s="221">
        <v>10000.0</v>
      </c>
      <c r="H1433" s="227">
        <f t="shared" si="3"/>
        <v>0</v>
      </c>
      <c r="I1433" s="193" t="s">
        <v>5510</v>
      </c>
      <c r="J1433" s="250" t="s">
        <v>16</v>
      </c>
      <c r="K1433" s="193" t="s">
        <v>104</v>
      </c>
      <c r="L1433" s="288">
        <v>45901.0</v>
      </c>
      <c r="M1433" s="154"/>
      <c r="N1433" s="151"/>
      <c r="O1433" s="182"/>
      <c r="P1433" s="182"/>
      <c r="Q1433" s="182"/>
    </row>
    <row r="1434">
      <c r="A1434" s="287"/>
      <c r="B1434" s="128">
        <v>1427.0</v>
      </c>
      <c r="C1434" s="128">
        <v>400017.0</v>
      </c>
      <c r="D1434" s="244" t="s">
        <v>5511</v>
      </c>
      <c r="E1434" s="312" t="s">
        <v>4642</v>
      </c>
      <c r="F1434" s="218">
        <v>13280.0</v>
      </c>
      <c r="G1434" s="218">
        <v>10000.0</v>
      </c>
      <c r="H1434" s="233">
        <f t="shared" si="3"/>
        <v>3280</v>
      </c>
      <c r="I1434" s="195" t="s">
        <v>5457</v>
      </c>
      <c r="J1434" s="246" t="s">
        <v>20</v>
      </c>
      <c r="K1434" s="195" t="s">
        <v>127</v>
      </c>
      <c r="L1434" s="285">
        <v>45901.0</v>
      </c>
      <c r="M1434" s="154"/>
      <c r="N1434" s="151"/>
      <c r="O1434" s="182"/>
      <c r="P1434" s="182"/>
      <c r="Q1434" s="182"/>
    </row>
    <row r="1435">
      <c r="A1435" s="287"/>
      <c r="B1435" s="128">
        <v>1428.0</v>
      </c>
      <c r="C1435" s="128">
        <v>400002.0</v>
      </c>
      <c r="D1435" s="244" t="s">
        <v>5512</v>
      </c>
      <c r="E1435" s="312" t="s">
        <v>4642</v>
      </c>
      <c r="F1435" s="221">
        <v>6000.0</v>
      </c>
      <c r="G1435" s="221">
        <v>6000.0</v>
      </c>
      <c r="H1435" s="223">
        <f t="shared" si="3"/>
        <v>0</v>
      </c>
      <c r="I1435" s="193" t="s">
        <v>5513</v>
      </c>
      <c r="J1435" s="250" t="s">
        <v>20</v>
      </c>
      <c r="K1435" s="193" t="s">
        <v>114</v>
      </c>
      <c r="L1435" s="288">
        <v>45901.0</v>
      </c>
      <c r="M1435" s="154"/>
      <c r="N1435" s="151"/>
      <c r="O1435" s="182"/>
      <c r="P1435" s="182"/>
      <c r="Q1435" s="182"/>
    </row>
    <row r="1436">
      <c r="A1436" s="287"/>
      <c r="B1436" s="128">
        <v>1429.0</v>
      </c>
      <c r="C1436" s="128">
        <v>400008.0</v>
      </c>
      <c r="D1436" s="244" t="s">
        <v>5514</v>
      </c>
      <c r="E1436" s="312" t="s">
        <v>4642</v>
      </c>
      <c r="F1436" s="218">
        <v>5000.0</v>
      </c>
      <c r="G1436" s="218">
        <v>5000.0</v>
      </c>
      <c r="H1436" s="233">
        <f t="shared" si="3"/>
        <v>0</v>
      </c>
      <c r="I1436" s="195" t="s">
        <v>5515</v>
      </c>
      <c r="J1436" s="246" t="s">
        <v>20</v>
      </c>
      <c r="K1436" s="195" t="s">
        <v>135</v>
      </c>
      <c r="L1436" s="285">
        <v>45901.0</v>
      </c>
      <c r="M1436" s="154"/>
      <c r="N1436" s="151"/>
      <c r="O1436" s="182"/>
      <c r="P1436" s="182"/>
      <c r="Q1436" s="182"/>
    </row>
    <row r="1437">
      <c r="A1437" s="287"/>
      <c r="B1437" s="128">
        <v>1430.0</v>
      </c>
      <c r="C1437" s="128">
        <v>400015.0</v>
      </c>
      <c r="D1437" s="244" t="s">
        <v>5516</v>
      </c>
      <c r="E1437" s="312" t="s">
        <v>4642</v>
      </c>
      <c r="F1437" s="221">
        <v>2000.0</v>
      </c>
      <c r="G1437" s="221">
        <v>2000.0</v>
      </c>
      <c r="H1437" s="223">
        <f t="shared" si="3"/>
        <v>0</v>
      </c>
      <c r="I1437" s="193" t="s">
        <v>5517</v>
      </c>
      <c r="J1437" s="250" t="s">
        <v>20</v>
      </c>
      <c r="K1437" s="193" t="s">
        <v>151</v>
      </c>
      <c r="L1437" s="288">
        <v>45901.0</v>
      </c>
      <c r="M1437" s="154"/>
      <c r="N1437" s="151"/>
      <c r="O1437" s="182"/>
      <c r="P1437" s="182"/>
      <c r="Q1437" s="182"/>
    </row>
    <row r="1438">
      <c r="A1438" s="287"/>
      <c r="B1438" s="128">
        <v>1431.0</v>
      </c>
      <c r="C1438" s="128">
        <v>400029.0</v>
      </c>
      <c r="D1438" s="244" t="s">
        <v>5518</v>
      </c>
      <c r="E1438" s="312" t="s">
        <v>4642</v>
      </c>
      <c r="F1438" s="218">
        <v>13000.0</v>
      </c>
      <c r="G1438" s="218">
        <v>10000.0</v>
      </c>
      <c r="H1438" s="233">
        <f t="shared" si="3"/>
        <v>3000</v>
      </c>
      <c r="I1438" s="195" t="s">
        <v>5513</v>
      </c>
      <c r="J1438" s="246" t="s">
        <v>20</v>
      </c>
      <c r="K1438" s="195" t="s">
        <v>114</v>
      </c>
      <c r="L1438" s="285">
        <v>45901.0</v>
      </c>
      <c r="M1438" s="154"/>
      <c r="N1438" s="151"/>
      <c r="O1438" s="182"/>
      <c r="P1438" s="182"/>
      <c r="Q1438" s="182"/>
    </row>
    <row r="1439">
      <c r="A1439" s="287"/>
      <c r="B1439" s="141">
        <v>1432.0</v>
      </c>
      <c r="C1439" s="128">
        <v>400031.0</v>
      </c>
      <c r="D1439" s="244" t="s">
        <v>5519</v>
      </c>
      <c r="E1439" s="312" t="s">
        <v>4642</v>
      </c>
      <c r="F1439" s="221">
        <v>5000.0</v>
      </c>
      <c r="G1439" s="221">
        <v>5000.0</v>
      </c>
      <c r="H1439" s="223">
        <f t="shared" si="3"/>
        <v>0</v>
      </c>
      <c r="I1439" s="193" t="s">
        <v>5520</v>
      </c>
      <c r="J1439" s="250" t="s">
        <v>20</v>
      </c>
      <c r="K1439" s="193" t="s">
        <v>162</v>
      </c>
      <c r="L1439" s="288">
        <v>45901.0</v>
      </c>
      <c r="M1439" s="154"/>
      <c r="N1439" s="151"/>
      <c r="O1439" s="182"/>
      <c r="P1439" s="182"/>
      <c r="Q1439" s="182"/>
    </row>
    <row r="1440">
      <c r="A1440" s="287"/>
      <c r="B1440" s="128">
        <v>1433.0</v>
      </c>
      <c r="C1440" s="128">
        <v>400038.0</v>
      </c>
      <c r="D1440" s="244" t="s">
        <v>5521</v>
      </c>
      <c r="E1440" s="312" t="s">
        <v>4642</v>
      </c>
      <c r="F1440" s="218">
        <v>51840.0</v>
      </c>
      <c r="G1440" s="218">
        <v>51840.0</v>
      </c>
      <c r="H1440" s="233">
        <f t="shared" si="3"/>
        <v>0</v>
      </c>
      <c r="I1440" s="195" t="s">
        <v>5522</v>
      </c>
      <c r="J1440" s="246" t="s">
        <v>20</v>
      </c>
      <c r="K1440" s="195" t="s">
        <v>114</v>
      </c>
      <c r="L1440" s="285">
        <v>45901.0</v>
      </c>
      <c r="M1440" s="154"/>
      <c r="N1440" s="151"/>
      <c r="O1440" s="182"/>
      <c r="P1440" s="182"/>
      <c r="Q1440" s="182"/>
    </row>
    <row r="1441">
      <c r="A1441" s="287"/>
      <c r="B1441" s="128">
        <v>1434.0</v>
      </c>
      <c r="C1441" s="128">
        <v>400040.0</v>
      </c>
      <c r="D1441" s="244" t="s">
        <v>5523</v>
      </c>
      <c r="E1441" s="312" t="s">
        <v>4642</v>
      </c>
      <c r="F1441" s="221">
        <v>10000.0</v>
      </c>
      <c r="G1441" s="221">
        <v>10000.0</v>
      </c>
      <c r="H1441" s="223">
        <f t="shared" si="3"/>
        <v>0</v>
      </c>
      <c r="I1441" s="193" t="s">
        <v>5524</v>
      </c>
      <c r="J1441" s="250" t="s">
        <v>20</v>
      </c>
      <c r="K1441" s="193" t="s">
        <v>141</v>
      </c>
      <c r="L1441" s="288">
        <v>45901.0</v>
      </c>
      <c r="M1441" s="154"/>
      <c r="N1441" s="151"/>
      <c r="O1441" s="182"/>
      <c r="P1441" s="182"/>
      <c r="Q1441" s="182"/>
    </row>
    <row r="1442">
      <c r="A1442" s="287"/>
      <c r="B1442" s="128">
        <v>1435.0</v>
      </c>
      <c r="C1442" s="128">
        <v>500001.0</v>
      </c>
      <c r="D1442" s="244" t="s">
        <v>5525</v>
      </c>
      <c r="E1442" s="312" t="s">
        <v>4642</v>
      </c>
      <c r="F1442" s="218">
        <v>42720.0</v>
      </c>
      <c r="G1442" s="218">
        <v>25000.0</v>
      </c>
      <c r="H1442" s="233">
        <f t="shared" si="3"/>
        <v>17720</v>
      </c>
      <c r="I1442" s="195" t="s">
        <v>5526</v>
      </c>
      <c r="J1442" s="246" t="s">
        <v>113</v>
      </c>
      <c r="K1442" s="195" t="s">
        <v>179</v>
      </c>
      <c r="L1442" s="285">
        <v>45901.0</v>
      </c>
      <c r="M1442" s="154"/>
      <c r="N1442" s="151"/>
      <c r="O1442" s="182"/>
      <c r="P1442" s="182"/>
      <c r="Q1442" s="182"/>
    </row>
    <row r="1443">
      <c r="A1443" s="287"/>
      <c r="B1443" s="141">
        <v>1436.0</v>
      </c>
      <c r="C1443" s="128">
        <v>500002.0</v>
      </c>
      <c r="D1443" s="321" t="s">
        <v>5527</v>
      </c>
      <c r="E1443" s="312" t="s">
        <v>4642</v>
      </c>
      <c r="F1443" s="221">
        <v>45000.0</v>
      </c>
      <c r="G1443" s="221">
        <v>45000.0</v>
      </c>
      <c r="H1443" s="223">
        <f t="shared" si="3"/>
        <v>0</v>
      </c>
      <c r="I1443" s="193" t="s">
        <v>5528</v>
      </c>
      <c r="J1443" s="250" t="s">
        <v>113</v>
      </c>
      <c r="K1443" s="193" t="s">
        <v>179</v>
      </c>
      <c r="L1443" s="288">
        <v>45901.0</v>
      </c>
      <c r="M1443" s="154"/>
      <c r="N1443" s="151"/>
      <c r="O1443" s="182"/>
      <c r="P1443" s="182"/>
      <c r="Q1443" s="182"/>
    </row>
    <row r="1444">
      <c r="A1444" s="287"/>
      <c r="B1444" s="128">
        <v>1437.0</v>
      </c>
      <c r="C1444" s="128">
        <v>500005.0</v>
      </c>
      <c r="D1444" s="244" t="s">
        <v>5529</v>
      </c>
      <c r="E1444" s="312" t="s">
        <v>4642</v>
      </c>
      <c r="F1444" s="218">
        <v>12980.0</v>
      </c>
      <c r="G1444" s="218">
        <v>12980.0</v>
      </c>
      <c r="H1444" s="233">
        <f t="shared" si="3"/>
        <v>0</v>
      </c>
      <c r="I1444" s="195" t="s">
        <v>5530</v>
      </c>
      <c r="J1444" s="246" t="s">
        <v>113</v>
      </c>
      <c r="K1444" s="195" t="s">
        <v>114</v>
      </c>
      <c r="L1444" s="285">
        <v>45901.0</v>
      </c>
      <c r="M1444" s="154"/>
      <c r="N1444" s="151"/>
      <c r="O1444" s="182"/>
      <c r="P1444" s="182"/>
      <c r="Q1444" s="182"/>
    </row>
    <row r="1445">
      <c r="A1445" s="287"/>
      <c r="B1445" s="128">
        <v>1438.0</v>
      </c>
      <c r="C1445" s="128">
        <v>500024.0</v>
      </c>
      <c r="D1445" s="244" t="s">
        <v>5531</v>
      </c>
      <c r="E1445" s="312" t="s">
        <v>4642</v>
      </c>
      <c r="F1445" s="221">
        <v>24300.0</v>
      </c>
      <c r="G1445" s="221">
        <v>24300.0</v>
      </c>
      <c r="H1445" s="223">
        <f t="shared" si="3"/>
        <v>0</v>
      </c>
      <c r="I1445" s="193" t="s">
        <v>5532</v>
      </c>
      <c r="J1445" s="250" t="s">
        <v>113</v>
      </c>
      <c r="K1445" s="193" t="s">
        <v>1044</v>
      </c>
      <c r="L1445" s="288">
        <v>45901.0</v>
      </c>
      <c r="M1445" s="154"/>
      <c r="N1445" s="151"/>
      <c r="O1445" s="182"/>
      <c r="P1445" s="182"/>
      <c r="Q1445" s="182"/>
    </row>
    <row r="1446">
      <c r="A1446" s="287"/>
      <c r="B1446" s="128">
        <v>1439.0</v>
      </c>
      <c r="C1446" s="128">
        <v>500025.0</v>
      </c>
      <c r="D1446" s="244" t="s">
        <v>5533</v>
      </c>
      <c r="E1446" s="312" t="s">
        <v>4642</v>
      </c>
      <c r="F1446" s="218">
        <v>54600.0</v>
      </c>
      <c r="G1446" s="218">
        <v>25000.0</v>
      </c>
      <c r="H1446" s="233">
        <f t="shared" si="3"/>
        <v>29600</v>
      </c>
      <c r="I1446" s="195" t="s">
        <v>5506</v>
      </c>
      <c r="J1446" s="246" t="s">
        <v>113</v>
      </c>
      <c r="K1446" s="195" t="s">
        <v>714</v>
      </c>
      <c r="L1446" s="285">
        <v>45901.0</v>
      </c>
      <c r="M1446" s="154"/>
      <c r="N1446" s="151"/>
      <c r="O1446" s="182"/>
      <c r="P1446" s="182"/>
      <c r="Q1446" s="182"/>
    </row>
    <row r="1447">
      <c r="A1447" s="287"/>
      <c r="B1447" s="141">
        <v>1440.0</v>
      </c>
      <c r="C1447" s="128">
        <v>500027.0</v>
      </c>
      <c r="D1447" s="322" t="s">
        <v>5534</v>
      </c>
      <c r="E1447" s="312" t="s">
        <v>4642</v>
      </c>
      <c r="F1447" s="221">
        <v>12000.0</v>
      </c>
      <c r="G1447" s="221">
        <v>12000.0</v>
      </c>
      <c r="H1447" s="223">
        <f t="shared" si="3"/>
        <v>0</v>
      </c>
      <c r="I1447" s="193" t="s">
        <v>5535</v>
      </c>
      <c r="J1447" s="250" t="s">
        <v>113</v>
      </c>
      <c r="K1447" s="193" t="s">
        <v>114</v>
      </c>
      <c r="L1447" s="288">
        <v>45901.0</v>
      </c>
      <c r="M1447" s="154"/>
      <c r="N1447" s="151"/>
      <c r="O1447" s="182"/>
      <c r="P1447" s="182"/>
      <c r="Q1447" s="182"/>
    </row>
    <row r="1448">
      <c r="A1448" s="287"/>
      <c r="B1448" s="128">
        <v>1441.0</v>
      </c>
      <c r="C1448" s="128">
        <v>500030.0</v>
      </c>
      <c r="D1448" s="244" t="s">
        <v>5536</v>
      </c>
      <c r="E1448" s="312" t="s">
        <v>4642</v>
      </c>
      <c r="F1448" s="218">
        <v>52500.0</v>
      </c>
      <c r="G1448" s="218">
        <v>25000.0</v>
      </c>
      <c r="H1448" s="233">
        <f t="shared" si="3"/>
        <v>27500</v>
      </c>
      <c r="I1448" s="195" t="s">
        <v>5506</v>
      </c>
      <c r="J1448" s="246" t="s">
        <v>113</v>
      </c>
      <c r="K1448" s="195" t="s">
        <v>114</v>
      </c>
      <c r="L1448" s="285">
        <v>45901.0</v>
      </c>
      <c r="M1448" s="154"/>
      <c r="N1448" s="151"/>
      <c r="O1448" s="182"/>
      <c r="P1448" s="182"/>
      <c r="Q1448" s="182"/>
    </row>
    <row r="1449">
      <c r="A1449" s="287"/>
      <c r="B1449" s="128">
        <v>1442.0</v>
      </c>
      <c r="C1449" s="128">
        <v>500037.0</v>
      </c>
      <c r="D1449" s="244" t="s">
        <v>5537</v>
      </c>
      <c r="E1449" s="312" t="s">
        <v>4642</v>
      </c>
      <c r="F1449" s="221">
        <v>8900.0</v>
      </c>
      <c r="G1449" s="221">
        <v>8900.0</v>
      </c>
      <c r="H1449" s="223">
        <f t="shared" si="3"/>
        <v>0</v>
      </c>
      <c r="I1449" s="193" t="s">
        <v>5538</v>
      </c>
      <c r="J1449" s="250" t="s">
        <v>113</v>
      </c>
      <c r="K1449" s="193" t="s">
        <v>135</v>
      </c>
      <c r="L1449" s="288">
        <v>45901.0</v>
      </c>
      <c r="M1449" s="154"/>
      <c r="N1449" s="151"/>
      <c r="O1449" s="182"/>
      <c r="P1449" s="182"/>
      <c r="Q1449" s="182"/>
    </row>
    <row r="1450">
      <c r="A1450" s="287"/>
      <c r="B1450" s="128">
        <v>1443.0</v>
      </c>
      <c r="C1450" s="128">
        <v>500046.0</v>
      </c>
      <c r="D1450" s="244" t="s">
        <v>5539</v>
      </c>
      <c r="E1450" s="312" t="s">
        <v>4642</v>
      </c>
      <c r="F1450" s="218">
        <v>14550.0</v>
      </c>
      <c r="G1450" s="218">
        <v>14550.0</v>
      </c>
      <c r="H1450" s="233">
        <f t="shared" si="3"/>
        <v>0</v>
      </c>
      <c r="I1450" s="195" t="s">
        <v>5540</v>
      </c>
      <c r="J1450" s="246" t="s">
        <v>113</v>
      </c>
      <c r="K1450" s="195" t="s">
        <v>114</v>
      </c>
      <c r="L1450" s="285">
        <v>45901.0</v>
      </c>
      <c r="M1450" s="154"/>
      <c r="N1450" s="151"/>
      <c r="O1450" s="182"/>
      <c r="P1450" s="182"/>
      <c r="Q1450" s="182"/>
    </row>
    <row r="1451">
      <c r="A1451" s="287"/>
      <c r="B1451" s="128">
        <v>1444.0</v>
      </c>
      <c r="C1451" s="128">
        <v>500047.0</v>
      </c>
      <c r="D1451" s="322" t="s">
        <v>5541</v>
      </c>
      <c r="E1451" s="312" t="s">
        <v>4642</v>
      </c>
      <c r="F1451" s="221">
        <v>50000.0</v>
      </c>
      <c r="G1451" s="221">
        <v>50000.0</v>
      </c>
      <c r="H1451" s="223">
        <f t="shared" si="3"/>
        <v>0</v>
      </c>
      <c r="I1451" s="193" t="s">
        <v>5542</v>
      </c>
      <c r="J1451" s="250" t="s">
        <v>113</v>
      </c>
      <c r="K1451" s="193" t="s">
        <v>114</v>
      </c>
      <c r="L1451" s="288">
        <v>45901.0</v>
      </c>
      <c r="M1451" s="154"/>
      <c r="N1451" s="151"/>
      <c r="O1451" s="182"/>
      <c r="P1451" s="182"/>
      <c r="Q1451" s="182"/>
    </row>
    <row r="1452">
      <c r="A1452" s="287"/>
      <c r="B1452" s="128">
        <v>1445.0</v>
      </c>
      <c r="C1452" s="128">
        <v>600002.0</v>
      </c>
      <c r="D1452" s="242" t="s">
        <v>5543</v>
      </c>
      <c r="E1452" s="312" t="s">
        <v>4642</v>
      </c>
      <c r="F1452" s="219">
        <v>27000.0</v>
      </c>
      <c r="G1452" s="218">
        <v>27000.0</v>
      </c>
      <c r="H1452" s="225">
        <f t="shared" si="3"/>
        <v>0</v>
      </c>
      <c r="I1452" s="314" t="s">
        <v>5544</v>
      </c>
      <c r="J1452" s="246" t="s">
        <v>30</v>
      </c>
      <c r="K1452" s="195" t="s">
        <v>198</v>
      </c>
      <c r="L1452" s="285">
        <v>45901.0</v>
      </c>
      <c r="M1452" s="154"/>
      <c r="N1452" s="151"/>
      <c r="O1452" s="182"/>
      <c r="P1452" s="182"/>
      <c r="Q1452" s="182"/>
    </row>
    <row r="1453">
      <c r="A1453" s="287"/>
      <c r="B1453" s="141">
        <v>1446.0</v>
      </c>
      <c r="C1453" s="128">
        <v>600016.0</v>
      </c>
      <c r="D1453" s="242" t="s">
        <v>5545</v>
      </c>
      <c r="E1453" s="312" t="s">
        <v>4642</v>
      </c>
      <c r="F1453" s="220">
        <v>12380.0</v>
      </c>
      <c r="G1453" s="221">
        <v>12380.0</v>
      </c>
      <c r="H1453" s="227">
        <f t="shared" si="3"/>
        <v>0</v>
      </c>
      <c r="I1453" s="316" t="s">
        <v>5546</v>
      </c>
      <c r="J1453" s="250" t="s">
        <v>30</v>
      </c>
      <c r="K1453" s="193" t="s">
        <v>206</v>
      </c>
      <c r="L1453" s="288">
        <v>45901.0</v>
      </c>
      <c r="M1453" s="154"/>
      <c r="N1453" s="151"/>
      <c r="O1453" s="182"/>
      <c r="P1453" s="182"/>
      <c r="Q1453" s="182"/>
    </row>
    <row r="1454">
      <c r="A1454" s="287"/>
      <c r="B1454" s="128">
        <v>1447.0</v>
      </c>
      <c r="C1454" s="128">
        <v>600022.0</v>
      </c>
      <c r="D1454" s="242" t="s">
        <v>5547</v>
      </c>
      <c r="E1454" s="312" t="s">
        <v>4642</v>
      </c>
      <c r="F1454" s="219">
        <v>9500.0</v>
      </c>
      <c r="G1454" s="218">
        <v>9500.0</v>
      </c>
      <c r="H1454" s="225">
        <f t="shared" si="3"/>
        <v>0</v>
      </c>
      <c r="I1454" s="314" t="s">
        <v>5548</v>
      </c>
      <c r="J1454" s="246" t="s">
        <v>30</v>
      </c>
      <c r="K1454" s="195" t="s">
        <v>206</v>
      </c>
      <c r="L1454" s="285">
        <v>45901.0</v>
      </c>
      <c r="M1454" s="154"/>
      <c r="N1454" s="151"/>
      <c r="O1454" s="182"/>
      <c r="P1454" s="182"/>
      <c r="Q1454" s="182"/>
    </row>
    <row r="1455">
      <c r="A1455" s="287"/>
      <c r="B1455" s="128">
        <v>1448.0</v>
      </c>
      <c r="C1455" s="128">
        <v>600028.0</v>
      </c>
      <c r="D1455" s="211" t="s">
        <v>5549</v>
      </c>
      <c r="E1455" s="312" t="s">
        <v>4642</v>
      </c>
      <c r="F1455" s="220">
        <v>40000.0</v>
      </c>
      <c r="G1455" s="221">
        <v>40000.0</v>
      </c>
      <c r="H1455" s="227">
        <f t="shared" si="3"/>
        <v>0</v>
      </c>
      <c r="I1455" s="316" t="s">
        <v>1865</v>
      </c>
      <c r="J1455" s="250" t="s">
        <v>30</v>
      </c>
      <c r="K1455" s="193" t="s">
        <v>439</v>
      </c>
      <c r="L1455" s="288">
        <v>45901.0</v>
      </c>
      <c r="M1455" s="154"/>
      <c r="N1455" s="151"/>
      <c r="O1455" s="182"/>
      <c r="P1455" s="182"/>
      <c r="Q1455" s="182"/>
    </row>
    <row r="1456">
      <c r="A1456" s="287"/>
      <c r="B1456" s="128">
        <v>1449.0</v>
      </c>
      <c r="C1456" s="128">
        <v>600030.0</v>
      </c>
      <c r="D1456" s="242" t="s">
        <v>5550</v>
      </c>
      <c r="E1456" s="312" t="s">
        <v>4642</v>
      </c>
      <c r="F1456" s="219">
        <v>40000.0</v>
      </c>
      <c r="G1456" s="218">
        <v>40000.0</v>
      </c>
      <c r="H1456" s="225">
        <f t="shared" si="3"/>
        <v>0</v>
      </c>
      <c r="I1456" s="314" t="s">
        <v>1145</v>
      </c>
      <c r="J1456" s="246" t="s">
        <v>30</v>
      </c>
      <c r="K1456" s="195" t="s">
        <v>298</v>
      </c>
      <c r="L1456" s="285">
        <v>45901.0</v>
      </c>
      <c r="M1456" s="154"/>
      <c r="N1456" s="151"/>
      <c r="O1456" s="182"/>
      <c r="P1456" s="182"/>
      <c r="Q1456" s="182"/>
    </row>
    <row r="1457">
      <c r="A1457" s="287"/>
      <c r="B1457" s="141">
        <v>1450.0</v>
      </c>
      <c r="C1457" s="128">
        <v>600059.0</v>
      </c>
      <c r="D1457" s="242" t="s">
        <v>5551</v>
      </c>
      <c r="E1457" s="312" t="s">
        <v>4642</v>
      </c>
      <c r="F1457" s="220">
        <v>5000.0</v>
      </c>
      <c r="G1457" s="221">
        <v>5000.0</v>
      </c>
      <c r="H1457" s="227">
        <f t="shared" si="3"/>
        <v>0</v>
      </c>
      <c r="I1457" s="316" t="s">
        <v>5552</v>
      </c>
      <c r="J1457" s="250" t="s">
        <v>30</v>
      </c>
      <c r="K1457" s="193" t="s">
        <v>1244</v>
      </c>
      <c r="L1457" s="288">
        <v>45901.0</v>
      </c>
      <c r="M1457" s="154"/>
      <c r="N1457" s="151"/>
      <c r="O1457" s="182"/>
      <c r="P1457" s="182"/>
      <c r="Q1457" s="182"/>
    </row>
    <row r="1458">
      <c r="A1458" s="287"/>
      <c r="B1458" s="128">
        <v>1451.0</v>
      </c>
      <c r="C1458" s="128">
        <v>600067.0</v>
      </c>
      <c r="D1458" s="242" t="s">
        <v>5553</v>
      </c>
      <c r="E1458" s="312" t="s">
        <v>4642</v>
      </c>
      <c r="F1458" s="219">
        <v>50000.0</v>
      </c>
      <c r="G1458" s="218">
        <v>50000.0</v>
      </c>
      <c r="H1458" s="225">
        <f t="shared" si="3"/>
        <v>0</v>
      </c>
      <c r="I1458" s="314" t="s">
        <v>5554</v>
      </c>
      <c r="J1458" s="246" t="s">
        <v>30</v>
      </c>
      <c r="K1458" s="195" t="s">
        <v>3232</v>
      </c>
      <c r="L1458" s="285">
        <v>45901.0</v>
      </c>
      <c r="M1458" s="154"/>
      <c r="N1458" s="151"/>
      <c r="O1458" s="182"/>
      <c r="P1458" s="182"/>
      <c r="Q1458" s="182"/>
    </row>
    <row r="1459">
      <c r="A1459" s="287"/>
      <c r="B1459" s="128">
        <v>1452.0</v>
      </c>
      <c r="C1459" s="128">
        <v>600112.0</v>
      </c>
      <c r="D1459" s="242" t="s">
        <v>5555</v>
      </c>
      <c r="E1459" s="312" t="s">
        <v>4642</v>
      </c>
      <c r="F1459" s="220">
        <v>8000.0</v>
      </c>
      <c r="G1459" s="220">
        <v>8000.0</v>
      </c>
      <c r="H1459" s="227">
        <f t="shared" si="3"/>
        <v>0</v>
      </c>
      <c r="I1459" s="316" t="s">
        <v>5556</v>
      </c>
      <c r="J1459" s="250" t="s">
        <v>30</v>
      </c>
      <c r="K1459" s="193" t="s">
        <v>179</v>
      </c>
      <c r="L1459" s="288">
        <v>45901.0</v>
      </c>
      <c r="M1459" s="154"/>
      <c r="N1459" s="151"/>
      <c r="O1459" s="182"/>
      <c r="P1459" s="182"/>
      <c r="Q1459" s="182"/>
    </row>
    <row r="1460">
      <c r="A1460" s="287"/>
      <c r="B1460" s="128">
        <v>1453.0</v>
      </c>
      <c r="C1460" s="128">
        <v>600140.0</v>
      </c>
      <c r="D1460" s="242" t="s">
        <v>5557</v>
      </c>
      <c r="E1460" s="312" t="s">
        <v>4642</v>
      </c>
      <c r="F1460" s="219">
        <v>4000.0</v>
      </c>
      <c r="G1460" s="218">
        <v>4000.0</v>
      </c>
      <c r="H1460" s="225">
        <f t="shared" si="3"/>
        <v>0</v>
      </c>
      <c r="I1460" s="314" t="s">
        <v>5558</v>
      </c>
      <c r="J1460" s="246" t="s">
        <v>30</v>
      </c>
      <c r="K1460" s="195" t="s">
        <v>206</v>
      </c>
      <c r="L1460" s="285">
        <v>45901.0</v>
      </c>
      <c r="M1460" s="154"/>
      <c r="N1460" s="151"/>
      <c r="O1460" s="182"/>
      <c r="P1460" s="182"/>
      <c r="Q1460" s="182"/>
    </row>
    <row r="1461">
      <c r="A1461" s="287"/>
      <c r="B1461" s="141">
        <v>1454.0</v>
      </c>
      <c r="C1461" s="128">
        <v>600145.0</v>
      </c>
      <c r="D1461" s="242" t="s">
        <v>5559</v>
      </c>
      <c r="E1461" s="312" t="s">
        <v>4642</v>
      </c>
      <c r="F1461" s="220">
        <v>50000.0</v>
      </c>
      <c r="G1461" s="221">
        <v>50000.0</v>
      </c>
      <c r="H1461" s="227">
        <f t="shared" si="3"/>
        <v>0</v>
      </c>
      <c r="I1461" s="316" t="s">
        <v>5560</v>
      </c>
      <c r="J1461" s="250" t="s">
        <v>30</v>
      </c>
      <c r="K1461" s="193" t="s">
        <v>104</v>
      </c>
      <c r="L1461" s="288">
        <v>45901.0</v>
      </c>
      <c r="M1461" s="154"/>
      <c r="N1461" s="151"/>
      <c r="O1461" s="182"/>
      <c r="P1461" s="182"/>
      <c r="Q1461" s="182"/>
    </row>
    <row r="1462">
      <c r="A1462" s="287"/>
      <c r="B1462" s="128">
        <v>1455.0</v>
      </c>
      <c r="C1462" s="128">
        <v>600151.0</v>
      </c>
      <c r="D1462" s="242" t="s">
        <v>5561</v>
      </c>
      <c r="E1462" s="312" t="s">
        <v>4642</v>
      </c>
      <c r="F1462" s="219">
        <v>50.0</v>
      </c>
      <c r="G1462" s="218">
        <v>50.0</v>
      </c>
      <c r="H1462" s="225">
        <f t="shared" si="3"/>
        <v>0</v>
      </c>
      <c r="I1462" s="195" t="s">
        <v>5562</v>
      </c>
      <c r="J1462" s="246" t="s">
        <v>30</v>
      </c>
      <c r="K1462" s="195" t="s">
        <v>156</v>
      </c>
      <c r="L1462" s="285">
        <v>45901.0</v>
      </c>
      <c r="M1462" s="154"/>
      <c r="N1462" s="151"/>
      <c r="O1462" s="182"/>
      <c r="P1462" s="182"/>
      <c r="Q1462" s="182"/>
    </row>
    <row r="1463">
      <c r="A1463" s="287"/>
      <c r="B1463" s="128">
        <v>1456.0</v>
      </c>
      <c r="C1463" s="128">
        <v>700001.0</v>
      </c>
      <c r="D1463" s="241" t="s">
        <v>5563</v>
      </c>
      <c r="E1463" s="312" t="s">
        <v>4642</v>
      </c>
      <c r="F1463" s="216">
        <v>5214.0</v>
      </c>
      <c r="G1463" s="221">
        <v>3911.0</v>
      </c>
      <c r="H1463" s="227">
        <f t="shared" si="3"/>
        <v>1303</v>
      </c>
      <c r="I1463" s="229" t="s">
        <v>5564</v>
      </c>
      <c r="J1463" s="250" t="s">
        <v>35</v>
      </c>
      <c r="K1463" s="229" t="s">
        <v>504</v>
      </c>
      <c r="L1463" s="288">
        <v>45901.0</v>
      </c>
      <c r="M1463" s="154"/>
      <c r="N1463" s="151"/>
      <c r="O1463" s="182"/>
      <c r="P1463" s="182"/>
      <c r="Q1463" s="182"/>
    </row>
    <row r="1464">
      <c r="A1464" s="287"/>
      <c r="B1464" s="128">
        <v>1457.0</v>
      </c>
      <c r="C1464" s="128">
        <v>700002.0</v>
      </c>
      <c r="D1464" s="241" t="s">
        <v>5565</v>
      </c>
      <c r="E1464" s="312" t="s">
        <v>4642</v>
      </c>
      <c r="F1464" s="217">
        <v>4211.0</v>
      </c>
      <c r="G1464" s="218">
        <v>3158.0</v>
      </c>
      <c r="H1464" s="225">
        <f t="shared" si="3"/>
        <v>1053</v>
      </c>
      <c r="I1464" s="231" t="s">
        <v>5564</v>
      </c>
      <c r="J1464" s="246" t="s">
        <v>35</v>
      </c>
      <c r="K1464" s="231" t="s">
        <v>504</v>
      </c>
      <c r="L1464" s="285">
        <v>45901.0</v>
      </c>
      <c r="M1464" s="154"/>
      <c r="N1464" s="151"/>
      <c r="O1464" s="182"/>
      <c r="P1464" s="182"/>
      <c r="Q1464" s="182"/>
    </row>
    <row r="1465">
      <c r="A1465" s="287"/>
      <c r="B1465" s="128">
        <v>1458.0</v>
      </c>
      <c r="C1465" s="128">
        <v>700012.0</v>
      </c>
      <c r="D1465" s="241" t="s">
        <v>5566</v>
      </c>
      <c r="E1465" s="312" t="s">
        <v>4642</v>
      </c>
      <c r="F1465" s="216">
        <v>10000.0</v>
      </c>
      <c r="G1465" s="221">
        <v>7500.0</v>
      </c>
      <c r="H1465" s="227">
        <f t="shared" si="3"/>
        <v>2500</v>
      </c>
      <c r="I1465" s="229" t="s">
        <v>3959</v>
      </c>
      <c r="J1465" s="250" t="s">
        <v>35</v>
      </c>
      <c r="K1465" s="229" t="s">
        <v>347</v>
      </c>
      <c r="L1465" s="288">
        <v>45901.0</v>
      </c>
      <c r="M1465" s="154"/>
      <c r="N1465" s="151"/>
      <c r="O1465" s="182"/>
      <c r="P1465" s="182"/>
      <c r="Q1465" s="182"/>
    </row>
    <row r="1466">
      <c r="A1466" s="287"/>
      <c r="B1466" s="128">
        <v>1459.0</v>
      </c>
      <c r="C1466" s="128">
        <v>700014.0</v>
      </c>
      <c r="D1466" s="241" t="s">
        <v>5567</v>
      </c>
      <c r="E1466" s="312" t="s">
        <v>4642</v>
      </c>
      <c r="F1466" s="217">
        <v>10000.0</v>
      </c>
      <c r="G1466" s="218">
        <v>7500.0</v>
      </c>
      <c r="H1466" s="225">
        <f t="shared" si="3"/>
        <v>2500</v>
      </c>
      <c r="I1466" s="231" t="s">
        <v>3959</v>
      </c>
      <c r="J1466" s="246" t="s">
        <v>35</v>
      </c>
      <c r="K1466" s="231" t="s">
        <v>347</v>
      </c>
      <c r="L1466" s="285">
        <v>45901.0</v>
      </c>
      <c r="M1466" s="154"/>
      <c r="N1466" s="151"/>
      <c r="O1466" s="182"/>
      <c r="P1466" s="182"/>
      <c r="Q1466" s="182"/>
    </row>
    <row r="1467">
      <c r="A1467" s="287"/>
      <c r="B1467" s="141">
        <v>1460.0</v>
      </c>
      <c r="C1467" s="128">
        <v>700016.0</v>
      </c>
      <c r="D1467" s="241" t="s">
        <v>5568</v>
      </c>
      <c r="E1467" s="312" t="s">
        <v>4642</v>
      </c>
      <c r="F1467" s="216">
        <v>38100.0</v>
      </c>
      <c r="G1467" s="221">
        <v>33867.0</v>
      </c>
      <c r="H1467" s="227">
        <f t="shared" si="3"/>
        <v>4233</v>
      </c>
      <c r="I1467" s="229" t="s">
        <v>1145</v>
      </c>
      <c r="J1467" s="250" t="s">
        <v>35</v>
      </c>
      <c r="K1467" s="229" t="s">
        <v>287</v>
      </c>
      <c r="L1467" s="288">
        <v>45901.0</v>
      </c>
      <c r="M1467" s="154"/>
      <c r="N1467" s="151"/>
      <c r="O1467" s="182"/>
      <c r="P1467" s="182"/>
      <c r="Q1467" s="182"/>
    </row>
    <row r="1468">
      <c r="A1468" s="287"/>
      <c r="B1468" s="128">
        <v>1461.0</v>
      </c>
      <c r="C1468" s="128">
        <v>700018.0</v>
      </c>
      <c r="D1468" s="241" t="s">
        <v>5569</v>
      </c>
      <c r="E1468" s="312" t="s">
        <v>4642</v>
      </c>
      <c r="F1468" s="217">
        <v>16000.0</v>
      </c>
      <c r="G1468" s="218">
        <v>6000.0</v>
      </c>
      <c r="H1468" s="225">
        <f t="shared" si="3"/>
        <v>10000</v>
      </c>
      <c r="I1468" s="231" t="s">
        <v>5570</v>
      </c>
      <c r="J1468" s="246" t="s">
        <v>35</v>
      </c>
      <c r="K1468" s="231" t="s">
        <v>906</v>
      </c>
      <c r="L1468" s="285">
        <v>45901.0</v>
      </c>
      <c r="M1468" s="154"/>
      <c r="N1468" s="151"/>
      <c r="O1468" s="182"/>
      <c r="P1468" s="182"/>
      <c r="Q1468" s="182"/>
    </row>
    <row r="1469">
      <c r="A1469" s="287"/>
      <c r="B1469" s="128">
        <v>1462.0</v>
      </c>
      <c r="C1469" s="128">
        <v>700029.0</v>
      </c>
      <c r="D1469" s="241" t="s">
        <v>5571</v>
      </c>
      <c r="E1469" s="312" t="s">
        <v>4642</v>
      </c>
      <c r="F1469" s="216">
        <v>17500.0</v>
      </c>
      <c r="G1469" s="221">
        <v>11667.0</v>
      </c>
      <c r="H1469" s="227">
        <f t="shared" si="3"/>
        <v>5833</v>
      </c>
      <c r="I1469" s="229" t="s">
        <v>842</v>
      </c>
      <c r="J1469" s="250" t="s">
        <v>35</v>
      </c>
      <c r="K1469" s="229" t="s">
        <v>206</v>
      </c>
      <c r="L1469" s="288">
        <v>45901.0</v>
      </c>
      <c r="M1469" s="154"/>
      <c r="N1469" s="151"/>
      <c r="O1469" s="182"/>
      <c r="P1469" s="182"/>
      <c r="Q1469" s="182"/>
    </row>
    <row r="1470">
      <c r="A1470" s="287"/>
      <c r="B1470" s="128">
        <v>1463.0</v>
      </c>
      <c r="C1470" s="128">
        <v>700043.0</v>
      </c>
      <c r="D1470" s="241" t="s">
        <v>5572</v>
      </c>
      <c r="E1470" s="312" t="s">
        <v>4642</v>
      </c>
      <c r="F1470" s="217">
        <v>28000.0</v>
      </c>
      <c r="G1470" s="218">
        <v>4667.0</v>
      </c>
      <c r="H1470" s="225">
        <f t="shared" si="3"/>
        <v>23333</v>
      </c>
      <c r="I1470" s="231" t="s">
        <v>5573</v>
      </c>
      <c r="J1470" s="246" t="s">
        <v>35</v>
      </c>
      <c r="K1470" s="231" t="s">
        <v>423</v>
      </c>
      <c r="L1470" s="285">
        <v>45901.0</v>
      </c>
      <c r="M1470" s="154"/>
      <c r="N1470" s="151"/>
      <c r="O1470" s="182"/>
      <c r="P1470" s="182"/>
      <c r="Q1470" s="182"/>
    </row>
    <row r="1471">
      <c r="A1471" s="287"/>
      <c r="B1471" s="141">
        <v>1464.0</v>
      </c>
      <c r="C1471" s="128">
        <v>700071.0</v>
      </c>
      <c r="D1471" s="241" t="s">
        <v>5574</v>
      </c>
      <c r="E1471" s="312" t="s">
        <v>4642</v>
      </c>
      <c r="F1471" s="216">
        <v>2000.0</v>
      </c>
      <c r="G1471" s="221">
        <v>1111.0</v>
      </c>
      <c r="H1471" s="227">
        <f t="shared" si="3"/>
        <v>889</v>
      </c>
      <c r="I1471" s="229" t="s">
        <v>5575</v>
      </c>
      <c r="J1471" s="250" t="s">
        <v>35</v>
      </c>
      <c r="K1471" s="229" t="s">
        <v>358</v>
      </c>
      <c r="L1471" s="288">
        <v>45901.0</v>
      </c>
      <c r="M1471" s="154"/>
      <c r="N1471" s="151"/>
      <c r="O1471" s="182"/>
      <c r="P1471" s="182"/>
      <c r="Q1471" s="182"/>
    </row>
    <row r="1472">
      <c r="A1472" s="287"/>
      <c r="B1472" s="128">
        <v>1465.0</v>
      </c>
      <c r="C1472" s="128">
        <v>700085.0</v>
      </c>
      <c r="D1472" s="241" t="s">
        <v>5576</v>
      </c>
      <c r="E1472" s="312" t="s">
        <v>4642</v>
      </c>
      <c r="F1472" s="217">
        <v>19000.0</v>
      </c>
      <c r="G1472" s="218">
        <v>15833.0</v>
      </c>
      <c r="H1472" s="225">
        <f t="shared" si="3"/>
        <v>3167</v>
      </c>
      <c r="I1472" s="231" t="s">
        <v>5577</v>
      </c>
      <c r="J1472" s="246" t="s">
        <v>35</v>
      </c>
      <c r="K1472" s="231" t="s">
        <v>581</v>
      </c>
      <c r="L1472" s="285">
        <v>45901.0</v>
      </c>
      <c r="M1472" s="154"/>
      <c r="N1472" s="151"/>
      <c r="O1472" s="182"/>
      <c r="P1472" s="182"/>
      <c r="Q1472" s="182"/>
    </row>
    <row r="1473">
      <c r="A1473" s="287"/>
      <c r="B1473" s="128">
        <v>1466.0</v>
      </c>
      <c r="C1473" s="128">
        <v>700086.0</v>
      </c>
      <c r="D1473" s="241" t="s">
        <v>5578</v>
      </c>
      <c r="E1473" s="312" t="s">
        <v>4642</v>
      </c>
      <c r="F1473" s="216">
        <v>48400.0</v>
      </c>
      <c r="G1473" s="221">
        <v>40333.0</v>
      </c>
      <c r="H1473" s="227">
        <f t="shared" si="3"/>
        <v>8067</v>
      </c>
      <c r="I1473" s="229" t="s">
        <v>5577</v>
      </c>
      <c r="J1473" s="250" t="s">
        <v>35</v>
      </c>
      <c r="K1473" s="229" t="s">
        <v>515</v>
      </c>
      <c r="L1473" s="288">
        <v>45901.0</v>
      </c>
      <c r="M1473" s="154"/>
      <c r="N1473" s="151"/>
      <c r="O1473" s="182"/>
      <c r="P1473" s="182"/>
      <c r="Q1473" s="182"/>
    </row>
    <row r="1474">
      <c r="A1474" s="287"/>
      <c r="B1474" s="128">
        <v>1467.0</v>
      </c>
      <c r="C1474" s="128">
        <v>700087.0</v>
      </c>
      <c r="D1474" s="241" t="s">
        <v>5579</v>
      </c>
      <c r="E1474" s="312" t="s">
        <v>4642</v>
      </c>
      <c r="F1474" s="217">
        <v>25000.0</v>
      </c>
      <c r="G1474" s="218">
        <v>20833.0</v>
      </c>
      <c r="H1474" s="225">
        <f t="shared" si="3"/>
        <v>4167</v>
      </c>
      <c r="I1474" s="231" t="s">
        <v>5577</v>
      </c>
      <c r="J1474" s="246" t="s">
        <v>35</v>
      </c>
      <c r="K1474" s="231" t="s">
        <v>692</v>
      </c>
      <c r="L1474" s="285">
        <v>45901.0</v>
      </c>
      <c r="M1474" s="154"/>
      <c r="N1474" s="151"/>
      <c r="O1474" s="182"/>
      <c r="P1474" s="182"/>
      <c r="Q1474" s="182"/>
    </row>
    <row r="1475">
      <c r="A1475" s="287"/>
      <c r="B1475" s="141">
        <v>1468.0</v>
      </c>
      <c r="C1475" s="128">
        <v>700088.0</v>
      </c>
      <c r="D1475" s="241" t="s">
        <v>5580</v>
      </c>
      <c r="E1475" s="312" t="s">
        <v>4642</v>
      </c>
      <c r="F1475" s="216">
        <v>19000.0</v>
      </c>
      <c r="G1475" s="221">
        <v>15833.0</v>
      </c>
      <c r="H1475" s="227">
        <f t="shared" si="3"/>
        <v>3167</v>
      </c>
      <c r="I1475" s="229" t="s">
        <v>5577</v>
      </c>
      <c r="J1475" s="250" t="s">
        <v>35</v>
      </c>
      <c r="K1475" s="229" t="s">
        <v>358</v>
      </c>
      <c r="L1475" s="288">
        <v>45901.0</v>
      </c>
      <c r="M1475" s="154"/>
      <c r="N1475" s="151"/>
      <c r="O1475" s="182"/>
      <c r="P1475" s="182"/>
      <c r="Q1475" s="182"/>
    </row>
    <row r="1476">
      <c r="A1476" s="287"/>
      <c r="B1476" s="128">
        <v>1469.0</v>
      </c>
      <c r="C1476" s="128">
        <v>1200062.0</v>
      </c>
      <c r="D1476" s="242" t="s">
        <v>5581</v>
      </c>
      <c r="E1476" s="167" t="s">
        <v>73</v>
      </c>
      <c r="F1476" s="279">
        <v>47000.0</v>
      </c>
      <c r="G1476" s="279">
        <v>47000.0</v>
      </c>
      <c r="H1476" s="225">
        <f t="shared" si="3"/>
        <v>0</v>
      </c>
      <c r="I1476" s="231" t="s">
        <v>5582</v>
      </c>
      <c r="J1476" s="246" t="s">
        <v>54</v>
      </c>
      <c r="K1476" s="195" t="s">
        <v>3660</v>
      </c>
      <c r="L1476" s="285">
        <v>45901.0</v>
      </c>
      <c r="M1476" s="154"/>
      <c r="N1476" s="151"/>
      <c r="O1476" s="317" t="s">
        <v>5583</v>
      </c>
      <c r="P1476" s="315"/>
      <c r="Q1476" s="317" t="s">
        <v>5584</v>
      </c>
    </row>
    <row r="1477">
      <c r="A1477" s="287"/>
      <c r="B1477" s="128">
        <v>1470.0</v>
      </c>
      <c r="C1477" s="128">
        <v>400035.0</v>
      </c>
      <c r="D1477" s="244" t="s">
        <v>5585</v>
      </c>
      <c r="E1477" s="167" t="s">
        <v>73</v>
      </c>
      <c r="F1477" s="221">
        <v>30000.0</v>
      </c>
      <c r="G1477" s="221">
        <v>30000.0</v>
      </c>
      <c r="H1477" s="223">
        <f t="shared" si="3"/>
        <v>0</v>
      </c>
      <c r="I1477" s="193" t="s">
        <v>5586</v>
      </c>
      <c r="J1477" s="250" t="s">
        <v>20</v>
      </c>
      <c r="K1477" s="193" t="s">
        <v>141</v>
      </c>
      <c r="L1477" s="288">
        <v>45901.0</v>
      </c>
      <c r="M1477" s="154"/>
      <c r="N1477" s="151"/>
      <c r="O1477" s="317" t="s">
        <v>5587</v>
      </c>
      <c r="P1477" s="317"/>
      <c r="Q1477" s="317" t="s">
        <v>5588</v>
      </c>
    </row>
    <row r="1478">
      <c r="A1478" s="287"/>
      <c r="B1478" s="128">
        <v>1471.0</v>
      </c>
      <c r="C1478" s="128">
        <v>600116.0</v>
      </c>
      <c r="D1478" s="242" t="s">
        <v>5589</v>
      </c>
      <c r="E1478" s="306" t="s">
        <v>73</v>
      </c>
      <c r="F1478" s="219">
        <v>15000.0</v>
      </c>
      <c r="G1478" s="218">
        <v>15000.0</v>
      </c>
      <c r="H1478" s="225">
        <f t="shared" si="3"/>
        <v>0</v>
      </c>
      <c r="I1478" s="314" t="s">
        <v>5586</v>
      </c>
      <c r="J1478" s="246" t="s">
        <v>30</v>
      </c>
      <c r="K1478" s="195" t="s">
        <v>1244</v>
      </c>
      <c r="L1478" s="285">
        <v>45901.0</v>
      </c>
      <c r="M1478" s="154"/>
      <c r="N1478" s="151"/>
      <c r="O1478" s="317" t="s">
        <v>5587</v>
      </c>
      <c r="P1478" s="317"/>
      <c r="Q1478" s="317" t="s">
        <v>5588</v>
      </c>
    </row>
    <row r="1479">
      <c r="A1479" s="287"/>
      <c r="B1479" s="128">
        <v>1472.0</v>
      </c>
      <c r="C1479" s="128">
        <v>800289.0</v>
      </c>
      <c r="D1479" s="242" t="s">
        <v>5590</v>
      </c>
      <c r="E1479" s="168" t="s">
        <v>73</v>
      </c>
      <c r="F1479" s="216">
        <v>50000.0</v>
      </c>
      <c r="G1479" s="216">
        <v>50000.0</v>
      </c>
      <c r="H1479" s="227">
        <f t="shared" si="3"/>
        <v>0</v>
      </c>
      <c r="I1479" s="229" t="s">
        <v>5591</v>
      </c>
      <c r="J1479" s="250" t="s">
        <v>41</v>
      </c>
      <c r="K1479" s="193" t="s">
        <v>1192</v>
      </c>
      <c r="L1479" s="288">
        <v>45901.0</v>
      </c>
      <c r="M1479" s="154"/>
      <c r="N1479" s="151"/>
      <c r="O1479" s="317" t="s">
        <v>5587</v>
      </c>
      <c r="P1479" s="317"/>
      <c r="Q1479" s="317" t="s">
        <v>5588</v>
      </c>
    </row>
    <row r="1480">
      <c r="A1480" s="287"/>
      <c r="B1480" s="128">
        <v>1473.0</v>
      </c>
      <c r="C1480" s="128">
        <v>1300045.0</v>
      </c>
      <c r="D1480" s="242" t="s">
        <v>5592</v>
      </c>
      <c r="E1480" s="167" t="s">
        <v>73</v>
      </c>
      <c r="F1480" s="305">
        <v>38125.0</v>
      </c>
      <c r="G1480" s="305">
        <v>38125.0</v>
      </c>
      <c r="H1480" s="225">
        <f t="shared" si="3"/>
        <v>0</v>
      </c>
      <c r="I1480" s="231"/>
      <c r="J1480" s="246" t="s">
        <v>55</v>
      </c>
      <c r="K1480" s="195" t="s">
        <v>3587</v>
      </c>
      <c r="L1480" s="285">
        <v>45901.0</v>
      </c>
      <c r="M1480" s="154"/>
      <c r="N1480" s="151"/>
      <c r="O1480" s="317" t="s">
        <v>5593</v>
      </c>
      <c r="P1480" s="317"/>
      <c r="Q1480" s="317" t="s">
        <v>5594</v>
      </c>
    </row>
    <row r="1481">
      <c r="A1481" s="287"/>
      <c r="B1481" s="141">
        <v>1474.0</v>
      </c>
      <c r="C1481" s="128">
        <v>700178.0</v>
      </c>
      <c r="D1481" s="241" t="s">
        <v>5595</v>
      </c>
      <c r="E1481" s="168" t="s">
        <v>73</v>
      </c>
      <c r="F1481" s="216">
        <v>51040.0</v>
      </c>
      <c r="G1481" s="216">
        <v>51040.0</v>
      </c>
      <c r="H1481" s="227">
        <f t="shared" si="3"/>
        <v>0</v>
      </c>
      <c r="I1481" s="229" t="s">
        <v>5596</v>
      </c>
      <c r="J1481" s="250" t="s">
        <v>35</v>
      </c>
      <c r="K1481" s="193" t="s">
        <v>493</v>
      </c>
      <c r="L1481" s="288">
        <v>45901.0</v>
      </c>
      <c r="M1481" s="154"/>
      <c r="N1481" s="151"/>
      <c r="O1481" s="317" t="s">
        <v>5597</v>
      </c>
      <c r="P1481" s="317"/>
      <c r="Q1481" s="317" t="s">
        <v>5598</v>
      </c>
    </row>
    <row r="1482">
      <c r="A1482" s="287"/>
      <c r="B1482" s="128">
        <v>1475.0</v>
      </c>
      <c r="C1482" s="128">
        <v>1200118.0</v>
      </c>
      <c r="D1482" s="242" t="s">
        <v>5599</v>
      </c>
      <c r="E1482" s="167" t="s">
        <v>73</v>
      </c>
      <c r="F1482" s="279">
        <v>100000.0</v>
      </c>
      <c r="G1482" s="279">
        <v>100000.0</v>
      </c>
      <c r="H1482" s="225">
        <f t="shared" si="3"/>
        <v>0</v>
      </c>
      <c r="I1482" s="231" t="s">
        <v>5600</v>
      </c>
      <c r="J1482" s="246" t="s">
        <v>54</v>
      </c>
      <c r="K1482" s="195" t="s">
        <v>3587</v>
      </c>
      <c r="L1482" s="285">
        <v>45901.0</v>
      </c>
      <c r="M1482" s="154"/>
      <c r="N1482" s="151"/>
      <c r="O1482" s="317" t="s">
        <v>5601</v>
      </c>
      <c r="P1482" s="317"/>
      <c r="Q1482" s="317" t="s">
        <v>5602</v>
      </c>
    </row>
    <row r="1483">
      <c r="A1483" s="287"/>
      <c r="B1483" s="128">
        <v>1476.0</v>
      </c>
      <c r="C1483" s="128">
        <v>1200081.0</v>
      </c>
      <c r="D1483" s="242" t="s">
        <v>5603</v>
      </c>
      <c r="E1483" s="167" t="s">
        <v>73</v>
      </c>
      <c r="F1483" s="273">
        <v>15000.0</v>
      </c>
      <c r="G1483" s="273">
        <v>15000.0</v>
      </c>
      <c r="H1483" s="227">
        <f t="shared" si="3"/>
        <v>0</v>
      </c>
      <c r="I1483" s="229" t="s">
        <v>1804</v>
      </c>
      <c r="J1483" s="250" t="s">
        <v>54</v>
      </c>
      <c r="K1483" s="193" t="s">
        <v>3660</v>
      </c>
      <c r="L1483" s="288">
        <v>45901.0</v>
      </c>
      <c r="M1483" s="154"/>
      <c r="N1483" s="151"/>
      <c r="O1483" s="317" t="s">
        <v>5604</v>
      </c>
      <c r="P1483" s="317"/>
      <c r="Q1483" s="317" t="s">
        <v>5605</v>
      </c>
    </row>
    <row r="1484">
      <c r="A1484" s="287"/>
      <c r="B1484" s="128">
        <v>1477.0</v>
      </c>
      <c r="C1484" s="128">
        <v>500017.0</v>
      </c>
      <c r="D1484" s="244" t="s">
        <v>5606</v>
      </c>
      <c r="E1484" s="306" t="s">
        <v>73</v>
      </c>
      <c r="F1484" s="218">
        <v>4600.0</v>
      </c>
      <c r="G1484" s="218">
        <v>4600.0</v>
      </c>
      <c r="H1484" s="233">
        <f t="shared" si="3"/>
        <v>0</v>
      </c>
      <c r="I1484" s="195" t="s">
        <v>455</v>
      </c>
      <c r="J1484" s="246" t="s">
        <v>113</v>
      </c>
      <c r="K1484" s="195" t="s">
        <v>162</v>
      </c>
      <c r="L1484" s="285">
        <v>45901.0</v>
      </c>
      <c r="M1484" s="154"/>
      <c r="N1484" s="151"/>
      <c r="O1484" s="317" t="s">
        <v>5607</v>
      </c>
      <c r="P1484" s="317"/>
      <c r="Q1484" s="317" t="s">
        <v>5608</v>
      </c>
    </row>
    <row r="1485">
      <c r="A1485" s="287"/>
      <c r="B1485" s="141">
        <v>1478.0</v>
      </c>
      <c r="C1485" s="128">
        <v>1300176.0</v>
      </c>
      <c r="D1485" s="242" t="s">
        <v>5609</v>
      </c>
      <c r="E1485" s="167" t="s">
        <v>73</v>
      </c>
      <c r="F1485" s="304">
        <v>100000.0</v>
      </c>
      <c r="G1485" s="304">
        <v>100000.0</v>
      </c>
      <c r="H1485" s="227">
        <f t="shared" si="3"/>
        <v>0</v>
      </c>
      <c r="I1485" s="229"/>
      <c r="J1485" s="250" t="s">
        <v>55</v>
      </c>
      <c r="K1485" s="193" t="s">
        <v>3660</v>
      </c>
      <c r="L1485" s="288">
        <v>45901.0</v>
      </c>
      <c r="M1485" s="154"/>
      <c r="N1485" s="151"/>
      <c r="O1485" s="317" t="s">
        <v>5610</v>
      </c>
      <c r="P1485" s="317"/>
      <c r="Q1485" s="317" t="s">
        <v>5611</v>
      </c>
    </row>
    <row r="1486">
      <c r="A1486" s="287"/>
      <c r="B1486" s="128">
        <v>1479.0</v>
      </c>
      <c r="C1486" s="128">
        <v>1300069.0</v>
      </c>
      <c r="D1486" s="242" t="s">
        <v>5612</v>
      </c>
      <c r="E1486" s="167" t="s">
        <v>73</v>
      </c>
      <c r="F1486" s="305">
        <v>100000.0</v>
      </c>
      <c r="G1486" s="305">
        <v>100000.0</v>
      </c>
      <c r="H1486" s="225">
        <f t="shared" si="3"/>
        <v>0</v>
      </c>
      <c r="I1486" s="231"/>
      <c r="J1486" s="246" t="s">
        <v>55</v>
      </c>
      <c r="K1486" s="195" t="s">
        <v>3660</v>
      </c>
      <c r="L1486" s="285">
        <v>45901.0</v>
      </c>
      <c r="M1486" s="154"/>
      <c r="N1486" s="151"/>
      <c r="O1486" s="317" t="s">
        <v>5613</v>
      </c>
      <c r="P1486" s="317"/>
      <c r="Q1486" s="317" t="s">
        <v>5614</v>
      </c>
    </row>
    <row r="1487">
      <c r="A1487" s="287"/>
      <c r="B1487" s="128">
        <v>1480.0</v>
      </c>
      <c r="C1487" s="128">
        <v>1300093.0</v>
      </c>
      <c r="D1487" s="242" t="s">
        <v>5615</v>
      </c>
      <c r="E1487" s="167" t="s">
        <v>73</v>
      </c>
      <c r="F1487" s="304">
        <v>68000.0</v>
      </c>
      <c r="G1487" s="304">
        <v>68000.0</v>
      </c>
      <c r="H1487" s="227">
        <f t="shared" si="3"/>
        <v>0</v>
      </c>
      <c r="I1487" s="229"/>
      <c r="J1487" s="250" t="s">
        <v>55</v>
      </c>
      <c r="K1487" s="193" t="s">
        <v>3660</v>
      </c>
      <c r="L1487" s="288">
        <v>45901.0</v>
      </c>
      <c r="M1487" s="154"/>
      <c r="N1487" s="151"/>
      <c r="O1487" s="317" t="s">
        <v>5616</v>
      </c>
      <c r="P1487" s="317"/>
      <c r="Q1487" s="317" t="s">
        <v>5617</v>
      </c>
    </row>
    <row r="1488">
      <c r="A1488" s="287"/>
      <c r="B1488" s="128">
        <v>1481.0</v>
      </c>
      <c r="C1488" s="128">
        <v>1300095.0</v>
      </c>
      <c r="D1488" s="242" t="s">
        <v>5618</v>
      </c>
      <c r="E1488" s="167" t="s">
        <v>73</v>
      </c>
      <c r="F1488" s="305">
        <v>30000.0</v>
      </c>
      <c r="G1488" s="305">
        <v>30000.0</v>
      </c>
      <c r="H1488" s="225">
        <f t="shared" si="3"/>
        <v>0</v>
      </c>
      <c r="I1488" s="231"/>
      <c r="J1488" s="246" t="s">
        <v>55</v>
      </c>
      <c r="K1488" s="195" t="s">
        <v>3660</v>
      </c>
      <c r="L1488" s="285">
        <v>45901.0</v>
      </c>
      <c r="M1488" s="154"/>
      <c r="N1488" s="151"/>
      <c r="O1488" s="317" t="s">
        <v>5619</v>
      </c>
      <c r="P1488" s="317"/>
      <c r="Q1488" s="317" t="s">
        <v>5620</v>
      </c>
    </row>
    <row r="1489">
      <c r="A1489" s="287"/>
      <c r="B1489" s="141">
        <v>1482.0</v>
      </c>
      <c r="C1489" s="128">
        <v>1100231.0</v>
      </c>
      <c r="D1489" s="242" t="s">
        <v>5621</v>
      </c>
      <c r="E1489" s="167" t="s">
        <v>73</v>
      </c>
      <c r="F1489" s="303">
        <v>130000.0</v>
      </c>
      <c r="G1489" s="303">
        <v>130000.0</v>
      </c>
      <c r="H1489" s="227">
        <f t="shared" si="3"/>
        <v>0</v>
      </c>
      <c r="I1489" s="229" t="s">
        <v>3459</v>
      </c>
      <c r="J1489" s="250" t="s">
        <v>53</v>
      </c>
      <c r="K1489" s="193" t="s">
        <v>3546</v>
      </c>
      <c r="L1489" s="288">
        <v>45901.0</v>
      </c>
      <c r="M1489" s="154"/>
      <c r="N1489" s="151"/>
      <c r="O1489" s="317" t="s">
        <v>5622</v>
      </c>
      <c r="P1489" s="317"/>
      <c r="Q1489" s="317" t="s">
        <v>5623</v>
      </c>
    </row>
    <row r="1490">
      <c r="A1490" s="287"/>
      <c r="B1490" s="128">
        <v>110.0</v>
      </c>
      <c r="C1490" s="128">
        <v>700110.0</v>
      </c>
      <c r="D1490" s="241" t="s">
        <v>5624</v>
      </c>
      <c r="E1490" s="312" t="s">
        <v>4642</v>
      </c>
      <c r="F1490" s="217">
        <v>2987.0</v>
      </c>
      <c r="G1490" s="218">
        <v>1991.0</v>
      </c>
      <c r="H1490" s="218">
        <f t="shared" si="3"/>
        <v>996</v>
      </c>
      <c r="I1490" s="230" t="s">
        <v>5625</v>
      </c>
      <c r="J1490" s="246" t="s">
        <v>35</v>
      </c>
      <c r="K1490" s="231" t="s">
        <v>515</v>
      </c>
      <c r="L1490" s="285">
        <v>45901.0</v>
      </c>
      <c r="M1490" s="154"/>
      <c r="N1490" s="151"/>
      <c r="O1490" s="317"/>
      <c r="P1490" s="317"/>
      <c r="Q1490" s="317"/>
    </row>
    <row r="1491">
      <c r="A1491" s="287"/>
      <c r="B1491" s="128">
        <v>130.0</v>
      </c>
      <c r="C1491" s="128">
        <v>700130.0</v>
      </c>
      <c r="D1491" s="241" t="s">
        <v>5626</v>
      </c>
      <c r="E1491" s="312" t="s">
        <v>4642</v>
      </c>
      <c r="F1491" s="216">
        <v>4000.0</v>
      </c>
      <c r="G1491" s="221">
        <v>2000.0</v>
      </c>
      <c r="H1491" s="221">
        <f t="shared" si="3"/>
        <v>2000</v>
      </c>
      <c r="I1491" s="228" t="s">
        <v>1104</v>
      </c>
      <c r="J1491" s="250" t="s">
        <v>35</v>
      </c>
      <c r="K1491" s="229" t="s">
        <v>1155</v>
      </c>
      <c r="L1491" s="288">
        <v>45901.0</v>
      </c>
      <c r="M1491" s="154"/>
      <c r="N1491" s="151"/>
      <c r="O1491" s="317"/>
      <c r="P1491" s="317"/>
      <c r="Q1491" s="317"/>
    </row>
    <row r="1492">
      <c r="A1492" s="287"/>
      <c r="B1492" s="128">
        <v>139.0</v>
      </c>
      <c r="C1492" s="128">
        <v>700139.0</v>
      </c>
      <c r="D1492" s="241" t="s">
        <v>5627</v>
      </c>
      <c r="E1492" s="312" t="s">
        <v>4642</v>
      </c>
      <c r="F1492" s="217">
        <v>30000.0</v>
      </c>
      <c r="G1492" s="218">
        <v>24545.0</v>
      </c>
      <c r="H1492" s="218">
        <f t="shared" si="3"/>
        <v>5455</v>
      </c>
      <c r="I1492" s="230" t="s">
        <v>3959</v>
      </c>
      <c r="J1492" s="246" t="s">
        <v>35</v>
      </c>
      <c r="K1492" s="231" t="s">
        <v>906</v>
      </c>
      <c r="L1492" s="285">
        <v>45901.0</v>
      </c>
      <c r="M1492" s="154"/>
      <c r="N1492" s="151"/>
      <c r="O1492" s="317"/>
      <c r="P1492" s="317"/>
      <c r="Q1492" s="317"/>
    </row>
    <row r="1493">
      <c r="A1493" s="287"/>
      <c r="B1493" s="128">
        <v>143.0</v>
      </c>
      <c r="C1493" s="128">
        <v>700143.0</v>
      </c>
      <c r="D1493" s="241" t="s">
        <v>5628</v>
      </c>
      <c r="E1493" s="312" t="s">
        <v>4642</v>
      </c>
      <c r="F1493" s="216">
        <v>24000.0</v>
      </c>
      <c r="G1493" s="221">
        <v>21600.0</v>
      </c>
      <c r="H1493" s="221">
        <f t="shared" si="3"/>
        <v>2400</v>
      </c>
      <c r="I1493" s="228" t="s">
        <v>5629</v>
      </c>
      <c r="J1493" s="250" t="s">
        <v>35</v>
      </c>
      <c r="K1493" s="229" t="s">
        <v>1050</v>
      </c>
      <c r="L1493" s="288">
        <v>45901.0</v>
      </c>
      <c r="M1493" s="154"/>
      <c r="N1493" s="151"/>
      <c r="O1493" s="317"/>
      <c r="P1493" s="317"/>
      <c r="Q1493" s="317"/>
    </row>
    <row r="1494">
      <c r="A1494" s="287"/>
      <c r="B1494" s="128">
        <v>149.0</v>
      </c>
      <c r="C1494" s="128">
        <v>700149.0</v>
      </c>
      <c r="D1494" s="241" t="s">
        <v>5630</v>
      </c>
      <c r="E1494" s="312" t="s">
        <v>4642</v>
      </c>
      <c r="F1494" s="217">
        <v>9150.0</v>
      </c>
      <c r="G1494" s="218">
        <v>7320.0</v>
      </c>
      <c r="H1494" s="218">
        <f t="shared" si="3"/>
        <v>1830</v>
      </c>
      <c r="I1494" s="230" t="s">
        <v>1422</v>
      </c>
      <c r="J1494" s="246" t="s">
        <v>35</v>
      </c>
      <c r="K1494" s="231" t="s">
        <v>493</v>
      </c>
      <c r="L1494" s="285">
        <v>45901.0</v>
      </c>
      <c r="M1494" s="154"/>
      <c r="N1494" s="151"/>
      <c r="O1494" s="317"/>
      <c r="P1494" s="317"/>
      <c r="Q1494" s="317"/>
    </row>
    <row r="1495">
      <c r="A1495" s="287"/>
      <c r="B1495" s="128">
        <v>160.0</v>
      </c>
      <c r="C1495" s="128">
        <v>700160.0</v>
      </c>
      <c r="D1495" s="241" t="s">
        <v>5631</v>
      </c>
      <c r="E1495" s="312" t="s">
        <v>4642</v>
      </c>
      <c r="F1495" s="216">
        <v>50000.0</v>
      </c>
      <c r="G1495" s="221">
        <v>40000.0</v>
      </c>
      <c r="H1495" s="221">
        <f t="shared" si="3"/>
        <v>10000</v>
      </c>
      <c r="I1495" s="228" t="s">
        <v>5632</v>
      </c>
      <c r="J1495" s="250" t="s">
        <v>35</v>
      </c>
      <c r="K1495" s="229" t="s">
        <v>156</v>
      </c>
      <c r="L1495" s="288">
        <v>45901.0</v>
      </c>
      <c r="M1495" s="154"/>
      <c r="N1495" s="151"/>
      <c r="O1495" s="317"/>
      <c r="P1495" s="317"/>
      <c r="Q1495" s="317"/>
    </row>
    <row r="1496">
      <c r="A1496" s="287"/>
      <c r="B1496" s="128">
        <v>175.0</v>
      </c>
      <c r="C1496" s="128">
        <v>700175.0</v>
      </c>
      <c r="D1496" s="241" t="s">
        <v>5633</v>
      </c>
      <c r="E1496" s="312" t="s">
        <v>4642</v>
      </c>
      <c r="F1496" s="217">
        <v>7000.0</v>
      </c>
      <c r="G1496" s="218">
        <v>5833.0</v>
      </c>
      <c r="H1496" s="218">
        <f t="shared" si="3"/>
        <v>1167</v>
      </c>
      <c r="I1496" s="230" t="s">
        <v>5634</v>
      </c>
      <c r="J1496" s="246" t="s">
        <v>35</v>
      </c>
      <c r="K1496" s="231" t="s">
        <v>347</v>
      </c>
      <c r="L1496" s="285">
        <v>45901.0</v>
      </c>
      <c r="M1496" s="154"/>
      <c r="N1496" s="151"/>
      <c r="O1496" s="317"/>
      <c r="P1496" s="317"/>
      <c r="Q1496" s="317"/>
    </row>
    <row r="1497">
      <c r="A1497" s="287"/>
      <c r="B1497" s="128">
        <v>182.0</v>
      </c>
      <c r="C1497" s="128">
        <v>700182.0</v>
      </c>
      <c r="D1497" s="241" t="s">
        <v>5635</v>
      </c>
      <c r="E1497" s="312" t="s">
        <v>4642</v>
      </c>
      <c r="F1497" s="216">
        <v>10300.0</v>
      </c>
      <c r="G1497" s="221">
        <v>7725.0</v>
      </c>
      <c r="H1497" s="221">
        <f t="shared" si="3"/>
        <v>2575</v>
      </c>
      <c r="I1497" s="228" t="s">
        <v>523</v>
      </c>
      <c r="J1497" s="250" t="s">
        <v>35</v>
      </c>
      <c r="K1497" s="229" t="s">
        <v>1155</v>
      </c>
      <c r="L1497" s="288">
        <v>45901.0</v>
      </c>
      <c r="M1497" s="154"/>
      <c r="N1497" s="151"/>
      <c r="O1497" s="317"/>
      <c r="P1497" s="317"/>
      <c r="Q1497" s="317"/>
    </row>
    <row r="1498">
      <c r="A1498" s="287"/>
      <c r="B1498" s="128">
        <v>187.0</v>
      </c>
      <c r="C1498" s="128">
        <v>700187.0</v>
      </c>
      <c r="D1498" s="241" t="s">
        <v>5636</v>
      </c>
      <c r="E1498" s="312" t="s">
        <v>4642</v>
      </c>
      <c r="F1498" s="217">
        <v>30000.0</v>
      </c>
      <c r="G1498" s="218">
        <v>27500.0</v>
      </c>
      <c r="H1498" s="218">
        <f t="shared" si="3"/>
        <v>2500</v>
      </c>
      <c r="I1498" s="230" t="s">
        <v>5637</v>
      </c>
      <c r="J1498" s="246" t="s">
        <v>35</v>
      </c>
      <c r="K1498" s="231" t="s">
        <v>493</v>
      </c>
      <c r="L1498" s="285">
        <v>45901.0</v>
      </c>
      <c r="M1498" s="154"/>
      <c r="N1498" s="151"/>
      <c r="O1498" s="317"/>
      <c r="P1498" s="317"/>
      <c r="Q1498" s="317"/>
    </row>
    <row r="1499">
      <c r="A1499" s="287"/>
      <c r="B1499" s="128">
        <v>198.0</v>
      </c>
      <c r="C1499" s="128">
        <v>700198.0</v>
      </c>
      <c r="D1499" s="241" t="s">
        <v>5638</v>
      </c>
      <c r="E1499" s="312" t="s">
        <v>4642</v>
      </c>
      <c r="F1499" s="216">
        <v>3500.0</v>
      </c>
      <c r="G1499" s="221">
        <v>2625.0</v>
      </c>
      <c r="H1499" s="221">
        <f t="shared" si="3"/>
        <v>875</v>
      </c>
      <c r="I1499" s="228" t="s">
        <v>523</v>
      </c>
      <c r="J1499" s="250" t="s">
        <v>35</v>
      </c>
      <c r="K1499" s="229" t="s">
        <v>287</v>
      </c>
      <c r="L1499" s="288">
        <v>45901.0</v>
      </c>
      <c r="M1499" s="154"/>
      <c r="N1499" s="151"/>
      <c r="O1499" s="317"/>
      <c r="P1499" s="317"/>
      <c r="Q1499" s="317"/>
    </row>
    <row r="1500">
      <c r="A1500" s="287"/>
      <c r="B1500" s="128">
        <v>228.0</v>
      </c>
      <c r="C1500" s="128">
        <v>700228.0</v>
      </c>
      <c r="D1500" s="241" t="s">
        <v>5639</v>
      </c>
      <c r="E1500" s="312" t="s">
        <v>4642</v>
      </c>
      <c r="F1500" s="217">
        <v>9999.0</v>
      </c>
      <c r="G1500" s="218">
        <v>5000.0</v>
      </c>
      <c r="H1500" s="218">
        <f t="shared" si="3"/>
        <v>4999</v>
      </c>
      <c r="I1500" s="230" t="s">
        <v>2214</v>
      </c>
      <c r="J1500" s="246" t="s">
        <v>35</v>
      </c>
      <c r="K1500" s="231" t="s">
        <v>347</v>
      </c>
      <c r="L1500" s="285">
        <v>45901.0</v>
      </c>
      <c r="M1500" s="154"/>
      <c r="N1500" s="151"/>
      <c r="O1500" s="317"/>
      <c r="P1500" s="317"/>
      <c r="Q1500" s="317"/>
    </row>
    <row r="1501">
      <c r="A1501" s="287"/>
      <c r="B1501" s="128">
        <v>236.0</v>
      </c>
      <c r="C1501" s="128">
        <v>700236.0</v>
      </c>
      <c r="D1501" s="241" t="s">
        <v>5640</v>
      </c>
      <c r="E1501" s="312" t="s">
        <v>4642</v>
      </c>
      <c r="F1501" s="216">
        <v>5000.0</v>
      </c>
      <c r="G1501" s="221">
        <v>3333.0</v>
      </c>
      <c r="H1501" s="221">
        <f t="shared" si="3"/>
        <v>1667</v>
      </c>
      <c r="I1501" s="228" t="s">
        <v>5641</v>
      </c>
      <c r="J1501" s="250" t="s">
        <v>35</v>
      </c>
      <c r="K1501" s="229" t="s">
        <v>423</v>
      </c>
      <c r="L1501" s="288">
        <v>45901.0</v>
      </c>
      <c r="M1501" s="154"/>
      <c r="N1501" s="151"/>
      <c r="O1501" s="317"/>
      <c r="P1501" s="317"/>
      <c r="Q1501" s="317"/>
    </row>
    <row r="1502">
      <c r="A1502" s="287"/>
      <c r="B1502" s="128">
        <v>261.0</v>
      </c>
      <c r="C1502" s="128">
        <v>700261.0</v>
      </c>
      <c r="D1502" s="241" t="s">
        <v>334</v>
      </c>
      <c r="E1502" s="312" t="s">
        <v>4642</v>
      </c>
      <c r="F1502" s="217">
        <v>4900.0</v>
      </c>
      <c r="G1502" s="218">
        <v>4900.0</v>
      </c>
      <c r="H1502" s="218">
        <f t="shared" si="3"/>
        <v>0</v>
      </c>
      <c r="I1502" s="230" t="s">
        <v>5642</v>
      </c>
      <c r="J1502" s="246" t="s">
        <v>35</v>
      </c>
      <c r="K1502" s="231" t="s">
        <v>317</v>
      </c>
      <c r="L1502" s="285">
        <v>45901.0</v>
      </c>
      <c r="M1502" s="154"/>
      <c r="N1502" s="151"/>
      <c r="O1502" s="317"/>
      <c r="P1502" s="317"/>
      <c r="Q1502" s="317"/>
    </row>
    <row r="1503">
      <c r="A1503" s="287"/>
      <c r="B1503" s="128">
        <v>263.0</v>
      </c>
      <c r="C1503" s="128">
        <v>700263.0</v>
      </c>
      <c r="D1503" s="241" t="s">
        <v>5643</v>
      </c>
      <c r="E1503" s="312" t="s">
        <v>4642</v>
      </c>
      <c r="F1503" s="216">
        <v>10420.0</v>
      </c>
      <c r="G1503" s="221">
        <v>5210.0</v>
      </c>
      <c r="H1503" s="221">
        <f t="shared" si="3"/>
        <v>5210</v>
      </c>
      <c r="I1503" s="228" t="s">
        <v>5644</v>
      </c>
      <c r="J1503" s="250" t="s">
        <v>35</v>
      </c>
      <c r="K1503" s="229" t="s">
        <v>206</v>
      </c>
      <c r="L1503" s="288">
        <v>45901.0</v>
      </c>
      <c r="M1503" s="154"/>
      <c r="N1503" s="151"/>
      <c r="O1503" s="317"/>
      <c r="P1503" s="317"/>
      <c r="Q1503" s="317"/>
    </row>
    <row r="1504">
      <c r="A1504" s="287"/>
      <c r="B1504" s="128">
        <v>4.0</v>
      </c>
      <c r="C1504" s="128">
        <v>800004.0</v>
      </c>
      <c r="D1504" s="242" t="s">
        <v>5645</v>
      </c>
      <c r="E1504" s="312" t="s">
        <v>4642</v>
      </c>
      <c r="F1504" s="217">
        <v>59000.0</v>
      </c>
      <c r="G1504" s="218">
        <v>49167.0</v>
      </c>
      <c r="H1504" s="218">
        <f t="shared" si="3"/>
        <v>9833</v>
      </c>
      <c r="I1504" s="230" t="s">
        <v>5646</v>
      </c>
      <c r="J1504" s="246" t="s">
        <v>41</v>
      </c>
      <c r="K1504" s="195" t="s">
        <v>1201</v>
      </c>
      <c r="L1504" s="285">
        <v>45901.0</v>
      </c>
      <c r="M1504" s="154"/>
      <c r="N1504" s="151"/>
      <c r="O1504" s="317"/>
      <c r="P1504" s="317"/>
      <c r="Q1504" s="317"/>
    </row>
    <row r="1505">
      <c r="A1505" s="287"/>
      <c r="B1505" s="128">
        <v>25.0</v>
      </c>
      <c r="C1505" s="128">
        <v>800025.0</v>
      </c>
      <c r="D1505" s="242" t="s">
        <v>5647</v>
      </c>
      <c r="E1505" s="312" t="s">
        <v>4642</v>
      </c>
      <c r="F1505" s="216">
        <v>57900.0</v>
      </c>
      <c r="G1505" s="221">
        <v>46320.0</v>
      </c>
      <c r="H1505" s="221">
        <f t="shared" si="3"/>
        <v>11580</v>
      </c>
      <c r="I1505" s="228" t="s">
        <v>5648</v>
      </c>
      <c r="J1505" s="250" t="s">
        <v>41</v>
      </c>
      <c r="K1505" s="193" t="s">
        <v>1192</v>
      </c>
      <c r="L1505" s="288">
        <v>45901.0</v>
      </c>
      <c r="M1505" s="154"/>
      <c r="N1505" s="151"/>
      <c r="O1505" s="317"/>
      <c r="P1505" s="317"/>
      <c r="Q1505" s="317"/>
    </row>
    <row r="1506">
      <c r="A1506" s="287"/>
      <c r="B1506" s="128">
        <v>26.0</v>
      </c>
      <c r="C1506" s="128">
        <v>800026.0</v>
      </c>
      <c r="D1506" s="242" t="s">
        <v>5649</v>
      </c>
      <c r="E1506" s="312" t="s">
        <v>4642</v>
      </c>
      <c r="F1506" s="217">
        <v>8000.0</v>
      </c>
      <c r="G1506" s="218">
        <v>4000.0</v>
      </c>
      <c r="H1506" s="218">
        <f t="shared" si="3"/>
        <v>4000</v>
      </c>
      <c r="I1506" s="230" t="s">
        <v>5648</v>
      </c>
      <c r="J1506" s="246" t="s">
        <v>41</v>
      </c>
      <c r="K1506" s="231" t="s">
        <v>423</v>
      </c>
      <c r="L1506" s="285">
        <v>45901.0</v>
      </c>
      <c r="M1506" s="154"/>
      <c r="N1506" s="151"/>
      <c r="O1506" s="317"/>
      <c r="P1506" s="317"/>
      <c r="Q1506" s="317"/>
    </row>
    <row r="1507">
      <c r="A1507" s="287"/>
      <c r="B1507" s="128">
        <v>33.0</v>
      </c>
      <c r="C1507" s="128">
        <v>800033.0</v>
      </c>
      <c r="D1507" s="242" t="s">
        <v>5650</v>
      </c>
      <c r="E1507" s="312" t="s">
        <v>4642</v>
      </c>
      <c r="F1507" s="216">
        <v>5000.0</v>
      </c>
      <c r="G1507" s="221">
        <v>3750.0</v>
      </c>
      <c r="H1507" s="221">
        <f t="shared" si="3"/>
        <v>1250</v>
      </c>
      <c r="I1507" s="228" t="s">
        <v>5651</v>
      </c>
      <c r="J1507" s="250" t="s">
        <v>41</v>
      </c>
      <c r="K1507" s="229" t="s">
        <v>692</v>
      </c>
      <c r="L1507" s="288">
        <v>45901.0</v>
      </c>
      <c r="M1507" s="154"/>
      <c r="N1507" s="151"/>
      <c r="O1507" s="317"/>
      <c r="P1507" s="317"/>
      <c r="Q1507" s="317"/>
    </row>
    <row r="1508">
      <c r="A1508" s="287"/>
      <c r="B1508" s="128">
        <v>38.0</v>
      </c>
      <c r="C1508" s="128">
        <v>800038.0</v>
      </c>
      <c r="D1508" s="242" t="s">
        <v>5652</v>
      </c>
      <c r="E1508" s="312" t="s">
        <v>4642</v>
      </c>
      <c r="F1508" s="217">
        <v>19040.0</v>
      </c>
      <c r="G1508" s="218">
        <v>16320.0</v>
      </c>
      <c r="H1508" s="218">
        <f t="shared" si="3"/>
        <v>2720</v>
      </c>
      <c r="I1508" s="230" t="s">
        <v>5653</v>
      </c>
      <c r="J1508" s="246" t="s">
        <v>41</v>
      </c>
      <c r="K1508" s="231" t="s">
        <v>206</v>
      </c>
      <c r="L1508" s="285">
        <v>45901.0</v>
      </c>
      <c r="M1508" s="154"/>
      <c r="N1508" s="151"/>
      <c r="O1508" s="317"/>
      <c r="P1508" s="317"/>
      <c r="Q1508" s="317"/>
    </row>
    <row r="1509">
      <c r="A1509" s="287"/>
      <c r="B1509" s="128">
        <v>42.0</v>
      </c>
      <c r="C1509" s="128">
        <v>800042.0</v>
      </c>
      <c r="D1509" s="242" t="s">
        <v>5654</v>
      </c>
      <c r="E1509" s="312" t="s">
        <v>4642</v>
      </c>
      <c r="F1509" s="216">
        <v>53800.0</v>
      </c>
      <c r="G1509" s="221">
        <v>43040.0</v>
      </c>
      <c r="H1509" s="221">
        <f t="shared" si="3"/>
        <v>10760</v>
      </c>
      <c r="I1509" s="228" t="s">
        <v>1145</v>
      </c>
      <c r="J1509" s="250" t="s">
        <v>41</v>
      </c>
      <c r="K1509" s="229" t="s">
        <v>998</v>
      </c>
      <c r="L1509" s="288">
        <v>45901.0</v>
      </c>
      <c r="M1509" s="154"/>
      <c r="N1509" s="151"/>
      <c r="O1509" s="317"/>
      <c r="P1509" s="317"/>
      <c r="Q1509" s="317"/>
    </row>
    <row r="1510">
      <c r="A1510" s="287"/>
      <c r="B1510" s="128">
        <v>68.0</v>
      </c>
      <c r="C1510" s="128">
        <v>800068.0</v>
      </c>
      <c r="D1510" s="242" t="s">
        <v>5655</v>
      </c>
      <c r="E1510" s="312" t="s">
        <v>4642</v>
      </c>
      <c r="F1510" s="217">
        <v>29750.0</v>
      </c>
      <c r="G1510" s="218">
        <v>25500.0</v>
      </c>
      <c r="H1510" s="218">
        <f t="shared" si="3"/>
        <v>4250</v>
      </c>
      <c r="I1510" s="230" t="s">
        <v>5656</v>
      </c>
      <c r="J1510" s="246" t="s">
        <v>41</v>
      </c>
      <c r="K1510" s="231" t="s">
        <v>1642</v>
      </c>
      <c r="L1510" s="285">
        <v>45901.0</v>
      </c>
      <c r="M1510" s="154"/>
      <c r="N1510" s="151"/>
      <c r="O1510" s="317"/>
      <c r="P1510" s="317"/>
      <c r="Q1510" s="317"/>
    </row>
    <row r="1511">
      <c r="A1511" s="287"/>
      <c r="B1511" s="128">
        <v>95.0</v>
      </c>
      <c r="C1511" s="128">
        <v>800095.0</v>
      </c>
      <c r="D1511" s="242" t="s">
        <v>5657</v>
      </c>
      <c r="E1511" s="312" t="s">
        <v>4642</v>
      </c>
      <c r="F1511" s="216">
        <v>3600.0</v>
      </c>
      <c r="G1511" s="221">
        <v>2700.0</v>
      </c>
      <c r="H1511" s="221">
        <f t="shared" si="3"/>
        <v>900</v>
      </c>
      <c r="I1511" s="228" t="s">
        <v>5642</v>
      </c>
      <c r="J1511" s="250" t="s">
        <v>41</v>
      </c>
      <c r="K1511" s="229" t="s">
        <v>1642</v>
      </c>
      <c r="L1511" s="288">
        <v>45901.0</v>
      </c>
      <c r="M1511" s="154"/>
      <c r="N1511" s="151"/>
      <c r="O1511" s="317"/>
      <c r="P1511" s="317"/>
      <c r="Q1511" s="317"/>
    </row>
    <row r="1512">
      <c r="A1512" s="287"/>
      <c r="B1512" s="128">
        <v>190.0</v>
      </c>
      <c r="C1512" s="128">
        <v>1300190.0</v>
      </c>
      <c r="D1512" s="242" t="s">
        <v>5658</v>
      </c>
      <c r="E1512" s="167" t="s">
        <v>73</v>
      </c>
      <c r="F1512" s="305">
        <v>100000.0</v>
      </c>
      <c r="G1512" s="305">
        <v>100000.0</v>
      </c>
      <c r="H1512" s="305">
        <f t="shared" si="3"/>
        <v>0</v>
      </c>
      <c r="I1512" s="230"/>
      <c r="J1512" s="246" t="s">
        <v>55</v>
      </c>
      <c r="K1512" s="323" t="s">
        <v>3660</v>
      </c>
      <c r="L1512" s="285">
        <v>45901.0</v>
      </c>
      <c r="M1512" s="154"/>
      <c r="N1512" s="151"/>
      <c r="O1512" s="317" t="s">
        <v>5659</v>
      </c>
      <c r="P1512" s="317"/>
      <c r="Q1512" s="317" t="s">
        <v>5660</v>
      </c>
    </row>
    <row r="1513">
      <c r="A1513" s="287"/>
      <c r="B1513" s="128">
        <v>91.0</v>
      </c>
      <c r="C1513" s="128">
        <v>1300091.0</v>
      </c>
      <c r="D1513" s="242" t="s">
        <v>5661</v>
      </c>
      <c r="E1513" s="167" t="s">
        <v>73</v>
      </c>
      <c r="F1513" s="304">
        <v>90000.0</v>
      </c>
      <c r="G1513" s="304">
        <v>90000.0</v>
      </c>
      <c r="H1513" s="304">
        <f t="shared" si="3"/>
        <v>0</v>
      </c>
      <c r="I1513" s="228"/>
      <c r="J1513" s="250" t="s">
        <v>55</v>
      </c>
      <c r="K1513" s="324" t="s">
        <v>3546</v>
      </c>
      <c r="L1513" s="288">
        <v>45901.0</v>
      </c>
      <c r="M1513" s="154"/>
      <c r="N1513" s="151"/>
      <c r="O1513" s="317" t="s">
        <v>5662</v>
      </c>
      <c r="P1513" s="317"/>
      <c r="Q1513" s="317" t="s">
        <v>5663</v>
      </c>
    </row>
    <row r="1514">
      <c r="A1514" s="287"/>
      <c r="B1514" s="128">
        <v>81.0</v>
      </c>
      <c r="C1514" s="128">
        <v>1300081.0</v>
      </c>
      <c r="D1514" s="242" t="s">
        <v>5664</v>
      </c>
      <c r="E1514" s="167" t="s">
        <v>73</v>
      </c>
      <c r="F1514" s="305">
        <v>40000.0</v>
      </c>
      <c r="G1514" s="305">
        <v>40000.0</v>
      </c>
      <c r="H1514" s="305">
        <f t="shared" si="3"/>
        <v>0</v>
      </c>
      <c r="I1514" s="230"/>
      <c r="J1514" s="246" t="s">
        <v>55</v>
      </c>
      <c r="K1514" s="323" t="s">
        <v>3587</v>
      </c>
      <c r="L1514" s="285">
        <v>45901.0</v>
      </c>
      <c r="M1514" s="154"/>
      <c r="N1514" s="151"/>
      <c r="O1514" s="317" t="s">
        <v>5665</v>
      </c>
      <c r="P1514" s="317"/>
      <c r="Q1514" s="317" t="s">
        <v>5666</v>
      </c>
    </row>
    <row r="1515">
      <c r="A1515" s="287"/>
      <c r="B1515" s="128">
        <v>326.0</v>
      </c>
      <c r="C1515" s="128">
        <v>800326.0</v>
      </c>
      <c r="D1515" s="242" t="s">
        <v>5667</v>
      </c>
      <c r="E1515" s="168" t="s">
        <v>73</v>
      </c>
      <c r="F1515" s="216">
        <v>4950.0</v>
      </c>
      <c r="G1515" s="216">
        <v>4950.0</v>
      </c>
      <c r="H1515" s="221">
        <f t="shared" si="3"/>
        <v>0</v>
      </c>
      <c r="I1515" s="228" t="s">
        <v>5668</v>
      </c>
      <c r="J1515" s="250" t="s">
        <v>41</v>
      </c>
      <c r="K1515" s="229" t="s">
        <v>938</v>
      </c>
      <c r="L1515" s="288">
        <v>45901.0</v>
      </c>
      <c r="M1515" s="154"/>
      <c r="N1515" s="151"/>
      <c r="O1515" s="317" t="s">
        <v>5669</v>
      </c>
      <c r="P1515" s="317"/>
      <c r="Q1515" s="317" t="s">
        <v>5670</v>
      </c>
    </row>
    <row r="1516">
      <c r="A1516" s="287"/>
      <c r="B1516" s="128">
        <v>113.0</v>
      </c>
      <c r="C1516" s="128">
        <v>800113.0</v>
      </c>
      <c r="D1516" s="242" t="s">
        <v>5671</v>
      </c>
      <c r="E1516" s="312" t="s">
        <v>4642</v>
      </c>
      <c r="F1516" s="217">
        <v>8000.0</v>
      </c>
      <c r="G1516" s="218">
        <v>6857.0</v>
      </c>
      <c r="H1516" s="218">
        <f t="shared" si="3"/>
        <v>1143</v>
      </c>
      <c r="I1516" s="230" t="s">
        <v>5672</v>
      </c>
      <c r="J1516" s="246" t="s">
        <v>41</v>
      </c>
      <c r="K1516" s="231" t="s">
        <v>692</v>
      </c>
      <c r="L1516" s="285">
        <v>45901.0</v>
      </c>
      <c r="M1516" s="154"/>
      <c r="N1516" s="151"/>
      <c r="O1516" s="317"/>
      <c r="P1516" s="317"/>
      <c r="Q1516" s="317"/>
    </row>
    <row r="1517">
      <c r="A1517" s="287"/>
      <c r="B1517" s="128">
        <v>132.0</v>
      </c>
      <c r="C1517" s="128">
        <v>800132.0</v>
      </c>
      <c r="D1517" s="242" t="s">
        <v>5673</v>
      </c>
      <c r="E1517" s="312" t="s">
        <v>4642</v>
      </c>
      <c r="F1517" s="216">
        <v>26000.0</v>
      </c>
      <c r="G1517" s="221">
        <v>20800.0</v>
      </c>
      <c r="H1517" s="221">
        <f t="shared" si="3"/>
        <v>5200</v>
      </c>
      <c r="I1517" s="228" t="s">
        <v>5674</v>
      </c>
      <c r="J1517" s="250" t="s">
        <v>41</v>
      </c>
      <c r="K1517" s="229" t="s">
        <v>959</v>
      </c>
      <c r="L1517" s="288">
        <v>45901.0</v>
      </c>
      <c r="M1517" s="154"/>
      <c r="N1517" s="151"/>
      <c r="O1517" s="317"/>
      <c r="P1517" s="317"/>
      <c r="Q1517" s="317"/>
    </row>
    <row r="1518">
      <c r="A1518" s="287"/>
      <c r="B1518" s="128">
        <v>133.0</v>
      </c>
      <c r="C1518" s="128">
        <v>800133.0</v>
      </c>
      <c r="D1518" s="242" t="s">
        <v>5675</v>
      </c>
      <c r="E1518" s="312" t="s">
        <v>4642</v>
      </c>
      <c r="F1518" s="217">
        <v>19000.0</v>
      </c>
      <c r="G1518" s="218">
        <v>13571.0</v>
      </c>
      <c r="H1518" s="218">
        <f t="shared" si="3"/>
        <v>5429</v>
      </c>
      <c r="I1518" s="230" t="s">
        <v>5674</v>
      </c>
      <c r="J1518" s="246" t="s">
        <v>41</v>
      </c>
      <c r="K1518" s="231" t="s">
        <v>1201</v>
      </c>
      <c r="L1518" s="285">
        <v>45901.0</v>
      </c>
      <c r="M1518" s="154"/>
      <c r="N1518" s="151"/>
      <c r="O1518" s="317"/>
      <c r="P1518" s="317"/>
      <c r="Q1518" s="317"/>
    </row>
    <row r="1519">
      <c r="A1519" s="287"/>
      <c r="B1519" s="128">
        <v>134.0</v>
      </c>
      <c r="C1519" s="128">
        <v>800134.0</v>
      </c>
      <c r="D1519" s="242" t="s">
        <v>5676</v>
      </c>
      <c r="E1519" s="312" t="s">
        <v>4642</v>
      </c>
      <c r="F1519" s="216">
        <v>115000.0</v>
      </c>
      <c r="G1519" s="221">
        <v>92000.0</v>
      </c>
      <c r="H1519" s="221">
        <f t="shared" si="3"/>
        <v>23000</v>
      </c>
      <c r="I1519" s="228" t="s">
        <v>5677</v>
      </c>
      <c r="J1519" s="250" t="s">
        <v>41</v>
      </c>
      <c r="K1519" s="229" t="s">
        <v>364</v>
      </c>
      <c r="L1519" s="288">
        <v>45901.0</v>
      </c>
      <c r="M1519" s="154"/>
      <c r="N1519" s="151"/>
      <c r="O1519" s="317"/>
      <c r="P1519" s="317"/>
      <c r="Q1519" s="317"/>
    </row>
    <row r="1520">
      <c r="A1520" s="287"/>
      <c r="B1520" s="128">
        <v>163.0</v>
      </c>
      <c r="C1520" s="128">
        <v>800163.0</v>
      </c>
      <c r="D1520" s="242" t="s">
        <v>5678</v>
      </c>
      <c r="E1520" s="312" t="s">
        <v>4642</v>
      </c>
      <c r="F1520" s="217">
        <v>20000.0</v>
      </c>
      <c r="G1520" s="218">
        <v>18333.0</v>
      </c>
      <c r="H1520" s="218">
        <f t="shared" si="3"/>
        <v>1667</v>
      </c>
      <c r="I1520" s="230" t="s">
        <v>5679</v>
      </c>
      <c r="J1520" s="246" t="s">
        <v>41</v>
      </c>
      <c r="K1520" s="231" t="s">
        <v>317</v>
      </c>
      <c r="L1520" s="285">
        <v>45901.0</v>
      </c>
      <c r="M1520" s="154"/>
      <c r="N1520" s="151"/>
      <c r="O1520" s="317" t="s">
        <v>1686</v>
      </c>
      <c r="P1520" s="317"/>
      <c r="Q1520" s="317" t="s">
        <v>5680</v>
      </c>
    </row>
    <row r="1521">
      <c r="A1521" s="287"/>
      <c r="B1521" s="128">
        <v>164.0</v>
      </c>
      <c r="C1521" s="128">
        <v>800164.0</v>
      </c>
      <c r="D1521" s="242" t="s">
        <v>5681</v>
      </c>
      <c r="E1521" s="312" t="s">
        <v>4642</v>
      </c>
      <c r="F1521" s="216">
        <v>39500.0</v>
      </c>
      <c r="G1521" s="221">
        <v>32917.0</v>
      </c>
      <c r="H1521" s="221">
        <f t="shared" si="3"/>
        <v>6583</v>
      </c>
      <c r="I1521" s="228" t="s">
        <v>1249</v>
      </c>
      <c r="J1521" s="250" t="s">
        <v>41</v>
      </c>
      <c r="K1521" s="229" t="s">
        <v>1192</v>
      </c>
      <c r="L1521" s="288">
        <v>45901.0</v>
      </c>
      <c r="M1521" s="154"/>
      <c r="N1521" s="151"/>
      <c r="O1521" s="317"/>
      <c r="P1521" s="317"/>
      <c r="Q1521" s="317"/>
    </row>
    <row r="1522">
      <c r="A1522" s="287"/>
      <c r="B1522" s="128">
        <v>185.0</v>
      </c>
      <c r="C1522" s="128">
        <v>800185.0</v>
      </c>
      <c r="D1522" s="242" t="s">
        <v>5682</v>
      </c>
      <c r="E1522" s="312" t="s">
        <v>4642</v>
      </c>
      <c r="F1522" s="217">
        <v>28800.0</v>
      </c>
      <c r="G1522" s="218">
        <v>23040.0</v>
      </c>
      <c r="H1522" s="218">
        <f t="shared" si="3"/>
        <v>5760</v>
      </c>
      <c r="I1522" s="230" t="s">
        <v>5683</v>
      </c>
      <c r="J1522" s="246" t="s">
        <v>41</v>
      </c>
      <c r="K1522" s="231" t="s">
        <v>740</v>
      </c>
      <c r="L1522" s="285">
        <v>45901.0</v>
      </c>
      <c r="M1522" s="154"/>
      <c r="N1522" s="151"/>
      <c r="O1522" s="317"/>
      <c r="P1522" s="317"/>
      <c r="Q1522" s="317"/>
    </row>
    <row r="1523">
      <c r="A1523" s="287"/>
      <c r="B1523" s="128">
        <v>186.0</v>
      </c>
      <c r="C1523" s="128">
        <v>800186.0</v>
      </c>
      <c r="D1523" s="242" t="s">
        <v>993</v>
      </c>
      <c r="E1523" s="312" t="s">
        <v>4642</v>
      </c>
      <c r="F1523" s="216">
        <v>15000.0</v>
      </c>
      <c r="G1523" s="221">
        <v>11250.0</v>
      </c>
      <c r="H1523" s="221">
        <f t="shared" si="3"/>
        <v>3750</v>
      </c>
      <c r="I1523" s="228" t="s">
        <v>402</v>
      </c>
      <c r="J1523" s="250" t="s">
        <v>41</v>
      </c>
      <c r="K1523" s="229" t="s">
        <v>640</v>
      </c>
      <c r="L1523" s="288">
        <v>45901.0</v>
      </c>
      <c r="M1523" s="154"/>
      <c r="N1523" s="151"/>
      <c r="O1523" s="317"/>
      <c r="P1523" s="317"/>
      <c r="Q1523" s="317"/>
    </row>
    <row r="1524">
      <c r="A1524" s="287"/>
      <c r="B1524" s="128">
        <v>205.0</v>
      </c>
      <c r="C1524" s="128">
        <v>800205.0</v>
      </c>
      <c r="D1524" s="242" t="s">
        <v>5684</v>
      </c>
      <c r="E1524" s="312" t="s">
        <v>4642</v>
      </c>
      <c r="F1524" s="217">
        <v>1800.0</v>
      </c>
      <c r="G1524" s="218">
        <v>720.0</v>
      </c>
      <c r="H1524" s="218">
        <f t="shared" si="3"/>
        <v>1080</v>
      </c>
      <c r="I1524" s="230" t="s">
        <v>5685</v>
      </c>
      <c r="J1524" s="246" t="s">
        <v>41</v>
      </c>
      <c r="K1524" s="231" t="s">
        <v>1130</v>
      </c>
      <c r="L1524" s="285">
        <v>45901.0</v>
      </c>
      <c r="M1524" s="154"/>
      <c r="N1524" s="151"/>
      <c r="O1524" s="317"/>
      <c r="P1524" s="317"/>
      <c r="Q1524" s="317"/>
    </row>
    <row r="1525">
      <c r="A1525" s="287"/>
      <c r="B1525" s="128">
        <v>209.0</v>
      </c>
      <c r="C1525" s="128">
        <v>800209.0</v>
      </c>
      <c r="D1525" s="242" t="s">
        <v>5686</v>
      </c>
      <c r="E1525" s="312" t="s">
        <v>4642</v>
      </c>
      <c r="F1525" s="216">
        <v>4200.0</v>
      </c>
      <c r="G1525" s="221">
        <v>3675.0</v>
      </c>
      <c r="H1525" s="221">
        <f t="shared" si="3"/>
        <v>525</v>
      </c>
      <c r="I1525" s="228" t="s">
        <v>5687</v>
      </c>
      <c r="J1525" s="250" t="s">
        <v>41</v>
      </c>
      <c r="K1525" s="229" t="s">
        <v>1062</v>
      </c>
      <c r="L1525" s="288">
        <v>45901.0</v>
      </c>
      <c r="M1525" s="154"/>
      <c r="N1525" s="151"/>
      <c r="O1525" s="317"/>
      <c r="P1525" s="317"/>
      <c r="Q1525" s="317"/>
    </row>
    <row r="1526">
      <c r="A1526" s="287"/>
      <c r="B1526" s="128">
        <v>210.0</v>
      </c>
      <c r="C1526" s="128">
        <v>800210.0</v>
      </c>
      <c r="D1526" s="242" t="s">
        <v>5688</v>
      </c>
      <c r="E1526" s="312" t="s">
        <v>4642</v>
      </c>
      <c r="F1526" s="217">
        <v>7000.0</v>
      </c>
      <c r="G1526" s="218">
        <v>5600.0</v>
      </c>
      <c r="H1526" s="218">
        <f t="shared" si="3"/>
        <v>1400</v>
      </c>
      <c r="I1526" s="230" t="s">
        <v>4810</v>
      </c>
      <c r="J1526" s="246" t="s">
        <v>41</v>
      </c>
      <c r="K1526" s="231" t="s">
        <v>1642</v>
      </c>
      <c r="L1526" s="285">
        <v>45901.0</v>
      </c>
      <c r="M1526" s="154"/>
      <c r="N1526" s="151"/>
      <c r="O1526" s="317"/>
      <c r="P1526" s="317"/>
      <c r="Q1526" s="317"/>
    </row>
    <row r="1527">
      <c r="A1527" s="287"/>
      <c r="B1527" s="128">
        <v>224.0</v>
      </c>
      <c r="C1527" s="128">
        <v>800224.0</v>
      </c>
      <c r="D1527" s="242" t="s">
        <v>5689</v>
      </c>
      <c r="E1527" s="312" t="s">
        <v>4642</v>
      </c>
      <c r="F1527" s="216">
        <v>20000.0</v>
      </c>
      <c r="G1527" s="221">
        <v>16000.0</v>
      </c>
      <c r="H1527" s="221">
        <f t="shared" si="3"/>
        <v>4000</v>
      </c>
      <c r="I1527" s="228" t="s">
        <v>5690</v>
      </c>
      <c r="J1527" s="250" t="s">
        <v>41</v>
      </c>
      <c r="K1527" s="229" t="s">
        <v>317</v>
      </c>
      <c r="L1527" s="288">
        <v>45901.0</v>
      </c>
      <c r="M1527" s="154"/>
      <c r="N1527" s="151"/>
      <c r="O1527" s="317"/>
      <c r="P1527" s="317"/>
      <c r="Q1527" s="317"/>
    </row>
    <row r="1528">
      <c r="A1528" s="287"/>
      <c r="B1528" s="128">
        <v>229.0</v>
      </c>
      <c r="C1528" s="128">
        <v>800229.0</v>
      </c>
      <c r="D1528" s="242" t="s">
        <v>5691</v>
      </c>
      <c r="E1528" s="312" t="s">
        <v>4642</v>
      </c>
      <c r="F1528" s="217">
        <v>15700.0</v>
      </c>
      <c r="G1528" s="218">
        <v>6280.0</v>
      </c>
      <c r="H1528" s="218">
        <f t="shared" si="3"/>
        <v>9420</v>
      </c>
      <c r="I1528" s="230" t="s">
        <v>3065</v>
      </c>
      <c r="J1528" s="246" t="s">
        <v>41</v>
      </c>
      <c r="K1528" s="231" t="s">
        <v>612</v>
      </c>
      <c r="L1528" s="285">
        <v>45901.0</v>
      </c>
      <c r="M1528" s="154"/>
      <c r="N1528" s="151"/>
      <c r="O1528" s="317"/>
      <c r="P1528" s="317"/>
      <c r="Q1528" s="317"/>
    </row>
    <row r="1529">
      <c r="A1529" s="287"/>
      <c r="B1529" s="128">
        <v>235.0</v>
      </c>
      <c r="C1529" s="128">
        <v>800235.0</v>
      </c>
      <c r="D1529" s="242" t="s">
        <v>5692</v>
      </c>
      <c r="E1529" s="312" t="s">
        <v>4642</v>
      </c>
      <c r="F1529" s="216">
        <v>7500.0</v>
      </c>
      <c r="G1529" s="221">
        <v>5000.0</v>
      </c>
      <c r="H1529" s="221">
        <f t="shared" si="3"/>
        <v>2500</v>
      </c>
      <c r="I1529" s="228" t="s">
        <v>1249</v>
      </c>
      <c r="J1529" s="250" t="s">
        <v>41</v>
      </c>
      <c r="K1529" s="229" t="s">
        <v>640</v>
      </c>
      <c r="L1529" s="288">
        <v>45901.0</v>
      </c>
      <c r="M1529" s="154"/>
      <c r="N1529" s="151"/>
      <c r="O1529" s="317"/>
      <c r="P1529" s="317"/>
      <c r="Q1529" s="317"/>
    </row>
    <row r="1530">
      <c r="A1530" s="287"/>
      <c r="B1530" s="128">
        <v>239.0</v>
      </c>
      <c r="C1530" s="128">
        <v>800239.0</v>
      </c>
      <c r="D1530" s="242" t="s">
        <v>5693</v>
      </c>
      <c r="E1530" s="312" t="s">
        <v>4642</v>
      </c>
      <c r="F1530" s="217">
        <v>90000.0</v>
      </c>
      <c r="G1530" s="218">
        <v>67500.0</v>
      </c>
      <c r="H1530" s="218">
        <f t="shared" si="3"/>
        <v>22500</v>
      </c>
      <c r="I1530" s="230" t="s">
        <v>5470</v>
      </c>
      <c r="J1530" s="246" t="s">
        <v>41</v>
      </c>
      <c r="K1530" s="231" t="s">
        <v>114</v>
      </c>
      <c r="L1530" s="285">
        <v>45901.0</v>
      </c>
      <c r="M1530" s="154"/>
      <c r="N1530" s="151"/>
      <c r="O1530" s="317"/>
      <c r="P1530" s="317"/>
      <c r="Q1530" s="317"/>
    </row>
    <row r="1531">
      <c r="A1531" s="287"/>
      <c r="B1531" s="128">
        <v>242.0</v>
      </c>
      <c r="C1531" s="128">
        <v>800242.0</v>
      </c>
      <c r="D1531" s="242" t="s">
        <v>5694</v>
      </c>
      <c r="E1531" s="312" t="s">
        <v>4642</v>
      </c>
      <c r="F1531" s="216">
        <v>40000.0</v>
      </c>
      <c r="G1531" s="221">
        <v>28571.0</v>
      </c>
      <c r="H1531" s="221">
        <f t="shared" si="3"/>
        <v>11429</v>
      </c>
      <c r="I1531" s="228" t="s">
        <v>5674</v>
      </c>
      <c r="J1531" s="250" t="s">
        <v>41</v>
      </c>
      <c r="K1531" s="229" t="s">
        <v>1201</v>
      </c>
      <c r="L1531" s="288">
        <v>45901.0</v>
      </c>
      <c r="M1531" s="154"/>
      <c r="N1531" s="151"/>
      <c r="O1531" s="317"/>
      <c r="P1531" s="317"/>
      <c r="Q1531" s="317"/>
    </row>
    <row r="1532">
      <c r="A1532" s="287"/>
      <c r="B1532" s="128">
        <v>246.0</v>
      </c>
      <c r="C1532" s="128">
        <v>800246.0</v>
      </c>
      <c r="D1532" s="242" t="s">
        <v>5695</v>
      </c>
      <c r="E1532" s="312" t="s">
        <v>4642</v>
      </c>
      <c r="F1532" s="217">
        <v>24870.0</v>
      </c>
      <c r="G1532" s="218">
        <v>19896.0</v>
      </c>
      <c r="H1532" s="218">
        <f t="shared" si="3"/>
        <v>4974</v>
      </c>
      <c r="I1532" s="230" t="s">
        <v>5696</v>
      </c>
      <c r="J1532" s="246" t="s">
        <v>41</v>
      </c>
      <c r="K1532" s="231" t="s">
        <v>1201</v>
      </c>
      <c r="L1532" s="285">
        <v>45901.0</v>
      </c>
      <c r="M1532" s="154"/>
      <c r="N1532" s="151"/>
      <c r="O1532" s="317"/>
      <c r="P1532" s="317"/>
      <c r="Q1532" s="317"/>
    </row>
    <row r="1533">
      <c r="A1533" s="287"/>
      <c r="B1533" s="128">
        <v>263.0</v>
      </c>
      <c r="C1533" s="128">
        <v>800263.0</v>
      </c>
      <c r="D1533" s="242" t="s">
        <v>5697</v>
      </c>
      <c r="E1533" s="312" t="s">
        <v>4642</v>
      </c>
      <c r="F1533" s="216">
        <v>100000.0</v>
      </c>
      <c r="G1533" s="221">
        <v>83333.0</v>
      </c>
      <c r="H1533" s="221">
        <f t="shared" si="3"/>
        <v>16667</v>
      </c>
      <c r="I1533" s="311" t="s">
        <v>5698</v>
      </c>
      <c r="J1533" s="250" t="s">
        <v>41</v>
      </c>
      <c r="K1533" s="229" t="s">
        <v>1896</v>
      </c>
      <c r="L1533" s="288">
        <v>45901.0</v>
      </c>
      <c r="M1533" s="154"/>
      <c r="N1533" s="151"/>
      <c r="O1533" s="317"/>
      <c r="P1533" s="317"/>
      <c r="Q1533" s="317"/>
    </row>
    <row r="1534">
      <c r="A1534" s="287"/>
      <c r="B1534" s="128">
        <v>270.0</v>
      </c>
      <c r="C1534" s="128">
        <v>800270.0</v>
      </c>
      <c r="D1534" s="242" t="s">
        <v>5699</v>
      </c>
      <c r="E1534" s="312" t="s">
        <v>4642</v>
      </c>
      <c r="F1534" s="217">
        <v>36000.0</v>
      </c>
      <c r="G1534" s="218">
        <v>30000.0</v>
      </c>
      <c r="H1534" s="218">
        <f t="shared" si="3"/>
        <v>6000</v>
      </c>
      <c r="I1534" s="230" t="s">
        <v>1249</v>
      </c>
      <c r="J1534" s="246" t="s">
        <v>41</v>
      </c>
      <c r="K1534" s="231" t="s">
        <v>1192</v>
      </c>
      <c r="L1534" s="285">
        <v>45901.0</v>
      </c>
      <c r="M1534" s="154"/>
      <c r="N1534" s="151"/>
      <c r="O1534" s="317"/>
      <c r="P1534" s="317"/>
      <c r="Q1534" s="317"/>
    </row>
    <row r="1535">
      <c r="A1535" s="287"/>
      <c r="B1535" s="128">
        <v>275.0</v>
      </c>
      <c r="C1535" s="128">
        <v>800275.0</v>
      </c>
      <c r="D1535" s="242" t="s">
        <v>5700</v>
      </c>
      <c r="E1535" s="312" t="s">
        <v>4642</v>
      </c>
      <c r="F1535" s="216">
        <v>2000.0</v>
      </c>
      <c r="G1535" s="221">
        <v>1600.0</v>
      </c>
      <c r="H1535" s="221">
        <f t="shared" si="3"/>
        <v>400</v>
      </c>
      <c r="I1535" s="228" t="s">
        <v>2260</v>
      </c>
      <c r="J1535" s="250" t="s">
        <v>41</v>
      </c>
      <c r="K1535" s="229" t="s">
        <v>364</v>
      </c>
      <c r="L1535" s="288">
        <v>45901.0</v>
      </c>
      <c r="M1535" s="154"/>
      <c r="N1535" s="151"/>
      <c r="O1535" s="317"/>
      <c r="P1535" s="317"/>
      <c r="Q1535" s="317"/>
    </row>
    <row r="1536">
      <c r="A1536" s="287"/>
      <c r="B1536" s="128">
        <v>278.0</v>
      </c>
      <c r="C1536" s="128">
        <v>800278.0</v>
      </c>
      <c r="D1536" s="242" t="s">
        <v>5701</v>
      </c>
      <c r="E1536" s="312" t="s">
        <v>4642</v>
      </c>
      <c r="F1536" s="217">
        <v>75000.0</v>
      </c>
      <c r="G1536" s="218">
        <v>47727.0</v>
      </c>
      <c r="H1536" s="218">
        <f t="shared" si="3"/>
        <v>27273</v>
      </c>
      <c r="I1536" s="230" t="s">
        <v>2214</v>
      </c>
      <c r="J1536" s="246" t="s">
        <v>41</v>
      </c>
      <c r="K1536" s="231" t="s">
        <v>5702</v>
      </c>
      <c r="L1536" s="285">
        <v>45901.0</v>
      </c>
      <c r="M1536" s="154"/>
      <c r="N1536" s="151"/>
      <c r="O1536" s="317"/>
      <c r="P1536" s="317"/>
      <c r="Q1536" s="317"/>
    </row>
    <row r="1537">
      <c r="A1537" s="287"/>
      <c r="B1537" s="128">
        <v>279.0</v>
      </c>
      <c r="C1537" s="128">
        <v>800279.0</v>
      </c>
      <c r="D1537" s="242" t="s">
        <v>5703</v>
      </c>
      <c r="E1537" s="312" t="s">
        <v>4642</v>
      </c>
      <c r="F1537" s="216">
        <v>20000.0</v>
      </c>
      <c r="G1537" s="221">
        <v>17500.0</v>
      </c>
      <c r="H1537" s="221">
        <f t="shared" si="3"/>
        <v>2500</v>
      </c>
      <c r="I1537" s="228" t="s">
        <v>3265</v>
      </c>
      <c r="J1537" s="250" t="s">
        <v>41</v>
      </c>
      <c r="K1537" s="229" t="s">
        <v>998</v>
      </c>
      <c r="L1537" s="288">
        <v>45901.0</v>
      </c>
      <c r="M1537" s="154"/>
      <c r="N1537" s="151"/>
      <c r="O1537" s="317"/>
      <c r="P1537" s="317"/>
      <c r="Q1537" s="317"/>
    </row>
    <row r="1538">
      <c r="A1538" s="287"/>
      <c r="B1538" s="128">
        <v>280.0</v>
      </c>
      <c r="C1538" s="128">
        <v>800280.0</v>
      </c>
      <c r="D1538" s="242" t="s">
        <v>5704</v>
      </c>
      <c r="E1538" s="312" t="s">
        <v>4642</v>
      </c>
      <c r="F1538" s="217">
        <v>112000.0</v>
      </c>
      <c r="G1538" s="218">
        <v>84000.0</v>
      </c>
      <c r="H1538" s="218">
        <f t="shared" si="3"/>
        <v>28000</v>
      </c>
      <c r="I1538" s="230" t="s">
        <v>5470</v>
      </c>
      <c r="J1538" s="246" t="s">
        <v>41</v>
      </c>
      <c r="K1538" s="231" t="s">
        <v>640</v>
      </c>
      <c r="L1538" s="285">
        <v>45901.0</v>
      </c>
      <c r="M1538" s="154"/>
      <c r="N1538" s="151"/>
      <c r="O1538" s="317"/>
      <c r="P1538" s="317"/>
      <c r="Q1538" s="317"/>
    </row>
    <row r="1539">
      <c r="A1539" s="287"/>
      <c r="B1539" s="128">
        <v>296.0</v>
      </c>
      <c r="C1539" s="128">
        <v>800296.0</v>
      </c>
      <c r="D1539" s="242" t="s">
        <v>5705</v>
      </c>
      <c r="E1539" s="312" t="s">
        <v>4642</v>
      </c>
      <c r="F1539" s="216">
        <v>8000.0</v>
      </c>
      <c r="G1539" s="221">
        <v>6667.0</v>
      </c>
      <c r="H1539" s="221">
        <f t="shared" si="3"/>
        <v>1333</v>
      </c>
      <c r="I1539" s="228" t="s">
        <v>5706</v>
      </c>
      <c r="J1539" s="250" t="s">
        <v>41</v>
      </c>
      <c r="K1539" s="229" t="s">
        <v>640</v>
      </c>
      <c r="L1539" s="288">
        <v>45901.0</v>
      </c>
      <c r="M1539" s="154"/>
      <c r="N1539" s="151"/>
      <c r="O1539" s="317"/>
      <c r="P1539" s="317"/>
      <c r="Q1539" s="317"/>
    </row>
    <row r="1540">
      <c r="A1540" s="287"/>
      <c r="B1540" s="128">
        <v>315.0</v>
      </c>
      <c r="C1540" s="128">
        <v>800315.0</v>
      </c>
      <c r="D1540" s="242" t="s">
        <v>5707</v>
      </c>
      <c r="E1540" s="312" t="s">
        <v>4642</v>
      </c>
      <c r="F1540" s="217">
        <v>9620.0</v>
      </c>
      <c r="G1540" s="218">
        <v>8551.0</v>
      </c>
      <c r="H1540" s="218">
        <f t="shared" si="3"/>
        <v>1069</v>
      </c>
      <c r="I1540" s="230" t="s">
        <v>5637</v>
      </c>
      <c r="J1540" s="246" t="s">
        <v>41</v>
      </c>
      <c r="K1540" s="231" t="s">
        <v>206</v>
      </c>
      <c r="L1540" s="285">
        <v>45901.0</v>
      </c>
      <c r="M1540" s="154"/>
      <c r="N1540" s="151"/>
      <c r="O1540" s="317"/>
      <c r="P1540" s="317"/>
      <c r="Q1540" s="317"/>
    </row>
    <row r="1541">
      <c r="A1541" s="287"/>
      <c r="B1541" s="128">
        <v>327.0</v>
      </c>
      <c r="C1541" s="128">
        <v>800327.0</v>
      </c>
      <c r="D1541" s="242" t="s">
        <v>5708</v>
      </c>
      <c r="E1541" s="312" t="s">
        <v>4642</v>
      </c>
      <c r="F1541" s="216">
        <v>237000.0</v>
      </c>
      <c r="G1541" s="221">
        <v>203143.0</v>
      </c>
      <c r="H1541" s="221">
        <f t="shared" si="3"/>
        <v>33857</v>
      </c>
      <c r="I1541" s="311" t="s">
        <v>5709</v>
      </c>
      <c r="J1541" s="250" t="s">
        <v>41</v>
      </c>
      <c r="K1541" s="229" t="s">
        <v>895</v>
      </c>
      <c r="L1541" s="288">
        <v>45901.0</v>
      </c>
      <c r="M1541" s="154"/>
      <c r="N1541" s="151"/>
      <c r="O1541" s="317"/>
      <c r="P1541" s="317"/>
      <c r="Q1541" s="317"/>
    </row>
    <row r="1542">
      <c r="A1542" s="287"/>
      <c r="B1542" s="128">
        <v>330.0</v>
      </c>
      <c r="C1542" s="128">
        <v>800330.0</v>
      </c>
      <c r="D1542" s="242" t="s">
        <v>5710</v>
      </c>
      <c r="E1542" s="312" t="s">
        <v>4642</v>
      </c>
      <c r="F1542" s="217">
        <v>16619.0</v>
      </c>
      <c r="G1542" s="218">
        <v>13295.0</v>
      </c>
      <c r="H1542" s="218">
        <f t="shared" si="3"/>
        <v>3324</v>
      </c>
      <c r="I1542" s="230" t="s">
        <v>5711</v>
      </c>
      <c r="J1542" s="246" t="s">
        <v>41</v>
      </c>
      <c r="K1542" s="231" t="s">
        <v>206</v>
      </c>
      <c r="L1542" s="285">
        <v>45901.0</v>
      </c>
      <c r="M1542" s="154"/>
      <c r="N1542" s="151"/>
      <c r="O1542" s="317"/>
      <c r="P1542" s="317"/>
      <c r="Q1542" s="317"/>
    </row>
    <row r="1543">
      <c r="A1543" s="287"/>
      <c r="B1543" s="128">
        <v>348.0</v>
      </c>
      <c r="C1543" s="128">
        <v>800348.0</v>
      </c>
      <c r="D1543" s="242" t="s">
        <v>5712</v>
      </c>
      <c r="E1543" s="312" t="s">
        <v>4642</v>
      </c>
      <c r="F1543" s="216">
        <v>12000.0</v>
      </c>
      <c r="G1543" s="221">
        <v>10286.0</v>
      </c>
      <c r="H1543" s="221">
        <f t="shared" si="3"/>
        <v>1714</v>
      </c>
      <c r="I1543" s="228" t="s">
        <v>5713</v>
      </c>
      <c r="J1543" s="250" t="s">
        <v>41</v>
      </c>
      <c r="K1543" s="229" t="s">
        <v>1130</v>
      </c>
      <c r="L1543" s="288">
        <v>45901.0</v>
      </c>
      <c r="M1543" s="154"/>
      <c r="N1543" s="151"/>
      <c r="O1543" s="317"/>
      <c r="P1543" s="317"/>
      <c r="Q1543" s="317"/>
    </row>
    <row r="1544">
      <c r="A1544" s="287"/>
      <c r="B1544" s="128">
        <v>77.0</v>
      </c>
      <c r="C1544" s="128">
        <v>900077.0</v>
      </c>
      <c r="D1544" s="242" t="s">
        <v>5714</v>
      </c>
      <c r="E1544" s="312" t="s">
        <v>4642</v>
      </c>
      <c r="F1544" s="217">
        <v>30000.0</v>
      </c>
      <c r="G1544" s="218">
        <v>5000.0</v>
      </c>
      <c r="H1544" s="218">
        <f t="shared" si="3"/>
        <v>25000</v>
      </c>
      <c r="I1544" s="230" t="s">
        <v>5674</v>
      </c>
      <c r="J1544" s="246" t="s">
        <v>46</v>
      </c>
      <c r="K1544" s="231" t="s">
        <v>114</v>
      </c>
      <c r="L1544" s="285">
        <v>45901.0</v>
      </c>
      <c r="M1544" s="154"/>
      <c r="N1544" s="151"/>
      <c r="O1544" s="317"/>
      <c r="P1544" s="317"/>
      <c r="Q1544" s="317"/>
    </row>
    <row r="1545">
      <c r="A1545" s="287"/>
      <c r="B1545" s="128">
        <v>90.0</v>
      </c>
      <c r="C1545" s="128">
        <v>900090.0</v>
      </c>
      <c r="D1545" s="242" t="s">
        <v>5715</v>
      </c>
      <c r="E1545" s="312" t="s">
        <v>4642</v>
      </c>
      <c r="F1545" s="216">
        <v>100.0</v>
      </c>
      <c r="G1545" s="221">
        <v>0.0</v>
      </c>
      <c r="H1545" s="221">
        <f t="shared" si="3"/>
        <v>100</v>
      </c>
      <c r="I1545" s="228" t="s">
        <v>5716</v>
      </c>
      <c r="J1545" s="250" t="s">
        <v>46</v>
      </c>
      <c r="K1545" s="229" t="s">
        <v>2265</v>
      </c>
      <c r="L1545" s="288">
        <v>45901.0</v>
      </c>
      <c r="M1545" s="154"/>
      <c r="N1545" s="151"/>
      <c r="O1545" s="317"/>
      <c r="P1545" s="317"/>
      <c r="Q1545" s="317"/>
    </row>
    <row r="1546">
      <c r="A1546" s="287"/>
      <c r="B1546" s="128">
        <v>105.0</v>
      </c>
      <c r="C1546" s="128">
        <v>900105.0</v>
      </c>
      <c r="D1546" s="242" t="s">
        <v>993</v>
      </c>
      <c r="E1546" s="312" t="s">
        <v>4642</v>
      </c>
      <c r="F1546" s="217">
        <v>15000.0</v>
      </c>
      <c r="G1546" s="218">
        <v>3187.5</v>
      </c>
      <c r="H1546" s="218">
        <f t="shared" si="3"/>
        <v>11812.5</v>
      </c>
      <c r="I1546" s="230" t="s">
        <v>402</v>
      </c>
      <c r="J1546" s="246" t="s">
        <v>46</v>
      </c>
      <c r="K1546" s="231" t="s">
        <v>114</v>
      </c>
      <c r="L1546" s="285">
        <v>45901.0</v>
      </c>
      <c r="M1546" s="154"/>
      <c r="N1546" s="151"/>
      <c r="O1546" s="317"/>
      <c r="P1546" s="317"/>
      <c r="Q1546" s="317"/>
    </row>
    <row r="1547">
      <c r="A1547" s="287"/>
      <c r="B1547" s="128">
        <v>109.0</v>
      </c>
      <c r="C1547" s="128">
        <v>900109.0</v>
      </c>
      <c r="D1547" s="242" t="s">
        <v>5717</v>
      </c>
      <c r="E1547" s="312" t="s">
        <v>4642</v>
      </c>
      <c r="F1547" s="216">
        <v>80000.0</v>
      </c>
      <c r="G1547" s="221">
        <v>20000.0</v>
      </c>
      <c r="H1547" s="221">
        <f t="shared" si="3"/>
        <v>60000</v>
      </c>
      <c r="I1547" s="228" t="s">
        <v>5718</v>
      </c>
      <c r="J1547" s="250" t="s">
        <v>46</v>
      </c>
      <c r="K1547" s="229" t="s">
        <v>1896</v>
      </c>
      <c r="L1547" s="288">
        <v>45901.0</v>
      </c>
      <c r="M1547" s="154"/>
      <c r="N1547" s="151"/>
      <c r="O1547" s="317"/>
      <c r="P1547" s="317"/>
      <c r="Q1547" s="317"/>
    </row>
    <row r="1548">
      <c r="A1548" s="287"/>
      <c r="B1548" s="128">
        <v>112.0</v>
      </c>
      <c r="C1548" s="128">
        <v>900112.0</v>
      </c>
      <c r="D1548" s="242" t="s">
        <v>5719</v>
      </c>
      <c r="E1548" s="312" t="s">
        <v>4642</v>
      </c>
      <c r="F1548" s="217">
        <v>26700.0</v>
      </c>
      <c r="G1548" s="218">
        <v>17800.0</v>
      </c>
      <c r="H1548" s="218">
        <f t="shared" si="3"/>
        <v>8900</v>
      </c>
      <c r="I1548" s="230" t="s">
        <v>5720</v>
      </c>
      <c r="J1548" s="246" t="s">
        <v>46</v>
      </c>
      <c r="K1548" s="231" t="s">
        <v>1760</v>
      </c>
      <c r="L1548" s="285">
        <v>45901.0</v>
      </c>
      <c r="M1548" s="154"/>
      <c r="N1548" s="151"/>
      <c r="O1548" s="317"/>
      <c r="P1548" s="317"/>
      <c r="Q1548" s="317"/>
    </row>
    <row r="1549">
      <c r="A1549" s="287"/>
      <c r="B1549" s="128">
        <v>126.0</v>
      </c>
      <c r="C1549" s="128">
        <v>900126.0</v>
      </c>
      <c r="D1549" s="242" t="s">
        <v>5721</v>
      </c>
      <c r="E1549" s="312" t="s">
        <v>4642</v>
      </c>
      <c r="F1549" s="216">
        <v>50000.0</v>
      </c>
      <c r="G1549" s="221">
        <v>16666.67</v>
      </c>
      <c r="H1549" s="221">
        <f t="shared" si="3"/>
        <v>33333.33</v>
      </c>
      <c r="I1549" s="228" t="s">
        <v>5722</v>
      </c>
      <c r="J1549" s="250" t="s">
        <v>46</v>
      </c>
      <c r="K1549" s="229" t="s">
        <v>1760</v>
      </c>
      <c r="L1549" s="288">
        <v>45901.0</v>
      </c>
      <c r="M1549" s="154"/>
      <c r="N1549" s="151"/>
      <c r="O1549" s="317"/>
      <c r="P1549" s="317"/>
      <c r="Q1549" s="317"/>
    </row>
    <row r="1550">
      <c r="A1550" s="287"/>
      <c r="B1550" s="128">
        <v>134.0</v>
      </c>
      <c r="C1550" s="128">
        <v>900134.0</v>
      </c>
      <c r="D1550" s="242" t="s">
        <v>5723</v>
      </c>
      <c r="E1550" s="312" t="s">
        <v>4642</v>
      </c>
      <c r="F1550" s="217">
        <v>42336.0</v>
      </c>
      <c r="G1550" s="218">
        <v>36162.0</v>
      </c>
      <c r="H1550" s="218">
        <f t="shared" si="3"/>
        <v>6174</v>
      </c>
      <c r="I1550" s="230" t="s">
        <v>1809</v>
      </c>
      <c r="J1550" s="246" t="s">
        <v>46</v>
      </c>
      <c r="K1550" s="231" t="s">
        <v>1760</v>
      </c>
      <c r="L1550" s="285">
        <v>45901.0</v>
      </c>
      <c r="M1550" s="154"/>
      <c r="N1550" s="151"/>
      <c r="O1550" s="317"/>
      <c r="P1550" s="317"/>
      <c r="Q1550" s="317"/>
    </row>
    <row r="1551">
      <c r="A1551" s="287"/>
      <c r="B1551" s="128">
        <v>159.0</v>
      </c>
      <c r="C1551" s="128">
        <v>900159.0</v>
      </c>
      <c r="D1551" s="242" t="s">
        <v>5724</v>
      </c>
      <c r="E1551" s="312" t="s">
        <v>4642</v>
      </c>
      <c r="F1551" s="216">
        <v>75000.0</v>
      </c>
      <c r="G1551" s="221">
        <v>22000.0</v>
      </c>
      <c r="H1551" s="221">
        <f t="shared" si="3"/>
        <v>53000</v>
      </c>
      <c r="I1551" s="228" t="s">
        <v>5718</v>
      </c>
      <c r="J1551" s="250" t="s">
        <v>46</v>
      </c>
      <c r="K1551" s="229" t="s">
        <v>740</v>
      </c>
      <c r="L1551" s="288">
        <v>45901.0</v>
      </c>
      <c r="M1551" s="154"/>
      <c r="N1551" s="151"/>
      <c r="O1551" s="317"/>
      <c r="P1551" s="317"/>
      <c r="Q1551" s="317"/>
    </row>
    <row r="1552">
      <c r="A1552" s="287"/>
      <c r="B1552" s="128">
        <v>160.0</v>
      </c>
      <c r="C1552" s="128">
        <v>900160.0</v>
      </c>
      <c r="D1552" s="242" t="s">
        <v>5725</v>
      </c>
      <c r="E1552" s="312" t="s">
        <v>4642</v>
      </c>
      <c r="F1552" s="217">
        <v>26000.0</v>
      </c>
      <c r="G1552" s="218">
        <v>3900.0</v>
      </c>
      <c r="H1552" s="218">
        <f t="shared" si="3"/>
        <v>22100</v>
      </c>
      <c r="I1552" s="230" t="s">
        <v>5722</v>
      </c>
      <c r="J1552" s="246" t="s">
        <v>46</v>
      </c>
      <c r="K1552" s="231" t="s">
        <v>1503</v>
      </c>
      <c r="L1552" s="285">
        <v>45901.0</v>
      </c>
      <c r="M1552" s="154"/>
      <c r="N1552" s="151"/>
      <c r="O1552" s="317"/>
      <c r="P1552" s="317"/>
      <c r="Q1552" s="317"/>
    </row>
    <row r="1553">
      <c r="A1553" s="287"/>
      <c r="B1553" s="128">
        <v>165.0</v>
      </c>
      <c r="C1553" s="128">
        <v>900165.0</v>
      </c>
      <c r="D1553" s="242" t="s">
        <v>5726</v>
      </c>
      <c r="E1553" s="312" t="s">
        <v>4642</v>
      </c>
      <c r="F1553" s="216">
        <v>65536.0</v>
      </c>
      <c r="G1553" s="221">
        <v>48891.94</v>
      </c>
      <c r="H1553" s="221">
        <f t="shared" si="3"/>
        <v>16644.06</v>
      </c>
      <c r="I1553" s="228" t="s">
        <v>5727</v>
      </c>
      <c r="J1553" s="250" t="s">
        <v>46</v>
      </c>
      <c r="K1553" s="229" t="s">
        <v>740</v>
      </c>
      <c r="L1553" s="288">
        <v>45901.0</v>
      </c>
      <c r="M1553" s="154"/>
      <c r="N1553" s="151"/>
      <c r="O1553" s="317"/>
      <c r="P1553" s="317"/>
      <c r="Q1553" s="317"/>
    </row>
    <row r="1554">
      <c r="A1554" s="287"/>
      <c r="B1554" s="128">
        <v>171.0</v>
      </c>
      <c r="C1554" s="128">
        <v>900171.0</v>
      </c>
      <c r="D1554" s="242" t="s">
        <v>5728</v>
      </c>
      <c r="E1554" s="312" t="s">
        <v>4642</v>
      </c>
      <c r="F1554" s="217">
        <v>4870.0</v>
      </c>
      <c r="G1554" s="218">
        <v>4251.59</v>
      </c>
      <c r="H1554" s="218">
        <f t="shared" si="3"/>
        <v>618.41</v>
      </c>
      <c r="I1554" s="230" t="s">
        <v>5729</v>
      </c>
      <c r="J1554" s="246" t="s">
        <v>46</v>
      </c>
      <c r="K1554" s="231" t="s">
        <v>1517</v>
      </c>
      <c r="L1554" s="285">
        <v>45901.0</v>
      </c>
      <c r="M1554" s="154"/>
      <c r="N1554" s="151"/>
      <c r="O1554" s="317"/>
      <c r="P1554" s="317"/>
      <c r="Q1554" s="317"/>
    </row>
    <row r="1555">
      <c r="A1555" s="287"/>
      <c r="B1555" s="128">
        <v>178.0</v>
      </c>
      <c r="C1555" s="128">
        <v>900178.0</v>
      </c>
      <c r="D1555" s="242" t="s">
        <v>5730</v>
      </c>
      <c r="E1555" s="312" t="s">
        <v>4642</v>
      </c>
      <c r="F1555" s="216">
        <v>10462.0</v>
      </c>
      <c r="G1555" s="221">
        <v>2092.4</v>
      </c>
      <c r="H1555" s="221">
        <f t="shared" si="3"/>
        <v>8369.6</v>
      </c>
      <c r="I1555" s="228" t="s">
        <v>5731</v>
      </c>
      <c r="J1555" s="250" t="s">
        <v>46</v>
      </c>
      <c r="K1555" s="229" t="s">
        <v>938</v>
      </c>
      <c r="L1555" s="288">
        <v>45901.0</v>
      </c>
      <c r="M1555" s="154"/>
      <c r="N1555" s="151"/>
      <c r="O1555" s="317"/>
      <c r="P1555" s="317"/>
      <c r="Q1555" s="317"/>
    </row>
    <row r="1556">
      <c r="A1556" s="287"/>
      <c r="B1556" s="128">
        <v>193.0</v>
      </c>
      <c r="C1556" s="128">
        <v>900193.0</v>
      </c>
      <c r="D1556" s="242" t="s">
        <v>5732</v>
      </c>
      <c r="E1556" s="312" t="s">
        <v>4642</v>
      </c>
      <c r="F1556" s="217">
        <v>312000.0</v>
      </c>
      <c r="G1556" s="218">
        <v>260000.0</v>
      </c>
      <c r="H1556" s="218">
        <f t="shared" si="3"/>
        <v>52000</v>
      </c>
      <c r="I1556" s="230" t="s">
        <v>5733</v>
      </c>
      <c r="J1556" s="246" t="s">
        <v>46</v>
      </c>
      <c r="K1556" s="231" t="s">
        <v>740</v>
      </c>
      <c r="L1556" s="285">
        <v>45901.0</v>
      </c>
      <c r="M1556" s="154"/>
      <c r="N1556" s="151"/>
      <c r="O1556" s="317"/>
      <c r="P1556" s="317"/>
      <c r="Q1556" s="317"/>
    </row>
    <row r="1557">
      <c r="A1557" s="287"/>
      <c r="B1557" s="128">
        <v>207.0</v>
      </c>
      <c r="C1557" s="128">
        <v>900207.0</v>
      </c>
      <c r="D1557" s="242" t="s">
        <v>5734</v>
      </c>
      <c r="E1557" s="312" t="s">
        <v>4642</v>
      </c>
      <c r="F1557" s="216">
        <v>13500.0</v>
      </c>
      <c r="G1557" s="221">
        <v>3656.25</v>
      </c>
      <c r="H1557" s="221">
        <f t="shared" si="3"/>
        <v>9843.75</v>
      </c>
      <c r="I1557" s="228" t="s">
        <v>5735</v>
      </c>
      <c r="J1557" s="250" t="s">
        <v>46</v>
      </c>
      <c r="K1557" s="229" t="s">
        <v>2120</v>
      </c>
      <c r="L1557" s="288">
        <v>45901.0</v>
      </c>
      <c r="M1557" s="154"/>
      <c r="N1557" s="151"/>
      <c r="O1557" s="317"/>
      <c r="P1557" s="317"/>
      <c r="Q1557" s="317"/>
    </row>
    <row r="1558">
      <c r="A1558" s="287"/>
      <c r="B1558" s="128">
        <v>230.0</v>
      </c>
      <c r="C1558" s="128">
        <v>800230.0</v>
      </c>
      <c r="D1558" s="242" t="s">
        <v>5631</v>
      </c>
      <c r="E1558" s="312" t="s">
        <v>4642</v>
      </c>
      <c r="F1558" s="217">
        <v>76440.0</v>
      </c>
      <c r="G1558" s="218">
        <v>54600.0</v>
      </c>
      <c r="H1558" s="218">
        <f t="shared" si="3"/>
        <v>21840</v>
      </c>
      <c r="I1558" s="230" t="s">
        <v>5632</v>
      </c>
      <c r="J1558" s="246" t="s">
        <v>41</v>
      </c>
      <c r="K1558" s="231" t="s">
        <v>895</v>
      </c>
      <c r="L1558" s="285">
        <v>45901.0</v>
      </c>
      <c r="M1558" s="154"/>
      <c r="N1558" s="151"/>
      <c r="O1558" s="317"/>
      <c r="P1558" s="317"/>
      <c r="Q1558" s="317"/>
    </row>
    <row r="1559">
      <c r="A1559" s="287"/>
      <c r="B1559" s="128">
        <v>25.0</v>
      </c>
      <c r="C1559" s="128">
        <v>700025.0</v>
      </c>
      <c r="D1559" s="241" t="s">
        <v>5736</v>
      </c>
      <c r="E1559" s="312" t="s">
        <v>4642</v>
      </c>
      <c r="F1559" s="216">
        <v>35300.0</v>
      </c>
      <c r="G1559" s="221">
        <v>30257.0</v>
      </c>
      <c r="H1559" s="221">
        <f t="shared" si="3"/>
        <v>5043</v>
      </c>
      <c r="I1559" s="228" t="s">
        <v>5737</v>
      </c>
      <c r="J1559" s="250" t="s">
        <v>35</v>
      </c>
      <c r="K1559" s="229" t="s">
        <v>1105</v>
      </c>
      <c r="L1559" s="288">
        <v>45901.0</v>
      </c>
      <c r="M1559" s="154"/>
      <c r="N1559" s="151"/>
      <c r="O1559" s="317"/>
      <c r="P1559" s="317"/>
      <c r="Q1559" s="317"/>
    </row>
    <row r="1560">
      <c r="A1560" s="287"/>
      <c r="B1560" s="128">
        <v>93.0</v>
      </c>
      <c r="C1560" s="128">
        <v>700093.0</v>
      </c>
      <c r="D1560" s="241" t="s">
        <v>5738</v>
      </c>
      <c r="E1560" s="312" t="s">
        <v>4642</v>
      </c>
      <c r="F1560" s="217">
        <v>39500.0</v>
      </c>
      <c r="G1560" s="218">
        <v>35393.0</v>
      </c>
      <c r="H1560" s="218">
        <f t="shared" si="3"/>
        <v>4107</v>
      </c>
      <c r="I1560" s="230" t="s">
        <v>5737</v>
      </c>
      <c r="J1560" s="246" t="s">
        <v>35</v>
      </c>
      <c r="K1560" s="231" t="s">
        <v>777</v>
      </c>
      <c r="L1560" s="285">
        <v>45901.0</v>
      </c>
      <c r="M1560" s="154"/>
      <c r="N1560" s="151"/>
      <c r="O1560" s="317"/>
      <c r="P1560" s="317"/>
      <c r="Q1560" s="317"/>
    </row>
    <row r="1561">
      <c r="A1561" s="287"/>
      <c r="B1561" s="128">
        <v>242.0</v>
      </c>
      <c r="C1561" s="128">
        <v>700242.0</v>
      </c>
      <c r="D1561" s="241" t="s">
        <v>5739</v>
      </c>
      <c r="E1561" s="312" t="s">
        <v>4642</v>
      </c>
      <c r="F1561" s="216">
        <v>45500.0</v>
      </c>
      <c r="G1561" s="221">
        <v>41000.0</v>
      </c>
      <c r="H1561" s="221">
        <f t="shared" si="3"/>
        <v>4500</v>
      </c>
      <c r="I1561" s="228" t="s">
        <v>5737</v>
      </c>
      <c r="J1561" s="250" t="s">
        <v>35</v>
      </c>
      <c r="K1561" s="229" t="s">
        <v>287</v>
      </c>
      <c r="L1561" s="288">
        <v>45901.0</v>
      </c>
      <c r="M1561" s="154"/>
      <c r="N1561" s="151"/>
      <c r="O1561" s="317"/>
      <c r="P1561" s="317"/>
      <c r="Q1561" s="317"/>
    </row>
    <row r="1562">
      <c r="A1562" s="287"/>
      <c r="B1562" s="128">
        <v>73.0</v>
      </c>
      <c r="C1562" s="128">
        <v>700073.0</v>
      </c>
      <c r="D1562" s="241" t="s">
        <v>5671</v>
      </c>
      <c r="E1562" s="312" t="s">
        <v>4642</v>
      </c>
      <c r="F1562" s="217">
        <v>4500.0</v>
      </c>
      <c r="G1562" s="218">
        <v>3000.0</v>
      </c>
      <c r="H1562" s="218">
        <f t="shared" si="3"/>
        <v>1500</v>
      </c>
      <c r="I1562" s="230" t="s">
        <v>5672</v>
      </c>
      <c r="J1562" s="246" t="s">
        <v>35</v>
      </c>
      <c r="K1562" s="231" t="s">
        <v>692</v>
      </c>
      <c r="L1562" s="285">
        <v>45901.0</v>
      </c>
      <c r="M1562" s="154"/>
      <c r="N1562" s="151"/>
      <c r="O1562" s="317"/>
      <c r="P1562" s="317"/>
      <c r="Q1562" s="317"/>
    </row>
    <row r="1563">
      <c r="A1563" s="287"/>
      <c r="B1563" s="128">
        <v>188.0</v>
      </c>
      <c r="C1563" s="128">
        <v>700188.0</v>
      </c>
      <c r="D1563" s="241" t="s">
        <v>5740</v>
      </c>
      <c r="E1563" s="312" t="s">
        <v>4642</v>
      </c>
      <c r="F1563" s="216">
        <v>4000.0</v>
      </c>
      <c r="G1563" s="221">
        <v>3333.0</v>
      </c>
      <c r="H1563" s="221">
        <f t="shared" si="3"/>
        <v>667</v>
      </c>
      <c r="I1563" s="228" t="s">
        <v>5741</v>
      </c>
      <c r="J1563" s="250" t="s">
        <v>35</v>
      </c>
      <c r="K1563" s="229" t="s">
        <v>206</v>
      </c>
      <c r="L1563" s="288">
        <v>45901.0</v>
      </c>
      <c r="M1563" s="154"/>
      <c r="N1563" s="151"/>
      <c r="O1563" s="317"/>
      <c r="P1563" s="317"/>
      <c r="Q1563" s="317"/>
    </row>
    <row r="1564">
      <c r="A1564" s="287"/>
      <c r="B1564" s="128">
        <v>214.0</v>
      </c>
      <c r="C1564" s="128">
        <v>700214.0</v>
      </c>
      <c r="D1564" s="241" t="s">
        <v>5742</v>
      </c>
      <c r="E1564" s="312" t="s">
        <v>4642</v>
      </c>
      <c r="F1564" s="217">
        <v>10000.0</v>
      </c>
      <c r="G1564" s="218">
        <v>8182.0</v>
      </c>
      <c r="H1564" s="218">
        <f t="shared" si="3"/>
        <v>1818</v>
      </c>
      <c r="I1564" s="230" t="s">
        <v>5743</v>
      </c>
      <c r="J1564" s="246" t="s">
        <v>35</v>
      </c>
      <c r="K1564" s="231" t="s">
        <v>660</v>
      </c>
      <c r="L1564" s="285">
        <v>45901.0</v>
      </c>
      <c r="M1564" s="154"/>
      <c r="N1564" s="151"/>
      <c r="O1564" s="317"/>
      <c r="P1564" s="317"/>
      <c r="Q1564" s="317"/>
    </row>
    <row r="1565">
      <c r="A1565" s="287"/>
      <c r="B1565" s="128">
        <v>215.0</v>
      </c>
      <c r="C1565" s="128">
        <v>700215.0</v>
      </c>
      <c r="D1565" s="241" t="s">
        <v>5744</v>
      </c>
      <c r="E1565" s="312" t="s">
        <v>4642</v>
      </c>
      <c r="F1565" s="216">
        <v>16100.0</v>
      </c>
      <c r="G1565" s="221">
        <v>12075.0</v>
      </c>
      <c r="H1565" s="221">
        <f t="shared" si="3"/>
        <v>4025</v>
      </c>
      <c r="I1565" s="228" t="s">
        <v>1546</v>
      </c>
      <c r="J1565" s="250" t="s">
        <v>35</v>
      </c>
      <c r="K1565" s="229" t="s">
        <v>581</v>
      </c>
      <c r="L1565" s="288">
        <v>45901.0</v>
      </c>
      <c r="M1565" s="154"/>
      <c r="N1565" s="151"/>
      <c r="O1565" s="317"/>
      <c r="P1565" s="317"/>
      <c r="Q1565" s="317"/>
    </row>
    <row r="1566">
      <c r="A1566" s="287"/>
      <c r="B1566" s="128">
        <v>30.0</v>
      </c>
      <c r="C1566" s="128">
        <v>900030.0</v>
      </c>
      <c r="D1566" s="242" t="s">
        <v>5745</v>
      </c>
      <c r="E1566" s="312" t="s">
        <v>4642</v>
      </c>
      <c r="F1566" s="217">
        <v>4900.0</v>
      </c>
      <c r="G1566" s="218">
        <v>0.0</v>
      </c>
      <c r="H1566" s="218">
        <f t="shared" si="3"/>
        <v>4900</v>
      </c>
      <c r="I1566" s="230" t="s">
        <v>2386</v>
      </c>
      <c r="J1566" s="246" t="s">
        <v>46</v>
      </c>
      <c r="K1566" s="231" t="s">
        <v>1517</v>
      </c>
      <c r="L1566" s="285">
        <v>45901.0</v>
      </c>
      <c r="M1566" s="154"/>
      <c r="N1566" s="151"/>
      <c r="O1566" s="317"/>
      <c r="P1566" s="317"/>
      <c r="Q1566" s="317"/>
    </row>
    <row r="1567">
      <c r="A1567" s="287"/>
      <c r="B1567" s="128">
        <v>173.0</v>
      </c>
      <c r="C1567" s="128">
        <v>900173.0</v>
      </c>
      <c r="D1567" s="242" t="s">
        <v>5746</v>
      </c>
      <c r="E1567" s="312" t="s">
        <v>4642</v>
      </c>
      <c r="F1567" s="216">
        <v>4000.0</v>
      </c>
      <c r="G1567" s="221">
        <v>500.0</v>
      </c>
      <c r="H1567" s="221">
        <f t="shared" si="3"/>
        <v>3500</v>
      </c>
      <c r="I1567" s="228" t="s">
        <v>5747</v>
      </c>
      <c r="J1567" s="250" t="s">
        <v>46</v>
      </c>
      <c r="K1567" s="229" t="s">
        <v>1503</v>
      </c>
      <c r="L1567" s="288">
        <v>45901.0</v>
      </c>
      <c r="M1567" s="154"/>
      <c r="N1567" s="151"/>
      <c r="O1567" s="317"/>
      <c r="P1567" s="317"/>
      <c r="Q1567" s="317"/>
    </row>
    <row r="1568">
      <c r="A1568" s="287"/>
      <c r="B1568" s="128">
        <v>25.0</v>
      </c>
      <c r="C1568" s="128">
        <v>600025.0</v>
      </c>
      <c r="D1568" s="242" t="s">
        <v>5748</v>
      </c>
      <c r="E1568" s="306" t="s">
        <v>73</v>
      </c>
      <c r="F1568" s="325">
        <v>1750.0</v>
      </c>
      <c r="G1568" s="218">
        <v>1750.0</v>
      </c>
      <c r="H1568" s="218">
        <f t="shared" si="3"/>
        <v>0</v>
      </c>
      <c r="I1568" s="314" t="s">
        <v>5749</v>
      </c>
      <c r="J1568" s="246" t="s">
        <v>30</v>
      </c>
      <c r="K1568" s="231" t="s">
        <v>450</v>
      </c>
      <c r="L1568" s="285">
        <v>45901.0</v>
      </c>
      <c r="M1568" s="154"/>
      <c r="N1568" s="151"/>
      <c r="O1568" s="317" t="s">
        <v>5750</v>
      </c>
      <c r="P1568" s="317"/>
      <c r="Q1568" s="317"/>
    </row>
    <row r="1569">
      <c r="A1569" s="287"/>
      <c r="B1569" s="128">
        <v>198.0</v>
      </c>
      <c r="C1569" s="128">
        <v>900198.0</v>
      </c>
      <c r="D1569" s="326" t="s">
        <v>5751</v>
      </c>
      <c r="E1569" s="312" t="s">
        <v>4642</v>
      </c>
      <c r="F1569" s="216">
        <v>50000.0</v>
      </c>
      <c r="G1569" s="221">
        <v>41428.57</v>
      </c>
      <c r="H1569" s="221">
        <f t="shared" si="3"/>
        <v>8571.43</v>
      </c>
      <c r="I1569" s="228" t="s">
        <v>5752</v>
      </c>
      <c r="J1569" s="250" t="s">
        <v>46</v>
      </c>
      <c r="K1569" s="229" t="s">
        <v>179</v>
      </c>
      <c r="L1569" s="288">
        <v>45901.0</v>
      </c>
      <c r="M1569" s="154"/>
      <c r="N1569" s="151"/>
      <c r="O1569" s="317"/>
      <c r="P1569" s="317"/>
      <c r="Q1569" s="317"/>
    </row>
    <row r="1570">
      <c r="A1570" s="287"/>
      <c r="B1570" s="128">
        <v>288.0</v>
      </c>
      <c r="C1570" s="128">
        <v>1100288.0</v>
      </c>
      <c r="D1570" s="242" t="s">
        <v>5753</v>
      </c>
      <c r="E1570" s="167" t="s">
        <v>73</v>
      </c>
      <c r="F1570" s="327">
        <v>289000.0</v>
      </c>
      <c r="G1570" s="327">
        <v>289000.0</v>
      </c>
      <c r="H1570" s="305">
        <f t="shared" si="3"/>
        <v>0</v>
      </c>
      <c r="I1570" s="230" t="s">
        <v>4899</v>
      </c>
      <c r="J1570" s="246" t="s">
        <v>53</v>
      </c>
      <c r="K1570" s="231" t="s">
        <v>3928</v>
      </c>
      <c r="L1570" s="285">
        <v>45901.0</v>
      </c>
      <c r="M1570" s="154"/>
      <c r="N1570" s="151"/>
      <c r="O1570" s="317" t="s">
        <v>5754</v>
      </c>
      <c r="P1570" s="317"/>
      <c r="Q1570" s="317" t="s">
        <v>5755</v>
      </c>
    </row>
    <row r="1571">
      <c r="A1571" s="287"/>
      <c r="B1571" s="128">
        <v>64.0</v>
      </c>
      <c r="C1571" s="128">
        <v>1100064.0</v>
      </c>
      <c r="D1571" s="242" t="s">
        <v>5756</v>
      </c>
      <c r="E1571" s="167" t="s">
        <v>73</v>
      </c>
      <c r="F1571" s="328">
        <v>185000.0</v>
      </c>
      <c r="G1571" s="328">
        <v>185000.0</v>
      </c>
      <c r="H1571" s="304">
        <f t="shared" si="3"/>
        <v>0</v>
      </c>
      <c r="I1571" s="228" t="s">
        <v>4440</v>
      </c>
      <c r="J1571" s="250" t="s">
        <v>53</v>
      </c>
      <c r="K1571" s="229" t="s">
        <v>3928</v>
      </c>
      <c r="L1571" s="288">
        <v>45901.0</v>
      </c>
      <c r="M1571" s="154"/>
      <c r="N1571" s="151"/>
      <c r="O1571" s="317" t="s">
        <v>5757</v>
      </c>
      <c r="P1571" s="317"/>
      <c r="Q1571" s="317" t="s">
        <v>5758</v>
      </c>
    </row>
    <row r="1572">
      <c r="A1572" s="287"/>
      <c r="B1572" s="128">
        <v>76.0</v>
      </c>
      <c r="C1572" s="128">
        <v>1300076.0</v>
      </c>
      <c r="D1572" s="242" t="s">
        <v>5759</v>
      </c>
      <c r="E1572" s="167" t="s">
        <v>73</v>
      </c>
      <c r="F1572" s="305">
        <v>150000.0</v>
      </c>
      <c r="G1572" s="305">
        <v>150000.0</v>
      </c>
      <c r="H1572" s="305">
        <f t="shared" si="3"/>
        <v>0</v>
      </c>
      <c r="I1572" s="230"/>
      <c r="J1572" s="246" t="s">
        <v>55</v>
      </c>
      <c r="K1572" s="231" t="s">
        <v>3587</v>
      </c>
      <c r="L1572" s="285">
        <v>45901.0</v>
      </c>
      <c r="M1572" s="154"/>
      <c r="N1572" s="151"/>
      <c r="O1572" s="317" t="s">
        <v>5760</v>
      </c>
      <c r="P1572" s="317"/>
      <c r="Q1572" s="317" t="s">
        <v>5761</v>
      </c>
    </row>
    <row r="1573">
      <c r="A1573" s="287"/>
      <c r="B1573" s="128">
        <v>23.0</v>
      </c>
      <c r="C1573" s="128">
        <v>1100023.0</v>
      </c>
      <c r="D1573" s="242" t="s">
        <v>5762</v>
      </c>
      <c r="E1573" s="167" t="s">
        <v>73</v>
      </c>
      <c r="F1573" s="328">
        <v>500000.0</v>
      </c>
      <c r="G1573" s="304">
        <v>500000.0</v>
      </c>
      <c r="H1573" s="304">
        <f t="shared" si="3"/>
        <v>0</v>
      </c>
      <c r="I1573" s="228" t="s">
        <v>4567</v>
      </c>
      <c r="J1573" s="250" t="s">
        <v>53</v>
      </c>
      <c r="K1573" s="229" t="s">
        <v>4479</v>
      </c>
      <c r="L1573" s="288">
        <v>45901.0</v>
      </c>
      <c r="M1573" s="154"/>
      <c r="N1573" s="151"/>
      <c r="O1573" s="317" t="s">
        <v>5763</v>
      </c>
      <c r="P1573" s="317"/>
      <c r="Q1573" s="317" t="s">
        <v>5764</v>
      </c>
    </row>
    <row r="1574">
      <c r="A1574" s="287"/>
      <c r="B1574" s="128">
        <v>147.0</v>
      </c>
      <c r="C1574" s="128">
        <v>1100147.0</v>
      </c>
      <c r="D1574" s="242" t="s">
        <v>5765</v>
      </c>
      <c r="E1574" s="167" t="s">
        <v>73</v>
      </c>
      <c r="F1574" s="327">
        <v>168935.0</v>
      </c>
      <c r="G1574" s="327">
        <v>168935.0</v>
      </c>
      <c r="H1574" s="305">
        <f t="shared" si="3"/>
        <v>0</v>
      </c>
      <c r="I1574" s="230" t="s">
        <v>4084</v>
      </c>
      <c r="J1574" s="246" t="s">
        <v>53</v>
      </c>
      <c r="K1574" s="231" t="s">
        <v>3660</v>
      </c>
      <c r="L1574" s="285">
        <v>45901.0</v>
      </c>
      <c r="M1574" s="154"/>
      <c r="N1574" s="151"/>
      <c r="O1574" s="317" t="s">
        <v>5766</v>
      </c>
      <c r="P1574" s="317"/>
      <c r="Q1574" s="317" t="s">
        <v>5767</v>
      </c>
    </row>
    <row r="1575">
      <c r="A1575" s="287"/>
      <c r="B1575" s="128">
        <v>153.0</v>
      </c>
      <c r="C1575" s="128">
        <v>1300153.0</v>
      </c>
      <c r="D1575" s="242" t="s">
        <v>5768</v>
      </c>
      <c r="E1575" s="167" t="s">
        <v>73</v>
      </c>
      <c r="F1575" s="304">
        <v>200000.0</v>
      </c>
      <c r="G1575" s="304">
        <v>200000.0</v>
      </c>
      <c r="H1575" s="304">
        <f t="shared" si="3"/>
        <v>0</v>
      </c>
      <c r="I1575" s="228"/>
      <c r="J1575" s="250" t="s">
        <v>55</v>
      </c>
      <c r="K1575" s="229" t="s">
        <v>3546</v>
      </c>
      <c r="L1575" s="288">
        <v>45901.0</v>
      </c>
      <c r="M1575" s="154"/>
      <c r="N1575" s="151"/>
      <c r="O1575" s="317" t="s">
        <v>5769</v>
      </c>
      <c r="P1575" s="317"/>
      <c r="Q1575" s="317" t="s">
        <v>5770</v>
      </c>
    </row>
    <row r="1576">
      <c r="A1576" s="287"/>
      <c r="B1576" s="128">
        <v>180.0</v>
      </c>
      <c r="C1576" s="128">
        <v>1000180.0</v>
      </c>
      <c r="D1576" s="242" t="s">
        <v>5771</v>
      </c>
      <c r="E1576" s="167" t="s">
        <v>73</v>
      </c>
      <c r="F1576" s="329">
        <v>588000.0</v>
      </c>
      <c r="G1576" s="329">
        <v>588000.0</v>
      </c>
      <c r="H1576" s="305">
        <f t="shared" si="3"/>
        <v>0</v>
      </c>
      <c r="I1576" s="230" t="s">
        <v>3797</v>
      </c>
      <c r="J1576" s="246" t="s">
        <v>52</v>
      </c>
      <c r="K1576" s="231" t="s">
        <v>3360</v>
      </c>
      <c r="L1576" s="285">
        <v>45901.0</v>
      </c>
      <c r="M1576" s="154"/>
      <c r="N1576" s="151"/>
      <c r="O1576" s="317" t="s">
        <v>5772</v>
      </c>
      <c r="P1576" s="317"/>
      <c r="Q1576" s="317" t="s">
        <v>5773</v>
      </c>
    </row>
    <row r="1577">
      <c r="A1577" s="287"/>
      <c r="B1577" s="128">
        <v>100.0</v>
      </c>
      <c r="C1577" s="128">
        <v>1300100.0</v>
      </c>
      <c r="D1577" s="242" t="s">
        <v>5774</v>
      </c>
      <c r="E1577" s="167" t="s">
        <v>73</v>
      </c>
      <c r="F1577" s="304">
        <v>496000.0</v>
      </c>
      <c r="G1577" s="304">
        <v>496000.0</v>
      </c>
      <c r="H1577" s="304">
        <f t="shared" si="3"/>
        <v>0</v>
      </c>
      <c r="I1577" s="228"/>
      <c r="J1577" s="250" t="s">
        <v>55</v>
      </c>
      <c r="K1577" s="229" t="s">
        <v>4020</v>
      </c>
      <c r="L1577" s="288">
        <v>45901.0</v>
      </c>
      <c r="M1577" s="154"/>
      <c r="N1577" s="151"/>
      <c r="O1577" s="317" t="s">
        <v>5775</v>
      </c>
      <c r="P1577" s="317"/>
      <c r="Q1577" s="317" t="s">
        <v>5776</v>
      </c>
    </row>
    <row r="1578">
      <c r="A1578" s="287"/>
      <c r="B1578" s="128">
        <v>44.0</v>
      </c>
      <c r="C1578" s="128">
        <v>1000044.0</v>
      </c>
      <c r="D1578" s="245" t="s">
        <v>5777</v>
      </c>
      <c r="E1578" s="167" t="s">
        <v>73</v>
      </c>
      <c r="F1578" s="329">
        <v>172666.0</v>
      </c>
      <c r="G1578" s="329">
        <v>172666.0</v>
      </c>
      <c r="H1578" s="305">
        <f t="shared" si="3"/>
        <v>0</v>
      </c>
      <c r="I1578" s="230" t="s">
        <v>1765</v>
      </c>
      <c r="J1578" s="246" t="s">
        <v>52</v>
      </c>
      <c r="K1578" s="231" t="s">
        <v>3352</v>
      </c>
      <c r="L1578" s="285">
        <v>45901.0</v>
      </c>
      <c r="M1578" s="154"/>
      <c r="N1578" s="151"/>
      <c r="O1578" s="317" t="s">
        <v>5778</v>
      </c>
      <c r="P1578" s="317"/>
      <c r="Q1578" s="317" t="s">
        <v>5779</v>
      </c>
    </row>
    <row r="1579">
      <c r="A1579" s="287"/>
      <c r="B1579" s="128">
        <v>41.0</v>
      </c>
      <c r="C1579" s="128">
        <v>1300041.0</v>
      </c>
      <c r="D1579" s="242" t="s">
        <v>5780</v>
      </c>
      <c r="E1579" s="167" t="s">
        <v>73</v>
      </c>
      <c r="F1579" s="304">
        <v>98847.0</v>
      </c>
      <c r="G1579" s="304">
        <v>98847.0</v>
      </c>
      <c r="H1579" s="304">
        <f t="shared" si="3"/>
        <v>0</v>
      </c>
      <c r="I1579" s="228"/>
      <c r="J1579" s="250" t="s">
        <v>55</v>
      </c>
      <c r="K1579" s="229" t="s">
        <v>3660</v>
      </c>
      <c r="L1579" s="288">
        <v>45901.0</v>
      </c>
      <c r="M1579" s="154"/>
      <c r="N1579" s="151"/>
      <c r="O1579" s="317" t="s">
        <v>5781</v>
      </c>
      <c r="P1579" s="317"/>
      <c r="Q1579" s="317" t="s">
        <v>5782</v>
      </c>
    </row>
    <row r="1580">
      <c r="A1580" s="287"/>
      <c r="B1580" s="128">
        <v>57.0</v>
      </c>
      <c r="C1580" s="128">
        <v>1300057.0</v>
      </c>
      <c r="D1580" s="242" t="s">
        <v>5783</v>
      </c>
      <c r="E1580" s="167" t="s">
        <v>73</v>
      </c>
      <c r="F1580" s="305">
        <v>60000.0</v>
      </c>
      <c r="G1580" s="305">
        <v>60000.0</v>
      </c>
      <c r="H1580" s="305">
        <f t="shared" si="3"/>
        <v>0</v>
      </c>
      <c r="I1580" s="230"/>
      <c r="J1580" s="246" t="s">
        <v>55</v>
      </c>
      <c r="K1580" s="231" t="s">
        <v>3660</v>
      </c>
      <c r="L1580" s="285">
        <v>45901.0</v>
      </c>
      <c r="M1580" s="154"/>
      <c r="N1580" s="151"/>
      <c r="O1580" s="317" t="s">
        <v>5784</v>
      </c>
      <c r="P1580" s="317"/>
      <c r="Q1580" s="317" t="s">
        <v>5785</v>
      </c>
    </row>
    <row r="1581">
      <c r="A1581" s="287"/>
      <c r="B1581" s="128">
        <v>48.0</v>
      </c>
      <c r="C1581" s="128">
        <v>1200048.0</v>
      </c>
      <c r="D1581" s="242" t="s">
        <v>5786</v>
      </c>
      <c r="E1581" s="167" t="s">
        <v>73</v>
      </c>
      <c r="F1581" s="330">
        <v>100000.0</v>
      </c>
      <c r="G1581" s="330">
        <v>100000.0</v>
      </c>
      <c r="H1581" s="304">
        <f t="shared" si="3"/>
        <v>0</v>
      </c>
      <c r="I1581" s="228" t="s">
        <v>509</v>
      </c>
      <c r="J1581" s="250" t="s">
        <v>54</v>
      </c>
      <c r="K1581" s="229" t="s">
        <v>3587</v>
      </c>
      <c r="L1581" s="288">
        <v>45901.0</v>
      </c>
      <c r="M1581" s="154"/>
      <c r="N1581" s="151"/>
      <c r="O1581" s="317" t="s">
        <v>5787</v>
      </c>
      <c r="P1581" s="317"/>
      <c r="Q1581" s="317" t="s">
        <v>5788</v>
      </c>
    </row>
    <row r="1582">
      <c r="A1582" s="287"/>
      <c r="B1582" s="128">
        <v>183.0</v>
      </c>
      <c r="C1582" s="128">
        <v>1300183.0</v>
      </c>
      <c r="D1582" s="242" t="s">
        <v>5789</v>
      </c>
      <c r="E1582" s="167" t="s">
        <v>73</v>
      </c>
      <c r="F1582" s="305">
        <v>150000.0</v>
      </c>
      <c r="G1582" s="305">
        <v>150000.0</v>
      </c>
      <c r="H1582" s="305">
        <f t="shared" si="3"/>
        <v>0</v>
      </c>
      <c r="I1582" s="230"/>
      <c r="J1582" s="246" t="s">
        <v>55</v>
      </c>
      <c r="K1582" s="231" t="s">
        <v>3587</v>
      </c>
      <c r="L1582" s="285">
        <v>45901.0</v>
      </c>
      <c r="M1582" s="154"/>
      <c r="N1582" s="151"/>
      <c r="O1582" s="317" t="s">
        <v>5790</v>
      </c>
      <c r="P1582" s="317"/>
      <c r="Q1582" s="317" t="s">
        <v>5791</v>
      </c>
    </row>
    <row r="1583">
      <c r="A1583" s="287"/>
      <c r="B1583" s="128">
        <v>161.0</v>
      </c>
      <c r="C1583" s="128">
        <v>1100161.0</v>
      </c>
      <c r="D1583" s="242" t="s">
        <v>5792</v>
      </c>
      <c r="E1583" s="167" t="s">
        <v>73</v>
      </c>
      <c r="F1583" s="328">
        <v>194444.0</v>
      </c>
      <c r="G1583" s="328">
        <v>194444.0</v>
      </c>
      <c r="H1583" s="304">
        <f t="shared" si="3"/>
        <v>0</v>
      </c>
      <c r="I1583" s="228" t="s">
        <v>2290</v>
      </c>
      <c r="J1583" s="250" t="s">
        <v>53</v>
      </c>
      <c r="K1583" s="229" t="s">
        <v>3546</v>
      </c>
      <c r="L1583" s="288">
        <v>45901.0</v>
      </c>
      <c r="M1583" s="154"/>
      <c r="N1583" s="151"/>
      <c r="O1583" s="317" t="s">
        <v>5793</v>
      </c>
      <c r="P1583" s="317"/>
      <c r="Q1583" s="317" t="s">
        <v>5794</v>
      </c>
    </row>
    <row r="1584">
      <c r="A1584" s="287"/>
      <c r="B1584" s="128">
        <v>80.0</v>
      </c>
      <c r="C1584" s="128">
        <v>1200080.0</v>
      </c>
      <c r="D1584" s="242" t="s">
        <v>5795</v>
      </c>
      <c r="E1584" s="167" t="s">
        <v>73</v>
      </c>
      <c r="F1584" s="329">
        <v>300000.0</v>
      </c>
      <c r="G1584" s="329">
        <v>300000.0</v>
      </c>
      <c r="H1584" s="305">
        <f t="shared" si="3"/>
        <v>0</v>
      </c>
      <c r="I1584" s="230" t="s">
        <v>4339</v>
      </c>
      <c r="J1584" s="246" t="s">
        <v>54</v>
      </c>
      <c r="K1584" s="231" t="s">
        <v>4311</v>
      </c>
      <c r="L1584" s="285">
        <v>45901.0</v>
      </c>
      <c r="M1584" s="154"/>
      <c r="N1584" s="151"/>
      <c r="O1584" s="317" t="s">
        <v>5796</v>
      </c>
      <c r="P1584" s="317"/>
      <c r="Q1584" s="317" t="s">
        <v>5797</v>
      </c>
    </row>
    <row r="1585">
      <c r="A1585" s="287"/>
      <c r="B1585" s="128">
        <v>257.0</v>
      </c>
      <c r="C1585" s="128">
        <v>1200257.0</v>
      </c>
      <c r="D1585" s="242" t="s">
        <v>5798</v>
      </c>
      <c r="E1585" s="167" t="s">
        <v>73</v>
      </c>
      <c r="F1585" s="330">
        <v>200000.0</v>
      </c>
      <c r="G1585" s="330">
        <v>200000.0</v>
      </c>
      <c r="H1585" s="304">
        <f t="shared" si="3"/>
        <v>0</v>
      </c>
      <c r="I1585" s="228" t="s">
        <v>3073</v>
      </c>
      <c r="J1585" s="250" t="s">
        <v>54</v>
      </c>
      <c r="K1585" s="229" t="s">
        <v>3546</v>
      </c>
      <c r="L1585" s="288">
        <v>45901.0</v>
      </c>
      <c r="M1585" s="154"/>
      <c r="N1585" s="151"/>
      <c r="O1585" s="317" t="s">
        <v>5799</v>
      </c>
      <c r="P1585" s="317"/>
      <c r="Q1585" s="317" t="s">
        <v>5800</v>
      </c>
    </row>
    <row r="1586">
      <c r="A1586" s="287"/>
      <c r="B1586" s="128">
        <v>105.0</v>
      </c>
      <c r="C1586" s="128">
        <v>1200105.0</v>
      </c>
      <c r="D1586" s="242" t="s">
        <v>5801</v>
      </c>
      <c r="E1586" s="167" t="s">
        <v>73</v>
      </c>
      <c r="F1586" s="329">
        <v>291800.0</v>
      </c>
      <c r="G1586" s="329">
        <v>291800.0</v>
      </c>
      <c r="H1586" s="305">
        <f t="shared" si="3"/>
        <v>0</v>
      </c>
      <c r="I1586" s="230" t="s">
        <v>4440</v>
      </c>
      <c r="J1586" s="246" t="s">
        <v>54</v>
      </c>
      <c r="K1586" s="231" t="s">
        <v>4311</v>
      </c>
      <c r="L1586" s="285">
        <v>45901.0</v>
      </c>
      <c r="M1586" s="154"/>
      <c r="N1586" s="151"/>
      <c r="O1586" s="317" t="s">
        <v>5802</v>
      </c>
      <c r="P1586" s="317"/>
      <c r="Q1586" s="317" t="s">
        <v>5803</v>
      </c>
    </row>
    <row r="1587">
      <c r="A1587" s="287"/>
      <c r="B1587" s="128">
        <v>203.0</v>
      </c>
      <c r="C1587" s="128">
        <v>1200203.0</v>
      </c>
      <c r="D1587" s="242" t="s">
        <v>5804</v>
      </c>
      <c r="E1587" s="167" t="s">
        <v>73</v>
      </c>
      <c r="F1587" s="330">
        <v>200000.0</v>
      </c>
      <c r="G1587" s="330">
        <v>200000.0</v>
      </c>
      <c r="H1587" s="304">
        <f t="shared" si="3"/>
        <v>0</v>
      </c>
      <c r="I1587" s="228" t="s">
        <v>5805</v>
      </c>
      <c r="J1587" s="250" t="s">
        <v>54</v>
      </c>
      <c r="K1587" s="229" t="s">
        <v>3546</v>
      </c>
      <c r="L1587" s="288">
        <v>45901.0</v>
      </c>
      <c r="M1587" s="154"/>
      <c r="N1587" s="151"/>
      <c r="O1587" s="317" t="s">
        <v>5806</v>
      </c>
      <c r="P1587" s="317"/>
      <c r="Q1587" s="317" t="s">
        <v>5807</v>
      </c>
    </row>
    <row r="1588">
      <c r="A1588" s="287"/>
      <c r="B1588" s="128">
        <v>11.0</v>
      </c>
      <c r="C1588" s="128">
        <v>400011.0</v>
      </c>
      <c r="D1588" s="244" t="s">
        <v>5808</v>
      </c>
      <c r="E1588" s="275" t="s">
        <v>73</v>
      </c>
      <c r="F1588" s="218">
        <v>16900.0</v>
      </c>
      <c r="G1588" s="218">
        <v>16900.0</v>
      </c>
      <c r="H1588" s="237">
        <f t="shared" si="3"/>
        <v>0</v>
      </c>
      <c r="I1588" s="331" t="s">
        <v>5809</v>
      </c>
      <c r="J1588" s="246" t="s">
        <v>20</v>
      </c>
      <c r="K1588" s="231" t="s">
        <v>151</v>
      </c>
      <c r="L1588" s="285">
        <v>45901.0</v>
      </c>
      <c r="M1588" s="154"/>
      <c r="N1588" s="151"/>
      <c r="O1588" s="317" t="s">
        <v>5810</v>
      </c>
      <c r="P1588" s="317"/>
      <c r="Q1588" s="317"/>
    </row>
    <row r="1589">
      <c r="A1589" s="287"/>
      <c r="B1589" s="128">
        <v>20.0</v>
      </c>
      <c r="C1589" s="128">
        <v>1300020.0</v>
      </c>
      <c r="D1589" s="242" t="s">
        <v>5811</v>
      </c>
      <c r="E1589" s="167" t="s">
        <v>73</v>
      </c>
      <c r="F1589" s="304">
        <v>105000.0</v>
      </c>
      <c r="G1589" s="304">
        <v>105000.0</v>
      </c>
      <c r="H1589" s="304">
        <f t="shared" si="3"/>
        <v>0</v>
      </c>
      <c r="I1589" s="228"/>
      <c r="J1589" s="250" t="s">
        <v>55</v>
      </c>
      <c r="K1589" s="229" t="s">
        <v>3546</v>
      </c>
      <c r="L1589" s="288">
        <v>45901.0</v>
      </c>
      <c r="M1589" s="154"/>
      <c r="N1589" s="151"/>
      <c r="O1589" s="317" t="s">
        <v>5812</v>
      </c>
      <c r="P1589" s="317"/>
      <c r="Q1589" s="317" t="s">
        <v>5813</v>
      </c>
    </row>
    <row r="1590">
      <c r="A1590" s="287"/>
      <c r="B1590" s="128">
        <v>75.0</v>
      </c>
      <c r="C1590" s="128">
        <v>600075.0</v>
      </c>
      <c r="D1590" s="242" t="s">
        <v>5814</v>
      </c>
      <c r="E1590" s="312" t="s">
        <v>4642</v>
      </c>
      <c r="F1590" s="325">
        <v>15500.0</v>
      </c>
      <c r="G1590" s="218">
        <v>15500.0</v>
      </c>
      <c r="H1590" s="218">
        <f t="shared" si="3"/>
        <v>0</v>
      </c>
      <c r="I1590" s="314" t="s">
        <v>5380</v>
      </c>
      <c r="J1590" s="246" t="s">
        <v>30</v>
      </c>
      <c r="K1590" s="231" t="s">
        <v>298</v>
      </c>
      <c r="L1590" s="285">
        <v>45901.0</v>
      </c>
      <c r="M1590" s="154"/>
      <c r="N1590" s="151"/>
      <c r="O1590" s="317"/>
      <c r="P1590" s="317"/>
      <c r="Q1590" s="317"/>
    </row>
    <row r="1591">
      <c r="A1591" s="287"/>
      <c r="B1591" s="128">
        <v>127.0</v>
      </c>
      <c r="C1591" s="128">
        <v>600127.0</v>
      </c>
      <c r="D1591" s="242" t="s">
        <v>5815</v>
      </c>
      <c r="E1591" s="312" t="s">
        <v>4642</v>
      </c>
      <c r="F1591" s="332">
        <v>64200.0</v>
      </c>
      <c r="G1591" s="221">
        <v>35000.0</v>
      </c>
      <c r="H1591" s="221">
        <f t="shared" si="3"/>
        <v>29200</v>
      </c>
      <c r="I1591" s="316" t="s">
        <v>5380</v>
      </c>
      <c r="J1591" s="250" t="s">
        <v>30</v>
      </c>
      <c r="K1591" s="229" t="s">
        <v>104</v>
      </c>
      <c r="L1591" s="288">
        <v>45901.0</v>
      </c>
      <c r="M1591" s="154"/>
      <c r="N1591" s="151"/>
      <c r="O1591" s="317"/>
      <c r="P1591" s="317"/>
      <c r="Q1591" s="317"/>
    </row>
    <row r="1592">
      <c r="A1592" s="287"/>
      <c r="B1592" s="128">
        <v>83.0</v>
      </c>
      <c r="C1592" s="128">
        <v>700083.0</v>
      </c>
      <c r="D1592" s="241" t="s">
        <v>5816</v>
      </c>
      <c r="E1592" s="312" t="s">
        <v>4642</v>
      </c>
      <c r="F1592" s="217">
        <v>75000.0</v>
      </c>
      <c r="G1592" s="218">
        <v>32143.0</v>
      </c>
      <c r="H1592" s="218">
        <f t="shared" si="3"/>
        <v>42857</v>
      </c>
      <c r="I1592" s="230" t="s">
        <v>5380</v>
      </c>
      <c r="J1592" s="246" t="s">
        <v>35</v>
      </c>
      <c r="K1592" s="231" t="s">
        <v>515</v>
      </c>
      <c r="L1592" s="285">
        <v>45901.0</v>
      </c>
      <c r="M1592" s="154"/>
      <c r="N1592" s="151"/>
      <c r="O1592" s="317"/>
      <c r="P1592" s="317"/>
      <c r="Q1592" s="317"/>
    </row>
    <row r="1593">
      <c r="A1593" s="287"/>
      <c r="B1593" s="128">
        <v>224.0</v>
      </c>
      <c r="C1593" s="128">
        <v>700224.0</v>
      </c>
      <c r="D1593" s="241" t="s">
        <v>5817</v>
      </c>
      <c r="E1593" s="312" t="s">
        <v>4642</v>
      </c>
      <c r="F1593" s="216">
        <v>71000.0</v>
      </c>
      <c r="G1593" s="221">
        <v>62125.0</v>
      </c>
      <c r="H1593" s="221">
        <f t="shared" si="3"/>
        <v>8875</v>
      </c>
      <c r="I1593" s="228" t="s">
        <v>5380</v>
      </c>
      <c r="J1593" s="250" t="s">
        <v>35</v>
      </c>
      <c r="K1593" s="229" t="s">
        <v>1111</v>
      </c>
      <c r="L1593" s="288">
        <v>45901.0</v>
      </c>
      <c r="M1593" s="154"/>
      <c r="N1593" s="151"/>
      <c r="O1593" s="317"/>
      <c r="P1593" s="317"/>
      <c r="Q1593" s="317"/>
    </row>
    <row r="1594">
      <c r="A1594" s="287"/>
      <c r="B1594" s="128">
        <v>206.0</v>
      </c>
      <c r="C1594" s="128">
        <v>800206.0</v>
      </c>
      <c r="D1594" s="242" t="s">
        <v>5818</v>
      </c>
      <c r="E1594" s="312" t="s">
        <v>4642</v>
      </c>
      <c r="F1594" s="217">
        <v>99450.0</v>
      </c>
      <c r="G1594" s="218">
        <v>49725.0</v>
      </c>
      <c r="H1594" s="218">
        <f t="shared" si="3"/>
        <v>49725</v>
      </c>
      <c r="I1594" s="230" t="s">
        <v>5380</v>
      </c>
      <c r="J1594" s="246" t="s">
        <v>41</v>
      </c>
      <c r="K1594" s="231" t="s">
        <v>692</v>
      </c>
      <c r="L1594" s="285">
        <v>45901.0</v>
      </c>
      <c r="M1594" s="154"/>
      <c r="N1594" s="151"/>
      <c r="O1594" s="317"/>
      <c r="P1594" s="317"/>
      <c r="Q1594" s="317"/>
    </row>
    <row r="1595">
      <c r="A1595" s="287"/>
      <c r="B1595" s="128">
        <v>176.0</v>
      </c>
      <c r="C1595" s="128">
        <v>700176.0</v>
      </c>
      <c r="D1595" s="241" t="s">
        <v>5819</v>
      </c>
      <c r="E1595" s="312" t="s">
        <v>4642</v>
      </c>
      <c r="F1595" s="216">
        <v>75000.0</v>
      </c>
      <c r="G1595" s="221">
        <v>37500.0</v>
      </c>
      <c r="H1595" s="221">
        <f t="shared" si="3"/>
        <v>37500</v>
      </c>
      <c r="I1595" s="228" t="s">
        <v>838</v>
      </c>
      <c r="J1595" s="250" t="s">
        <v>35</v>
      </c>
      <c r="K1595" s="229" t="s">
        <v>364</v>
      </c>
      <c r="L1595" s="288">
        <v>45901.0</v>
      </c>
      <c r="M1595" s="154"/>
      <c r="N1595" s="151"/>
      <c r="O1595" s="317"/>
      <c r="P1595" s="317"/>
      <c r="Q1595" s="317"/>
    </row>
    <row r="1596">
      <c r="A1596" s="287"/>
      <c r="B1596" s="128">
        <v>143.0</v>
      </c>
      <c r="C1596" s="128">
        <v>800143.0</v>
      </c>
      <c r="D1596" s="242" t="s">
        <v>5820</v>
      </c>
      <c r="E1596" s="312" t="s">
        <v>4642</v>
      </c>
      <c r="F1596" s="217">
        <v>40000.0</v>
      </c>
      <c r="G1596" s="218">
        <v>26667.0</v>
      </c>
      <c r="H1596" s="218">
        <f t="shared" si="3"/>
        <v>13333</v>
      </c>
      <c r="I1596" s="230" t="s">
        <v>1013</v>
      </c>
      <c r="J1596" s="246" t="s">
        <v>41</v>
      </c>
      <c r="K1596" s="231" t="s">
        <v>895</v>
      </c>
      <c r="L1596" s="285">
        <v>45901.0</v>
      </c>
      <c r="M1596" s="154"/>
      <c r="N1596" s="151"/>
      <c r="O1596" s="317"/>
      <c r="P1596" s="317"/>
      <c r="Q1596" s="317"/>
    </row>
    <row r="1597">
      <c r="A1597" s="287"/>
      <c r="B1597" s="128">
        <v>252.0</v>
      </c>
      <c r="C1597" s="128">
        <v>800252.0</v>
      </c>
      <c r="D1597" s="242" t="s">
        <v>5821</v>
      </c>
      <c r="E1597" s="312" t="s">
        <v>4642</v>
      </c>
      <c r="F1597" s="216">
        <v>45000.0</v>
      </c>
      <c r="G1597" s="221">
        <v>15000.0</v>
      </c>
      <c r="H1597" s="221">
        <f t="shared" si="3"/>
        <v>30000</v>
      </c>
      <c r="I1597" s="228" t="s">
        <v>1013</v>
      </c>
      <c r="J1597" s="250" t="s">
        <v>41</v>
      </c>
      <c r="K1597" s="229" t="s">
        <v>317</v>
      </c>
      <c r="L1597" s="288">
        <v>45901.0</v>
      </c>
      <c r="M1597" s="154"/>
      <c r="N1597" s="151"/>
      <c r="O1597" s="317"/>
      <c r="P1597" s="317"/>
      <c r="Q1597" s="317"/>
    </row>
    <row r="1598">
      <c r="A1598" s="287"/>
      <c r="B1598" s="128">
        <v>3.0</v>
      </c>
      <c r="C1598" s="128">
        <v>900003.0</v>
      </c>
      <c r="D1598" s="242" t="s">
        <v>5822</v>
      </c>
      <c r="E1598" s="312" t="s">
        <v>4642</v>
      </c>
      <c r="F1598" s="217">
        <v>120000.0</v>
      </c>
      <c r="G1598" s="218">
        <v>10000.0</v>
      </c>
      <c r="H1598" s="218">
        <f t="shared" si="3"/>
        <v>110000</v>
      </c>
      <c r="I1598" s="230" t="s">
        <v>102</v>
      </c>
      <c r="J1598" s="246" t="s">
        <v>46</v>
      </c>
      <c r="K1598" s="231" t="s">
        <v>1896</v>
      </c>
      <c r="L1598" s="285">
        <v>45901.0</v>
      </c>
      <c r="M1598" s="154"/>
      <c r="N1598" s="151"/>
      <c r="O1598" s="317"/>
      <c r="P1598" s="317"/>
      <c r="Q1598" s="317"/>
    </row>
    <row r="1599">
      <c r="A1599" s="287"/>
      <c r="B1599" s="128">
        <v>43.0</v>
      </c>
      <c r="C1599" s="128">
        <v>800043.0</v>
      </c>
      <c r="D1599" s="242" t="s">
        <v>5823</v>
      </c>
      <c r="E1599" s="312" t="s">
        <v>4642</v>
      </c>
      <c r="F1599" s="216">
        <v>5000.0</v>
      </c>
      <c r="G1599" s="221">
        <v>3333.0</v>
      </c>
      <c r="H1599" s="221">
        <f t="shared" si="3"/>
        <v>1667</v>
      </c>
      <c r="I1599" s="228" t="s">
        <v>5824</v>
      </c>
      <c r="J1599" s="250" t="s">
        <v>41</v>
      </c>
      <c r="K1599" s="229" t="s">
        <v>1201</v>
      </c>
      <c r="L1599" s="288">
        <v>45901.0</v>
      </c>
      <c r="M1599" s="154"/>
      <c r="N1599" s="151"/>
      <c r="O1599" s="317"/>
      <c r="P1599" s="317"/>
      <c r="Q1599" s="317"/>
    </row>
    <row r="1600">
      <c r="A1600" s="287"/>
      <c r="B1600" s="128">
        <v>47.0</v>
      </c>
      <c r="C1600" s="128">
        <v>400047.0</v>
      </c>
      <c r="D1600" s="244" t="s">
        <v>5825</v>
      </c>
      <c r="E1600" s="312" t="s">
        <v>4642</v>
      </c>
      <c r="F1600" s="218">
        <v>23450.0</v>
      </c>
      <c r="G1600" s="218">
        <v>15000.0</v>
      </c>
      <c r="H1600" s="237">
        <f t="shared" si="3"/>
        <v>8450</v>
      </c>
      <c r="I1600" s="331" t="s">
        <v>146</v>
      </c>
      <c r="J1600" s="246" t="s">
        <v>20</v>
      </c>
      <c r="K1600" s="231" t="s">
        <v>114</v>
      </c>
      <c r="L1600" s="285">
        <v>45901.0</v>
      </c>
      <c r="M1600" s="154"/>
      <c r="N1600" s="151"/>
      <c r="O1600" s="317"/>
      <c r="P1600" s="317"/>
      <c r="Q1600" s="317"/>
    </row>
    <row r="1601">
      <c r="A1601" s="287"/>
      <c r="B1601" s="128">
        <v>168.0</v>
      </c>
      <c r="C1601" s="128">
        <v>1200168.0</v>
      </c>
      <c r="D1601" s="242" t="s">
        <v>5826</v>
      </c>
      <c r="E1601" s="167" t="s">
        <v>73</v>
      </c>
      <c r="F1601" s="330">
        <v>100000.0</v>
      </c>
      <c r="G1601" s="330">
        <v>100000.0</v>
      </c>
      <c r="H1601" s="304">
        <f t="shared" si="3"/>
        <v>0</v>
      </c>
      <c r="I1601" s="228" t="s">
        <v>5827</v>
      </c>
      <c r="J1601" s="250" t="s">
        <v>54</v>
      </c>
      <c r="K1601" s="229" t="s">
        <v>3587</v>
      </c>
      <c r="L1601" s="288">
        <v>45901.0</v>
      </c>
      <c r="M1601" s="154"/>
      <c r="N1601" s="151"/>
      <c r="O1601" s="317" t="s">
        <v>5828</v>
      </c>
      <c r="P1601" s="317"/>
      <c r="Q1601" s="317" t="s">
        <v>5829</v>
      </c>
    </row>
    <row r="1602">
      <c r="A1602" s="287"/>
      <c r="B1602" s="128">
        <v>13.0</v>
      </c>
      <c r="C1602" s="128">
        <v>1200013.0</v>
      </c>
      <c r="D1602" s="242" t="s">
        <v>5830</v>
      </c>
      <c r="E1602" s="167" t="s">
        <v>73</v>
      </c>
      <c r="F1602" s="329">
        <v>99893.0</v>
      </c>
      <c r="G1602" s="329">
        <v>99893.0</v>
      </c>
      <c r="H1602" s="305">
        <f t="shared" si="3"/>
        <v>0</v>
      </c>
      <c r="I1602" s="230" t="s">
        <v>4845</v>
      </c>
      <c r="J1602" s="246" t="s">
        <v>54</v>
      </c>
      <c r="K1602" s="231" t="s">
        <v>3587</v>
      </c>
      <c r="L1602" s="285">
        <v>45901.0</v>
      </c>
      <c r="M1602" s="154"/>
      <c r="N1602" s="151"/>
      <c r="O1602" s="317" t="s">
        <v>5831</v>
      </c>
      <c r="P1602" s="317"/>
      <c r="Q1602" s="317" t="s">
        <v>5832</v>
      </c>
    </row>
    <row r="1603">
      <c r="A1603" s="287"/>
      <c r="B1603" s="128">
        <v>132.0</v>
      </c>
      <c r="C1603" s="128">
        <v>1200132.0</v>
      </c>
      <c r="D1603" s="242" t="s">
        <v>5833</v>
      </c>
      <c r="E1603" s="167" t="s">
        <v>73</v>
      </c>
      <c r="F1603" s="330">
        <v>95000.0</v>
      </c>
      <c r="G1603" s="330">
        <v>95000.0</v>
      </c>
      <c r="H1603" s="304">
        <f t="shared" si="3"/>
        <v>0</v>
      </c>
      <c r="I1603" s="228" t="s">
        <v>5834</v>
      </c>
      <c r="J1603" s="250" t="s">
        <v>54</v>
      </c>
      <c r="K1603" s="229" t="s">
        <v>3587</v>
      </c>
      <c r="L1603" s="288">
        <v>45901.0</v>
      </c>
      <c r="M1603" s="154"/>
      <c r="N1603" s="151"/>
      <c r="O1603" s="317" t="s">
        <v>5835</v>
      </c>
      <c r="P1603" s="317"/>
      <c r="Q1603" s="317" t="s">
        <v>5836</v>
      </c>
    </row>
    <row r="1604">
      <c r="A1604" s="287"/>
      <c r="B1604" s="128">
        <v>99.0</v>
      </c>
      <c r="C1604" s="128">
        <v>1200099.0</v>
      </c>
      <c r="D1604" s="242" t="s">
        <v>5837</v>
      </c>
      <c r="E1604" s="167" t="s">
        <v>73</v>
      </c>
      <c r="F1604" s="329">
        <v>85000.0</v>
      </c>
      <c r="G1604" s="329">
        <v>85000.0</v>
      </c>
      <c r="H1604" s="305">
        <f t="shared" si="3"/>
        <v>0</v>
      </c>
      <c r="I1604" s="230" t="s">
        <v>3594</v>
      </c>
      <c r="J1604" s="246" t="s">
        <v>54</v>
      </c>
      <c r="K1604" s="231" t="s">
        <v>3587</v>
      </c>
      <c r="L1604" s="285">
        <v>45901.0</v>
      </c>
      <c r="M1604" s="154"/>
      <c r="N1604" s="151"/>
      <c r="O1604" s="317" t="s">
        <v>5838</v>
      </c>
      <c r="P1604" s="317"/>
      <c r="Q1604" s="317" t="s">
        <v>5839</v>
      </c>
    </row>
    <row r="1605">
      <c r="A1605" s="287"/>
      <c r="B1605" s="128">
        <v>117.0</v>
      </c>
      <c r="C1605" s="128">
        <v>1300117.0</v>
      </c>
      <c r="D1605" s="242" t="s">
        <v>5840</v>
      </c>
      <c r="E1605" s="167" t="s">
        <v>73</v>
      </c>
      <c r="F1605" s="304">
        <v>60000.0</v>
      </c>
      <c r="G1605" s="304">
        <v>60000.0</v>
      </c>
      <c r="H1605" s="304">
        <f t="shared" si="3"/>
        <v>0</v>
      </c>
      <c r="I1605" s="228"/>
      <c r="J1605" s="250" t="s">
        <v>55</v>
      </c>
      <c r="K1605" s="229" t="s">
        <v>3587</v>
      </c>
      <c r="L1605" s="288">
        <v>45901.0</v>
      </c>
      <c r="M1605" s="154"/>
      <c r="N1605" s="151"/>
      <c r="O1605" s="317" t="s">
        <v>5841</v>
      </c>
      <c r="P1605" s="317"/>
      <c r="Q1605" s="317" t="s">
        <v>5842</v>
      </c>
    </row>
    <row r="1606">
      <c r="A1606" s="287"/>
      <c r="B1606" s="128">
        <v>81.0</v>
      </c>
      <c r="C1606" s="128">
        <v>1000081.0</v>
      </c>
      <c r="D1606" s="242" t="s">
        <v>5843</v>
      </c>
      <c r="E1606" s="167" t="s">
        <v>73</v>
      </c>
      <c r="F1606" s="329">
        <v>69240.0</v>
      </c>
      <c r="G1606" s="329">
        <v>69240.0</v>
      </c>
      <c r="H1606" s="305">
        <f t="shared" si="3"/>
        <v>0</v>
      </c>
      <c r="I1606" s="230" t="s">
        <v>3860</v>
      </c>
      <c r="J1606" s="246" t="s">
        <v>3507</v>
      </c>
      <c r="K1606" s="231" t="s">
        <v>3352</v>
      </c>
      <c r="L1606" s="285">
        <v>45901.0</v>
      </c>
      <c r="M1606" s="154"/>
      <c r="N1606" s="151"/>
      <c r="O1606" s="317" t="s">
        <v>5844</v>
      </c>
      <c r="P1606" s="317"/>
      <c r="Q1606" s="317" t="s">
        <v>5845</v>
      </c>
    </row>
    <row r="1607">
      <c r="A1607" s="287"/>
      <c r="B1607" s="128">
        <v>136.0</v>
      </c>
      <c r="C1607" s="128">
        <v>700136.0</v>
      </c>
      <c r="D1607" s="241" t="s">
        <v>5846</v>
      </c>
      <c r="E1607" s="168" t="s">
        <v>73</v>
      </c>
      <c r="F1607" s="333">
        <v>28000.0</v>
      </c>
      <c r="G1607" s="333">
        <v>28000.0</v>
      </c>
      <c r="H1607" s="333">
        <f t="shared" si="3"/>
        <v>0</v>
      </c>
      <c r="I1607" s="334" t="s">
        <v>1401</v>
      </c>
      <c r="J1607" s="250" t="s">
        <v>35</v>
      </c>
      <c r="K1607" s="229" t="s">
        <v>423</v>
      </c>
      <c r="L1607" s="288">
        <v>45901.0</v>
      </c>
      <c r="M1607" s="154"/>
      <c r="N1607" s="151"/>
      <c r="O1607" s="317" t="s">
        <v>5847</v>
      </c>
      <c r="P1607" s="317"/>
      <c r="Q1607" s="317" t="s">
        <v>5848</v>
      </c>
    </row>
    <row r="1608">
      <c r="A1608" s="287"/>
      <c r="B1608" s="128">
        <v>72.0</v>
      </c>
      <c r="C1608" s="128">
        <v>900072.0</v>
      </c>
      <c r="D1608" s="242" t="s">
        <v>5849</v>
      </c>
      <c r="E1608" s="312" t="s">
        <v>4642</v>
      </c>
      <c r="F1608" s="217">
        <v>52500.0</v>
      </c>
      <c r="G1608" s="218">
        <v>35000.0</v>
      </c>
      <c r="H1608" s="218">
        <f t="shared" si="3"/>
        <v>17500</v>
      </c>
      <c r="I1608" s="230" t="s">
        <v>5850</v>
      </c>
      <c r="J1608" s="246" t="s">
        <v>46</v>
      </c>
      <c r="K1608" s="231" t="s">
        <v>1503</v>
      </c>
      <c r="L1608" s="285">
        <v>45901.0</v>
      </c>
      <c r="M1608" s="154"/>
      <c r="N1608" s="151"/>
      <c r="O1608" s="317"/>
      <c r="P1608" s="317"/>
      <c r="Q1608" s="317"/>
    </row>
    <row r="1609">
      <c r="A1609" s="287"/>
      <c r="B1609" s="128">
        <v>45.0</v>
      </c>
      <c r="C1609" s="128">
        <v>1000045.0</v>
      </c>
      <c r="D1609" s="242" t="s">
        <v>5851</v>
      </c>
      <c r="E1609" s="167" t="s">
        <v>73</v>
      </c>
      <c r="F1609" s="330">
        <v>148000.0</v>
      </c>
      <c r="G1609" s="330">
        <v>148000.0</v>
      </c>
      <c r="H1609" s="304">
        <f t="shared" si="3"/>
        <v>0</v>
      </c>
      <c r="I1609" s="228" t="s">
        <v>1765</v>
      </c>
      <c r="J1609" s="250" t="s">
        <v>3507</v>
      </c>
      <c r="K1609" s="229" t="s">
        <v>2265</v>
      </c>
      <c r="L1609" s="288">
        <v>45931.0</v>
      </c>
      <c r="M1609" s="154"/>
      <c r="N1609" s="151"/>
      <c r="O1609" s="317" t="s">
        <v>5852</v>
      </c>
      <c r="P1609" s="317"/>
      <c r="Q1609" s="317" t="s">
        <v>5853</v>
      </c>
    </row>
    <row r="1610">
      <c r="A1610" s="287"/>
      <c r="B1610" s="128">
        <v>184.0</v>
      </c>
      <c r="C1610" s="128">
        <v>800184.0</v>
      </c>
      <c r="D1610" s="242" t="s">
        <v>5854</v>
      </c>
      <c r="E1610" s="168" t="s">
        <v>73</v>
      </c>
      <c r="F1610" s="217">
        <v>13830.0</v>
      </c>
      <c r="G1610" s="217">
        <v>13830.0</v>
      </c>
      <c r="H1610" s="218">
        <f t="shared" si="3"/>
        <v>0</v>
      </c>
      <c r="I1610" s="230" t="s">
        <v>5855</v>
      </c>
      <c r="J1610" s="246" t="s">
        <v>41</v>
      </c>
      <c r="K1610" s="231" t="s">
        <v>692</v>
      </c>
      <c r="L1610" s="285">
        <v>45931.0</v>
      </c>
      <c r="M1610" s="154"/>
      <c r="N1610" s="151"/>
      <c r="O1610" s="317" t="s">
        <v>5856</v>
      </c>
      <c r="P1610" s="317"/>
      <c r="Q1610" s="317" t="s">
        <v>5857</v>
      </c>
    </row>
    <row r="1611">
      <c r="A1611" s="287"/>
      <c r="B1611" s="128">
        <v>11.0</v>
      </c>
      <c r="C1611" s="128">
        <v>1100011.0</v>
      </c>
      <c r="D1611" s="242" t="s">
        <v>5858</v>
      </c>
      <c r="E1611" s="167" t="s">
        <v>73</v>
      </c>
      <c r="F1611" s="328">
        <v>140000.0</v>
      </c>
      <c r="G1611" s="328">
        <v>140000.0</v>
      </c>
      <c r="H1611" s="304">
        <f t="shared" si="3"/>
        <v>0</v>
      </c>
      <c r="I1611" s="228" t="s">
        <v>1502</v>
      </c>
      <c r="J1611" s="250" t="s">
        <v>53</v>
      </c>
      <c r="K1611" s="229" t="s">
        <v>3546</v>
      </c>
      <c r="L1611" s="288">
        <v>45931.0</v>
      </c>
      <c r="M1611" s="154"/>
      <c r="N1611" s="151"/>
      <c r="O1611" s="317" t="s">
        <v>5859</v>
      </c>
      <c r="P1611" s="317"/>
      <c r="Q1611" s="317" t="s">
        <v>5860</v>
      </c>
    </row>
    <row r="1612">
      <c r="A1612" s="287"/>
      <c r="B1612" s="128">
        <v>165.0</v>
      </c>
      <c r="C1612" s="128">
        <v>700165.0</v>
      </c>
      <c r="D1612" s="241" t="s">
        <v>5861</v>
      </c>
      <c r="E1612" s="312" t="s">
        <v>4642</v>
      </c>
      <c r="F1612" s="217">
        <v>9800.0</v>
      </c>
      <c r="G1612" s="218">
        <v>6533.0</v>
      </c>
      <c r="H1612" s="218">
        <f t="shared" si="3"/>
        <v>3267</v>
      </c>
      <c r="I1612" s="230" t="s">
        <v>503</v>
      </c>
      <c r="J1612" s="246" t="s">
        <v>35</v>
      </c>
      <c r="K1612" s="231" t="s">
        <v>347</v>
      </c>
      <c r="L1612" s="285">
        <v>45901.0</v>
      </c>
      <c r="M1612" s="154"/>
      <c r="N1612" s="151"/>
      <c r="O1612" s="317" t="s">
        <v>5862</v>
      </c>
      <c r="P1612" s="317"/>
      <c r="Q1612" s="317" t="s">
        <v>5863</v>
      </c>
    </row>
    <row r="1613">
      <c r="A1613" s="287"/>
      <c r="B1613" s="128">
        <v>267.0</v>
      </c>
      <c r="C1613" s="128">
        <v>700267.0</v>
      </c>
      <c r="D1613" s="241" t="s">
        <v>5864</v>
      </c>
      <c r="E1613" s="312" t="s">
        <v>4642</v>
      </c>
      <c r="F1613" s="216">
        <v>20000.0</v>
      </c>
      <c r="G1613" s="221">
        <v>10909.0</v>
      </c>
      <c r="H1613" s="221">
        <f t="shared" si="3"/>
        <v>9091</v>
      </c>
      <c r="I1613" s="228" t="s">
        <v>503</v>
      </c>
      <c r="J1613" s="250" t="s">
        <v>35</v>
      </c>
      <c r="K1613" s="229" t="s">
        <v>423</v>
      </c>
      <c r="L1613" s="288">
        <v>45931.0</v>
      </c>
      <c r="M1613" s="154"/>
      <c r="N1613" s="151"/>
      <c r="O1613" s="317" t="s">
        <v>5865</v>
      </c>
      <c r="P1613" s="317"/>
      <c r="Q1613" s="317" t="s">
        <v>5866</v>
      </c>
    </row>
    <row r="1614">
      <c r="A1614" s="287"/>
      <c r="B1614" s="128">
        <v>21.0</v>
      </c>
      <c r="C1614" s="128">
        <v>800021.0</v>
      </c>
      <c r="D1614" s="242" t="s">
        <v>5867</v>
      </c>
      <c r="E1614" s="312" t="s">
        <v>4642</v>
      </c>
      <c r="F1614" s="217">
        <v>8000.0</v>
      </c>
      <c r="G1614" s="218">
        <v>6000.0</v>
      </c>
      <c r="H1614" s="218">
        <f t="shared" si="3"/>
        <v>2000</v>
      </c>
      <c r="I1614" s="230" t="s">
        <v>311</v>
      </c>
      <c r="J1614" s="246" t="s">
        <v>41</v>
      </c>
      <c r="K1614" s="231" t="s">
        <v>740</v>
      </c>
      <c r="L1614" s="285">
        <v>45931.0</v>
      </c>
      <c r="M1614" s="154"/>
      <c r="N1614" s="151"/>
      <c r="O1614" s="317" t="s">
        <v>5868</v>
      </c>
      <c r="P1614" s="317"/>
      <c r="Q1614" s="317" t="s">
        <v>5869</v>
      </c>
    </row>
    <row r="1615">
      <c r="A1615" s="287"/>
      <c r="B1615" s="128">
        <v>22.0</v>
      </c>
      <c r="C1615" s="128">
        <v>800022.0</v>
      </c>
      <c r="D1615" s="242" t="s">
        <v>5870</v>
      </c>
      <c r="E1615" s="312" t="s">
        <v>4642</v>
      </c>
      <c r="F1615" s="216">
        <v>8000.0</v>
      </c>
      <c r="G1615" s="221">
        <v>6000.0</v>
      </c>
      <c r="H1615" s="221">
        <f t="shared" si="3"/>
        <v>2000</v>
      </c>
      <c r="I1615" s="228" t="s">
        <v>311</v>
      </c>
      <c r="J1615" s="250" t="s">
        <v>41</v>
      </c>
      <c r="K1615" s="229" t="s">
        <v>740</v>
      </c>
      <c r="L1615" s="288">
        <v>45931.0</v>
      </c>
      <c r="M1615" s="154"/>
      <c r="N1615" s="151"/>
      <c r="O1615" s="317" t="s">
        <v>5868</v>
      </c>
      <c r="P1615" s="317"/>
      <c r="Q1615" s="317" t="s">
        <v>5869</v>
      </c>
    </row>
    <row r="1616">
      <c r="A1616" s="287"/>
      <c r="B1616" s="128">
        <v>23.0</v>
      </c>
      <c r="C1616" s="128">
        <v>800023.0</v>
      </c>
      <c r="D1616" s="242" t="s">
        <v>5871</v>
      </c>
      <c r="E1616" s="312" t="s">
        <v>4642</v>
      </c>
      <c r="F1616" s="217">
        <v>8000.0</v>
      </c>
      <c r="G1616" s="218">
        <v>6000.0</v>
      </c>
      <c r="H1616" s="218">
        <f t="shared" si="3"/>
        <v>2000</v>
      </c>
      <c r="I1616" s="230" t="s">
        <v>311</v>
      </c>
      <c r="J1616" s="246" t="s">
        <v>41</v>
      </c>
      <c r="K1616" s="231" t="s">
        <v>740</v>
      </c>
      <c r="L1616" s="285">
        <v>45931.0</v>
      </c>
      <c r="M1616" s="154"/>
      <c r="N1616" s="151"/>
      <c r="O1616" s="317" t="s">
        <v>5872</v>
      </c>
      <c r="P1616" s="317"/>
      <c r="Q1616" s="317" t="s">
        <v>5869</v>
      </c>
    </row>
    <row r="1617">
      <c r="A1617" s="287"/>
      <c r="B1617" s="128">
        <v>160.0</v>
      </c>
      <c r="C1617" s="128">
        <v>1000160.0</v>
      </c>
      <c r="D1617" s="242" t="s">
        <v>5873</v>
      </c>
      <c r="E1617" s="167" t="s">
        <v>73</v>
      </c>
      <c r="F1617" s="330">
        <v>35800.0</v>
      </c>
      <c r="G1617" s="330">
        <v>35800.0</v>
      </c>
      <c r="H1617" s="304">
        <f t="shared" si="3"/>
        <v>0</v>
      </c>
      <c r="I1617" s="228" t="s">
        <v>3052</v>
      </c>
      <c r="J1617" s="250" t="s">
        <v>3507</v>
      </c>
      <c r="K1617" s="229" t="s">
        <v>3360</v>
      </c>
      <c r="L1617" s="288">
        <v>45931.0</v>
      </c>
      <c r="M1617" s="154"/>
      <c r="N1617" s="151"/>
      <c r="O1617" s="317" t="s">
        <v>5874</v>
      </c>
      <c r="P1617" s="317"/>
      <c r="Q1617" s="317" t="s">
        <v>5875</v>
      </c>
    </row>
    <row r="1618">
      <c r="A1618" s="287"/>
      <c r="B1618" s="128">
        <v>215.0</v>
      </c>
      <c r="C1618" s="128">
        <v>1100215.0</v>
      </c>
      <c r="D1618" s="242" t="s">
        <v>5876</v>
      </c>
      <c r="E1618" s="167" t="s">
        <v>73</v>
      </c>
      <c r="F1618" s="327">
        <v>35000.0</v>
      </c>
      <c r="G1618" s="327">
        <v>35000.0</v>
      </c>
      <c r="H1618" s="305">
        <f t="shared" si="3"/>
        <v>0</v>
      </c>
      <c r="I1618" s="230" t="s">
        <v>5582</v>
      </c>
      <c r="J1618" s="246" t="s">
        <v>53</v>
      </c>
      <c r="K1618" s="231" t="s">
        <v>3587</v>
      </c>
      <c r="L1618" s="285">
        <v>45931.0</v>
      </c>
      <c r="M1618" s="154"/>
      <c r="N1618" s="151"/>
      <c r="O1618" s="317" t="s">
        <v>5877</v>
      </c>
      <c r="P1618" s="317"/>
      <c r="Q1618" s="317" t="s">
        <v>5878</v>
      </c>
    </row>
    <row r="1619">
      <c r="A1619" s="287"/>
      <c r="B1619" s="128">
        <v>151.0</v>
      </c>
      <c r="C1619" s="128">
        <v>1300151.0</v>
      </c>
      <c r="D1619" s="245" t="s">
        <v>5879</v>
      </c>
      <c r="E1619" s="167" t="s">
        <v>73</v>
      </c>
      <c r="F1619" s="304">
        <v>200000.0</v>
      </c>
      <c r="G1619" s="304">
        <v>200000.0</v>
      </c>
      <c r="H1619" s="304">
        <f t="shared" si="3"/>
        <v>0</v>
      </c>
      <c r="I1619" s="228"/>
      <c r="J1619" s="250" t="s">
        <v>55</v>
      </c>
      <c r="K1619" s="229" t="s">
        <v>3546</v>
      </c>
      <c r="L1619" s="288">
        <v>45901.0</v>
      </c>
      <c r="M1619" s="154"/>
      <c r="N1619" s="151"/>
      <c r="O1619" s="317" t="s">
        <v>5880</v>
      </c>
      <c r="P1619" s="317"/>
      <c r="Q1619" s="317" t="s">
        <v>5881</v>
      </c>
    </row>
    <row r="1620">
      <c r="A1620" s="287"/>
      <c r="B1620" s="128">
        <v>16.0</v>
      </c>
      <c r="C1620" s="128">
        <v>1300016.0</v>
      </c>
      <c r="D1620" s="242" t="s">
        <v>5882</v>
      </c>
      <c r="E1620" s="167" t="s">
        <v>73</v>
      </c>
      <c r="F1620" s="305">
        <v>125000.0</v>
      </c>
      <c r="G1620" s="305">
        <v>125000.0</v>
      </c>
      <c r="H1620" s="305">
        <f t="shared" si="3"/>
        <v>0</v>
      </c>
      <c r="I1620" s="230"/>
      <c r="J1620" s="246" t="s">
        <v>55</v>
      </c>
      <c r="K1620" s="231" t="s">
        <v>3587</v>
      </c>
      <c r="L1620" s="285">
        <v>45931.0</v>
      </c>
      <c r="M1620" s="154"/>
      <c r="N1620" s="151"/>
      <c r="O1620" s="317" t="s">
        <v>5883</v>
      </c>
      <c r="P1620" s="317"/>
      <c r="Q1620" s="317" t="s">
        <v>5884</v>
      </c>
    </row>
    <row r="1621">
      <c r="A1621" s="287"/>
      <c r="B1621" s="128">
        <v>89.0</v>
      </c>
      <c r="C1621" s="128">
        <v>700089.0</v>
      </c>
      <c r="D1621" s="241" t="s">
        <v>5885</v>
      </c>
      <c r="E1621" s="312" t="s">
        <v>4642</v>
      </c>
      <c r="F1621" s="216">
        <v>12000.0</v>
      </c>
      <c r="G1621" s="221">
        <v>6000.0</v>
      </c>
      <c r="H1621" s="221">
        <f t="shared" si="3"/>
        <v>6000</v>
      </c>
      <c r="I1621" s="228" t="s">
        <v>5886</v>
      </c>
      <c r="J1621" s="250" t="s">
        <v>35</v>
      </c>
      <c r="K1621" s="229" t="s">
        <v>1050</v>
      </c>
      <c r="L1621" s="288">
        <v>45931.0</v>
      </c>
      <c r="M1621" s="154"/>
      <c r="N1621" s="151"/>
      <c r="O1621" s="317" t="s">
        <v>5887</v>
      </c>
      <c r="P1621" s="317"/>
      <c r="Q1621" s="317"/>
    </row>
    <row r="1622">
      <c r="A1622" s="287"/>
      <c r="B1622" s="128">
        <v>63.0</v>
      </c>
      <c r="C1622" s="128">
        <v>1300063.0</v>
      </c>
      <c r="D1622" s="242" t="s">
        <v>5888</v>
      </c>
      <c r="E1622" s="167" t="s">
        <v>73</v>
      </c>
      <c r="F1622" s="305">
        <v>330000.0</v>
      </c>
      <c r="G1622" s="305">
        <v>330000.0</v>
      </c>
      <c r="H1622" s="305">
        <f t="shared" si="3"/>
        <v>0</v>
      </c>
      <c r="I1622" s="230"/>
      <c r="J1622" s="246" t="s">
        <v>55</v>
      </c>
      <c r="K1622" s="231" t="s">
        <v>4020</v>
      </c>
      <c r="L1622" s="285">
        <v>45931.0</v>
      </c>
      <c r="M1622" s="154"/>
      <c r="N1622" s="151"/>
      <c r="O1622" s="317" t="s">
        <v>5889</v>
      </c>
      <c r="P1622" s="317"/>
      <c r="Q1622" s="317" t="s">
        <v>5890</v>
      </c>
    </row>
    <row r="1623">
      <c r="A1623" s="287"/>
      <c r="B1623" s="128">
        <v>34.0</v>
      </c>
      <c r="C1623" s="128">
        <v>1200034.0</v>
      </c>
      <c r="D1623" s="242" t="s">
        <v>5891</v>
      </c>
      <c r="E1623" s="167" t="s">
        <v>73</v>
      </c>
      <c r="F1623" s="330">
        <v>245000.0</v>
      </c>
      <c r="G1623" s="330">
        <v>245000.0</v>
      </c>
      <c r="H1623" s="304">
        <f t="shared" si="3"/>
        <v>0</v>
      </c>
      <c r="I1623" s="228" t="s">
        <v>4050</v>
      </c>
      <c r="J1623" s="250" t="s">
        <v>54</v>
      </c>
      <c r="K1623" s="229" t="s">
        <v>4311</v>
      </c>
      <c r="L1623" s="288">
        <v>45931.0</v>
      </c>
      <c r="M1623" s="154"/>
      <c r="N1623" s="151"/>
      <c r="O1623" s="317" t="s">
        <v>5892</v>
      </c>
      <c r="P1623" s="317"/>
      <c r="Q1623" s="317" t="s">
        <v>5893</v>
      </c>
    </row>
    <row r="1624">
      <c r="A1624" s="287"/>
      <c r="B1624" s="128">
        <v>60.0</v>
      </c>
      <c r="C1624" s="128">
        <v>1100060.0</v>
      </c>
      <c r="D1624" s="242" t="s">
        <v>5894</v>
      </c>
      <c r="E1624" s="167" t="s">
        <v>73</v>
      </c>
      <c r="F1624" s="327">
        <v>200000.0</v>
      </c>
      <c r="G1624" s="327">
        <v>200000.0</v>
      </c>
      <c r="H1624" s="305">
        <f t="shared" si="3"/>
        <v>0</v>
      </c>
      <c r="I1624" s="230" t="s">
        <v>5895</v>
      </c>
      <c r="J1624" s="246" t="s">
        <v>53</v>
      </c>
      <c r="K1624" s="231" t="s">
        <v>3660</v>
      </c>
      <c r="L1624" s="285">
        <v>45931.0</v>
      </c>
      <c r="M1624" s="154"/>
      <c r="N1624" s="151"/>
      <c r="O1624" s="317" t="s">
        <v>5896</v>
      </c>
      <c r="P1624" s="317"/>
      <c r="Q1624" s="317" t="s">
        <v>5897</v>
      </c>
    </row>
    <row r="1625">
      <c r="A1625" s="287"/>
      <c r="B1625" s="128">
        <v>264.0</v>
      </c>
      <c r="C1625" s="128">
        <v>1100264.0</v>
      </c>
      <c r="D1625" s="242" t="s">
        <v>5898</v>
      </c>
      <c r="E1625" s="167" t="s">
        <v>73</v>
      </c>
      <c r="F1625" s="328">
        <v>199999.0</v>
      </c>
      <c r="G1625" s="328">
        <v>199999.0</v>
      </c>
      <c r="H1625" s="304">
        <f t="shared" si="3"/>
        <v>0</v>
      </c>
      <c r="I1625" s="228" t="s">
        <v>1502</v>
      </c>
      <c r="J1625" s="250" t="s">
        <v>53</v>
      </c>
      <c r="K1625" s="229" t="s">
        <v>3546</v>
      </c>
      <c r="L1625" s="288">
        <v>45931.0</v>
      </c>
      <c r="M1625" s="154"/>
      <c r="N1625" s="151"/>
      <c r="O1625" s="317" t="s">
        <v>5899</v>
      </c>
      <c r="P1625" s="317"/>
      <c r="Q1625" s="317" t="s">
        <v>5900</v>
      </c>
    </row>
    <row r="1626">
      <c r="A1626" s="287"/>
      <c r="B1626" s="128">
        <v>30.0</v>
      </c>
      <c r="C1626" s="128">
        <v>1100030.0</v>
      </c>
      <c r="D1626" s="242" t="s">
        <v>5901</v>
      </c>
      <c r="E1626" s="167" t="s">
        <v>73</v>
      </c>
      <c r="F1626" s="327">
        <v>191572.0</v>
      </c>
      <c r="G1626" s="327">
        <v>191572.0</v>
      </c>
      <c r="H1626" s="305">
        <f t="shared" si="3"/>
        <v>0</v>
      </c>
      <c r="I1626" s="230" t="s">
        <v>2290</v>
      </c>
      <c r="J1626" s="246" t="s">
        <v>53</v>
      </c>
      <c r="K1626" s="231" t="s">
        <v>3546</v>
      </c>
      <c r="L1626" s="285">
        <v>45931.0</v>
      </c>
      <c r="M1626" s="154"/>
      <c r="N1626" s="151"/>
      <c r="O1626" s="317" t="s">
        <v>5902</v>
      </c>
      <c r="P1626" s="317"/>
      <c r="Q1626" s="317" t="s">
        <v>5903</v>
      </c>
    </row>
    <row r="1627">
      <c r="A1627" s="287"/>
      <c r="B1627" s="128">
        <v>9.0</v>
      </c>
      <c r="C1627" s="128">
        <v>1200009.0</v>
      </c>
      <c r="D1627" s="242" t="s">
        <v>5904</v>
      </c>
      <c r="E1627" s="167" t="s">
        <v>73</v>
      </c>
      <c r="F1627" s="330">
        <v>195349.0</v>
      </c>
      <c r="G1627" s="330">
        <v>195349.0</v>
      </c>
      <c r="H1627" s="304">
        <f t="shared" si="3"/>
        <v>0</v>
      </c>
      <c r="I1627" s="228" t="s">
        <v>5905</v>
      </c>
      <c r="J1627" s="250" t="s">
        <v>54</v>
      </c>
      <c r="K1627" s="229" t="s">
        <v>3546</v>
      </c>
      <c r="L1627" s="288">
        <v>45931.0</v>
      </c>
      <c r="M1627" s="154"/>
      <c r="N1627" s="151"/>
      <c r="O1627" s="317" t="s">
        <v>5906</v>
      </c>
      <c r="P1627" s="317"/>
      <c r="Q1627" s="317" t="s">
        <v>5907</v>
      </c>
    </row>
    <row r="1628">
      <c r="A1628" s="287"/>
      <c r="B1628" s="128">
        <v>103.0</v>
      </c>
      <c r="C1628" s="128">
        <v>1000103.0</v>
      </c>
      <c r="D1628" s="245" t="s">
        <v>5908</v>
      </c>
      <c r="E1628" s="167" t="s">
        <v>73</v>
      </c>
      <c r="F1628" s="329">
        <v>230000.0</v>
      </c>
      <c r="G1628" s="329">
        <v>230000.0</v>
      </c>
      <c r="H1628" s="305">
        <f t="shared" si="3"/>
        <v>0</v>
      </c>
      <c r="I1628" s="230" t="s">
        <v>3052</v>
      </c>
      <c r="J1628" s="246" t="s">
        <v>52</v>
      </c>
      <c r="K1628" s="231" t="s">
        <v>3352</v>
      </c>
      <c r="L1628" s="285">
        <v>45931.0</v>
      </c>
      <c r="M1628" s="154"/>
      <c r="N1628" s="151"/>
      <c r="O1628" s="317" t="s">
        <v>5909</v>
      </c>
      <c r="P1628" s="317"/>
      <c r="Q1628" s="317" t="s">
        <v>5910</v>
      </c>
    </row>
    <row r="1629">
      <c r="A1629" s="287"/>
      <c r="B1629" s="128">
        <v>215.0</v>
      </c>
      <c r="C1629" s="128">
        <v>1200215.0</v>
      </c>
      <c r="D1629" s="242" t="s">
        <v>5911</v>
      </c>
      <c r="E1629" s="167" t="s">
        <v>73</v>
      </c>
      <c r="F1629" s="330">
        <v>200000.0</v>
      </c>
      <c r="G1629" s="330">
        <v>200000.0</v>
      </c>
      <c r="H1629" s="304">
        <f t="shared" si="3"/>
        <v>0</v>
      </c>
      <c r="I1629" s="228" t="s">
        <v>1502</v>
      </c>
      <c r="J1629" s="250" t="s">
        <v>54</v>
      </c>
      <c r="K1629" s="229" t="s">
        <v>3546</v>
      </c>
      <c r="L1629" s="288">
        <v>45931.0</v>
      </c>
      <c r="M1629" s="154"/>
      <c r="N1629" s="151"/>
      <c r="O1629" s="317" t="s">
        <v>5912</v>
      </c>
      <c r="P1629" s="317"/>
      <c r="Q1629" s="317" t="s">
        <v>5913</v>
      </c>
    </row>
    <row r="1630">
      <c r="A1630" s="287"/>
      <c r="B1630" s="128">
        <v>194.0</v>
      </c>
      <c r="C1630" s="128">
        <v>1200194.0</v>
      </c>
      <c r="D1630" s="242" t="s">
        <v>5914</v>
      </c>
      <c r="E1630" s="167" t="s">
        <v>73</v>
      </c>
      <c r="F1630" s="329">
        <v>176500.0</v>
      </c>
      <c r="G1630" s="329">
        <v>176500.0</v>
      </c>
      <c r="H1630" s="305">
        <f t="shared" si="3"/>
        <v>0</v>
      </c>
      <c r="I1630" s="230" t="s">
        <v>4501</v>
      </c>
      <c r="J1630" s="246" t="s">
        <v>54</v>
      </c>
      <c r="K1630" s="231" t="s">
        <v>3546</v>
      </c>
      <c r="L1630" s="285">
        <v>45931.0</v>
      </c>
      <c r="M1630" s="154"/>
      <c r="N1630" s="151"/>
      <c r="O1630" s="317" t="s">
        <v>5915</v>
      </c>
      <c r="P1630" s="317"/>
      <c r="Q1630" s="317" t="s">
        <v>5916</v>
      </c>
    </row>
    <row r="1631">
      <c r="A1631" s="287"/>
      <c r="B1631" s="128">
        <v>177.0</v>
      </c>
      <c r="C1631" s="128">
        <v>1100177.0</v>
      </c>
      <c r="D1631" s="242" t="s">
        <v>5917</v>
      </c>
      <c r="E1631" s="167" t="s">
        <v>73</v>
      </c>
      <c r="F1631" s="328">
        <v>150000.0</v>
      </c>
      <c r="G1631" s="328">
        <v>150000.0</v>
      </c>
      <c r="H1631" s="304">
        <f t="shared" si="3"/>
        <v>0</v>
      </c>
      <c r="I1631" s="228" t="s">
        <v>2877</v>
      </c>
      <c r="J1631" s="250" t="s">
        <v>53</v>
      </c>
      <c r="K1631" s="229" t="s">
        <v>3928</v>
      </c>
      <c r="L1631" s="288">
        <v>45931.0</v>
      </c>
      <c r="M1631" s="154"/>
      <c r="N1631" s="151"/>
      <c r="O1631" s="317" t="s">
        <v>5918</v>
      </c>
      <c r="P1631" s="317"/>
      <c r="Q1631" s="317" t="s">
        <v>5919</v>
      </c>
    </row>
    <row r="1632">
      <c r="A1632" s="287"/>
      <c r="B1632" s="128">
        <v>12.0</v>
      </c>
      <c r="C1632" s="128">
        <v>1100012.0</v>
      </c>
      <c r="D1632" s="242" t="s">
        <v>5920</v>
      </c>
      <c r="E1632" s="167" t="s">
        <v>73</v>
      </c>
      <c r="F1632" s="327">
        <v>180000.0</v>
      </c>
      <c r="G1632" s="327">
        <v>180000.0</v>
      </c>
      <c r="H1632" s="305">
        <f t="shared" si="3"/>
        <v>0</v>
      </c>
      <c r="I1632" s="230" t="s">
        <v>1135</v>
      </c>
      <c r="J1632" s="246" t="s">
        <v>53</v>
      </c>
      <c r="K1632" s="231" t="s">
        <v>3660</v>
      </c>
      <c r="L1632" s="285">
        <v>45931.0</v>
      </c>
      <c r="M1632" s="154"/>
      <c r="N1632" s="151"/>
      <c r="O1632" s="317" t="s">
        <v>5921</v>
      </c>
      <c r="P1632" s="317"/>
      <c r="Q1632" s="317" t="s">
        <v>5922</v>
      </c>
    </row>
    <row r="1633">
      <c r="A1633" s="287"/>
      <c r="B1633" s="128">
        <v>212.0</v>
      </c>
      <c r="C1633" s="128">
        <v>800212.0</v>
      </c>
      <c r="D1633" s="242" t="s">
        <v>5923</v>
      </c>
      <c r="E1633" s="312" t="s">
        <v>4642</v>
      </c>
      <c r="F1633" s="216">
        <v>50000.0</v>
      </c>
      <c r="G1633" s="221">
        <v>48333.67</v>
      </c>
      <c r="H1633" s="221">
        <f t="shared" si="3"/>
        <v>1666.33</v>
      </c>
      <c r="I1633" s="228" t="s">
        <v>5924</v>
      </c>
      <c r="J1633" s="250" t="s">
        <v>41</v>
      </c>
      <c r="K1633" s="229" t="s">
        <v>364</v>
      </c>
      <c r="L1633" s="288">
        <v>45931.0</v>
      </c>
      <c r="M1633" s="154"/>
      <c r="N1633" s="151"/>
      <c r="O1633" s="317" t="s">
        <v>5925</v>
      </c>
      <c r="P1633" s="317"/>
      <c r="Q1633" s="317" t="s">
        <v>5926</v>
      </c>
    </row>
    <row r="1634">
      <c r="A1634" s="287"/>
      <c r="B1634" s="263">
        <v>76.0</v>
      </c>
      <c r="C1634" s="263">
        <v>900076.0</v>
      </c>
      <c r="D1634" s="242" t="s">
        <v>5927</v>
      </c>
      <c r="E1634" s="264" t="s">
        <v>73</v>
      </c>
      <c r="F1634" s="335">
        <v>759000.0</v>
      </c>
      <c r="G1634" s="335">
        <v>759000.0</v>
      </c>
      <c r="H1634" s="336">
        <f t="shared" si="3"/>
        <v>0</v>
      </c>
      <c r="I1634" s="337" t="s">
        <v>1110</v>
      </c>
      <c r="J1634" s="246" t="s">
        <v>46</v>
      </c>
      <c r="K1634" s="231" t="s">
        <v>1503</v>
      </c>
      <c r="L1634" s="285">
        <v>45931.0</v>
      </c>
      <c r="M1634" s="154"/>
      <c r="N1634" s="151"/>
      <c r="O1634" s="317"/>
      <c r="P1634" s="317"/>
      <c r="Q1634" s="317"/>
    </row>
    <row r="1635">
      <c r="A1635" s="287"/>
      <c r="B1635" s="338">
        <v>80.0</v>
      </c>
      <c r="C1635" s="338">
        <v>1100080.0</v>
      </c>
      <c r="D1635" s="339" t="s">
        <v>5928</v>
      </c>
      <c r="E1635" s="340" t="s">
        <v>73</v>
      </c>
      <c r="F1635" s="341">
        <v>150000.0</v>
      </c>
      <c r="G1635" s="341">
        <v>150000.0</v>
      </c>
      <c r="H1635" s="342">
        <f t="shared" si="3"/>
        <v>0</v>
      </c>
      <c r="I1635" s="228" t="s">
        <v>1129</v>
      </c>
      <c r="J1635" s="250" t="s">
        <v>53</v>
      </c>
      <c r="K1635" s="229" t="s">
        <v>3546</v>
      </c>
      <c r="L1635" s="288">
        <v>45931.0</v>
      </c>
      <c r="M1635" s="154"/>
      <c r="N1635" s="151"/>
      <c r="O1635" s="317" t="s">
        <v>5929</v>
      </c>
      <c r="P1635" s="317"/>
      <c r="Q1635" s="317" t="s">
        <v>5930</v>
      </c>
    </row>
    <row r="1636">
      <c r="A1636" s="287"/>
      <c r="B1636" s="338">
        <v>175.0</v>
      </c>
      <c r="C1636" s="338">
        <v>1200175.0</v>
      </c>
      <c r="D1636" s="339" t="s">
        <v>5931</v>
      </c>
      <c r="E1636" s="340" t="s">
        <v>73</v>
      </c>
      <c r="F1636" s="329">
        <v>200000.0</v>
      </c>
      <c r="G1636" s="329">
        <v>200000.0</v>
      </c>
      <c r="H1636" s="305">
        <f t="shared" si="3"/>
        <v>0</v>
      </c>
      <c r="I1636" s="230" t="s">
        <v>5932</v>
      </c>
      <c r="J1636" s="246" t="s">
        <v>54</v>
      </c>
      <c r="K1636" s="231" t="s">
        <v>3546</v>
      </c>
      <c r="L1636" s="285">
        <v>45931.0</v>
      </c>
      <c r="M1636" s="154"/>
      <c r="N1636" s="151"/>
      <c r="O1636" s="317" t="s">
        <v>5933</v>
      </c>
      <c r="P1636" s="317"/>
      <c r="Q1636" s="317" t="s">
        <v>5934</v>
      </c>
    </row>
    <row r="1637">
      <c r="A1637" s="287"/>
      <c r="B1637" s="338">
        <v>202.0</v>
      </c>
      <c r="C1637" s="338">
        <v>1200202.0</v>
      </c>
      <c r="D1637" s="339" t="s">
        <v>5935</v>
      </c>
      <c r="E1637" s="340" t="s">
        <v>73</v>
      </c>
      <c r="F1637" s="330">
        <v>200000.0</v>
      </c>
      <c r="G1637" s="330">
        <v>200000.0</v>
      </c>
      <c r="H1637" s="304">
        <f t="shared" si="3"/>
        <v>0</v>
      </c>
      <c r="I1637" s="228" t="s">
        <v>4241</v>
      </c>
      <c r="J1637" s="250" t="s">
        <v>54</v>
      </c>
      <c r="K1637" s="229" t="s">
        <v>3546</v>
      </c>
      <c r="L1637" s="288">
        <v>45931.0</v>
      </c>
      <c r="M1637" s="154"/>
      <c r="N1637" s="151"/>
      <c r="O1637" s="317" t="s">
        <v>5936</v>
      </c>
      <c r="P1637" s="317"/>
      <c r="Q1637" s="317" t="s">
        <v>5937</v>
      </c>
    </row>
    <row r="1638">
      <c r="A1638" s="287"/>
      <c r="B1638" s="338">
        <v>216.0</v>
      </c>
      <c r="C1638" s="338">
        <v>1200216.0</v>
      </c>
      <c r="D1638" s="339" t="s">
        <v>5938</v>
      </c>
      <c r="E1638" s="340" t="s">
        <v>73</v>
      </c>
      <c r="F1638" s="329">
        <v>176000.0</v>
      </c>
      <c r="G1638" s="329">
        <v>176000.0</v>
      </c>
      <c r="H1638" s="305">
        <f t="shared" si="3"/>
        <v>0</v>
      </c>
      <c r="I1638" s="230" t="s">
        <v>5939</v>
      </c>
      <c r="J1638" s="246" t="s">
        <v>54</v>
      </c>
      <c r="K1638" s="231" t="s">
        <v>3546</v>
      </c>
      <c r="L1638" s="285">
        <v>45931.0</v>
      </c>
      <c r="M1638" s="154"/>
      <c r="N1638" s="151"/>
      <c r="O1638" s="317" t="s">
        <v>5940</v>
      </c>
      <c r="P1638" s="317"/>
      <c r="Q1638" s="317" t="s">
        <v>5941</v>
      </c>
    </row>
    <row r="1639">
      <c r="A1639" s="287"/>
      <c r="B1639" s="338">
        <v>105.0</v>
      </c>
      <c r="C1639" s="338">
        <v>1300105.0</v>
      </c>
      <c r="D1639" s="339" t="s">
        <v>5942</v>
      </c>
      <c r="E1639" s="340" t="s">
        <v>73</v>
      </c>
      <c r="F1639" s="304">
        <v>180000.0</v>
      </c>
      <c r="G1639" s="304">
        <v>180000.0</v>
      </c>
      <c r="H1639" s="304">
        <f t="shared" si="3"/>
        <v>0</v>
      </c>
      <c r="I1639" s="228"/>
      <c r="J1639" s="250" t="s">
        <v>55</v>
      </c>
      <c r="K1639" s="229" t="s">
        <v>3546</v>
      </c>
      <c r="L1639" s="288">
        <v>45931.0</v>
      </c>
      <c r="M1639" s="154"/>
      <c r="N1639" s="151"/>
      <c r="O1639" s="317" t="s">
        <v>5943</v>
      </c>
      <c r="P1639" s="317"/>
      <c r="Q1639" s="317" t="s">
        <v>5944</v>
      </c>
    </row>
    <row r="1640">
      <c r="A1640" s="287"/>
      <c r="B1640" s="338">
        <v>144.0</v>
      </c>
      <c r="C1640" s="338">
        <v>1000144.0</v>
      </c>
      <c r="D1640" s="339" t="s">
        <v>5945</v>
      </c>
      <c r="E1640" s="340" t="s">
        <v>73</v>
      </c>
      <c r="F1640" s="329">
        <v>39480.0</v>
      </c>
      <c r="G1640" s="329">
        <v>39480.0</v>
      </c>
      <c r="H1640" s="343">
        <f t="shared" si="3"/>
        <v>0</v>
      </c>
      <c r="I1640" s="230" t="s">
        <v>5946</v>
      </c>
      <c r="J1640" s="246" t="s">
        <v>3507</v>
      </c>
      <c r="K1640" s="231" t="s">
        <v>3389</v>
      </c>
      <c r="L1640" s="285">
        <v>45931.0</v>
      </c>
      <c r="M1640" s="154"/>
      <c r="N1640" s="151"/>
      <c r="O1640" s="317" t="s">
        <v>5947</v>
      </c>
      <c r="P1640" s="317"/>
      <c r="Q1640" s="317" t="s">
        <v>5948</v>
      </c>
    </row>
    <row r="1641">
      <c r="A1641" s="287"/>
      <c r="B1641" s="338">
        <v>104.0</v>
      </c>
      <c r="C1641" s="338">
        <v>1000104.0</v>
      </c>
      <c r="D1641" s="339" t="s">
        <v>5949</v>
      </c>
      <c r="E1641" s="340" t="s">
        <v>73</v>
      </c>
      <c r="F1641" s="330">
        <v>60000.0</v>
      </c>
      <c r="G1641" s="330">
        <v>60000.0</v>
      </c>
      <c r="H1641" s="342">
        <f t="shared" si="3"/>
        <v>0</v>
      </c>
      <c r="I1641" s="228" t="s">
        <v>3052</v>
      </c>
      <c r="J1641" s="250" t="s">
        <v>52</v>
      </c>
      <c r="K1641" s="229" t="s">
        <v>3373</v>
      </c>
      <c r="L1641" s="288">
        <v>45931.0</v>
      </c>
      <c r="M1641" s="154"/>
      <c r="N1641" s="151"/>
      <c r="O1641" s="317" t="s">
        <v>5947</v>
      </c>
      <c r="P1641" s="317"/>
      <c r="Q1641" s="317" t="s">
        <v>5950</v>
      </c>
    </row>
    <row r="1642">
      <c r="A1642" s="287"/>
      <c r="B1642" s="338">
        <v>47.0</v>
      </c>
      <c r="C1642" s="338">
        <v>1300047.0</v>
      </c>
      <c r="D1642" s="339" t="s">
        <v>5951</v>
      </c>
      <c r="E1642" s="340" t="s">
        <v>73</v>
      </c>
      <c r="F1642" s="305">
        <v>15000.0</v>
      </c>
      <c r="G1642" s="305">
        <v>15000.0</v>
      </c>
      <c r="H1642" s="305">
        <f t="shared" si="3"/>
        <v>0</v>
      </c>
      <c r="I1642" s="230"/>
      <c r="J1642" s="246" t="s">
        <v>55</v>
      </c>
      <c r="K1642" s="231" t="s">
        <v>3660</v>
      </c>
      <c r="L1642" s="285">
        <v>45931.0</v>
      </c>
      <c r="M1642" s="154"/>
      <c r="N1642" s="151"/>
      <c r="O1642" s="317" t="s">
        <v>5952</v>
      </c>
      <c r="P1642" s="317"/>
      <c r="Q1642" s="317" t="s">
        <v>5953</v>
      </c>
    </row>
    <row r="1643">
      <c r="A1643" s="287"/>
      <c r="B1643" s="338">
        <v>55.0</v>
      </c>
      <c r="C1643" s="338">
        <v>1300055.0</v>
      </c>
      <c r="D1643" s="339" t="s">
        <v>5954</v>
      </c>
      <c r="E1643" s="340" t="s">
        <v>73</v>
      </c>
      <c r="F1643" s="304">
        <v>98934.0</v>
      </c>
      <c r="G1643" s="304">
        <v>98934.0</v>
      </c>
      <c r="H1643" s="304">
        <f t="shared" si="3"/>
        <v>0</v>
      </c>
      <c r="I1643" s="228"/>
      <c r="J1643" s="250" t="s">
        <v>55</v>
      </c>
      <c r="K1643" s="229" t="s">
        <v>3660</v>
      </c>
      <c r="L1643" s="288">
        <v>45931.0</v>
      </c>
      <c r="M1643" s="154"/>
      <c r="N1643" s="151"/>
      <c r="O1643" s="317" t="s">
        <v>5955</v>
      </c>
      <c r="P1643" s="317"/>
      <c r="Q1643" s="317" t="s">
        <v>5956</v>
      </c>
    </row>
    <row r="1644">
      <c r="A1644" s="287"/>
      <c r="B1644" s="338">
        <v>94.0</v>
      </c>
      <c r="C1644" s="338">
        <v>1300094.0</v>
      </c>
      <c r="D1644" s="344" t="s">
        <v>5957</v>
      </c>
      <c r="E1644" s="340" t="s">
        <v>73</v>
      </c>
      <c r="F1644" s="305">
        <v>29230.0</v>
      </c>
      <c r="G1644" s="305">
        <v>29230.0</v>
      </c>
      <c r="H1644" s="305">
        <f t="shared" si="3"/>
        <v>0</v>
      </c>
      <c r="I1644" s="230"/>
      <c r="J1644" s="246" t="s">
        <v>55</v>
      </c>
      <c r="K1644" s="231" t="s">
        <v>3660</v>
      </c>
      <c r="L1644" s="285">
        <v>45931.0</v>
      </c>
      <c r="M1644" s="154"/>
      <c r="N1644" s="151"/>
      <c r="O1644" s="317" t="s">
        <v>5958</v>
      </c>
      <c r="P1644" s="317"/>
      <c r="Q1644" s="317" t="s">
        <v>5959</v>
      </c>
    </row>
    <row r="1645">
      <c r="A1645" s="287"/>
      <c r="B1645" s="338">
        <v>139.0</v>
      </c>
      <c r="C1645" s="338">
        <v>1300139.0</v>
      </c>
      <c r="D1645" s="339" t="s">
        <v>5960</v>
      </c>
      <c r="E1645" s="340" t="s">
        <v>73</v>
      </c>
      <c r="F1645" s="304">
        <v>98000.0</v>
      </c>
      <c r="G1645" s="304">
        <v>98000.0</v>
      </c>
      <c r="H1645" s="304">
        <f t="shared" si="3"/>
        <v>0</v>
      </c>
      <c r="I1645" s="228"/>
      <c r="J1645" s="250" t="s">
        <v>55</v>
      </c>
      <c r="K1645" s="229" t="s">
        <v>3587</v>
      </c>
      <c r="L1645" s="288">
        <v>45931.0</v>
      </c>
      <c r="M1645" s="154"/>
      <c r="N1645" s="151"/>
      <c r="O1645" s="317" t="s">
        <v>5961</v>
      </c>
      <c r="P1645" s="317"/>
      <c r="Q1645" s="317" t="s">
        <v>5962</v>
      </c>
    </row>
    <row r="1646">
      <c r="A1646" s="287"/>
      <c r="B1646" s="338">
        <v>110.0</v>
      </c>
      <c r="C1646" s="338">
        <v>1100110.0</v>
      </c>
      <c r="D1646" s="339" t="s">
        <v>5963</v>
      </c>
      <c r="E1646" s="340" t="s">
        <v>73</v>
      </c>
      <c r="F1646" s="327">
        <v>100000.0</v>
      </c>
      <c r="G1646" s="327">
        <v>100000.0</v>
      </c>
      <c r="H1646" s="343">
        <f t="shared" si="3"/>
        <v>0</v>
      </c>
      <c r="I1646" s="230" t="s">
        <v>5964</v>
      </c>
      <c r="J1646" s="246" t="s">
        <v>53</v>
      </c>
      <c r="K1646" s="231" t="s">
        <v>3587</v>
      </c>
      <c r="L1646" s="285">
        <v>45931.0</v>
      </c>
      <c r="M1646" s="154"/>
      <c r="N1646" s="151"/>
      <c r="O1646" s="317" t="s">
        <v>5965</v>
      </c>
      <c r="P1646" s="317"/>
      <c r="Q1646" s="317" t="s">
        <v>5966</v>
      </c>
    </row>
    <row r="1647">
      <c r="A1647" s="287"/>
      <c r="B1647" s="338">
        <v>10.0</v>
      </c>
      <c r="C1647" s="338">
        <v>1300010.0</v>
      </c>
      <c r="D1647" s="339" t="s">
        <v>5967</v>
      </c>
      <c r="E1647" s="340" t="s">
        <v>73</v>
      </c>
      <c r="F1647" s="304">
        <v>120000.0</v>
      </c>
      <c r="G1647" s="304">
        <v>120000.0</v>
      </c>
      <c r="H1647" s="304">
        <f t="shared" si="3"/>
        <v>0</v>
      </c>
      <c r="I1647" s="228"/>
      <c r="J1647" s="250" t="s">
        <v>55</v>
      </c>
      <c r="K1647" s="229" t="s">
        <v>3587</v>
      </c>
      <c r="L1647" s="288">
        <v>45931.0</v>
      </c>
      <c r="M1647" s="154"/>
      <c r="N1647" s="151"/>
      <c r="O1647" s="317" t="s">
        <v>5968</v>
      </c>
      <c r="P1647" s="317"/>
      <c r="Q1647" s="317" t="s">
        <v>5969</v>
      </c>
    </row>
    <row r="1648">
      <c r="A1648" s="287"/>
      <c r="B1648" s="338">
        <v>79.0</v>
      </c>
      <c r="C1648" s="338">
        <v>900079.0</v>
      </c>
      <c r="D1648" s="339" t="s">
        <v>5970</v>
      </c>
      <c r="E1648" s="340" t="s">
        <v>73</v>
      </c>
      <c r="F1648" s="284">
        <v>400000.0</v>
      </c>
      <c r="G1648" s="284">
        <v>400000.0</v>
      </c>
      <c r="H1648" s="343">
        <f t="shared" si="3"/>
        <v>0</v>
      </c>
      <c r="I1648" s="230" t="s">
        <v>102</v>
      </c>
      <c r="J1648" s="246" t="s">
        <v>1923</v>
      </c>
      <c r="K1648" s="231" t="s">
        <v>1503</v>
      </c>
      <c r="L1648" s="285">
        <v>45931.0</v>
      </c>
      <c r="M1648" s="154"/>
      <c r="N1648" s="151"/>
      <c r="O1648" s="317" t="s">
        <v>5971</v>
      </c>
      <c r="P1648" s="317"/>
      <c r="Q1648" s="317" t="s">
        <v>5972</v>
      </c>
    </row>
    <row r="1649">
      <c r="A1649" s="287"/>
      <c r="B1649" s="338">
        <v>66.0</v>
      </c>
      <c r="C1649" s="338">
        <v>1200066.0</v>
      </c>
      <c r="D1649" s="339" t="s">
        <v>5973</v>
      </c>
      <c r="E1649" s="340" t="s">
        <v>73</v>
      </c>
      <c r="F1649" s="330">
        <v>200000.0</v>
      </c>
      <c r="G1649" s="330">
        <v>200000.0</v>
      </c>
      <c r="H1649" s="304">
        <f t="shared" si="3"/>
        <v>0</v>
      </c>
      <c r="I1649" s="228" t="s">
        <v>5974</v>
      </c>
      <c r="J1649" s="250" t="s">
        <v>54</v>
      </c>
      <c r="K1649" s="229" t="s">
        <v>3546</v>
      </c>
      <c r="L1649" s="288">
        <v>45931.0</v>
      </c>
      <c r="M1649" s="154"/>
      <c r="N1649" s="151"/>
      <c r="O1649" s="317" t="s">
        <v>5975</v>
      </c>
      <c r="P1649" s="317"/>
      <c r="Q1649" s="317" t="s">
        <v>5976</v>
      </c>
    </row>
    <row r="1650">
      <c r="A1650" s="287"/>
      <c r="B1650" s="338">
        <v>84.0</v>
      </c>
      <c r="C1650" s="338">
        <v>1300084.0</v>
      </c>
      <c r="D1650" s="339" t="s">
        <v>5977</v>
      </c>
      <c r="E1650" s="340" t="s">
        <v>73</v>
      </c>
      <c r="F1650" s="305">
        <v>200000.0</v>
      </c>
      <c r="G1650" s="305">
        <v>200000.0</v>
      </c>
      <c r="H1650" s="305">
        <f t="shared" si="3"/>
        <v>0</v>
      </c>
      <c r="I1650" s="230"/>
      <c r="J1650" s="246" t="s">
        <v>55</v>
      </c>
      <c r="K1650" s="231" t="s">
        <v>3546</v>
      </c>
      <c r="L1650" s="285">
        <v>45931.0</v>
      </c>
      <c r="M1650" s="154"/>
      <c r="N1650" s="151"/>
      <c r="O1650" s="317" t="s">
        <v>5978</v>
      </c>
      <c r="P1650" s="317"/>
      <c r="Q1650" s="317" t="s">
        <v>5979</v>
      </c>
    </row>
    <row r="1651">
      <c r="A1651" s="287"/>
      <c r="B1651" s="338">
        <v>135.0</v>
      </c>
      <c r="C1651" s="338">
        <v>1300135.0</v>
      </c>
      <c r="D1651" s="339" t="s">
        <v>5980</v>
      </c>
      <c r="E1651" s="340" t="s">
        <v>73</v>
      </c>
      <c r="F1651" s="304">
        <v>200000.0</v>
      </c>
      <c r="G1651" s="304">
        <v>200000.0</v>
      </c>
      <c r="H1651" s="304">
        <f t="shared" si="3"/>
        <v>0</v>
      </c>
      <c r="I1651" s="228"/>
      <c r="J1651" s="250" t="s">
        <v>55</v>
      </c>
      <c r="K1651" s="229" t="s">
        <v>3546</v>
      </c>
      <c r="L1651" s="288">
        <v>45931.0</v>
      </c>
      <c r="M1651" s="154"/>
      <c r="N1651" s="151"/>
      <c r="O1651" s="317" t="s">
        <v>5981</v>
      </c>
      <c r="P1651" s="317"/>
      <c r="Q1651" s="317" t="s">
        <v>5982</v>
      </c>
    </row>
    <row r="1652">
      <c r="A1652" s="287"/>
      <c r="B1652" s="338">
        <v>137.0</v>
      </c>
      <c r="C1652" s="338">
        <v>1200137.0</v>
      </c>
      <c r="D1652" s="339" t="s">
        <v>5983</v>
      </c>
      <c r="E1652" s="340" t="s">
        <v>73</v>
      </c>
      <c r="F1652" s="329">
        <v>299600.0</v>
      </c>
      <c r="G1652" s="329">
        <v>299600.0</v>
      </c>
      <c r="H1652" s="305">
        <f t="shared" si="3"/>
        <v>0</v>
      </c>
      <c r="I1652" s="230" t="s">
        <v>1493</v>
      </c>
      <c r="J1652" s="246" t="s">
        <v>54</v>
      </c>
      <c r="K1652" s="231" t="s">
        <v>4311</v>
      </c>
      <c r="L1652" s="285">
        <v>45931.0</v>
      </c>
      <c r="M1652" s="154"/>
      <c r="N1652" s="151"/>
      <c r="O1652" s="317" t="s">
        <v>5984</v>
      </c>
      <c r="P1652" s="317"/>
      <c r="Q1652" s="317" t="s">
        <v>5985</v>
      </c>
    </row>
    <row r="1653">
      <c r="A1653" s="287"/>
      <c r="B1653" s="338">
        <v>142.0</v>
      </c>
      <c r="C1653" s="338">
        <v>1300142.0</v>
      </c>
      <c r="D1653" s="339" t="s">
        <v>5986</v>
      </c>
      <c r="E1653" s="340" t="s">
        <v>73</v>
      </c>
      <c r="F1653" s="304">
        <v>499693.0</v>
      </c>
      <c r="G1653" s="304">
        <v>499693.0</v>
      </c>
      <c r="H1653" s="304">
        <f t="shared" si="3"/>
        <v>0</v>
      </c>
      <c r="I1653" s="228"/>
      <c r="J1653" s="250" t="s">
        <v>55</v>
      </c>
      <c r="K1653" s="229" t="s">
        <v>4020</v>
      </c>
      <c r="L1653" s="288">
        <v>45931.0</v>
      </c>
      <c r="M1653" s="154"/>
      <c r="N1653" s="151"/>
      <c r="O1653" s="317" t="s">
        <v>5987</v>
      </c>
      <c r="P1653" s="317"/>
      <c r="Q1653" s="317" t="s">
        <v>5988</v>
      </c>
    </row>
    <row r="1654">
      <c r="A1654" s="287"/>
      <c r="B1654" s="338">
        <v>331.0</v>
      </c>
      <c r="C1654" s="338">
        <v>800331.0</v>
      </c>
      <c r="D1654" s="339" t="s">
        <v>5989</v>
      </c>
      <c r="E1654" s="312" t="s">
        <v>4642</v>
      </c>
      <c r="F1654" s="284">
        <v>80000.0</v>
      </c>
      <c r="G1654" s="343">
        <v>71111.0</v>
      </c>
      <c r="H1654" s="343">
        <f t="shared" si="3"/>
        <v>8889</v>
      </c>
      <c r="I1654" s="230" t="s">
        <v>1870</v>
      </c>
      <c r="J1654" s="246" t="s">
        <v>41</v>
      </c>
      <c r="K1654" s="231" t="s">
        <v>895</v>
      </c>
      <c r="L1654" s="285">
        <v>45931.0</v>
      </c>
      <c r="M1654" s="154"/>
      <c r="N1654" s="151"/>
      <c r="O1654" s="317"/>
      <c r="P1654" s="317"/>
      <c r="Q1654" s="317"/>
    </row>
    <row r="1655">
      <c r="A1655" s="287"/>
      <c r="B1655" s="338">
        <v>79.0</v>
      </c>
      <c r="C1655" s="338">
        <v>1200079.0</v>
      </c>
      <c r="D1655" s="339" t="s">
        <v>5990</v>
      </c>
      <c r="E1655" s="340" t="s">
        <v>73</v>
      </c>
      <c r="F1655" s="330">
        <v>100000.0</v>
      </c>
      <c r="G1655" s="330">
        <v>100000.0</v>
      </c>
      <c r="H1655" s="304">
        <f t="shared" si="3"/>
        <v>0</v>
      </c>
      <c r="I1655" s="228" t="s">
        <v>4339</v>
      </c>
      <c r="J1655" s="250" t="s">
        <v>54</v>
      </c>
      <c r="K1655" s="229" t="s">
        <v>3587</v>
      </c>
      <c r="L1655" s="288">
        <v>45931.0</v>
      </c>
      <c r="M1655" s="154"/>
      <c r="N1655" s="151"/>
      <c r="O1655" s="317" t="s">
        <v>5991</v>
      </c>
      <c r="Q1655" s="317" t="s">
        <v>5992</v>
      </c>
    </row>
    <row r="1656">
      <c r="A1656" s="287"/>
      <c r="B1656" s="338">
        <v>63.0</v>
      </c>
      <c r="C1656" s="338">
        <v>1100063.0</v>
      </c>
      <c r="D1656" s="339" t="s">
        <v>5993</v>
      </c>
      <c r="E1656" s="340" t="s">
        <v>73</v>
      </c>
      <c r="F1656" s="327">
        <v>200000.0</v>
      </c>
      <c r="G1656" s="327">
        <v>200000.0</v>
      </c>
      <c r="H1656" s="343">
        <f t="shared" si="3"/>
        <v>0</v>
      </c>
      <c r="I1656" s="230" t="s">
        <v>3762</v>
      </c>
      <c r="J1656" s="246" t="s">
        <v>53</v>
      </c>
      <c r="K1656" s="231" t="s">
        <v>3546</v>
      </c>
      <c r="L1656" s="285">
        <v>45931.0</v>
      </c>
      <c r="M1656" s="154"/>
      <c r="N1656" s="151"/>
      <c r="O1656" s="317" t="s">
        <v>5994</v>
      </c>
      <c r="P1656" s="317"/>
      <c r="Q1656" s="317" t="s">
        <v>5995</v>
      </c>
    </row>
    <row r="1657">
      <c r="A1657" s="287"/>
      <c r="B1657" s="338">
        <v>142.0</v>
      </c>
      <c r="C1657" s="338">
        <v>1200142.0</v>
      </c>
      <c r="D1657" s="339" t="s">
        <v>5996</v>
      </c>
      <c r="E1657" s="340" t="s">
        <v>73</v>
      </c>
      <c r="F1657" s="330">
        <v>240000.0</v>
      </c>
      <c r="G1657" s="330">
        <v>240000.0</v>
      </c>
      <c r="H1657" s="304">
        <f t="shared" si="3"/>
        <v>0</v>
      </c>
      <c r="I1657" s="228" t="s">
        <v>5399</v>
      </c>
      <c r="J1657" s="250" t="s">
        <v>54</v>
      </c>
      <c r="K1657" s="229" t="s">
        <v>4311</v>
      </c>
      <c r="L1657" s="288">
        <v>45931.0</v>
      </c>
      <c r="M1657" s="154"/>
      <c r="N1657" s="151"/>
      <c r="O1657" s="317" t="s">
        <v>5997</v>
      </c>
      <c r="P1657" s="317"/>
      <c r="Q1657" s="317" t="s">
        <v>5998</v>
      </c>
    </row>
    <row r="1658">
      <c r="A1658" s="287"/>
      <c r="B1658" s="338">
        <v>252.0</v>
      </c>
      <c r="C1658" s="338">
        <v>1100252.0</v>
      </c>
      <c r="D1658" s="339" t="s">
        <v>5999</v>
      </c>
      <c r="E1658" s="340" t="s">
        <v>73</v>
      </c>
      <c r="F1658" s="327">
        <v>200000.0</v>
      </c>
      <c r="G1658" s="327">
        <v>200000.0</v>
      </c>
      <c r="H1658" s="343">
        <f t="shared" si="3"/>
        <v>0</v>
      </c>
      <c r="I1658" s="230" t="s">
        <v>5332</v>
      </c>
      <c r="J1658" s="246" t="s">
        <v>53</v>
      </c>
      <c r="K1658" s="231" t="s">
        <v>3546</v>
      </c>
      <c r="L1658" s="285">
        <v>45931.0</v>
      </c>
      <c r="M1658" s="154"/>
      <c r="N1658" s="151"/>
      <c r="O1658" s="317" t="s">
        <v>6000</v>
      </c>
      <c r="Q1658" s="317" t="s">
        <v>6001</v>
      </c>
    </row>
    <row r="1659">
      <c r="A1659" s="287"/>
      <c r="B1659" s="338">
        <v>96.0</v>
      </c>
      <c r="C1659" s="338">
        <v>1200096.0</v>
      </c>
      <c r="D1659" s="339" t="s">
        <v>6002</v>
      </c>
      <c r="E1659" s="340" t="s">
        <v>73</v>
      </c>
      <c r="F1659" s="330">
        <v>200000.0</v>
      </c>
      <c r="G1659" s="330">
        <v>200000.0</v>
      </c>
      <c r="H1659" s="304">
        <f t="shared" si="3"/>
        <v>0</v>
      </c>
      <c r="I1659" s="228" t="s">
        <v>6003</v>
      </c>
      <c r="J1659" s="250" t="s">
        <v>54</v>
      </c>
      <c r="K1659" s="229" t="s">
        <v>3546</v>
      </c>
      <c r="L1659" s="288">
        <v>45931.0</v>
      </c>
      <c r="M1659" s="154"/>
      <c r="N1659" s="151"/>
      <c r="O1659" s="317" t="s">
        <v>6004</v>
      </c>
      <c r="Q1659" s="317" t="s">
        <v>6005</v>
      </c>
    </row>
    <row r="1660">
      <c r="A1660" s="287"/>
      <c r="B1660" s="338">
        <v>144.0</v>
      </c>
      <c r="C1660" s="338">
        <v>1300144.0</v>
      </c>
      <c r="D1660" s="339" t="s">
        <v>6006</v>
      </c>
      <c r="E1660" s="340" t="s">
        <v>73</v>
      </c>
      <c r="F1660" s="305">
        <v>197850.0</v>
      </c>
      <c r="G1660" s="305">
        <v>197850.0</v>
      </c>
      <c r="H1660" s="305">
        <f t="shared" si="3"/>
        <v>0</v>
      </c>
      <c r="I1660" s="230"/>
      <c r="J1660" s="246" t="s">
        <v>55</v>
      </c>
      <c r="K1660" s="231" t="s">
        <v>3546</v>
      </c>
      <c r="L1660" s="285">
        <v>45931.0</v>
      </c>
      <c r="M1660" s="154"/>
      <c r="N1660" s="151"/>
      <c r="O1660" s="317" t="s">
        <v>6007</v>
      </c>
      <c r="Q1660" s="317" t="s">
        <v>6008</v>
      </c>
    </row>
    <row r="1661">
      <c r="A1661" s="287"/>
      <c r="B1661" s="338">
        <v>79.0</v>
      </c>
      <c r="C1661" s="338">
        <v>1100079.0</v>
      </c>
      <c r="D1661" s="339" t="s">
        <v>6009</v>
      </c>
      <c r="E1661" s="340" t="s">
        <v>73</v>
      </c>
      <c r="F1661" s="328">
        <v>170000.0</v>
      </c>
      <c r="G1661" s="328">
        <v>170000.0</v>
      </c>
      <c r="H1661" s="342">
        <f t="shared" si="3"/>
        <v>0</v>
      </c>
      <c r="I1661" s="228" t="s">
        <v>2455</v>
      </c>
      <c r="J1661" s="250" t="s">
        <v>53</v>
      </c>
      <c r="K1661" s="229" t="s">
        <v>3546</v>
      </c>
      <c r="L1661" s="288">
        <v>45931.0</v>
      </c>
      <c r="M1661" s="154"/>
      <c r="N1661" s="151"/>
      <c r="O1661" s="317" t="s">
        <v>6010</v>
      </c>
      <c r="Q1661" s="317" t="s">
        <v>6011</v>
      </c>
    </row>
    <row r="1662">
      <c r="A1662" s="287"/>
      <c r="B1662" s="338">
        <v>70.0</v>
      </c>
      <c r="C1662" s="338">
        <v>1200070.0</v>
      </c>
      <c r="D1662" s="339" t="s">
        <v>6012</v>
      </c>
      <c r="E1662" s="345" t="s">
        <v>73</v>
      </c>
      <c r="F1662" s="329">
        <v>120000.0</v>
      </c>
      <c r="G1662" s="329">
        <v>120000.0</v>
      </c>
      <c r="H1662" s="305">
        <f t="shared" si="3"/>
        <v>0</v>
      </c>
      <c r="I1662" s="230" t="s">
        <v>4222</v>
      </c>
      <c r="J1662" s="246" t="s">
        <v>54</v>
      </c>
      <c r="K1662" s="231" t="s">
        <v>3546</v>
      </c>
      <c r="L1662" s="285">
        <v>45962.0</v>
      </c>
      <c r="M1662" s="154"/>
      <c r="N1662" s="151"/>
      <c r="O1662" s="317" t="s">
        <v>6013</v>
      </c>
      <c r="Q1662" s="317" t="s">
        <v>6014</v>
      </c>
    </row>
    <row r="1663">
      <c r="A1663" s="287"/>
      <c r="B1663" s="338">
        <v>51.0</v>
      </c>
      <c r="C1663" s="338">
        <v>1200051.0</v>
      </c>
      <c r="D1663" s="339" t="s">
        <v>6015</v>
      </c>
      <c r="E1663" s="345" t="s">
        <v>73</v>
      </c>
      <c r="F1663" s="330">
        <v>112000.0</v>
      </c>
      <c r="G1663" s="330">
        <v>112000.0</v>
      </c>
      <c r="H1663" s="304">
        <f t="shared" si="3"/>
        <v>0</v>
      </c>
      <c r="I1663" s="228" t="s">
        <v>3052</v>
      </c>
      <c r="J1663" s="250" t="s">
        <v>54</v>
      </c>
      <c r="K1663" s="229" t="s">
        <v>3546</v>
      </c>
      <c r="L1663" s="288">
        <v>45962.0</v>
      </c>
      <c r="M1663" s="154"/>
      <c r="N1663" s="151"/>
      <c r="O1663" s="317" t="s">
        <v>6016</v>
      </c>
      <c r="Q1663" s="317" t="s">
        <v>6017</v>
      </c>
    </row>
    <row r="1664">
      <c r="A1664" s="287"/>
      <c r="B1664" s="338">
        <v>182.0</v>
      </c>
      <c r="C1664" s="338">
        <v>1100182.0</v>
      </c>
      <c r="D1664" s="339" t="s">
        <v>6018</v>
      </c>
      <c r="E1664" s="345" t="s">
        <v>73</v>
      </c>
      <c r="F1664" s="327">
        <v>89700.0</v>
      </c>
      <c r="G1664" s="327">
        <v>89700.0</v>
      </c>
      <c r="H1664" s="343">
        <f t="shared" si="3"/>
        <v>0</v>
      </c>
      <c r="I1664" s="230" t="s">
        <v>6019</v>
      </c>
      <c r="J1664" s="246" t="s">
        <v>53</v>
      </c>
      <c r="K1664" s="231" t="s">
        <v>3660</v>
      </c>
      <c r="L1664" s="285">
        <v>45962.0</v>
      </c>
      <c r="M1664" s="154"/>
      <c r="N1664" s="151"/>
      <c r="O1664" s="317" t="s">
        <v>6020</v>
      </c>
      <c r="Q1664" s="317" t="s">
        <v>6021</v>
      </c>
    </row>
    <row r="1665">
      <c r="A1665" s="287"/>
      <c r="B1665" s="338">
        <v>72.0</v>
      </c>
      <c r="C1665" s="338">
        <v>1300072.0</v>
      </c>
      <c r="D1665" s="339" t="s">
        <v>6022</v>
      </c>
      <c r="E1665" s="345" t="s">
        <v>73</v>
      </c>
      <c r="F1665" s="304">
        <v>81000.0</v>
      </c>
      <c r="G1665" s="304">
        <v>81000.0</v>
      </c>
      <c r="H1665" s="304">
        <f t="shared" si="3"/>
        <v>0</v>
      </c>
      <c r="I1665" s="228"/>
      <c r="J1665" s="250" t="s">
        <v>55</v>
      </c>
      <c r="K1665" s="229" t="s">
        <v>3587</v>
      </c>
      <c r="L1665" s="288">
        <v>45962.0</v>
      </c>
      <c r="M1665" s="154"/>
      <c r="N1665" s="151"/>
      <c r="O1665" s="317" t="s">
        <v>6023</v>
      </c>
      <c r="Q1665" s="317" t="s">
        <v>6024</v>
      </c>
    </row>
    <row r="1666">
      <c r="A1666" s="287"/>
      <c r="B1666" s="338">
        <v>240.0</v>
      </c>
      <c r="C1666" s="338">
        <v>1100240.0</v>
      </c>
      <c r="D1666" s="339" t="s">
        <v>6025</v>
      </c>
      <c r="E1666" s="312" t="s">
        <v>4642</v>
      </c>
      <c r="F1666" s="346">
        <v>41200.0</v>
      </c>
      <c r="G1666" s="343">
        <v>21600.0</v>
      </c>
      <c r="H1666" s="343">
        <f t="shared" si="3"/>
        <v>19600</v>
      </c>
      <c r="I1666" s="230" t="s">
        <v>758</v>
      </c>
      <c r="J1666" s="246" t="s">
        <v>53</v>
      </c>
      <c r="K1666" s="231" t="s">
        <v>3587</v>
      </c>
      <c r="L1666" s="285">
        <v>45962.0</v>
      </c>
      <c r="M1666" s="154"/>
      <c r="N1666" s="151"/>
      <c r="O1666" s="317" t="s">
        <v>6026</v>
      </c>
      <c r="Q1666" s="317" t="s">
        <v>6027</v>
      </c>
    </row>
    <row r="1667">
      <c r="A1667" s="287"/>
      <c r="B1667" s="338">
        <v>38.0</v>
      </c>
      <c r="C1667" s="338">
        <v>1300038.0</v>
      </c>
      <c r="D1667" s="339" t="s">
        <v>6028</v>
      </c>
      <c r="E1667" s="345" t="s">
        <v>73</v>
      </c>
      <c r="F1667" s="304">
        <v>98847.0</v>
      </c>
      <c r="G1667" s="304">
        <v>98847.0</v>
      </c>
      <c r="H1667" s="304">
        <f t="shared" si="3"/>
        <v>0</v>
      </c>
      <c r="I1667" s="228"/>
      <c r="J1667" s="250" t="s">
        <v>55</v>
      </c>
      <c r="K1667" s="229" t="s">
        <v>3660</v>
      </c>
      <c r="L1667" s="288">
        <v>45962.0</v>
      </c>
      <c r="M1667" s="154"/>
      <c r="N1667" s="151"/>
      <c r="O1667" s="317" t="s">
        <v>6029</v>
      </c>
      <c r="Q1667" s="317" t="s">
        <v>6030</v>
      </c>
    </row>
    <row r="1668">
      <c r="A1668" s="287"/>
      <c r="B1668" s="338">
        <v>180.0</v>
      </c>
      <c r="C1668" s="338">
        <v>900180.0</v>
      </c>
      <c r="D1668" s="339" t="s">
        <v>6031</v>
      </c>
      <c r="E1668" s="312" t="s">
        <v>4642</v>
      </c>
      <c r="F1668" s="335">
        <v>35000.0</v>
      </c>
      <c r="G1668" s="347">
        <v>20000.0</v>
      </c>
      <c r="H1668" s="347">
        <f t="shared" si="3"/>
        <v>15000</v>
      </c>
      <c r="I1668" s="230" t="s">
        <v>6032</v>
      </c>
      <c r="J1668" s="246" t="s">
        <v>1923</v>
      </c>
      <c r="K1668" s="231" t="s">
        <v>1503</v>
      </c>
      <c r="L1668" s="285">
        <v>45962.0</v>
      </c>
      <c r="M1668" s="154"/>
      <c r="N1668" s="151"/>
      <c r="O1668" s="317"/>
      <c r="P1668" s="317"/>
      <c r="Q1668" s="317"/>
    </row>
    <row r="1669">
      <c r="A1669" s="287"/>
      <c r="B1669" s="338">
        <v>189.0</v>
      </c>
      <c r="C1669" s="338">
        <v>1000189.0</v>
      </c>
      <c r="D1669" s="344" t="s">
        <v>6033</v>
      </c>
      <c r="E1669" s="345" t="s">
        <v>73</v>
      </c>
      <c r="F1669" s="348">
        <v>800000.0</v>
      </c>
      <c r="G1669" s="348">
        <v>800000.0</v>
      </c>
      <c r="H1669" s="342">
        <f t="shared" si="3"/>
        <v>0</v>
      </c>
      <c r="I1669" s="228" t="s">
        <v>6034</v>
      </c>
      <c r="J1669" s="250" t="s">
        <v>3507</v>
      </c>
      <c r="K1669" s="229" t="s">
        <v>3352</v>
      </c>
      <c r="L1669" s="288">
        <v>45962.0</v>
      </c>
      <c r="M1669" s="154"/>
      <c r="N1669" s="151"/>
      <c r="O1669" s="317" t="s">
        <v>6035</v>
      </c>
      <c r="P1669" s="317"/>
      <c r="Q1669" s="317" t="s">
        <v>6036</v>
      </c>
    </row>
    <row r="1670">
      <c r="A1670" s="287"/>
      <c r="B1670" s="338">
        <v>159.0</v>
      </c>
      <c r="C1670" s="338">
        <v>1100159.0</v>
      </c>
      <c r="D1670" s="339" t="s">
        <v>6037</v>
      </c>
      <c r="E1670" s="345" t="s">
        <v>73</v>
      </c>
      <c r="F1670" s="346">
        <v>300000.0</v>
      </c>
      <c r="G1670" s="346">
        <v>300000.0</v>
      </c>
      <c r="H1670" s="343">
        <f t="shared" si="3"/>
        <v>0</v>
      </c>
      <c r="I1670" s="230" t="s">
        <v>4792</v>
      </c>
      <c r="J1670" s="246" t="s">
        <v>53</v>
      </c>
      <c r="K1670" s="231" t="s">
        <v>3928</v>
      </c>
      <c r="L1670" s="285">
        <v>45962.0</v>
      </c>
      <c r="M1670" s="154"/>
      <c r="N1670" s="151"/>
      <c r="O1670" s="317" t="s">
        <v>6038</v>
      </c>
      <c r="P1670" s="317"/>
      <c r="Q1670" s="317" t="s">
        <v>6039</v>
      </c>
    </row>
    <row r="1671">
      <c r="A1671" s="287"/>
      <c r="B1671" s="338">
        <v>97.0</v>
      </c>
      <c r="C1671" s="338">
        <v>1200097.0</v>
      </c>
      <c r="D1671" s="339" t="s">
        <v>6040</v>
      </c>
      <c r="E1671" s="345" t="s">
        <v>73</v>
      </c>
      <c r="F1671" s="330">
        <v>300000.0</v>
      </c>
      <c r="G1671" s="330">
        <v>300000.0</v>
      </c>
      <c r="H1671" s="304">
        <f t="shared" si="3"/>
        <v>0</v>
      </c>
      <c r="I1671" s="228" t="s">
        <v>6003</v>
      </c>
      <c r="J1671" s="250" t="s">
        <v>54</v>
      </c>
      <c r="K1671" s="229" t="s">
        <v>4311</v>
      </c>
      <c r="L1671" s="288">
        <v>45962.0</v>
      </c>
      <c r="M1671" s="154"/>
      <c r="N1671" s="151"/>
      <c r="O1671" s="317" t="s">
        <v>6041</v>
      </c>
      <c r="P1671" s="317"/>
      <c r="Q1671" s="317" t="s">
        <v>6042</v>
      </c>
    </row>
    <row r="1672">
      <c r="A1672" s="287"/>
      <c r="B1672" s="338">
        <v>108.0</v>
      </c>
      <c r="C1672" s="338">
        <v>1000108.0</v>
      </c>
      <c r="D1672" s="339" t="s">
        <v>6043</v>
      </c>
      <c r="E1672" s="345" t="s">
        <v>73</v>
      </c>
      <c r="F1672" s="349">
        <v>272705.0</v>
      </c>
      <c r="G1672" s="349">
        <v>272705.0</v>
      </c>
      <c r="H1672" s="343">
        <f t="shared" si="3"/>
        <v>0</v>
      </c>
      <c r="I1672" s="230" t="s">
        <v>6044</v>
      </c>
      <c r="J1672" s="246" t="s">
        <v>3507</v>
      </c>
      <c r="K1672" s="231" t="s">
        <v>3352</v>
      </c>
      <c r="L1672" s="285">
        <v>45962.0</v>
      </c>
      <c r="M1672" s="154"/>
      <c r="N1672" s="151"/>
      <c r="O1672" s="317" t="s">
        <v>6045</v>
      </c>
      <c r="P1672" s="317"/>
      <c r="Q1672" s="317" t="s">
        <v>6046</v>
      </c>
    </row>
    <row r="1673">
      <c r="A1673" s="287"/>
      <c r="B1673" s="338">
        <v>75.0</v>
      </c>
      <c r="C1673" s="338">
        <v>1200075.0</v>
      </c>
      <c r="D1673" s="339" t="s">
        <v>6047</v>
      </c>
      <c r="E1673" s="345" t="s">
        <v>73</v>
      </c>
      <c r="F1673" s="330">
        <v>260000.0</v>
      </c>
      <c r="G1673" s="330">
        <v>260000.0</v>
      </c>
      <c r="H1673" s="304">
        <f t="shared" si="3"/>
        <v>0</v>
      </c>
      <c r="I1673" s="228" t="s">
        <v>1765</v>
      </c>
      <c r="J1673" s="250" t="s">
        <v>54</v>
      </c>
      <c r="K1673" s="229" t="s">
        <v>4020</v>
      </c>
      <c r="L1673" s="288">
        <v>45962.0</v>
      </c>
      <c r="M1673" s="154"/>
      <c r="N1673" s="151"/>
      <c r="O1673" s="317" t="s">
        <v>6048</v>
      </c>
      <c r="P1673" s="317"/>
      <c r="Q1673" s="317" t="s">
        <v>6049</v>
      </c>
    </row>
    <row r="1674">
      <c r="A1674" s="287"/>
      <c r="B1674" s="338">
        <v>134.0</v>
      </c>
      <c r="C1674" s="338">
        <v>1300134.0</v>
      </c>
      <c r="D1674" s="339" t="s">
        <v>6050</v>
      </c>
      <c r="E1674" s="345" t="s">
        <v>73</v>
      </c>
      <c r="F1674" s="305">
        <v>200000.0</v>
      </c>
      <c r="G1674" s="305">
        <v>200000.0</v>
      </c>
      <c r="H1674" s="305">
        <f t="shared" si="3"/>
        <v>0</v>
      </c>
      <c r="I1674" s="230"/>
      <c r="J1674" s="246" t="s">
        <v>55</v>
      </c>
      <c r="K1674" s="231" t="s">
        <v>3546</v>
      </c>
      <c r="L1674" s="285">
        <v>45962.0</v>
      </c>
      <c r="M1674" s="154"/>
      <c r="N1674" s="151"/>
      <c r="O1674" s="317" t="s">
        <v>6051</v>
      </c>
      <c r="P1674" s="317"/>
      <c r="Q1674" s="317" t="s">
        <v>6052</v>
      </c>
    </row>
    <row r="1675">
      <c r="A1675" s="287"/>
      <c r="B1675" s="338">
        <v>221.0</v>
      </c>
      <c r="C1675" s="338">
        <v>1100221.0</v>
      </c>
      <c r="D1675" s="339" t="s">
        <v>6053</v>
      </c>
      <c r="E1675" s="345" t="s">
        <v>73</v>
      </c>
      <c r="F1675" s="341">
        <v>100000.0</v>
      </c>
      <c r="G1675" s="341">
        <v>100000.0</v>
      </c>
      <c r="H1675" s="342">
        <f t="shared" si="3"/>
        <v>0</v>
      </c>
      <c r="I1675" s="228" t="s">
        <v>6054</v>
      </c>
      <c r="J1675" s="250" t="s">
        <v>53</v>
      </c>
      <c r="K1675" s="229" t="s">
        <v>3587</v>
      </c>
      <c r="L1675" s="288">
        <v>45962.0</v>
      </c>
      <c r="M1675" s="154"/>
      <c r="N1675" s="151"/>
      <c r="O1675" s="317" t="s">
        <v>6055</v>
      </c>
      <c r="Q1675" s="317" t="s">
        <v>6056</v>
      </c>
    </row>
    <row r="1676">
      <c r="A1676" s="287"/>
      <c r="B1676" s="338">
        <v>149.0</v>
      </c>
      <c r="C1676" s="338">
        <v>1200149.0</v>
      </c>
      <c r="D1676" s="339" t="s">
        <v>6057</v>
      </c>
      <c r="E1676" s="345" t="s">
        <v>73</v>
      </c>
      <c r="F1676" s="329">
        <v>99900.0</v>
      </c>
      <c r="G1676" s="329">
        <v>99900.0</v>
      </c>
      <c r="H1676" s="305">
        <f t="shared" si="3"/>
        <v>0</v>
      </c>
      <c r="I1676" s="230" t="s">
        <v>6058</v>
      </c>
      <c r="J1676" s="246" t="s">
        <v>54</v>
      </c>
      <c r="K1676" s="231" t="s">
        <v>3587</v>
      </c>
      <c r="L1676" s="285">
        <v>45962.0</v>
      </c>
      <c r="M1676" s="154"/>
      <c r="N1676" s="151"/>
      <c r="O1676" s="317" t="s">
        <v>6059</v>
      </c>
      <c r="Q1676" s="317" t="s">
        <v>6060</v>
      </c>
    </row>
    <row r="1677">
      <c r="A1677" s="287"/>
      <c r="B1677" s="338">
        <v>40.0</v>
      </c>
      <c r="C1677" s="338">
        <v>1100040.0</v>
      </c>
      <c r="D1677" s="339" t="s">
        <v>6061</v>
      </c>
      <c r="E1677" s="345" t="s">
        <v>73</v>
      </c>
      <c r="F1677" s="341">
        <v>97491.0</v>
      </c>
      <c r="G1677" s="341">
        <v>97491.0</v>
      </c>
      <c r="H1677" s="342">
        <f t="shared" si="3"/>
        <v>0</v>
      </c>
      <c r="I1677" s="228" t="s">
        <v>1552</v>
      </c>
      <c r="J1677" s="250" t="s">
        <v>53</v>
      </c>
      <c r="K1677" s="229" t="s">
        <v>3587</v>
      </c>
      <c r="L1677" s="288">
        <v>45962.0</v>
      </c>
      <c r="M1677" s="154"/>
      <c r="N1677" s="151"/>
      <c r="O1677" s="317" t="s">
        <v>6062</v>
      </c>
      <c r="Q1677" s="317" t="s">
        <v>6063</v>
      </c>
    </row>
    <row r="1678">
      <c r="A1678" s="287"/>
      <c r="B1678" s="338">
        <v>218.0</v>
      </c>
      <c r="C1678" s="338">
        <v>1100218.0</v>
      </c>
      <c r="D1678" s="339" t="s">
        <v>6064</v>
      </c>
      <c r="E1678" s="345" t="s">
        <v>73</v>
      </c>
      <c r="F1678" s="346">
        <v>95000.0</v>
      </c>
      <c r="G1678" s="346">
        <v>95000.0</v>
      </c>
      <c r="H1678" s="343">
        <f t="shared" si="3"/>
        <v>0</v>
      </c>
      <c r="I1678" s="230" t="s">
        <v>5964</v>
      </c>
      <c r="J1678" s="246" t="s">
        <v>53</v>
      </c>
      <c r="K1678" s="231" t="s">
        <v>3587</v>
      </c>
      <c r="L1678" s="285">
        <v>45962.0</v>
      </c>
      <c r="M1678" s="154"/>
      <c r="N1678" s="151"/>
      <c r="O1678" s="317" t="s">
        <v>6065</v>
      </c>
      <c r="Q1678" s="317" t="s">
        <v>6066</v>
      </c>
    </row>
    <row r="1679">
      <c r="A1679" s="287"/>
      <c r="B1679" s="338">
        <v>161.0</v>
      </c>
      <c r="C1679" s="338">
        <v>1000161.0</v>
      </c>
      <c r="D1679" s="339" t="s">
        <v>6067</v>
      </c>
      <c r="E1679" s="345" t="s">
        <v>73</v>
      </c>
      <c r="F1679" s="348">
        <v>217500.0</v>
      </c>
      <c r="G1679" s="348">
        <v>217500.0</v>
      </c>
      <c r="H1679" s="342">
        <f t="shared" si="3"/>
        <v>0</v>
      </c>
      <c r="I1679" s="228" t="s">
        <v>4331</v>
      </c>
      <c r="J1679" s="250" t="s">
        <v>3507</v>
      </c>
      <c r="K1679" s="229" t="s">
        <v>3381</v>
      </c>
      <c r="L1679" s="288">
        <v>45962.0</v>
      </c>
      <c r="M1679" s="154"/>
      <c r="N1679" s="151"/>
      <c r="O1679" s="317" t="s">
        <v>6068</v>
      </c>
      <c r="Q1679" s="317" t="s">
        <v>6069</v>
      </c>
    </row>
    <row r="1680">
      <c r="A1680" s="287"/>
      <c r="B1680" s="338">
        <v>193.0</v>
      </c>
      <c r="C1680" s="338">
        <v>1200193.0</v>
      </c>
      <c r="D1680" s="339" t="s">
        <v>6070</v>
      </c>
      <c r="E1680" s="345" t="s">
        <v>73</v>
      </c>
      <c r="F1680" s="329">
        <v>200000.0</v>
      </c>
      <c r="G1680" s="329">
        <v>200000.0</v>
      </c>
      <c r="H1680" s="305">
        <f t="shared" si="3"/>
        <v>0</v>
      </c>
      <c r="I1680" s="230" t="s">
        <v>276</v>
      </c>
      <c r="J1680" s="246" t="s">
        <v>54</v>
      </c>
      <c r="K1680" s="231" t="s">
        <v>3546</v>
      </c>
      <c r="L1680" s="285">
        <v>45962.0</v>
      </c>
      <c r="M1680" s="154"/>
      <c r="N1680" s="151"/>
      <c r="O1680" s="317" t="s">
        <v>6071</v>
      </c>
      <c r="Q1680" s="317" t="s">
        <v>6072</v>
      </c>
    </row>
    <row r="1681">
      <c r="A1681" s="287"/>
      <c r="B1681" s="338">
        <v>212.0</v>
      </c>
      <c r="C1681" s="338">
        <v>1100212.0</v>
      </c>
      <c r="D1681" s="339" t="s">
        <v>6073</v>
      </c>
      <c r="E1681" s="345" t="s">
        <v>73</v>
      </c>
      <c r="F1681" s="341">
        <v>150000.0</v>
      </c>
      <c r="G1681" s="341">
        <v>150000.0</v>
      </c>
      <c r="H1681" s="342">
        <f t="shared" si="3"/>
        <v>0</v>
      </c>
      <c r="I1681" s="228" t="s">
        <v>6074</v>
      </c>
      <c r="J1681" s="250" t="s">
        <v>53</v>
      </c>
      <c r="K1681" s="229" t="s">
        <v>3546</v>
      </c>
      <c r="L1681" s="288">
        <v>45962.0</v>
      </c>
      <c r="M1681" s="154"/>
      <c r="N1681" s="151"/>
      <c r="O1681" s="317" t="s">
        <v>6075</v>
      </c>
      <c r="Q1681" s="317" t="s">
        <v>6076</v>
      </c>
    </row>
    <row r="1682">
      <c r="A1682" s="287"/>
      <c r="B1682" s="338">
        <v>57.0</v>
      </c>
      <c r="C1682" s="338">
        <v>1100057.0</v>
      </c>
      <c r="D1682" s="339" t="s">
        <v>6077</v>
      </c>
      <c r="E1682" s="345" t="s">
        <v>73</v>
      </c>
      <c r="F1682" s="346">
        <v>23500.0</v>
      </c>
      <c r="G1682" s="346">
        <v>23500.0</v>
      </c>
      <c r="H1682" s="343">
        <f t="shared" si="3"/>
        <v>0</v>
      </c>
      <c r="I1682" s="230" t="s">
        <v>6078</v>
      </c>
      <c r="J1682" s="246" t="s">
        <v>53</v>
      </c>
      <c r="K1682" s="231" t="s">
        <v>3546</v>
      </c>
      <c r="L1682" s="285">
        <v>45962.0</v>
      </c>
      <c r="M1682" s="154"/>
      <c r="N1682" s="151"/>
      <c r="O1682" s="317" t="s">
        <v>6079</v>
      </c>
      <c r="Q1682" s="317" t="s">
        <v>6080</v>
      </c>
    </row>
    <row r="1683">
      <c r="A1683" s="287"/>
      <c r="B1683" s="338">
        <v>253.0</v>
      </c>
      <c r="C1683" s="338">
        <v>1100253.0</v>
      </c>
      <c r="D1683" s="339" t="s">
        <v>6081</v>
      </c>
      <c r="E1683" s="345" t="s">
        <v>73</v>
      </c>
      <c r="F1683" s="341">
        <v>97000.0</v>
      </c>
      <c r="G1683" s="341">
        <v>97000.0</v>
      </c>
      <c r="H1683" s="342">
        <f t="shared" si="3"/>
        <v>0</v>
      </c>
      <c r="I1683" s="228" t="s">
        <v>6074</v>
      </c>
      <c r="J1683" s="250" t="s">
        <v>53</v>
      </c>
      <c r="K1683" s="229" t="s">
        <v>3587</v>
      </c>
      <c r="L1683" s="288">
        <v>45962.0</v>
      </c>
      <c r="M1683" s="154"/>
      <c r="N1683" s="151"/>
      <c r="O1683" s="317" t="s">
        <v>6082</v>
      </c>
      <c r="Q1683" s="317" t="s">
        <v>6083</v>
      </c>
    </row>
    <row r="1684">
      <c r="A1684" s="287"/>
      <c r="B1684" s="338">
        <v>108.0</v>
      </c>
      <c r="C1684" s="338">
        <v>1200108.0</v>
      </c>
      <c r="D1684" s="339" t="s">
        <v>6084</v>
      </c>
      <c r="E1684" s="345" t="s">
        <v>73</v>
      </c>
      <c r="F1684" s="329">
        <v>95000.0</v>
      </c>
      <c r="G1684" s="329">
        <v>95000.0</v>
      </c>
      <c r="H1684" s="305">
        <f t="shared" si="3"/>
        <v>0</v>
      </c>
      <c r="I1684" s="230" t="s">
        <v>1698</v>
      </c>
      <c r="J1684" s="246" t="s">
        <v>54</v>
      </c>
      <c r="K1684" s="231" t="s">
        <v>3660</v>
      </c>
      <c r="L1684" s="285">
        <v>45962.0</v>
      </c>
      <c r="M1684" s="154"/>
      <c r="N1684" s="151"/>
      <c r="O1684" s="317" t="s">
        <v>6085</v>
      </c>
      <c r="Q1684" s="317" t="s">
        <v>6086</v>
      </c>
    </row>
    <row r="1685">
      <c r="A1685" s="287"/>
      <c r="B1685" s="338">
        <v>123.0</v>
      </c>
      <c r="C1685" s="338">
        <v>1300123.0</v>
      </c>
      <c r="D1685" s="339" t="s">
        <v>6087</v>
      </c>
      <c r="E1685" s="345" t="s">
        <v>73</v>
      </c>
      <c r="F1685" s="304">
        <v>92100.0</v>
      </c>
      <c r="G1685" s="304">
        <v>92100.0</v>
      </c>
      <c r="H1685" s="304">
        <f t="shared" si="3"/>
        <v>0</v>
      </c>
      <c r="I1685" s="228"/>
      <c r="J1685" s="250" t="s">
        <v>55</v>
      </c>
      <c r="K1685" s="229" t="s">
        <v>3660</v>
      </c>
      <c r="L1685" s="288">
        <v>45962.0</v>
      </c>
      <c r="M1685" s="154"/>
      <c r="N1685" s="151"/>
      <c r="O1685" s="317" t="s">
        <v>6088</v>
      </c>
      <c r="Q1685" s="317" t="s">
        <v>6089</v>
      </c>
    </row>
    <row r="1686">
      <c r="A1686" s="287"/>
      <c r="B1686" s="338">
        <v>158.0</v>
      </c>
      <c r="C1686" s="338">
        <v>1200158.0</v>
      </c>
      <c r="D1686" s="339" t="s">
        <v>6090</v>
      </c>
      <c r="E1686" s="345" t="s">
        <v>73</v>
      </c>
      <c r="F1686" s="329">
        <v>50000.0</v>
      </c>
      <c r="G1686" s="329">
        <v>50000.0</v>
      </c>
      <c r="H1686" s="305">
        <f t="shared" si="3"/>
        <v>0</v>
      </c>
      <c r="I1686" s="230" t="s">
        <v>5282</v>
      </c>
      <c r="J1686" s="246" t="s">
        <v>54</v>
      </c>
      <c r="K1686" s="231" t="s">
        <v>3660</v>
      </c>
      <c r="L1686" s="285">
        <v>45962.0</v>
      </c>
      <c r="M1686" s="154"/>
      <c r="N1686" s="151"/>
      <c r="O1686" s="317" t="s">
        <v>6091</v>
      </c>
      <c r="Q1686" s="317" t="s">
        <v>6092</v>
      </c>
    </row>
    <row r="1687">
      <c r="A1687" s="287"/>
      <c r="B1687" s="338">
        <v>53.0</v>
      </c>
      <c r="C1687" s="338">
        <v>1200053.0</v>
      </c>
      <c r="D1687" s="339" t="s">
        <v>6093</v>
      </c>
      <c r="E1687" s="345" t="s">
        <v>73</v>
      </c>
      <c r="F1687" s="330">
        <v>85260.0</v>
      </c>
      <c r="G1687" s="330">
        <v>85260.0</v>
      </c>
      <c r="H1687" s="304">
        <f t="shared" si="3"/>
        <v>0</v>
      </c>
      <c r="I1687" s="228" t="s">
        <v>1502</v>
      </c>
      <c r="J1687" s="250" t="s">
        <v>54</v>
      </c>
      <c r="K1687" s="229" t="s">
        <v>3660</v>
      </c>
      <c r="L1687" s="288">
        <v>45962.0</v>
      </c>
      <c r="M1687" s="154"/>
      <c r="N1687" s="151"/>
      <c r="O1687" s="317" t="s">
        <v>6094</v>
      </c>
      <c r="P1687" s="317"/>
      <c r="Q1687" s="317" t="s">
        <v>6095</v>
      </c>
    </row>
    <row r="1688">
      <c r="A1688" s="287"/>
      <c r="B1688" s="338">
        <v>107.0</v>
      </c>
      <c r="C1688" s="338">
        <v>1100107.0</v>
      </c>
      <c r="D1688" s="339" t="s">
        <v>6096</v>
      </c>
      <c r="E1688" s="345" t="s">
        <v>73</v>
      </c>
      <c r="F1688" s="346">
        <v>300000.0</v>
      </c>
      <c r="G1688" s="346">
        <v>300000.0</v>
      </c>
      <c r="H1688" s="343">
        <f t="shared" si="3"/>
        <v>0</v>
      </c>
      <c r="I1688" s="230" t="s">
        <v>1502</v>
      </c>
      <c r="J1688" s="246" t="s">
        <v>53</v>
      </c>
      <c r="K1688" s="231" t="s">
        <v>3928</v>
      </c>
      <c r="L1688" s="285">
        <v>45962.0</v>
      </c>
      <c r="M1688" s="154"/>
      <c r="N1688" s="151"/>
      <c r="O1688" s="317" t="s">
        <v>6097</v>
      </c>
      <c r="P1688" s="317"/>
      <c r="Q1688" s="317" t="s">
        <v>6098</v>
      </c>
    </row>
    <row r="1689">
      <c r="A1689" s="287"/>
      <c r="B1689" s="338">
        <v>91.0</v>
      </c>
      <c r="C1689" s="338">
        <v>1000091.0</v>
      </c>
      <c r="D1689" s="339" t="s">
        <v>6099</v>
      </c>
      <c r="E1689" s="345" t="s">
        <v>73</v>
      </c>
      <c r="F1689" s="348">
        <v>600000.0</v>
      </c>
      <c r="G1689" s="348">
        <v>600000.0</v>
      </c>
      <c r="H1689" s="342">
        <f t="shared" si="3"/>
        <v>0</v>
      </c>
      <c r="I1689" s="228" t="s">
        <v>6100</v>
      </c>
      <c r="J1689" s="250" t="s">
        <v>52</v>
      </c>
      <c r="K1689" s="229" t="s">
        <v>3460</v>
      </c>
      <c r="L1689" s="288">
        <v>45962.0</v>
      </c>
      <c r="M1689" s="154"/>
      <c r="N1689" s="151"/>
      <c r="O1689" s="317" t="s">
        <v>6101</v>
      </c>
      <c r="P1689" s="317"/>
      <c r="Q1689" s="317" t="s">
        <v>6102</v>
      </c>
    </row>
    <row r="1690">
      <c r="A1690" s="287"/>
      <c r="B1690" s="338">
        <v>22.0</v>
      </c>
      <c r="C1690" s="338">
        <v>1000022.0</v>
      </c>
      <c r="D1690" s="339" t="s">
        <v>6103</v>
      </c>
      <c r="E1690" s="345" t="s">
        <v>73</v>
      </c>
      <c r="F1690" s="349">
        <v>240000.0</v>
      </c>
      <c r="G1690" s="349">
        <v>240000.0</v>
      </c>
      <c r="H1690" s="343">
        <f t="shared" si="3"/>
        <v>0</v>
      </c>
      <c r="I1690" s="230" t="s">
        <v>3132</v>
      </c>
      <c r="J1690" s="246" t="s">
        <v>52</v>
      </c>
      <c r="K1690" s="231" t="s">
        <v>3360</v>
      </c>
      <c r="L1690" s="285">
        <v>45962.0</v>
      </c>
      <c r="M1690" s="154"/>
      <c r="N1690" s="151"/>
      <c r="O1690" s="317" t="s">
        <v>6104</v>
      </c>
      <c r="P1690" s="317"/>
      <c r="Q1690" s="317" t="s">
        <v>6105</v>
      </c>
    </row>
    <row r="1691">
      <c r="A1691" s="287"/>
      <c r="B1691" s="338">
        <v>58.0</v>
      </c>
      <c r="C1691" s="338">
        <v>1200058.0</v>
      </c>
      <c r="D1691" s="339" t="s">
        <v>6106</v>
      </c>
      <c r="E1691" s="345" t="s">
        <v>73</v>
      </c>
      <c r="F1691" s="330">
        <v>200000.0</v>
      </c>
      <c r="G1691" s="330">
        <v>200000.0</v>
      </c>
      <c r="H1691" s="304">
        <f t="shared" si="3"/>
        <v>0</v>
      </c>
      <c r="I1691" s="228" t="s">
        <v>3437</v>
      </c>
      <c r="J1691" s="250" t="s">
        <v>54</v>
      </c>
      <c r="K1691" s="229" t="s">
        <v>3546</v>
      </c>
      <c r="L1691" s="288">
        <v>45962.0</v>
      </c>
      <c r="M1691" s="154"/>
      <c r="N1691" s="151"/>
      <c r="O1691" s="317" t="s">
        <v>6107</v>
      </c>
      <c r="P1691" s="317"/>
      <c r="Q1691" s="317" t="s">
        <v>6108</v>
      </c>
    </row>
    <row r="1692">
      <c r="A1692" s="287"/>
      <c r="B1692" s="338">
        <v>185.0</v>
      </c>
      <c r="C1692" s="338">
        <v>1200185.0</v>
      </c>
      <c r="D1692" s="339" t="s">
        <v>6109</v>
      </c>
      <c r="E1692" s="345" t="s">
        <v>73</v>
      </c>
      <c r="F1692" s="329">
        <v>197700.0</v>
      </c>
      <c r="G1692" s="329">
        <v>197700.0</v>
      </c>
      <c r="H1692" s="305">
        <f t="shared" si="3"/>
        <v>0</v>
      </c>
      <c r="I1692" s="230" t="s">
        <v>1129</v>
      </c>
      <c r="J1692" s="246" t="s">
        <v>54</v>
      </c>
      <c r="K1692" s="231" t="s">
        <v>3546</v>
      </c>
      <c r="L1692" s="285">
        <v>45962.0</v>
      </c>
      <c r="M1692" s="154"/>
      <c r="N1692" s="151"/>
      <c r="O1692" s="317" t="s">
        <v>6110</v>
      </c>
      <c r="P1692" s="317"/>
      <c r="Q1692" s="317" t="s">
        <v>6111</v>
      </c>
    </row>
    <row r="1693">
      <c r="A1693" s="287"/>
      <c r="B1693" s="338">
        <v>190.0</v>
      </c>
      <c r="C1693" s="338">
        <v>1200190.0</v>
      </c>
      <c r="D1693" s="339" t="s">
        <v>6112</v>
      </c>
      <c r="E1693" s="345" t="s">
        <v>73</v>
      </c>
      <c r="F1693" s="330">
        <v>197700.0</v>
      </c>
      <c r="G1693" s="330">
        <v>197700.0</v>
      </c>
      <c r="H1693" s="304">
        <f t="shared" si="3"/>
        <v>0</v>
      </c>
      <c r="I1693" s="228" t="s">
        <v>1129</v>
      </c>
      <c r="J1693" s="250" t="s">
        <v>54</v>
      </c>
      <c r="K1693" s="229" t="s">
        <v>3546</v>
      </c>
      <c r="L1693" s="288">
        <v>45962.0</v>
      </c>
      <c r="M1693" s="154"/>
      <c r="N1693" s="151"/>
      <c r="O1693" s="317" t="s">
        <v>6113</v>
      </c>
      <c r="P1693" s="317"/>
      <c r="Q1693" s="317" t="s">
        <v>6114</v>
      </c>
    </row>
    <row r="1694">
      <c r="A1694" s="287"/>
      <c r="B1694" s="338">
        <v>132.0</v>
      </c>
      <c r="C1694" s="338">
        <v>1300132.0</v>
      </c>
      <c r="D1694" s="339" t="s">
        <v>6115</v>
      </c>
      <c r="E1694" s="345" t="s">
        <v>73</v>
      </c>
      <c r="F1694" s="305">
        <v>1800000.0</v>
      </c>
      <c r="G1694" s="305">
        <v>1800000.0</v>
      </c>
      <c r="H1694" s="305">
        <f t="shared" si="3"/>
        <v>0</v>
      </c>
      <c r="I1694" s="230"/>
      <c r="J1694" s="246" t="s">
        <v>55</v>
      </c>
      <c r="K1694" s="231" t="s">
        <v>6116</v>
      </c>
      <c r="L1694" s="285">
        <v>45962.0</v>
      </c>
      <c r="M1694" s="154"/>
      <c r="N1694" s="151"/>
      <c r="O1694" s="317" t="s">
        <v>6117</v>
      </c>
      <c r="P1694" s="317"/>
      <c r="Q1694" s="317" t="s">
        <v>6118</v>
      </c>
    </row>
    <row r="1695">
      <c r="A1695" s="287"/>
      <c r="B1695" s="338">
        <v>238.0</v>
      </c>
      <c r="C1695" s="338">
        <v>1200238.0</v>
      </c>
      <c r="D1695" s="339" t="s">
        <v>6119</v>
      </c>
      <c r="E1695" s="345" t="s">
        <v>73</v>
      </c>
      <c r="F1695" s="330">
        <v>100000.0</v>
      </c>
      <c r="G1695" s="330">
        <v>100000.0</v>
      </c>
      <c r="H1695" s="304">
        <f t="shared" si="3"/>
        <v>0</v>
      </c>
      <c r="I1695" s="228" t="s">
        <v>6120</v>
      </c>
      <c r="J1695" s="250" t="s">
        <v>54</v>
      </c>
      <c r="K1695" s="229" t="s">
        <v>3587</v>
      </c>
      <c r="L1695" s="288">
        <v>45962.0</v>
      </c>
      <c r="M1695" s="154"/>
      <c r="N1695" s="151"/>
      <c r="O1695" s="317" t="s">
        <v>6121</v>
      </c>
      <c r="P1695" s="317"/>
      <c r="Q1695" s="317" t="s">
        <v>6122</v>
      </c>
    </row>
    <row r="1696">
      <c r="A1696" s="287"/>
      <c r="B1696" s="338">
        <v>90.0</v>
      </c>
      <c r="C1696" s="338">
        <v>1000090.0</v>
      </c>
      <c r="D1696" s="339" t="s">
        <v>6123</v>
      </c>
      <c r="E1696" s="345" t="s">
        <v>73</v>
      </c>
      <c r="F1696" s="349">
        <v>99500.0</v>
      </c>
      <c r="G1696" s="349">
        <v>99500.0</v>
      </c>
      <c r="H1696" s="343">
        <f t="shared" si="3"/>
        <v>0</v>
      </c>
      <c r="I1696" s="230" t="s">
        <v>3147</v>
      </c>
      <c r="J1696" s="246" t="s">
        <v>52</v>
      </c>
      <c r="K1696" s="231" t="s">
        <v>3373</v>
      </c>
      <c r="L1696" s="285">
        <v>45962.0</v>
      </c>
      <c r="M1696" s="154"/>
      <c r="N1696" s="151"/>
      <c r="O1696" s="317" t="s">
        <v>6124</v>
      </c>
      <c r="P1696" s="317"/>
      <c r="Q1696" s="317" t="s">
        <v>6125</v>
      </c>
    </row>
    <row r="1697">
      <c r="A1697" s="287"/>
      <c r="B1697" s="338">
        <v>285.0</v>
      </c>
      <c r="C1697" s="338">
        <v>1100285.0</v>
      </c>
      <c r="D1697" s="339" t="s">
        <v>6126</v>
      </c>
      <c r="E1697" s="345" t="s">
        <v>73</v>
      </c>
      <c r="F1697" s="341">
        <v>71425.0</v>
      </c>
      <c r="G1697" s="341">
        <v>71425.0</v>
      </c>
      <c r="H1697" s="342">
        <f t="shared" si="3"/>
        <v>0</v>
      </c>
      <c r="I1697" s="228" t="s">
        <v>2324</v>
      </c>
      <c r="J1697" s="250" t="s">
        <v>53</v>
      </c>
      <c r="K1697" s="229" t="s">
        <v>3660</v>
      </c>
      <c r="L1697" s="288">
        <v>45962.0</v>
      </c>
      <c r="M1697" s="154"/>
      <c r="N1697" s="151"/>
      <c r="O1697" s="317" t="s">
        <v>6127</v>
      </c>
      <c r="P1697" s="317"/>
      <c r="Q1697" s="317" t="s">
        <v>6128</v>
      </c>
    </row>
    <row r="1698">
      <c r="A1698" s="287"/>
      <c r="B1698" s="338">
        <v>120.0</v>
      </c>
      <c r="C1698" s="338">
        <v>1300120.0</v>
      </c>
      <c r="D1698" s="339" t="s">
        <v>6129</v>
      </c>
      <c r="E1698" s="345" t="s">
        <v>73</v>
      </c>
      <c r="F1698" s="305">
        <v>150000.0</v>
      </c>
      <c r="G1698" s="305">
        <v>150000.0</v>
      </c>
      <c r="H1698" s="305">
        <f t="shared" si="3"/>
        <v>0</v>
      </c>
      <c r="I1698" s="230"/>
      <c r="J1698" s="246" t="s">
        <v>55</v>
      </c>
      <c r="K1698" s="231" t="s">
        <v>3587</v>
      </c>
      <c r="L1698" s="285">
        <v>45962.0</v>
      </c>
      <c r="M1698" s="154"/>
      <c r="N1698" s="151"/>
      <c r="O1698" s="317" t="s">
        <v>6130</v>
      </c>
      <c r="P1698" s="317"/>
      <c r="Q1698" s="317" t="s">
        <v>6131</v>
      </c>
    </row>
    <row r="1699">
      <c r="A1699" s="287"/>
      <c r="B1699" s="338">
        <v>110.0</v>
      </c>
      <c r="C1699" s="338">
        <v>1300110.0</v>
      </c>
      <c r="D1699" s="339" t="s">
        <v>6132</v>
      </c>
      <c r="E1699" s="345" t="s">
        <v>73</v>
      </c>
      <c r="F1699" s="304">
        <v>140000.0</v>
      </c>
      <c r="G1699" s="304">
        <v>140000.0</v>
      </c>
      <c r="H1699" s="304">
        <f t="shared" si="3"/>
        <v>0</v>
      </c>
      <c r="I1699" s="228"/>
      <c r="J1699" s="250" t="s">
        <v>55</v>
      </c>
      <c r="K1699" s="229" t="s">
        <v>3546</v>
      </c>
      <c r="L1699" s="288">
        <v>45962.0</v>
      </c>
      <c r="M1699" s="154"/>
      <c r="N1699" s="151"/>
      <c r="O1699" s="317" t="s">
        <v>6133</v>
      </c>
      <c r="P1699" s="317"/>
      <c r="Q1699" s="317" t="s">
        <v>6134</v>
      </c>
    </row>
    <row r="1700">
      <c r="A1700" s="287"/>
      <c r="B1700" s="338">
        <v>124.0</v>
      </c>
      <c r="C1700" s="338">
        <v>1300124.0</v>
      </c>
      <c r="D1700" s="339" t="s">
        <v>6135</v>
      </c>
      <c r="E1700" s="345" t="s">
        <v>73</v>
      </c>
      <c r="F1700" s="305">
        <v>100000.0</v>
      </c>
      <c r="G1700" s="305">
        <v>100000.0</v>
      </c>
      <c r="H1700" s="305">
        <f t="shared" si="3"/>
        <v>0</v>
      </c>
      <c r="I1700" s="230"/>
      <c r="J1700" s="246" t="s">
        <v>55</v>
      </c>
      <c r="K1700" s="231" t="s">
        <v>3546</v>
      </c>
      <c r="L1700" s="285">
        <v>45962.0</v>
      </c>
      <c r="M1700" s="154"/>
      <c r="N1700" s="151"/>
      <c r="O1700" s="317" t="s">
        <v>6136</v>
      </c>
      <c r="P1700" s="317"/>
      <c r="Q1700" s="317" t="s">
        <v>6137</v>
      </c>
    </row>
    <row r="1701">
      <c r="A1701" s="287"/>
      <c r="B1701" s="338">
        <v>54.0</v>
      </c>
      <c r="C1701" s="338">
        <v>1200054.0</v>
      </c>
      <c r="D1701" s="339" t="s">
        <v>6138</v>
      </c>
      <c r="E1701" s="345" t="s">
        <v>73</v>
      </c>
      <c r="F1701" s="330">
        <v>126000.0</v>
      </c>
      <c r="G1701" s="304">
        <v>107100.0</v>
      </c>
      <c r="H1701" s="304">
        <f t="shared" si="3"/>
        <v>18900</v>
      </c>
      <c r="I1701" s="228" t="s">
        <v>5939</v>
      </c>
      <c r="J1701" s="250" t="s">
        <v>54</v>
      </c>
      <c r="K1701" s="229" t="s">
        <v>3546</v>
      </c>
      <c r="L1701" s="288">
        <v>45962.0</v>
      </c>
      <c r="M1701" s="154"/>
      <c r="N1701" s="151"/>
      <c r="O1701" s="317" t="s">
        <v>6139</v>
      </c>
      <c r="P1701" s="317"/>
      <c r="Q1701" s="317" t="s">
        <v>6140</v>
      </c>
    </row>
    <row r="1702">
      <c r="A1702" s="287"/>
      <c r="B1702" s="338">
        <v>114.0</v>
      </c>
      <c r="C1702" s="338">
        <v>1300114.0</v>
      </c>
      <c r="D1702" s="339" t="s">
        <v>6141</v>
      </c>
      <c r="E1702" s="345" t="s">
        <v>73</v>
      </c>
      <c r="F1702" s="305">
        <v>90000.0</v>
      </c>
      <c r="G1702" s="305">
        <v>90000.0</v>
      </c>
      <c r="H1702" s="305">
        <f t="shared" si="3"/>
        <v>0</v>
      </c>
      <c r="I1702" s="230"/>
      <c r="J1702" s="246" t="s">
        <v>55</v>
      </c>
      <c r="K1702" s="231" t="s">
        <v>3660</v>
      </c>
      <c r="L1702" s="285">
        <v>45962.0</v>
      </c>
      <c r="M1702" s="154"/>
      <c r="N1702" s="151"/>
      <c r="O1702" s="317" t="s">
        <v>6142</v>
      </c>
      <c r="P1702" s="317"/>
      <c r="Q1702" s="317" t="s">
        <v>6143</v>
      </c>
    </row>
    <row r="1703">
      <c r="A1703" s="287"/>
      <c r="B1703" s="338">
        <v>186.0</v>
      </c>
      <c r="C1703" s="338">
        <v>1300186.0</v>
      </c>
      <c r="D1703" s="339" t="s">
        <v>6144</v>
      </c>
      <c r="E1703" s="345" t="s">
        <v>73</v>
      </c>
      <c r="F1703" s="304">
        <v>76388.0</v>
      </c>
      <c r="G1703" s="304">
        <v>76388.0</v>
      </c>
      <c r="H1703" s="304">
        <f t="shared" si="3"/>
        <v>0</v>
      </c>
      <c r="I1703" s="228"/>
      <c r="J1703" s="250" t="s">
        <v>55</v>
      </c>
      <c r="K1703" s="229" t="s">
        <v>3660</v>
      </c>
      <c r="L1703" s="288">
        <v>45962.0</v>
      </c>
      <c r="M1703" s="154"/>
      <c r="N1703" s="151"/>
      <c r="O1703" s="317" t="s">
        <v>6145</v>
      </c>
      <c r="P1703" s="317"/>
      <c r="Q1703" s="317" t="s">
        <v>6146</v>
      </c>
    </row>
    <row r="1704">
      <c r="A1704" s="287"/>
      <c r="B1704" s="338">
        <v>129.0</v>
      </c>
      <c r="C1704" s="338">
        <v>1100129.0</v>
      </c>
      <c r="D1704" s="339" t="s">
        <v>6147</v>
      </c>
      <c r="E1704" s="345" t="s">
        <v>73</v>
      </c>
      <c r="F1704" s="346">
        <v>77300.0</v>
      </c>
      <c r="G1704" s="346">
        <v>77300.0</v>
      </c>
      <c r="H1704" s="343">
        <f t="shared" si="3"/>
        <v>0</v>
      </c>
      <c r="I1704" s="230" t="s">
        <v>3994</v>
      </c>
      <c r="J1704" s="246" t="s">
        <v>53</v>
      </c>
      <c r="K1704" s="231" t="s">
        <v>3660</v>
      </c>
      <c r="L1704" s="285">
        <v>45962.0</v>
      </c>
      <c r="M1704" s="154"/>
      <c r="N1704" s="151"/>
      <c r="O1704" s="317" t="s">
        <v>6148</v>
      </c>
      <c r="P1704" s="317"/>
      <c r="Q1704" s="317" t="s">
        <v>6128</v>
      </c>
    </row>
    <row r="1705">
      <c r="A1705" s="287"/>
      <c r="B1705" s="338">
        <v>225.0</v>
      </c>
      <c r="C1705" s="338">
        <v>1100225.0</v>
      </c>
      <c r="D1705" s="339" t="s">
        <v>6149</v>
      </c>
      <c r="E1705" s="312" t="s">
        <v>4642</v>
      </c>
      <c r="F1705" s="341">
        <v>44000.0</v>
      </c>
      <c r="G1705" s="342">
        <v>10560.0</v>
      </c>
      <c r="H1705" s="342">
        <f t="shared" si="3"/>
        <v>33440</v>
      </c>
      <c r="I1705" s="228" t="s">
        <v>5272</v>
      </c>
      <c r="J1705" s="250" t="s">
        <v>53</v>
      </c>
      <c r="K1705" s="229" t="s">
        <v>3587</v>
      </c>
      <c r="L1705" s="288">
        <v>45962.0</v>
      </c>
      <c r="M1705" s="154"/>
      <c r="N1705" s="151"/>
      <c r="O1705" s="317" t="s">
        <v>6150</v>
      </c>
      <c r="P1705" s="317"/>
      <c r="Q1705" s="317" t="s">
        <v>6151</v>
      </c>
    </row>
    <row r="1706">
      <c r="A1706" s="287"/>
      <c r="B1706" s="338">
        <v>78.0</v>
      </c>
      <c r="C1706" s="338">
        <v>1300078.0</v>
      </c>
      <c r="D1706" s="339" t="s">
        <v>6152</v>
      </c>
      <c r="E1706" s="345" t="s">
        <v>73</v>
      </c>
      <c r="F1706" s="305">
        <v>199000.0</v>
      </c>
      <c r="G1706" s="305">
        <v>199000.0</v>
      </c>
      <c r="H1706" s="305">
        <f t="shared" si="3"/>
        <v>0</v>
      </c>
      <c r="I1706" s="230"/>
      <c r="J1706" s="246" t="s">
        <v>55</v>
      </c>
      <c r="K1706" s="231" t="s">
        <v>3546</v>
      </c>
      <c r="L1706" s="285">
        <v>45992.0</v>
      </c>
      <c r="M1706" s="154"/>
      <c r="N1706" s="151"/>
      <c r="O1706" s="317" t="s">
        <v>6153</v>
      </c>
      <c r="Q1706" s="317" t="s">
        <v>6154</v>
      </c>
    </row>
    <row r="1707">
      <c r="A1707" s="287"/>
      <c r="B1707" s="338">
        <v>117.0</v>
      </c>
      <c r="C1707" s="338">
        <v>1100117.0</v>
      </c>
      <c r="D1707" s="339" t="s">
        <v>6155</v>
      </c>
      <c r="E1707" s="312" t="s">
        <v>4642</v>
      </c>
      <c r="F1707" s="341">
        <v>222848.0</v>
      </c>
      <c r="G1707" s="342">
        <v>53483.2</v>
      </c>
      <c r="H1707" s="342">
        <f t="shared" si="3"/>
        <v>169364.8</v>
      </c>
      <c r="I1707" s="228" t="s">
        <v>2890</v>
      </c>
      <c r="J1707" s="250" t="s">
        <v>53</v>
      </c>
      <c r="K1707" s="229" t="s">
        <v>3928</v>
      </c>
      <c r="L1707" s="288">
        <v>45992.0</v>
      </c>
      <c r="M1707" s="154"/>
      <c r="N1707" s="151"/>
      <c r="O1707" s="317" t="s">
        <v>6156</v>
      </c>
      <c r="Q1707" s="317" t="s">
        <v>6157</v>
      </c>
    </row>
    <row r="1708">
      <c r="A1708" s="287"/>
      <c r="B1708" s="338">
        <v>162.0</v>
      </c>
      <c r="C1708" s="338">
        <v>1100162.0</v>
      </c>
      <c r="D1708" s="339" t="s">
        <v>6158</v>
      </c>
      <c r="E1708" s="345" t="s">
        <v>73</v>
      </c>
      <c r="F1708" s="346">
        <v>92100.0</v>
      </c>
      <c r="G1708" s="346">
        <v>92100.0</v>
      </c>
      <c r="H1708" s="343">
        <f t="shared" si="3"/>
        <v>0</v>
      </c>
      <c r="I1708" s="230" t="s">
        <v>1129</v>
      </c>
      <c r="J1708" s="246" t="s">
        <v>53</v>
      </c>
      <c r="K1708" s="231" t="s">
        <v>3587</v>
      </c>
      <c r="L1708" s="285">
        <v>45992.0</v>
      </c>
      <c r="M1708" s="154"/>
      <c r="N1708" s="151"/>
      <c r="O1708" s="317" t="s">
        <v>6159</v>
      </c>
      <c r="Q1708" s="317" t="s">
        <v>6160</v>
      </c>
    </row>
    <row r="1709">
      <c r="A1709" s="287"/>
      <c r="B1709" s="338">
        <v>49.0</v>
      </c>
      <c r="C1709" s="338">
        <v>1200049.0</v>
      </c>
      <c r="D1709" s="339" t="s">
        <v>6161</v>
      </c>
      <c r="E1709" s="345" t="s">
        <v>73</v>
      </c>
      <c r="F1709" s="330">
        <v>88952.0</v>
      </c>
      <c r="G1709" s="330">
        <v>88952.0</v>
      </c>
      <c r="H1709" s="304">
        <f t="shared" si="3"/>
        <v>0</v>
      </c>
      <c r="I1709" s="228" t="s">
        <v>3873</v>
      </c>
      <c r="J1709" s="250" t="s">
        <v>54</v>
      </c>
      <c r="K1709" s="229" t="s">
        <v>3660</v>
      </c>
      <c r="L1709" s="288">
        <v>45992.0</v>
      </c>
      <c r="M1709" s="154"/>
      <c r="N1709" s="151"/>
      <c r="O1709" s="317" t="s">
        <v>6162</v>
      </c>
      <c r="Q1709" s="317" t="s">
        <v>6163</v>
      </c>
    </row>
    <row r="1710">
      <c r="A1710" s="287"/>
      <c r="B1710" s="338">
        <v>67.0</v>
      </c>
      <c r="C1710" s="338">
        <v>1200067.0</v>
      </c>
      <c r="D1710" s="339" t="s">
        <v>6164</v>
      </c>
      <c r="E1710" s="345" t="s">
        <v>73</v>
      </c>
      <c r="F1710" s="329">
        <v>80000.0</v>
      </c>
      <c r="G1710" s="329">
        <v>80000.0</v>
      </c>
      <c r="H1710" s="305">
        <f t="shared" si="3"/>
        <v>0</v>
      </c>
      <c r="I1710" s="230" t="s">
        <v>5582</v>
      </c>
      <c r="J1710" s="246" t="s">
        <v>54</v>
      </c>
      <c r="K1710" s="231" t="s">
        <v>3587</v>
      </c>
      <c r="L1710" s="285">
        <v>45992.0</v>
      </c>
      <c r="M1710" s="154"/>
      <c r="N1710" s="151"/>
      <c r="O1710" s="317" t="s">
        <v>6165</v>
      </c>
      <c r="Q1710" s="317" t="s">
        <v>6166</v>
      </c>
    </row>
    <row r="1711">
      <c r="A1711" s="287"/>
      <c r="B1711" s="338">
        <v>95.0</v>
      </c>
      <c r="C1711" s="338">
        <v>1200095.0</v>
      </c>
      <c r="D1711" s="339" t="s">
        <v>6167</v>
      </c>
      <c r="E1711" s="345" t="s">
        <v>73</v>
      </c>
      <c r="F1711" s="330">
        <v>50000.0</v>
      </c>
      <c r="G1711" s="330">
        <v>50000.0</v>
      </c>
      <c r="H1711" s="304">
        <f t="shared" si="3"/>
        <v>0</v>
      </c>
      <c r="I1711" s="228" t="s">
        <v>5582</v>
      </c>
      <c r="J1711" s="250" t="s">
        <v>54</v>
      </c>
      <c r="K1711" s="229" t="s">
        <v>3660</v>
      </c>
      <c r="L1711" s="288">
        <v>45992.0</v>
      </c>
      <c r="M1711" s="154"/>
      <c r="N1711" s="151"/>
      <c r="O1711" s="317" t="s">
        <v>6168</v>
      </c>
      <c r="Q1711" s="317" t="s">
        <v>6169</v>
      </c>
    </row>
    <row r="1712">
      <c r="A1712" s="287"/>
      <c r="B1712" s="338">
        <v>59.0</v>
      </c>
      <c r="C1712" s="338">
        <v>1300059.0</v>
      </c>
      <c r="D1712" s="339" t="s">
        <v>6170</v>
      </c>
      <c r="E1712" s="345" t="s">
        <v>73</v>
      </c>
      <c r="F1712" s="305">
        <v>145000.0</v>
      </c>
      <c r="G1712" s="305">
        <v>145000.0</v>
      </c>
      <c r="H1712" s="305">
        <f t="shared" si="3"/>
        <v>0</v>
      </c>
      <c r="I1712" s="230"/>
      <c r="J1712" s="246" t="s">
        <v>55</v>
      </c>
      <c r="K1712" s="231" t="s">
        <v>3587</v>
      </c>
      <c r="L1712" s="285">
        <v>45992.0</v>
      </c>
      <c r="M1712" s="154"/>
      <c r="N1712" s="151"/>
      <c r="O1712" s="317" t="s">
        <v>6171</v>
      </c>
      <c r="Q1712" s="317" t="s">
        <v>6172</v>
      </c>
    </row>
    <row r="1713">
      <c r="A1713" s="287"/>
      <c r="B1713" s="338">
        <v>172.0</v>
      </c>
      <c r="C1713" s="338">
        <v>1300172.0</v>
      </c>
      <c r="D1713" s="339" t="s">
        <v>6173</v>
      </c>
      <c r="E1713" s="345" t="s">
        <v>73</v>
      </c>
      <c r="F1713" s="304">
        <v>100000.0</v>
      </c>
      <c r="G1713" s="304">
        <v>100000.0</v>
      </c>
      <c r="H1713" s="304">
        <f t="shared" si="3"/>
        <v>0</v>
      </c>
      <c r="I1713" s="228"/>
      <c r="J1713" s="250" t="s">
        <v>55</v>
      </c>
      <c r="K1713" s="229" t="s">
        <v>3587</v>
      </c>
      <c r="L1713" s="288">
        <v>45992.0</v>
      </c>
      <c r="M1713" s="154"/>
      <c r="N1713" s="151"/>
      <c r="O1713" s="317" t="s">
        <v>6174</v>
      </c>
      <c r="Q1713" s="317" t="s">
        <v>6175</v>
      </c>
    </row>
    <row r="1714">
      <c r="A1714" s="287"/>
      <c r="B1714" s="338">
        <v>270.0</v>
      </c>
      <c r="C1714" s="338">
        <v>1100270.0</v>
      </c>
      <c r="D1714" s="339" t="s">
        <v>6176</v>
      </c>
      <c r="E1714" s="345" t="s">
        <v>73</v>
      </c>
      <c r="F1714" s="346">
        <v>95000.0</v>
      </c>
      <c r="G1714" s="346">
        <v>95000.0</v>
      </c>
      <c r="H1714" s="343">
        <f t="shared" si="3"/>
        <v>0</v>
      </c>
      <c r="I1714" s="230" t="s">
        <v>6058</v>
      </c>
      <c r="J1714" s="246" t="s">
        <v>53</v>
      </c>
      <c r="K1714" s="231" t="s">
        <v>3587</v>
      </c>
      <c r="L1714" s="285">
        <v>45992.0</v>
      </c>
      <c r="M1714" s="154"/>
      <c r="N1714" s="151"/>
      <c r="O1714" s="317" t="s">
        <v>6177</v>
      </c>
      <c r="Q1714" s="317" t="s">
        <v>6178</v>
      </c>
    </row>
    <row r="1715">
      <c r="A1715" s="287"/>
      <c r="B1715" s="338">
        <v>171.0</v>
      </c>
      <c r="C1715" s="338">
        <v>1200171.0</v>
      </c>
      <c r="D1715" s="339" t="s">
        <v>6179</v>
      </c>
      <c r="E1715" s="345" t="s">
        <v>73</v>
      </c>
      <c r="F1715" s="330">
        <v>200000.0</v>
      </c>
      <c r="G1715" s="330">
        <v>200000.0</v>
      </c>
      <c r="H1715" s="304">
        <f t="shared" si="3"/>
        <v>0</v>
      </c>
      <c r="I1715" s="228" t="s">
        <v>276</v>
      </c>
      <c r="J1715" s="250" t="s">
        <v>54</v>
      </c>
      <c r="K1715" s="229" t="s">
        <v>3546</v>
      </c>
      <c r="L1715" s="288">
        <v>45992.0</v>
      </c>
      <c r="M1715" s="154"/>
      <c r="N1715" s="151"/>
      <c r="O1715" s="317" t="s">
        <v>6180</v>
      </c>
      <c r="Q1715" s="256" t="s">
        <v>6181</v>
      </c>
    </row>
    <row r="1716">
      <c r="A1716" s="287"/>
      <c r="B1716" s="338">
        <v>240.0</v>
      </c>
      <c r="C1716" s="338">
        <v>1200240.0</v>
      </c>
      <c r="D1716" s="339" t="s">
        <v>6182</v>
      </c>
      <c r="E1716" s="345" t="s">
        <v>73</v>
      </c>
      <c r="F1716" s="329">
        <v>100000.0</v>
      </c>
      <c r="G1716" s="329">
        <v>100000.0</v>
      </c>
      <c r="H1716" s="305">
        <f t="shared" si="3"/>
        <v>0</v>
      </c>
      <c r="I1716" s="230" t="s">
        <v>6183</v>
      </c>
      <c r="J1716" s="246" t="s">
        <v>54</v>
      </c>
      <c r="K1716" s="231" t="s">
        <v>3660</v>
      </c>
      <c r="L1716" s="285">
        <v>45992.0</v>
      </c>
      <c r="M1716" s="154"/>
      <c r="N1716" s="151"/>
      <c r="O1716" s="317" t="s">
        <v>6184</v>
      </c>
      <c r="P1716" s="317"/>
      <c r="Q1716" s="317" t="s">
        <v>6185</v>
      </c>
    </row>
    <row r="1717">
      <c r="A1717" s="287"/>
      <c r="B1717" s="338">
        <v>66.0</v>
      </c>
      <c r="C1717" s="338">
        <v>1000066.0</v>
      </c>
      <c r="D1717" s="339" t="s">
        <v>6186</v>
      </c>
      <c r="E1717" s="345" t="s">
        <v>73</v>
      </c>
      <c r="F1717" s="348">
        <v>32000.0</v>
      </c>
      <c r="G1717" s="348">
        <v>32000.0</v>
      </c>
      <c r="H1717" s="342">
        <f t="shared" si="3"/>
        <v>0</v>
      </c>
      <c r="I1717" s="228" t="s">
        <v>2712</v>
      </c>
      <c r="J1717" s="250" t="s">
        <v>52</v>
      </c>
      <c r="K1717" s="229" t="s">
        <v>2265</v>
      </c>
      <c r="L1717" s="288">
        <v>45992.0</v>
      </c>
      <c r="M1717" s="154"/>
      <c r="N1717" s="151"/>
      <c r="O1717" s="317" t="s">
        <v>6187</v>
      </c>
      <c r="P1717" s="317"/>
      <c r="Q1717" s="317" t="s">
        <v>6188</v>
      </c>
    </row>
    <row r="1718">
      <c r="A1718" s="287"/>
      <c r="B1718" s="338">
        <v>140.0</v>
      </c>
      <c r="C1718" s="338">
        <v>1200140.0</v>
      </c>
      <c r="D1718" s="339" t="s">
        <v>6189</v>
      </c>
      <c r="E1718" s="345" t="s">
        <v>73</v>
      </c>
      <c r="F1718" s="329">
        <v>85000.0</v>
      </c>
      <c r="G1718" s="329">
        <v>85000.0</v>
      </c>
      <c r="H1718" s="305">
        <f t="shared" si="3"/>
        <v>0</v>
      </c>
      <c r="I1718" s="230" t="s">
        <v>4084</v>
      </c>
      <c r="J1718" s="246" t="s">
        <v>54</v>
      </c>
      <c r="K1718" s="231" t="s">
        <v>3660</v>
      </c>
      <c r="L1718" s="285">
        <v>45992.0</v>
      </c>
      <c r="M1718" s="154"/>
      <c r="N1718" s="151"/>
      <c r="O1718" s="317" t="s">
        <v>6190</v>
      </c>
      <c r="P1718" s="317"/>
      <c r="Q1718" s="317" t="s">
        <v>6191</v>
      </c>
    </row>
    <row r="1719">
      <c r="A1719" s="287"/>
      <c r="B1719" s="338">
        <v>91.0</v>
      </c>
      <c r="C1719" s="338">
        <v>1200091.0</v>
      </c>
      <c r="D1719" s="339" t="s">
        <v>6192</v>
      </c>
      <c r="E1719" s="345" t="s">
        <v>73</v>
      </c>
      <c r="F1719" s="330">
        <v>200000.0</v>
      </c>
      <c r="G1719" s="330">
        <v>200000.0</v>
      </c>
      <c r="H1719" s="304">
        <f t="shared" si="3"/>
        <v>0</v>
      </c>
      <c r="I1719" s="228" t="s">
        <v>6193</v>
      </c>
      <c r="J1719" s="250" t="s">
        <v>54</v>
      </c>
      <c r="K1719" s="229" t="s">
        <v>3546</v>
      </c>
      <c r="L1719" s="288">
        <v>45992.0</v>
      </c>
      <c r="M1719" s="154"/>
      <c r="N1719" s="151"/>
      <c r="O1719" s="317" t="s">
        <v>6194</v>
      </c>
      <c r="P1719" s="317"/>
      <c r="Q1719" s="317" t="s">
        <v>6195</v>
      </c>
    </row>
    <row r="1720">
      <c r="A1720" s="287"/>
      <c r="B1720" s="338">
        <v>26.0</v>
      </c>
      <c r="C1720" s="338">
        <v>1100026.0</v>
      </c>
      <c r="D1720" s="339" t="s">
        <v>6196</v>
      </c>
      <c r="E1720" s="345" t="s">
        <v>73</v>
      </c>
      <c r="F1720" s="346">
        <v>40000.0</v>
      </c>
      <c r="G1720" s="346">
        <v>40000.0</v>
      </c>
      <c r="H1720" s="343">
        <f t="shared" si="3"/>
        <v>0</v>
      </c>
      <c r="I1720" s="230" t="s">
        <v>302</v>
      </c>
      <c r="J1720" s="246" t="s">
        <v>53</v>
      </c>
      <c r="K1720" s="231" t="s">
        <v>3587</v>
      </c>
      <c r="L1720" s="285">
        <v>45992.0</v>
      </c>
      <c r="M1720" s="154"/>
      <c r="N1720" s="151"/>
      <c r="O1720" s="317" t="s">
        <v>6187</v>
      </c>
      <c r="P1720" s="317"/>
      <c r="Q1720" s="317" t="s">
        <v>6188</v>
      </c>
    </row>
    <row r="1721">
      <c r="A1721" s="287"/>
      <c r="B1721" s="338">
        <v>137.0</v>
      </c>
      <c r="C1721" s="338">
        <v>1100137.0</v>
      </c>
      <c r="D1721" s="339" t="s">
        <v>6197</v>
      </c>
      <c r="E1721" s="345" t="s">
        <v>73</v>
      </c>
      <c r="F1721" s="341">
        <v>148950.0</v>
      </c>
      <c r="G1721" s="341">
        <v>148950.0</v>
      </c>
      <c r="H1721" s="342">
        <f t="shared" si="3"/>
        <v>0</v>
      </c>
      <c r="I1721" s="228" t="s">
        <v>3003</v>
      </c>
      <c r="J1721" s="250" t="s">
        <v>53</v>
      </c>
      <c r="K1721" s="229" t="s">
        <v>3660</v>
      </c>
      <c r="L1721" s="288">
        <v>45992.0</v>
      </c>
      <c r="M1721" s="154"/>
      <c r="N1721" s="151"/>
      <c r="O1721" s="317" t="s">
        <v>6198</v>
      </c>
      <c r="P1721" s="317"/>
      <c r="Q1721" s="317" t="s">
        <v>6199</v>
      </c>
    </row>
    <row r="1722">
      <c r="A1722" s="287"/>
      <c r="B1722" s="338">
        <v>2.0</v>
      </c>
      <c r="C1722" s="338">
        <v>1300002.0</v>
      </c>
      <c r="D1722" s="339" t="s">
        <v>6200</v>
      </c>
      <c r="E1722" s="345" t="s">
        <v>73</v>
      </c>
      <c r="F1722" s="305">
        <v>35500.0</v>
      </c>
      <c r="G1722" s="305">
        <v>35500.0</v>
      </c>
      <c r="H1722" s="305">
        <f t="shared" si="3"/>
        <v>0</v>
      </c>
      <c r="I1722" s="230"/>
      <c r="J1722" s="246" t="s">
        <v>55</v>
      </c>
      <c r="K1722" s="231" t="s">
        <v>3660</v>
      </c>
      <c r="L1722" s="285">
        <v>45992.0</v>
      </c>
      <c r="M1722" s="154"/>
      <c r="N1722" s="151"/>
      <c r="O1722" s="317" t="s">
        <v>6201</v>
      </c>
      <c r="P1722" s="317"/>
      <c r="Q1722" s="317" t="s">
        <v>6202</v>
      </c>
    </row>
    <row r="1723">
      <c r="A1723" s="287"/>
      <c r="B1723" s="338">
        <v>145.0</v>
      </c>
      <c r="C1723" s="338">
        <v>1300145.0</v>
      </c>
      <c r="D1723" s="339" t="s">
        <v>6203</v>
      </c>
      <c r="E1723" s="345" t="s">
        <v>73</v>
      </c>
      <c r="F1723" s="304">
        <v>100000.0</v>
      </c>
      <c r="G1723" s="304">
        <v>100000.0</v>
      </c>
      <c r="H1723" s="304">
        <f t="shared" si="3"/>
        <v>0</v>
      </c>
      <c r="I1723" s="228"/>
      <c r="J1723" s="250" t="s">
        <v>55</v>
      </c>
      <c r="K1723" s="229" t="s">
        <v>3660</v>
      </c>
      <c r="L1723" s="288">
        <v>45992.0</v>
      </c>
      <c r="M1723" s="154"/>
      <c r="N1723" s="151"/>
      <c r="O1723" s="317" t="s">
        <v>6204</v>
      </c>
      <c r="P1723" s="317"/>
      <c r="Q1723" s="317" t="s">
        <v>6205</v>
      </c>
    </row>
    <row r="1724">
      <c r="A1724" s="287"/>
      <c r="B1724" s="338">
        <v>185.0</v>
      </c>
      <c r="C1724" s="338">
        <v>1300185.0</v>
      </c>
      <c r="D1724" s="339" t="s">
        <v>6206</v>
      </c>
      <c r="E1724" s="345" t="s">
        <v>73</v>
      </c>
      <c r="F1724" s="305">
        <v>120000.0</v>
      </c>
      <c r="G1724" s="305">
        <v>120000.0</v>
      </c>
      <c r="H1724" s="305">
        <f t="shared" si="3"/>
        <v>0</v>
      </c>
      <c r="I1724" s="230"/>
      <c r="J1724" s="246" t="s">
        <v>55</v>
      </c>
      <c r="K1724" s="231" t="s">
        <v>3587</v>
      </c>
      <c r="L1724" s="285">
        <v>45992.0</v>
      </c>
      <c r="M1724" s="154"/>
      <c r="N1724" s="151"/>
      <c r="O1724" s="317" t="s">
        <v>6207</v>
      </c>
      <c r="P1724" s="317"/>
      <c r="Q1724" s="317" t="s">
        <v>6208</v>
      </c>
    </row>
    <row r="1725">
      <c r="A1725" s="287"/>
      <c r="B1725" s="338">
        <v>41.0</v>
      </c>
      <c r="C1725" s="338">
        <v>1000041.0</v>
      </c>
      <c r="D1725" s="339" t="s">
        <v>6209</v>
      </c>
      <c r="E1725" s="345" t="s">
        <v>73</v>
      </c>
      <c r="F1725" s="348">
        <v>75000.0</v>
      </c>
      <c r="G1725" s="348">
        <v>75000.0</v>
      </c>
      <c r="H1725" s="342">
        <f t="shared" si="3"/>
        <v>0</v>
      </c>
      <c r="I1725" s="228" t="s">
        <v>3869</v>
      </c>
      <c r="J1725" s="250" t="s">
        <v>52</v>
      </c>
      <c r="K1725" s="229" t="s">
        <v>3069</v>
      </c>
      <c r="L1725" s="288">
        <v>45992.0</v>
      </c>
      <c r="M1725" s="154"/>
      <c r="N1725" s="151"/>
      <c r="O1725" s="317" t="s">
        <v>6210</v>
      </c>
      <c r="P1725" s="317"/>
      <c r="Q1725" s="317" t="s">
        <v>6211</v>
      </c>
    </row>
    <row r="1726">
      <c r="A1726" s="287"/>
      <c r="B1726" s="338">
        <v>153.0</v>
      </c>
      <c r="C1726" s="338">
        <v>1200153.0</v>
      </c>
      <c r="D1726" s="339" t="s">
        <v>6212</v>
      </c>
      <c r="E1726" s="345" t="s">
        <v>73</v>
      </c>
      <c r="F1726" s="329">
        <v>100000.0</v>
      </c>
      <c r="G1726" s="329">
        <v>100000.0</v>
      </c>
      <c r="H1726" s="305">
        <f t="shared" si="3"/>
        <v>0</v>
      </c>
      <c r="I1726" s="230" t="s">
        <v>6213</v>
      </c>
      <c r="J1726" s="246" t="s">
        <v>54</v>
      </c>
      <c r="K1726" s="231" t="s">
        <v>3660</v>
      </c>
      <c r="L1726" s="285">
        <v>45992.0</v>
      </c>
      <c r="M1726" s="154"/>
      <c r="N1726" s="151"/>
      <c r="O1726" s="317" t="s">
        <v>6214</v>
      </c>
      <c r="P1726" s="317"/>
      <c r="Q1726" s="317" t="s">
        <v>6215</v>
      </c>
    </row>
    <row r="1727">
      <c r="A1727" s="287"/>
      <c r="B1727" s="338">
        <v>125.0</v>
      </c>
      <c r="C1727" s="338">
        <v>1100125.0</v>
      </c>
      <c r="D1727" s="339" t="s">
        <v>6216</v>
      </c>
      <c r="E1727" s="345" t="s">
        <v>73</v>
      </c>
      <c r="F1727" s="341">
        <v>500000.0</v>
      </c>
      <c r="G1727" s="341">
        <v>500000.0</v>
      </c>
      <c r="H1727" s="342">
        <f t="shared" si="3"/>
        <v>0</v>
      </c>
      <c r="I1727" s="228" t="s">
        <v>3073</v>
      </c>
      <c r="J1727" s="250" t="s">
        <v>53</v>
      </c>
      <c r="K1727" s="229" t="s">
        <v>4020</v>
      </c>
      <c r="L1727" s="288">
        <v>45992.0</v>
      </c>
      <c r="M1727" s="154"/>
      <c r="N1727" s="151"/>
      <c r="O1727" s="155" t="s">
        <v>6217</v>
      </c>
      <c r="Q1727" s="317" t="s">
        <v>6218</v>
      </c>
    </row>
    <row r="1728">
      <c r="A1728" s="287"/>
      <c r="B1728" s="338">
        <v>15.0</v>
      </c>
      <c r="C1728" s="338">
        <v>1400015.0</v>
      </c>
      <c r="D1728" s="339" t="s">
        <v>6219</v>
      </c>
      <c r="E1728" s="312" t="s">
        <v>4642</v>
      </c>
      <c r="F1728" s="305">
        <v>17540.0</v>
      </c>
      <c r="G1728" s="305">
        <v>0.0</v>
      </c>
      <c r="H1728" s="305">
        <f t="shared" si="3"/>
        <v>17540</v>
      </c>
      <c r="I1728" s="230" t="s">
        <v>6220</v>
      </c>
      <c r="J1728" s="246" t="s">
        <v>6221</v>
      </c>
      <c r="K1728" s="231" t="s">
        <v>3660</v>
      </c>
      <c r="L1728" s="285">
        <v>46023.0</v>
      </c>
      <c r="M1728" s="154"/>
      <c r="N1728" s="151"/>
      <c r="O1728" s="317"/>
      <c r="Q1728" s="317"/>
    </row>
    <row r="1729">
      <c r="A1729" s="287"/>
      <c r="B1729" s="338">
        <v>181.0</v>
      </c>
      <c r="C1729" s="338">
        <v>1300181.0</v>
      </c>
      <c r="D1729" s="339" t="s">
        <v>6222</v>
      </c>
      <c r="E1729" s="345" t="s">
        <v>73</v>
      </c>
      <c r="F1729" s="304">
        <v>100000.0</v>
      </c>
      <c r="G1729" s="304">
        <v>100000.0</v>
      </c>
      <c r="H1729" s="304">
        <f t="shared" si="3"/>
        <v>0</v>
      </c>
      <c r="I1729" s="228"/>
      <c r="J1729" s="250" t="s">
        <v>55</v>
      </c>
      <c r="K1729" s="229" t="s">
        <v>3660</v>
      </c>
      <c r="L1729" s="288">
        <v>45992.0</v>
      </c>
      <c r="M1729" s="154"/>
      <c r="N1729" s="151"/>
      <c r="O1729" s="155" t="s">
        <v>6223</v>
      </c>
      <c r="P1729" s="155"/>
      <c r="Q1729" s="155" t="s">
        <v>6224</v>
      </c>
    </row>
    <row r="1730">
      <c r="A1730" s="287"/>
      <c r="B1730" s="338">
        <v>88.0</v>
      </c>
      <c r="C1730" s="338">
        <v>1000088.0</v>
      </c>
      <c r="D1730" s="339" t="s">
        <v>6225</v>
      </c>
      <c r="E1730" s="345" t="s">
        <v>73</v>
      </c>
      <c r="F1730" s="349">
        <v>978000.0</v>
      </c>
      <c r="G1730" s="349">
        <v>978000.0</v>
      </c>
      <c r="H1730" s="343">
        <f t="shared" si="3"/>
        <v>0</v>
      </c>
      <c r="I1730" s="230" t="s">
        <v>2285</v>
      </c>
      <c r="J1730" s="246" t="s">
        <v>52</v>
      </c>
      <c r="K1730" s="231" t="s">
        <v>3717</v>
      </c>
      <c r="L1730" s="285">
        <v>46023.0</v>
      </c>
      <c r="M1730" s="154"/>
      <c r="N1730" s="151"/>
      <c r="O1730" s="155" t="s">
        <v>6226</v>
      </c>
      <c r="P1730" s="155"/>
      <c r="Q1730" s="155" t="s">
        <v>6227</v>
      </c>
    </row>
    <row r="1731">
      <c r="A1731" s="287"/>
      <c r="B1731" s="338">
        <v>186.0</v>
      </c>
      <c r="C1731" s="338">
        <v>1100186.0</v>
      </c>
      <c r="D1731" s="339" t="s">
        <v>6228</v>
      </c>
      <c r="E1731" s="345" t="s">
        <v>73</v>
      </c>
      <c r="F1731" s="341">
        <v>198789.0</v>
      </c>
      <c r="G1731" s="341">
        <v>198789.0</v>
      </c>
      <c r="H1731" s="342">
        <f t="shared" si="3"/>
        <v>0</v>
      </c>
      <c r="I1731" s="228" t="s">
        <v>4845</v>
      </c>
      <c r="J1731" s="250" t="s">
        <v>53</v>
      </c>
      <c r="K1731" s="229" t="s">
        <v>3660</v>
      </c>
      <c r="L1731" s="288">
        <v>46023.0</v>
      </c>
      <c r="M1731" s="154"/>
      <c r="N1731" s="151"/>
      <c r="O1731" s="155" t="s">
        <v>6229</v>
      </c>
      <c r="P1731" s="155"/>
      <c r="Q1731" s="155" t="s">
        <v>6230</v>
      </c>
    </row>
    <row r="1732">
      <c r="A1732" s="287"/>
      <c r="B1732" s="338">
        <v>72.0</v>
      </c>
      <c r="C1732" s="338">
        <v>1200072.0</v>
      </c>
      <c r="D1732" s="339" t="s">
        <v>6231</v>
      </c>
      <c r="E1732" s="345" t="s">
        <v>73</v>
      </c>
      <c r="F1732" s="346">
        <v>190000.0</v>
      </c>
      <c r="G1732" s="329">
        <v>190000.0</v>
      </c>
      <c r="H1732" s="305">
        <f t="shared" si="3"/>
        <v>0</v>
      </c>
      <c r="I1732" s="230" t="s">
        <v>6232</v>
      </c>
      <c r="J1732" s="246" t="s">
        <v>54</v>
      </c>
      <c r="K1732" s="231" t="s">
        <v>3546</v>
      </c>
      <c r="L1732" s="285">
        <v>46023.0</v>
      </c>
      <c r="M1732" s="154"/>
      <c r="N1732" s="151"/>
      <c r="O1732" s="155" t="s">
        <v>6233</v>
      </c>
      <c r="P1732" s="155"/>
      <c r="Q1732" s="155" t="s">
        <v>6234</v>
      </c>
    </row>
    <row r="1733">
      <c r="A1733" s="287"/>
      <c r="B1733" s="338">
        <v>34.0</v>
      </c>
      <c r="C1733" s="338">
        <v>1300034.0</v>
      </c>
      <c r="D1733" s="339" t="s">
        <v>6235</v>
      </c>
      <c r="E1733" s="345" t="s">
        <v>73</v>
      </c>
      <c r="F1733" s="341">
        <v>150000.0</v>
      </c>
      <c r="G1733" s="330">
        <v>150000.0</v>
      </c>
      <c r="H1733" s="330">
        <f t="shared" si="3"/>
        <v>0</v>
      </c>
      <c r="I1733" s="228"/>
      <c r="J1733" s="250" t="s">
        <v>6236</v>
      </c>
      <c r="K1733" s="229" t="s">
        <v>3587</v>
      </c>
      <c r="L1733" s="288">
        <v>46023.0</v>
      </c>
      <c r="M1733" s="154"/>
      <c r="N1733" s="151"/>
      <c r="O1733" s="155" t="s">
        <v>6237</v>
      </c>
      <c r="P1733" s="155"/>
      <c r="Q1733" s="155" t="s">
        <v>6238</v>
      </c>
    </row>
    <row r="1734">
      <c r="A1734" s="287"/>
      <c r="B1734" s="338">
        <v>200.0</v>
      </c>
      <c r="C1734" s="338">
        <v>1200200.0</v>
      </c>
      <c r="D1734" s="339" t="s">
        <v>6239</v>
      </c>
      <c r="E1734" s="345" t="s">
        <v>73</v>
      </c>
      <c r="F1734" s="346">
        <v>550000.0</v>
      </c>
      <c r="G1734" s="329">
        <v>550000.0</v>
      </c>
      <c r="H1734" s="329">
        <f t="shared" si="3"/>
        <v>0</v>
      </c>
      <c r="I1734" s="230" t="s">
        <v>4222</v>
      </c>
      <c r="J1734" s="246" t="s">
        <v>6240</v>
      </c>
      <c r="K1734" s="231" t="s">
        <v>6241</v>
      </c>
      <c r="L1734" s="285">
        <v>46023.0</v>
      </c>
      <c r="M1734" s="154"/>
      <c r="N1734" s="151"/>
      <c r="O1734" s="155" t="s">
        <v>6242</v>
      </c>
      <c r="P1734" s="155"/>
      <c r="Q1734" s="155" t="s">
        <v>6243</v>
      </c>
    </row>
    <row r="1735">
      <c r="A1735" s="287"/>
      <c r="B1735" s="338">
        <v>9.0</v>
      </c>
      <c r="C1735" s="338">
        <v>1300009.0</v>
      </c>
      <c r="D1735" s="339" t="s">
        <v>6244</v>
      </c>
      <c r="E1735" s="345" t="s">
        <v>73</v>
      </c>
      <c r="F1735" s="341">
        <v>100000.0</v>
      </c>
      <c r="G1735" s="330">
        <v>100000.0</v>
      </c>
      <c r="H1735" s="330">
        <f t="shared" si="3"/>
        <v>0</v>
      </c>
      <c r="I1735" s="228" t="s">
        <v>5332</v>
      </c>
      <c r="J1735" s="250" t="s">
        <v>6236</v>
      </c>
      <c r="K1735" s="229" t="s">
        <v>3546</v>
      </c>
      <c r="L1735" s="288">
        <v>46023.0</v>
      </c>
      <c r="M1735" s="154"/>
      <c r="N1735" s="151"/>
      <c r="O1735" s="155" t="s">
        <v>6245</v>
      </c>
      <c r="P1735" s="155"/>
      <c r="Q1735" s="155" t="s">
        <v>6246</v>
      </c>
    </row>
    <row r="1736">
      <c r="A1736" s="287"/>
      <c r="B1736" s="338">
        <v>33.0</v>
      </c>
      <c r="C1736" s="338">
        <v>1300033.0</v>
      </c>
      <c r="D1736" s="339" t="s">
        <v>6247</v>
      </c>
      <c r="E1736" s="345" t="s">
        <v>73</v>
      </c>
      <c r="F1736" s="346">
        <v>49810.0</v>
      </c>
      <c r="G1736" s="329">
        <v>49810.0</v>
      </c>
      <c r="H1736" s="329">
        <f t="shared" si="3"/>
        <v>0</v>
      </c>
      <c r="I1736" s="230" t="s">
        <v>381</v>
      </c>
      <c r="J1736" s="246" t="s">
        <v>6236</v>
      </c>
      <c r="K1736" s="231" t="s">
        <v>3660</v>
      </c>
      <c r="L1736" s="285">
        <v>46023.0</v>
      </c>
      <c r="M1736" s="154"/>
      <c r="N1736" s="151"/>
      <c r="O1736" s="155" t="s">
        <v>6248</v>
      </c>
      <c r="P1736" s="155"/>
      <c r="Q1736" s="155" t="s">
        <v>6249</v>
      </c>
    </row>
    <row r="1737">
      <c r="A1737" s="287"/>
      <c r="B1737" s="338">
        <v>52.0</v>
      </c>
      <c r="C1737" s="338">
        <v>1300052.0</v>
      </c>
      <c r="D1737" s="339" t="s">
        <v>6250</v>
      </c>
      <c r="E1737" s="345" t="s">
        <v>73</v>
      </c>
      <c r="F1737" s="341">
        <v>198713.0</v>
      </c>
      <c r="G1737" s="330">
        <v>198713.0</v>
      </c>
      <c r="H1737" s="330">
        <f t="shared" si="3"/>
        <v>0</v>
      </c>
      <c r="I1737" s="228"/>
      <c r="J1737" s="250" t="s">
        <v>6251</v>
      </c>
      <c r="K1737" s="229" t="s">
        <v>3546</v>
      </c>
      <c r="L1737" s="288">
        <v>46023.0</v>
      </c>
      <c r="M1737" s="154"/>
      <c r="N1737" s="151"/>
      <c r="O1737" s="155" t="s">
        <v>6252</v>
      </c>
      <c r="P1737" s="155"/>
      <c r="Q1737" s="155" t="s">
        <v>6253</v>
      </c>
    </row>
    <row r="1738">
      <c r="A1738" s="287"/>
      <c r="B1738" s="338">
        <v>102.0</v>
      </c>
      <c r="C1738" s="338">
        <v>1100102.0</v>
      </c>
      <c r="D1738" s="339" t="s">
        <v>6254</v>
      </c>
      <c r="E1738" s="345" t="s">
        <v>73</v>
      </c>
      <c r="F1738" s="346">
        <v>100000.0</v>
      </c>
      <c r="G1738" s="329">
        <v>100000.0</v>
      </c>
      <c r="H1738" s="329">
        <f t="shared" si="3"/>
        <v>0</v>
      </c>
      <c r="I1738" s="230" t="s">
        <v>5332</v>
      </c>
      <c r="J1738" s="246" t="s">
        <v>6255</v>
      </c>
      <c r="K1738" s="231" t="s">
        <v>3587</v>
      </c>
      <c r="L1738" s="285">
        <v>46023.0</v>
      </c>
      <c r="M1738" s="154"/>
      <c r="N1738" s="151"/>
      <c r="O1738" s="155" t="s">
        <v>6256</v>
      </c>
      <c r="P1738" s="155"/>
      <c r="Q1738" s="155" t="s">
        <v>6257</v>
      </c>
    </row>
    <row r="1739">
      <c r="A1739" s="287"/>
      <c r="B1739" s="338">
        <v>74.0</v>
      </c>
      <c r="C1739" s="338">
        <v>1300074.0</v>
      </c>
      <c r="D1739" s="339" t="s">
        <v>6258</v>
      </c>
      <c r="E1739" s="350" t="s">
        <v>73</v>
      </c>
      <c r="F1739" s="341">
        <v>197143.0</v>
      </c>
      <c r="G1739" s="330">
        <v>197143.0</v>
      </c>
      <c r="H1739" s="330">
        <f t="shared" si="3"/>
        <v>0</v>
      </c>
      <c r="I1739" s="228"/>
      <c r="J1739" s="250" t="s">
        <v>6251</v>
      </c>
      <c r="K1739" s="229" t="s">
        <v>3546</v>
      </c>
      <c r="L1739" s="288">
        <v>46023.0</v>
      </c>
      <c r="M1739" s="154"/>
      <c r="N1739" s="151"/>
      <c r="O1739" s="155" t="s">
        <v>6259</v>
      </c>
      <c r="P1739" s="155"/>
      <c r="Q1739" s="155" t="s">
        <v>6260</v>
      </c>
    </row>
    <row r="1740">
      <c r="A1740" s="287"/>
      <c r="B1740" s="338">
        <v>97.0</v>
      </c>
      <c r="C1740" s="338">
        <v>1300097.0</v>
      </c>
      <c r="D1740" s="339" t="s">
        <v>6261</v>
      </c>
      <c r="E1740" s="345" t="s">
        <v>73</v>
      </c>
      <c r="F1740" s="346">
        <v>197143.0</v>
      </c>
      <c r="G1740" s="329">
        <v>197143.0</v>
      </c>
      <c r="H1740" s="329">
        <f t="shared" si="3"/>
        <v>0</v>
      </c>
      <c r="I1740" s="230"/>
      <c r="J1740" s="246" t="s">
        <v>5478</v>
      </c>
      <c r="K1740" s="231" t="s">
        <v>3546</v>
      </c>
      <c r="L1740" s="285">
        <v>46023.0</v>
      </c>
      <c r="M1740" s="154"/>
      <c r="N1740" s="151"/>
      <c r="O1740" s="155" t="s">
        <v>6262</v>
      </c>
      <c r="P1740" s="155"/>
      <c r="Q1740" s="155" t="s">
        <v>6263</v>
      </c>
    </row>
    <row r="1741">
      <c r="A1741" s="287"/>
      <c r="B1741" s="338">
        <v>63.0</v>
      </c>
      <c r="C1741" s="338">
        <v>1400063.0</v>
      </c>
      <c r="D1741" s="339" t="s">
        <v>6264</v>
      </c>
      <c r="E1741" s="340" t="s">
        <v>73</v>
      </c>
      <c r="F1741" s="341">
        <v>85000.0</v>
      </c>
      <c r="G1741" s="330">
        <v>85000.0</v>
      </c>
      <c r="H1741" s="330">
        <f t="shared" si="3"/>
        <v>0</v>
      </c>
      <c r="I1741" s="228" t="s">
        <v>6265</v>
      </c>
      <c r="J1741" s="250" t="s">
        <v>6266</v>
      </c>
      <c r="K1741" s="229" t="s">
        <v>3546</v>
      </c>
      <c r="L1741" s="288">
        <v>46023.0</v>
      </c>
      <c r="M1741" s="154"/>
      <c r="N1741" s="151"/>
      <c r="O1741" s="155" t="s">
        <v>6267</v>
      </c>
      <c r="P1741" s="155"/>
      <c r="Q1741" s="155" t="s">
        <v>6268</v>
      </c>
    </row>
    <row r="1742">
      <c r="A1742" s="287"/>
      <c r="B1742" s="338">
        <v>38.0</v>
      </c>
      <c r="C1742" s="338">
        <v>1100038.0</v>
      </c>
      <c r="D1742" s="339" t="s">
        <v>6269</v>
      </c>
      <c r="E1742" s="345" t="s">
        <v>73</v>
      </c>
      <c r="F1742" s="346">
        <v>100000.0</v>
      </c>
      <c r="G1742" s="329">
        <v>100000.0</v>
      </c>
      <c r="H1742" s="329">
        <f t="shared" si="3"/>
        <v>0</v>
      </c>
      <c r="I1742" s="230" t="s">
        <v>5332</v>
      </c>
      <c r="J1742" s="246" t="s">
        <v>6255</v>
      </c>
      <c r="K1742" s="231" t="s">
        <v>3587</v>
      </c>
      <c r="L1742" s="285">
        <v>46023.0</v>
      </c>
      <c r="M1742" s="154"/>
      <c r="N1742" s="151"/>
      <c r="O1742" s="155" t="s">
        <v>6270</v>
      </c>
      <c r="P1742" s="155"/>
      <c r="Q1742" s="155" t="s">
        <v>6271</v>
      </c>
    </row>
    <row r="1743">
      <c r="A1743" s="287"/>
      <c r="B1743" s="338">
        <v>35.0</v>
      </c>
      <c r="C1743" s="338">
        <v>1300035.0</v>
      </c>
      <c r="D1743" s="339" t="s">
        <v>6272</v>
      </c>
      <c r="E1743" s="345" t="s">
        <v>73</v>
      </c>
      <c r="F1743" s="341">
        <v>99516.0</v>
      </c>
      <c r="G1743" s="330">
        <v>99516.0</v>
      </c>
      <c r="H1743" s="330">
        <f t="shared" si="3"/>
        <v>0</v>
      </c>
      <c r="I1743" s="228"/>
      <c r="J1743" s="250" t="s">
        <v>55</v>
      </c>
      <c r="K1743" s="229" t="s">
        <v>3660</v>
      </c>
      <c r="L1743" s="288">
        <v>46023.0</v>
      </c>
      <c r="M1743" s="154"/>
      <c r="N1743" s="151"/>
      <c r="O1743" s="155" t="s">
        <v>6273</v>
      </c>
      <c r="P1743" s="155"/>
      <c r="Q1743" s="155" t="s">
        <v>6274</v>
      </c>
    </row>
    <row r="1744">
      <c r="A1744" s="287"/>
      <c r="B1744" s="338">
        <v>50.0</v>
      </c>
      <c r="C1744" s="338">
        <v>1000050.0</v>
      </c>
      <c r="D1744" s="339" t="s">
        <v>6275</v>
      </c>
      <c r="E1744" s="345" t="s">
        <v>73</v>
      </c>
      <c r="F1744" s="346">
        <v>75500.0</v>
      </c>
      <c r="G1744" s="329">
        <v>75500.0</v>
      </c>
      <c r="H1744" s="329">
        <f t="shared" si="3"/>
        <v>0</v>
      </c>
      <c r="I1744" s="230" t="s">
        <v>3147</v>
      </c>
      <c r="J1744" s="246" t="s">
        <v>52</v>
      </c>
      <c r="K1744" s="231" t="s">
        <v>3360</v>
      </c>
      <c r="L1744" s="285">
        <v>46023.0</v>
      </c>
      <c r="M1744" s="154"/>
      <c r="N1744" s="151"/>
      <c r="O1744" s="155" t="s">
        <v>6276</v>
      </c>
      <c r="P1744" s="155"/>
      <c r="Q1744" s="155" t="s">
        <v>6277</v>
      </c>
    </row>
    <row r="1745">
      <c r="A1745" s="287"/>
      <c r="B1745" s="338">
        <v>71.0</v>
      </c>
      <c r="C1745" s="338">
        <v>1300071.0</v>
      </c>
      <c r="D1745" s="339" t="s">
        <v>6278</v>
      </c>
      <c r="E1745" s="345" t="s">
        <v>73</v>
      </c>
      <c r="F1745" s="341">
        <v>102000.0</v>
      </c>
      <c r="G1745" s="330">
        <v>102000.0</v>
      </c>
      <c r="H1745" s="330">
        <f t="shared" si="3"/>
        <v>0</v>
      </c>
      <c r="I1745" s="228"/>
      <c r="J1745" s="250" t="s">
        <v>5478</v>
      </c>
      <c r="K1745" s="229" t="s">
        <v>3546</v>
      </c>
      <c r="L1745" s="288">
        <v>46023.0</v>
      </c>
      <c r="M1745" s="154"/>
      <c r="N1745" s="151"/>
      <c r="O1745" s="155" t="s">
        <v>6279</v>
      </c>
      <c r="P1745" s="155"/>
      <c r="Q1745" s="155" t="s">
        <v>6280</v>
      </c>
    </row>
    <row r="1746">
      <c r="A1746" s="287"/>
      <c r="B1746" s="338">
        <v>45.0</v>
      </c>
      <c r="C1746" s="338">
        <v>1400045.0</v>
      </c>
      <c r="D1746" s="339" t="s">
        <v>6281</v>
      </c>
      <c r="E1746" s="340" t="s">
        <v>73</v>
      </c>
      <c r="F1746" s="346">
        <v>60000.0</v>
      </c>
      <c r="G1746" s="329">
        <v>60000.0</v>
      </c>
      <c r="H1746" s="329">
        <f t="shared" si="3"/>
        <v>0</v>
      </c>
      <c r="I1746" s="230" t="s">
        <v>3003</v>
      </c>
      <c r="J1746" s="246" t="s">
        <v>6266</v>
      </c>
      <c r="K1746" s="231" t="s">
        <v>3660</v>
      </c>
      <c r="L1746" s="285">
        <v>46023.0</v>
      </c>
      <c r="M1746" s="154"/>
      <c r="N1746" s="151"/>
      <c r="O1746" s="155" t="s">
        <v>6282</v>
      </c>
      <c r="P1746" s="155"/>
      <c r="Q1746" s="155" t="s">
        <v>6283</v>
      </c>
    </row>
    <row r="1747">
      <c r="A1747" s="287"/>
      <c r="B1747" s="338">
        <v>151.0</v>
      </c>
      <c r="C1747" s="338">
        <v>1200151.0</v>
      </c>
      <c r="D1747" s="339" t="s">
        <v>6284</v>
      </c>
      <c r="E1747" s="345" t="s">
        <v>73</v>
      </c>
      <c r="F1747" s="341">
        <v>100000.0</v>
      </c>
      <c r="G1747" s="330">
        <v>100000.0</v>
      </c>
      <c r="H1747" s="330">
        <f t="shared" si="3"/>
        <v>0</v>
      </c>
      <c r="I1747" s="228" t="s">
        <v>2067</v>
      </c>
      <c r="J1747" s="250" t="s">
        <v>6240</v>
      </c>
      <c r="K1747" s="229" t="s">
        <v>3660</v>
      </c>
      <c r="L1747" s="288">
        <v>46023.0</v>
      </c>
      <c r="M1747" s="154"/>
      <c r="N1747" s="151"/>
      <c r="O1747" s="155" t="s">
        <v>6285</v>
      </c>
      <c r="P1747" s="155"/>
      <c r="Q1747" s="155" t="s">
        <v>6286</v>
      </c>
    </row>
    <row r="1748">
      <c r="A1748" s="287"/>
      <c r="B1748" s="338">
        <v>218.0</v>
      </c>
      <c r="C1748" s="338">
        <v>1200218.0</v>
      </c>
      <c r="D1748" s="339" t="s">
        <v>6287</v>
      </c>
      <c r="E1748" s="345" t="s">
        <v>73</v>
      </c>
      <c r="F1748" s="346">
        <v>100000.0</v>
      </c>
      <c r="G1748" s="329">
        <v>100000.0</v>
      </c>
      <c r="H1748" s="329">
        <f t="shared" si="3"/>
        <v>0</v>
      </c>
      <c r="I1748" s="230" t="s">
        <v>6288</v>
      </c>
      <c r="J1748" s="246" t="s">
        <v>6240</v>
      </c>
      <c r="K1748" s="231" t="s">
        <v>3660</v>
      </c>
      <c r="L1748" s="285">
        <v>46023.0</v>
      </c>
      <c r="M1748" s="154"/>
      <c r="N1748" s="151"/>
      <c r="O1748" s="351" t="s">
        <v>6289</v>
      </c>
      <c r="P1748" s="352"/>
      <c r="Q1748" s="155" t="s">
        <v>6290</v>
      </c>
    </row>
    <row r="1749">
      <c r="A1749" s="287"/>
      <c r="B1749" s="338">
        <v>92.0</v>
      </c>
      <c r="C1749" s="338">
        <v>1200092.0</v>
      </c>
      <c r="D1749" s="339" t="s">
        <v>6291</v>
      </c>
      <c r="E1749" s="345" t="s">
        <v>73</v>
      </c>
      <c r="F1749" s="341">
        <v>145000.0</v>
      </c>
      <c r="G1749" s="330">
        <v>145000.0</v>
      </c>
      <c r="H1749" s="330">
        <f t="shared" si="3"/>
        <v>0</v>
      </c>
      <c r="I1749" s="228" t="s">
        <v>3052</v>
      </c>
      <c r="J1749" s="250" t="s">
        <v>54</v>
      </c>
      <c r="K1749" s="229" t="s">
        <v>3546</v>
      </c>
      <c r="L1749" s="288">
        <v>46023.0</v>
      </c>
      <c r="M1749" s="154"/>
      <c r="N1749" s="151"/>
      <c r="O1749" s="155" t="s">
        <v>6292</v>
      </c>
      <c r="P1749" s="155"/>
      <c r="Q1749" s="155" t="s">
        <v>6293</v>
      </c>
    </row>
    <row r="1750">
      <c r="A1750" s="287"/>
      <c r="B1750" s="338">
        <v>179.0</v>
      </c>
      <c r="C1750" s="338">
        <v>1200179.0</v>
      </c>
      <c r="D1750" s="339" t="s">
        <v>6294</v>
      </c>
      <c r="E1750" s="345" t="s">
        <v>73</v>
      </c>
      <c r="F1750" s="346">
        <v>98900.0</v>
      </c>
      <c r="G1750" s="329">
        <v>98900.0</v>
      </c>
      <c r="H1750" s="329">
        <f t="shared" si="3"/>
        <v>0</v>
      </c>
      <c r="I1750" s="230" t="s">
        <v>5127</v>
      </c>
      <c r="J1750" s="246" t="s">
        <v>6240</v>
      </c>
      <c r="K1750" s="231" t="s">
        <v>3587</v>
      </c>
      <c r="L1750" s="285">
        <v>46023.0</v>
      </c>
      <c r="M1750" s="154"/>
      <c r="N1750" s="151"/>
      <c r="O1750" s="353" t="s">
        <v>6295</v>
      </c>
      <c r="P1750" s="155"/>
      <c r="Q1750" s="353" t="s">
        <v>6296</v>
      </c>
    </row>
    <row r="1751">
      <c r="A1751" s="287"/>
      <c r="B1751" s="338">
        <v>101.0</v>
      </c>
      <c r="C1751" s="338">
        <v>1200101.0</v>
      </c>
      <c r="D1751" s="339" t="s">
        <v>6297</v>
      </c>
      <c r="E1751" s="345" t="s">
        <v>73</v>
      </c>
      <c r="F1751" s="341">
        <v>140000.0</v>
      </c>
      <c r="G1751" s="341">
        <v>140000.0</v>
      </c>
      <c r="H1751" s="330">
        <f t="shared" si="3"/>
        <v>0</v>
      </c>
      <c r="I1751" s="228" t="s">
        <v>3052</v>
      </c>
      <c r="J1751" s="250" t="s">
        <v>54</v>
      </c>
      <c r="K1751" s="229" t="s">
        <v>3546</v>
      </c>
      <c r="L1751" s="288">
        <v>46023.0</v>
      </c>
      <c r="M1751" s="154"/>
      <c r="N1751" s="151"/>
      <c r="O1751" s="155" t="s">
        <v>6298</v>
      </c>
      <c r="P1751" s="155"/>
      <c r="Q1751" s="155" t="s">
        <v>6299</v>
      </c>
    </row>
    <row r="1752">
      <c r="A1752" s="287"/>
      <c r="B1752" s="338">
        <v>137.0</v>
      </c>
      <c r="C1752" s="338">
        <v>1300137.0</v>
      </c>
      <c r="D1752" s="339" t="s">
        <v>6300</v>
      </c>
      <c r="E1752" s="345" t="s">
        <v>73</v>
      </c>
      <c r="F1752" s="346">
        <v>100000.0</v>
      </c>
      <c r="G1752" s="329">
        <v>100000.0</v>
      </c>
      <c r="H1752" s="329">
        <f t="shared" si="3"/>
        <v>0</v>
      </c>
      <c r="I1752" s="230" t="s">
        <v>6301</v>
      </c>
      <c r="J1752" s="246" t="s">
        <v>6236</v>
      </c>
      <c r="K1752" s="231" t="s">
        <v>3660</v>
      </c>
      <c r="L1752" s="285">
        <v>46023.0</v>
      </c>
      <c r="M1752" s="154"/>
      <c r="N1752" s="151"/>
      <c r="O1752" s="155" t="s">
        <v>6302</v>
      </c>
      <c r="P1752" s="155"/>
      <c r="Q1752" s="155" t="s">
        <v>6303</v>
      </c>
    </row>
    <row r="1753">
      <c r="A1753" s="287"/>
      <c r="B1753" s="338">
        <v>6.0</v>
      </c>
      <c r="C1753" s="338">
        <v>1300006.0</v>
      </c>
      <c r="D1753" s="339" t="s">
        <v>6304</v>
      </c>
      <c r="E1753" s="345" t="s">
        <v>73</v>
      </c>
      <c r="F1753" s="341">
        <v>100000.0</v>
      </c>
      <c r="G1753" s="330">
        <v>100000.0</v>
      </c>
      <c r="H1753" s="330">
        <f t="shared" si="3"/>
        <v>0</v>
      </c>
      <c r="I1753" s="228"/>
      <c r="J1753" s="250" t="s">
        <v>55</v>
      </c>
      <c r="K1753" s="229" t="s">
        <v>3660</v>
      </c>
      <c r="L1753" s="288">
        <v>46023.0</v>
      </c>
      <c r="M1753" s="154"/>
      <c r="N1753" s="151"/>
      <c r="O1753" s="155" t="s">
        <v>6305</v>
      </c>
      <c r="P1753" s="155"/>
      <c r="Q1753" s="155" t="s">
        <v>6306</v>
      </c>
    </row>
    <row r="1754">
      <c r="A1754" s="287"/>
      <c r="B1754" s="338">
        <v>7.0</v>
      </c>
      <c r="C1754" s="338">
        <v>1300007.0</v>
      </c>
      <c r="D1754" s="339" t="s">
        <v>6307</v>
      </c>
      <c r="E1754" s="345" t="s">
        <v>73</v>
      </c>
      <c r="F1754" s="346">
        <v>100000.0</v>
      </c>
      <c r="G1754" s="329">
        <v>100000.0</v>
      </c>
      <c r="H1754" s="329">
        <f t="shared" si="3"/>
        <v>0</v>
      </c>
      <c r="I1754" s="230"/>
      <c r="J1754" s="246" t="s">
        <v>5478</v>
      </c>
      <c r="K1754" s="231" t="s">
        <v>3660</v>
      </c>
      <c r="L1754" s="285">
        <v>46023.0</v>
      </c>
      <c r="M1754" s="154"/>
      <c r="N1754" s="151"/>
      <c r="O1754" s="155" t="s">
        <v>6308</v>
      </c>
      <c r="P1754" s="155"/>
      <c r="Q1754" s="155" t="s">
        <v>6309</v>
      </c>
    </row>
    <row r="1755">
      <c r="A1755" s="287"/>
      <c r="B1755" s="338">
        <v>129.0</v>
      </c>
      <c r="C1755" s="338">
        <v>1300129.0</v>
      </c>
      <c r="D1755" s="339" t="s">
        <v>6310</v>
      </c>
      <c r="E1755" s="345" t="s">
        <v>73</v>
      </c>
      <c r="F1755" s="341">
        <v>140000.0</v>
      </c>
      <c r="G1755" s="341">
        <v>140000.0</v>
      </c>
      <c r="H1755" s="330">
        <f t="shared" si="3"/>
        <v>0</v>
      </c>
      <c r="I1755" s="228" t="s">
        <v>6311</v>
      </c>
      <c r="J1755" s="250" t="s">
        <v>5478</v>
      </c>
      <c r="K1755" s="229" t="s">
        <v>3587</v>
      </c>
      <c r="L1755" s="288">
        <v>46023.0</v>
      </c>
      <c r="M1755" s="154"/>
      <c r="N1755" s="151"/>
      <c r="O1755" s="353" t="s">
        <v>6312</v>
      </c>
      <c r="P1755" s="155"/>
      <c r="Q1755" s="155" t="s">
        <v>6313</v>
      </c>
    </row>
    <row r="1756">
      <c r="A1756" s="287"/>
      <c r="B1756" s="338">
        <v>134.0</v>
      </c>
      <c r="C1756" s="338">
        <v>1200134.0</v>
      </c>
      <c r="D1756" s="339" t="s">
        <v>6314</v>
      </c>
      <c r="E1756" s="345" t="s">
        <v>73</v>
      </c>
      <c r="F1756" s="346">
        <v>106000.0</v>
      </c>
      <c r="G1756" s="329">
        <v>106000.0</v>
      </c>
      <c r="H1756" s="329">
        <f t="shared" si="3"/>
        <v>0</v>
      </c>
      <c r="I1756" s="230" t="s">
        <v>6315</v>
      </c>
      <c r="J1756" s="246" t="s">
        <v>54</v>
      </c>
      <c r="K1756" s="231" t="s">
        <v>3546</v>
      </c>
      <c r="L1756" s="285">
        <v>46023.0</v>
      </c>
      <c r="M1756" s="154"/>
      <c r="N1756" s="151"/>
      <c r="O1756" s="353" t="s">
        <v>6316</v>
      </c>
      <c r="P1756" s="155"/>
      <c r="Q1756" s="353" t="s">
        <v>6317</v>
      </c>
    </row>
    <row r="1757">
      <c r="A1757" s="287"/>
      <c r="B1757" s="338">
        <v>115.0</v>
      </c>
      <c r="C1757" s="338">
        <v>1100115.0</v>
      </c>
      <c r="D1757" s="339" t="s">
        <v>6318</v>
      </c>
      <c r="E1757" s="168" t="s">
        <v>73</v>
      </c>
      <c r="F1757" s="341">
        <v>98261.0</v>
      </c>
      <c r="G1757" s="330">
        <v>98261.0</v>
      </c>
      <c r="H1757" s="330">
        <f t="shared" si="3"/>
        <v>0</v>
      </c>
      <c r="I1757" s="228" t="s">
        <v>4178</v>
      </c>
      <c r="J1757" s="250" t="s">
        <v>53</v>
      </c>
      <c r="K1757" s="229" t="s">
        <v>3660</v>
      </c>
      <c r="L1757" s="288">
        <v>46023.0</v>
      </c>
      <c r="M1757" s="154"/>
      <c r="N1757" s="151"/>
      <c r="O1757" s="155" t="s">
        <v>6319</v>
      </c>
      <c r="P1757" s="155"/>
      <c r="Q1757" s="155" t="s">
        <v>6320</v>
      </c>
    </row>
    <row r="1758">
      <c r="A1758" s="287"/>
      <c r="B1758" s="338">
        <v>85.0</v>
      </c>
      <c r="C1758" s="338">
        <v>1100085.0</v>
      </c>
      <c r="D1758" s="339" t="s">
        <v>6321</v>
      </c>
      <c r="E1758" s="168" t="s">
        <v>73</v>
      </c>
      <c r="F1758" s="346">
        <v>100000.0</v>
      </c>
      <c r="G1758" s="329">
        <v>100000.0</v>
      </c>
      <c r="H1758" s="329">
        <f t="shared" si="3"/>
        <v>0</v>
      </c>
      <c r="I1758" s="230" t="s">
        <v>3633</v>
      </c>
      <c r="J1758" s="246" t="s">
        <v>53</v>
      </c>
      <c r="K1758" s="231" t="s">
        <v>3587</v>
      </c>
      <c r="L1758" s="285">
        <v>46023.0</v>
      </c>
      <c r="M1758" s="154"/>
      <c r="N1758" s="151"/>
      <c r="O1758" s="155" t="s">
        <v>6322</v>
      </c>
      <c r="P1758" s="155"/>
      <c r="Q1758" s="155" t="s">
        <v>6323</v>
      </c>
    </row>
    <row r="1759">
      <c r="A1759" s="287"/>
      <c r="B1759" s="338">
        <v>37.0</v>
      </c>
      <c r="C1759" s="338">
        <v>1400037.0</v>
      </c>
      <c r="D1759" s="339" t="s">
        <v>6324</v>
      </c>
      <c r="E1759" s="168" t="s">
        <v>73</v>
      </c>
      <c r="F1759" s="341">
        <v>64000.0</v>
      </c>
      <c r="G1759" s="341">
        <v>64000.0</v>
      </c>
      <c r="H1759" s="330">
        <f t="shared" si="3"/>
        <v>0</v>
      </c>
      <c r="I1759" s="228" t="s">
        <v>112</v>
      </c>
      <c r="J1759" s="250" t="s">
        <v>6221</v>
      </c>
      <c r="K1759" s="229" t="s">
        <v>6325</v>
      </c>
      <c r="L1759" s="288">
        <v>46054.0</v>
      </c>
      <c r="M1759" s="154"/>
      <c r="N1759" s="151"/>
      <c r="O1759" s="155" t="s">
        <v>6326</v>
      </c>
      <c r="P1759" s="155"/>
      <c r="Q1759" s="155" t="s">
        <v>6327</v>
      </c>
    </row>
    <row r="1760">
      <c r="A1760" s="287"/>
      <c r="B1760" s="338">
        <v>160.0</v>
      </c>
      <c r="C1760" s="338">
        <v>1300160.0</v>
      </c>
      <c r="D1760" s="339" t="s">
        <v>6328</v>
      </c>
      <c r="E1760" s="168" t="s">
        <v>73</v>
      </c>
      <c r="F1760" s="354">
        <v>87141.0</v>
      </c>
      <c r="G1760" s="354">
        <v>87141.0</v>
      </c>
      <c r="H1760" s="329">
        <f t="shared" si="3"/>
        <v>0</v>
      </c>
      <c r="I1760" s="230" t="s">
        <v>4577</v>
      </c>
      <c r="J1760" s="246" t="s">
        <v>55</v>
      </c>
      <c r="K1760" s="231" t="s">
        <v>6325</v>
      </c>
      <c r="L1760" s="285">
        <v>46054.0</v>
      </c>
      <c r="M1760" s="154"/>
      <c r="N1760" s="151"/>
      <c r="O1760" s="155" t="s">
        <v>6329</v>
      </c>
      <c r="P1760" s="155"/>
      <c r="Q1760" s="155" t="s">
        <v>6327</v>
      </c>
    </row>
    <row r="1761">
      <c r="A1761" s="287"/>
      <c r="B1761" s="338">
        <v>10.0</v>
      </c>
      <c r="C1761" s="338">
        <v>1200010.0</v>
      </c>
      <c r="D1761" s="339" t="s">
        <v>6330</v>
      </c>
      <c r="E1761" s="168" t="s">
        <v>73</v>
      </c>
      <c r="F1761" s="355">
        <v>96000.0</v>
      </c>
      <c r="G1761" s="355">
        <v>96000.0</v>
      </c>
      <c r="H1761" s="330">
        <f t="shared" si="3"/>
        <v>0</v>
      </c>
      <c r="I1761" s="228" t="s">
        <v>6331</v>
      </c>
      <c r="J1761" s="250" t="s">
        <v>54</v>
      </c>
      <c r="K1761" s="229" t="s">
        <v>3660</v>
      </c>
      <c r="L1761" s="288">
        <v>46054.0</v>
      </c>
      <c r="M1761" s="154"/>
      <c r="N1761" s="151"/>
      <c r="O1761" s="356" t="s">
        <v>6332</v>
      </c>
      <c r="P1761" s="356"/>
      <c r="Q1761" s="356" t="s">
        <v>6333</v>
      </c>
    </row>
    <row r="1762">
      <c r="A1762" s="287"/>
      <c r="B1762" s="338">
        <v>246.0</v>
      </c>
      <c r="C1762" s="338">
        <v>1100246.0</v>
      </c>
      <c r="D1762" s="339" t="s">
        <v>6334</v>
      </c>
      <c r="E1762" s="168" t="s">
        <v>73</v>
      </c>
      <c r="F1762" s="354">
        <v>100000.0</v>
      </c>
      <c r="G1762" s="354">
        <v>100000.0</v>
      </c>
      <c r="H1762" s="329">
        <f t="shared" si="3"/>
        <v>0</v>
      </c>
      <c r="I1762" s="230" t="s">
        <v>276</v>
      </c>
      <c r="J1762" s="246" t="s">
        <v>53</v>
      </c>
      <c r="K1762" s="231" t="s">
        <v>3587</v>
      </c>
      <c r="L1762" s="285">
        <v>46054.0</v>
      </c>
      <c r="M1762" s="154"/>
      <c r="N1762" s="151"/>
      <c r="O1762" s="155" t="s">
        <v>6335</v>
      </c>
      <c r="P1762" s="155"/>
      <c r="Q1762" s="155" t="s">
        <v>6336</v>
      </c>
    </row>
    <row r="1763">
      <c r="A1763" s="287"/>
      <c r="B1763" s="338">
        <v>227.0</v>
      </c>
      <c r="C1763" s="338">
        <v>1100227.0</v>
      </c>
      <c r="D1763" s="339" t="s">
        <v>6337</v>
      </c>
      <c r="E1763" s="345" t="s">
        <v>73</v>
      </c>
      <c r="F1763" s="341">
        <v>195000.0</v>
      </c>
      <c r="G1763" s="341">
        <v>195000.0</v>
      </c>
      <c r="H1763" s="330">
        <f t="shared" si="3"/>
        <v>0</v>
      </c>
      <c r="I1763" s="228" t="s">
        <v>6338</v>
      </c>
      <c r="J1763" s="250" t="s">
        <v>53</v>
      </c>
      <c r="K1763" s="229" t="s">
        <v>3546</v>
      </c>
      <c r="L1763" s="288">
        <v>46054.0</v>
      </c>
      <c r="M1763" s="154"/>
      <c r="N1763" s="151"/>
      <c r="O1763" s="155" t="s">
        <v>6339</v>
      </c>
      <c r="P1763" s="155"/>
      <c r="Q1763" s="155" t="s">
        <v>6340</v>
      </c>
    </row>
    <row r="1764">
      <c r="A1764" s="287"/>
      <c r="B1764" s="338">
        <v>77.0</v>
      </c>
      <c r="C1764" s="338">
        <v>1200077.0</v>
      </c>
      <c r="D1764" s="339" t="s">
        <v>6341</v>
      </c>
      <c r="E1764" s="345" t="s">
        <v>73</v>
      </c>
      <c r="F1764" s="346">
        <v>100000.0</v>
      </c>
      <c r="G1764" s="346">
        <v>100000.0</v>
      </c>
      <c r="H1764" s="329">
        <f t="shared" si="3"/>
        <v>0</v>
      </c>
      <c r="I1764" s="230" t="s">
        <v>6342</v>
      </c>
      <c r="J1764" s="246" t="s">
        <v>6240</v>
      </c>
      <c r="K1764" s="231" t="s">
        <v>3660</v>
      </c>
      <c r="L1764" s="285">
        <v>46054.0</v>
      </c>
      <c r="M1764" s="154"/>
      <c r="N1764" s="151"/>
      <c r="O1764" s="155" t="s">
        <v>6343</v>
      </c>
      <c r="P1764" s="155"/>
      <c r="Q1764" s="357" t="s">
        <v>6344</v>
      </c>
    </row>
    <row r="1765">
      <c r="A1765" s="287"/>
      <c r="B1765" s="338">
        <v>152.0</v>
      </c>
      <c r="C1765" s="128">
        <v>1200152.0</v>
      </c>
      <c r="D1765" s="339" t="s">
        <v>6345</v>
      </c>
      <c r="E1765" s="345" t="s">
        <v>73</v>
      </c>
      <c r="F1765" s="341">
        <v>100000.0</v>
      </c>
      <c r="G1765" s="341">
        <v>100000.0</v>
      </c>
      <c r="H1765" s="330">
        <f t="shared" si="3"/>
        <v>0</v>
      </c>
      <c r="I1765" s="228" t="s">
        <v>6346</v>
      </c>
      <c r="J1765" s="250" t="s">
        <v>54</v>
      </c>
      <c r="K1765" s="229" t="s">
        <v>3660</v>
      </c>
      <c r="L1765" s="288">
        <v>46054.0</v>
      </c>
      <c r="M1765" s="154"/>
      <c r="N1765" s="151"/>
      <c r="O1765" s="155" t="s">
        <v>6347</v>
      </c>
      <c r="P1765" s="155"/>
      <c r="Q1765" s="155" t="s">
        <v>6348</v>
      </c>
    </row>
    <row r="1766">
      <c r="A1766" s="287"/>
      <c r="B1766" s="338">
        <v>156.0</v>
      </c>
      <c r="C1766" s="338">
        <v>1300156.0</v>
      </c>
      <c r="D1766" s="339" t="s">
        <v>6349</v>
      </c>
      <c r="E1766" s="345" t="s">
        <v>73</v>
      </c>
      <c r="F1766" s="346">
        <v>198571.0</v>
      </c>
      <c r="G1766" s="346">
        <v>198571.0</v>
      </c>
      <c r="H1766" s="329">
        <f t="shared" si="3"/>
        <v>0</v>
      </c>
      <c r="I1766" s="230" t="s">
        <v>2290</v>
      </c>
      <c r="J1766" s="246" t="s">
        <v>55</v>
      </c>
      <c r="K1766" s="231" t="s">
        <v>6350</v>
      </c>
      <c r="L1766" s="285">
        <v>46054.0</v>
      </c>
      <c r="M1766" s="154"/>
      <c r="N1766" s="151"/>
      <c r="O1766" s="155" t="s">
        <v>6351</v>
      </c>
      <c r="P1766" s="155"/>
      <c r="Q1766" s="155" t="s">
        <v>6352</v>
      </c>
    </row>
    <row r="1767">
      <c r="A1767" s="287"/>
      <c r="B1767" s="338">
        <v>113.0</v>
      </c>
      <c r="C1767" s="338">
        <v>1100113.0</v>
      </c>
      <c r="D1767" s="339" t="s">
        <v>6353</v>
      </c>
      <c r="E1767" s="345" t="s">
        <v>73</v>
      </c>
      <c r="F1767" s="341">
        <v>199000.0</v>
      </c>
      <c r="G1767" s="341">
        <v>199000.0</v>
      </c>
      <c r="H1767" s="330">
        <f t="shared" si="3"/>
        <v>0</v>
      </c>
      <c r="I1767" s="228" t="s">
        <v>5600</v>
      </c>
      <c r="J1767" s="250" t="s">
        <v>6255</v>
      </c>
      <c r="K1767" s="229" t="s">
        <v>6354</v>
      </c>
      <c r="L1767" s="288">
        <v>46054.0</v>
      </c>
      <c r="M1767" s="154"/>
      <c r="N1767" s="151"/>
      <c r="O1767" s="256" t="s">
        <v>6355</v>
      </c>
      <c r="P1767" s="155"/>
      <c r="Q1767" s="155" t="s">
        <v>6356</v>
      </c>
    </row>
    <row r="1768">
      <c r="A1768" s="287"/>
      <c r="B1768" s="358">
        <v>221.0</v>
      </c>
      <c r="C1768" s="358">
        <v>1200221.0</v>
      </c>
      <c r="D1768" s="339" t="s">
        <v>6357</v>
      </c>
      <c r="E1768" s="345" t="s">
        <v>73</v>
      </c>
      <c r="F1768" s="329">
        <v>100000.0</v>
      </c>
      <c r="G1768" s="329">
        <v>100000.0</v>
      </c>
      <c r="H1768" s="329">
        <f t="shared" si="3"/>
        <v>0</v>
      </c>
      <c r="I1768" s="230" t="s">
        <v>478</v>
      </c>
      <c r="J1768" s="246" t="s">
        <v>54</v>
      </c>
      <c r="K1768" s="359" t="s">
        <v>3660</v>
      </c>
      <c r="L1768" s="285">
        <v>46054.0</v>
      </c>
      <c r="M1768" s="154"/>
      <c r="N1768" s="151"/>
      <c r="O1768" s="155" t="s">
        <v>6358</v>
      </c>
      <c r="P1768" s="155"/>
      <c r="Q1768" s="155" t="s">
        <v>6359</v>
      </c>
    </row>
    <row r="1769">
      <c r="A1769" s="287"/>
      <c r="B1769" s="128">
        <v>115.0</v>
      </c>
      <c r="C1769" s="128">
        <v>1300115.0</v>
      </c>
      <c r="D1769" s="242" t="s">
        <v>6360</v>
      </c>
      <c r="E1769" s="345" t="s">
        <v>73</v>
      </c>
      <c r="F1769" s="304">
        <v>200000.0</v>
      </c>
      <c r="G1769" s="304">
        <v>200000.0</v>
      </c>
      <c r="H1769" s="330">
        <f t="shared" si="3"/>
        <v>0</v>
      </c>
      <c r="I1769" s="228" t="s">
        <v>675</v>
      </c>
      <c r="J1769" s="250" t="s">
        <v>5478</v>
      </c>
      <c r="K1769" s="360" t="s">
        <v>3546</v>
      </c>
      <c r="L1769" s="288">
        <v>46054.0</v>
      </c>
      <c r="M1769" s="154"/>
      <c r="N1769" s="151"/>
      <c r="O1769" s="155" t="s">
        <v>6361</v>
      </c>
      <c r="P1769" s="155"/>
      <c r="Q1769" s="155" t="s">
        <v>6362</v>
      </c>
    </row>
    <row r="1770">
      <c r="A1770" s="287"/>
      <c r="B1770" s="128">
        <v>15.0</v>
      </c>
      <c r="C1770" s="128">
        <v>1300015.0</v>
      </c>
      <c r="D1770" s="339" t="s">
        <v>6363</v>
      </c>
      <c r="E1770" s="345" t="s">
        <v>73</v>
      </c>
      <c r="F1770" s="305">
        <v>100000.0</v>
      </c>
      <c r="G1770" s="305">
        <v>100000.0</v>
      </c>
      <c r="H1770" s="329">
        <f t="shared" si="3"/>
        <v>0</v>
      </c>
      <c r="I1770" s="230" t="s">
        <v>6364</v>
      </c>
      <c r="J1770" s="246" t="s">
        <v>5478</v>
      </c>
      <c r="K1770" s="359" t="s">
        <v>3660</v>
      </c>
      <c r="L1770" s="285">
        <v>46054.0</v>
      </c>
      <c r="M1770" s="154"/>
      <c r="N1770" s="151"/>
      <c r="O1770" s="155" t="s">
        <v>6365</v>
      </c>
      <c r="P1770" s="155"/>
      <c r="Q1770" s="155" t="s">
        <v>6366</v>
      </c>
    </row>
    <row r="1771">
      <c r="A1771" s="287"/>
      <c r="B1771" s="128">
        <v>246.0</v>
      </c>
      <c r="C1771" s="128">
        <v>1200246.0</v>
      </c>
      <c r="D1771" s="242" t="s">
        <v>6367</v>
      </c>
      <c r="E1771" s="345" t="s">
        <v>73</v>
      </c>
      <c r="F1771" s="330">
        <v>286750.0</v>
      </c>
      <c r="G1771" s="330">
        <v>286750.0</v>
      </c>
      <c r="H1771" s="330">
        <f t="shared" si="3"/>
        <v>0</v>
      </c>
      <c r="I1771" s="228" t="s">
        <v>6058</v>
      </c>
      <c r="J1771" s="250" t="s">
        <v>54</v>
      </c>
      <c r="K1771" s="360" t="s">
        <v>4311</v>
      </c>
      <c r="L1771" s="288">
        <v>46054.0</v>
      </c>
      <c r="M1771" s="154"/>
      <c r="N1771" s="151"/>
      <c r="O1771" s="155" t="s">
        <v>6368</v>
      </c>
      <c r="P1771" s="155"/>
      <c r="Q1771" s="155" t="s">
        <v>6369</v>
      </c>
    </row>
    <row r="1772">
      <c r="A1772" s="287"/>
      <c r="B1772" s="128">
        <v>158.0</v>
      </c>
      <c r="C1772" s="128">
        <v>1300158.0</v>
      </c>
      <c r="D1772" s="361" t="s">
        <v>6370</v>
      </c>
      <c r="E1772" s="345" t="s">
        <v>73</v>
      </c>
      <c r="F1772" s="305">
        <v>100000.0</v>
      </c>
      <c r="G1772" s="305">
        <v>100000.0</v>
      </c>
      <c r="H1772" s="329">
        <f t="shared" si="3"/>
        <v>0</v>
      </c>
      <c r="I1772" s="230" t="s">
        <v>6371</v>
      </c>
      <c r="J1772" s="246" t="s">
        <v>5478</v>
      </c>
      <c r="K1772" s="359" t="s">
        <v>3546</v>
      </c>
      <c r="L1772" s="285">
        <v>46054.0</v>
      </c>
      <c r="M1772" s="154"/>
      <c r="N1772" s="151"/>
      <c r="O1772" s="155" t="s">
        <v>6372</v>
      </c>
      <c r="P1772" s="155"/>
      <c r="Q1772" s="155" t="s">
        <v>6373</v>
      </c>
    </row>
    <row r="1773">
      <c r="A1773" s="287"/>
      <c r="B1773" s="128">
        <v>158.0</v>
      </c>
      <c r="C1773" s="128">
        <v>1100158.0</v>
      </c>
      <c r="D1773" s="242" t="s">
        <v>6374</v>
      </c>
      <c r="E1773" s="345" t="s">
        <v>73</v>
      </c>
      <c r="F1773" s="341">
        <v>300000.0</v>
      </c>
      <c r="G1773" s="341">
        <v>300000.0</v>
      </c>
      <c r="H1773" s="330">
        <f t="shared" si="3"/>
        <v>0</v>
      </c>
      <c r="I1773" s="228" t="s">
        <v>4792</v>
      </c>
      <c r="J1773" s="250" t="s">
        <v>53</v>
      </c>
      <c r="K1773" s="360" t="s">
        <v>3928</v>
      </c>
      <c r="L1773" s="288">
        <v>46054.0</v>
      </c>
      <c r="M1773" s="154"/>
      <c r="N1773" s="151"/>
      <c r="O1773" s="155" t="s">
        <v>6375</v>
      </c>
      <c r="P1773" s="155"/>
      <c r="Q1773" s="155" t="s">
        <v>6376</v>
      </c>
    </row>
    <row r="1774">
      <c r="A1774" s="287"/>
      <c r="B1774" s="128">
        <v>140.0</v>
      </c>
      <c r="C1774" s="128">
        <v>1300140.0</v>
      </c>
      <c r="D1774" s="242" t="s">
        <v>6377</v>
      </c>
      <c r="E1774" s="345" t="s">
        <v>73</v>
      </c>
      <c r="F1774" s="305">
        <v>499692.0</v>
      </c>
      <c r="G1774" s="305">
        <v>499692.0</v>
      </c>
      <c r="H1774" s="329">
        <f t="shared" si="3"/>
        <v>0</v>
      </c>
      <c r="I1774" s="230"/>
      <c r="J1774" s="246" t="s">
        <v>5478</v>
      </c>
      <c r="K1774" s="359" t="s">
        <v>4020</v>
      </c>
      <c r="L1774" s="285">
        <v>46054.0</v>
      </c>
      <c r="M1774" s="154"/>
      <c r="N1774" s="151"/>
      <c r="O1774" s="256" t="s">
        <v>6378</v>
      </c>
      <c r="P1774" s="155"/>
      <c r="Q1774" s="256" t="s">
        <v>6379</v>
      </c>
    </row>
    <row r="1775">
      <c r="A1775" s="287"/>
      <c r="B1775" s="338">
        <v>76.0</v>
      </c>
      <c r="C1775" s="338">
        <v>1400076.0</v>
      </c>
      <c r="D1775" s="362" t="s">
        <v>6380</v>
      </c>
      <c r="E1775" s="312" t="s">
        <v>4642</v>
      </c>
      <c r="F1775" s="363">
        <v>100000.0</v>
      </c>
      <c r="G1775" s="363">
        <v>0.0</v>
      </c>
      <c r="H1775" s="330">
        <f t="shared" si="3"/>
        <v>100000</v>
      </c>
      <c r="I1775" s="228" t="s">
        <v>6381</v>
      </c>
      <c r="J1775" s="250" t="s">
        <v>6221</v>
      </c>
      <c r="K1775" s="360" t="s">
        <v>3587</v>
      </c>
      <c r="L1775" s="288">
        <v>46055.0</v>
      </c>
      <c r="M1775" s="154"/>
      <c r="N1775" s="151"/>
      <c r="O1775" s="155"/>
      <c r="P1775" s="155"/>
      <c r="Q1775" s="155"/>
    </row>
    <row r="1776">
      <c r="A1776" s="287"/>
      <c r="B1776" s="338">
        <v>86.0</v>
      </c>
      <c r="C1776" s="338">
        <v>1400086.0</v>
      </c>
      <c r="D1776" s="362" t="s">
        <v>6382</v>
      </c>
      <c r="E1776" s="312" t="s">
        <v>4642</v>
      </c>
      <c r="F1776" s="364">
        <v>100000.0</v>
      </c>
      <c r="G1776" s="364">
        <v>0.0</v>
      </c>
      <c r="H1776" s="329">
        <f t="shared" si="3"/>
        <v>100000</v>
      </c>
      <c r="I1776" s="230" t="s">
        <v>6383</v>
      </c>
      <c r="J1776" s="246" t="s">
        <v>6221</v>
      </c>
      <c r="K1776" s="359" t="s">
        <v>3587</v>
      </c>
      <c r="L1776" s="285">
        <v>46056.0</v>
      </c>
      <c r="M1776" s="154"/>
      <c r="N1776" s="151"/>
      <c r="O1776" s="155"/>
      <c r="P1776" s="155"/>
      <c r="Q1776" s="155"/>
    </row>
    <row r="1777">
      <c r="A1777" s="287"/>
      <c r="B1777" s="338">
        <v>108.0</v>
      </c>
      <c r="C1777" s="338">
        <v>1400108.0</v>
      </c>
      <c r="D1777" s="339" t="s">
        <v>6384</v>
      </c>
      <c r="E1777" s="312" t="s">
        <v>4642</v>
      </c>
      <c r="F1777" s="304">
        <v>100000.0</v>
      </c>
      <c r="G1777" s="304">
        <v>0.0</v>
      </c>
      <c r="H1777" s="330">
        <f t="shared" si="3"/>
        <v>100000</v>
      </c>
      <c r="I1777" s="228" t="s">
        <v>6232</v>
      </c>
      <c r="J1777" s="250" t="s">
        <v>6221</v>
      </c>
      <c r="K1777" s="360" t="s">
        <v>3546</v>
      </c>
      <c r="L1777" s="288">
        <v>46057.0</v>
      </c>
      <c r="M1777" s="154"/>
      <c r="N1777" s="151"/>
      <c r="O1777" s="155"/>
      <c r="P1777" s="155"/>
      <c r="Q1777" s="155"/>
    </row>
    <row r="1778">
      <c r="A1778" s="287"/>
      <c r="B1778" s="338">
        <v>30.0</v>
      </c>
      <c r="C1778" s="338">
        <v>1300030.0</v>
      </c>
      <c r="D1778" s="339" t="s">
        <v>6385</v>
      </c>
      <c r="E1778" s="312" t="s">
        <v>4642</v>
      </c>
      <c r="F1778" s="305">
        <v>78272.0</v>
      </c>
      <c r="G1778" s="305">
        <v>61209.99</v>
      </c>
      <c r="H1778" s="329">
        <f t="shared" si="3"/>
        <v>17062.01</v>
      </c>
      <c r="I1778" s="230"/>
      <c r="J1778" s="246" t="s">
        <v>55</v>
      </c>
      <c r="K1778" s="359" t="s">
        <v>3660</v>
      </c>
      <c r="L1778" s="285">
        <v>46058.0</v>
      </c>
      <c r="M1778" s="154"/>
      <c r="N1778" s="151"/>
      <c r="O1778" s="155"/>
      <c r="P1778" s="155"/>
      <c r="Q1778" s="155"/>
    </row>
    <row r="1779">
      <c r="A1779" s="287"/>
      <c r="B1779" s="128">
        <v>130.0</v>
      </c>
      <c r="C1779" s="128">
        <v>1000130.0</v>
      </c>
      <c r="D1779" s="242" t="s">
        <v>6386</v>
      </c>
      <c r="E1779" s="312" t="s">
        <v>4642</v>
      </c>
      <c r="F1779" s="348">
        <v>212121.0</v>
      </c>
      <c r="G1779" s="342">
        <v>180295.0</v>
      </c>
      <c r="H1779" s="342">
        <f t="shared" si="3"/>
        <v>31826</v>
      </c>
      <c r="I1779" s="228" t="s">
        <v>2237</v>
      </c>
      <c r="J1779" s="360" t="s">
        <v>52</v>
      </c>
      <c r="K1779" s="360" t="s">
        <v>3373</v>
      </c>
      <c r="L1779" s="288">
        <v>46054.0</v>
      </c>
      <c r="M1779" s="154"/>
      <c r="N1779" s="151"/>
      <c r="O1779" s="155"/>
      <c r="P1779" s="155"/>
      <c r="Q1779" s="155"/>
    </row>
    <row r="1780">
      <c r="A1780" s="287"/>
      <c r="B1780" s="128">
        <v>132.0</v>
      </c>
      <c r="C1780" s="128">
        <v>1000132.0</v>
      </c>
      <c r="D1780" s="242" t="s">
        <v>6387</v>
      </c>
      <c r="E1780" s="312" t="s">
        <v>4642</v>
      </c>
      <c r="F1780" s="349">
        <v>107407.0</v>
      </c>
      <c r="G1780" s="343">
        <v>26000.0</v>
      </c>
      <c r="H1780" s="343">
        <f t="shared" si="3"/>
        <v>81407</v>
      </c>
      <c r="I1780" s="230" t="s">
        <v>2237</v>
      </c>
      <c r="J1780" s="359" t="s">
        <v>52</v>
      </c>
      <c r="K1780" s="359" t="s">
        <v>3865</v>
      </c>
      <c r="L1780" s="285">
        <v>46054.0</v>
      </c>
      <c r="M1780" s="154"/>
      <c r="N1780" s="151"/>
      <c r="O1780" s="155"/>
      <c r="P1780" s="155"/>
      <c r="Q1780" s="155"/>
    </row>
    <row r="1781">
      <c r="A1781" s="287"/>
      <c r="B1781" s="128">
        <v>200.0</v>
      </c>
      <c r="C1781" s="128">
        <v>1100200.0</v>
      </c>
      <c r="D1781" s="242" t="s">
        <v>6388</v>
      </c>
      <c r="E1781" s="312" t="s">
        <v>4642</v>
      </c>
      <c r="F1781" s="341">
        <v>550000.0</v>
      </c>
      <c r="G1781" s="342">
        <v>420000.01</v>
      </c>
      <c r="H1781" s="342">
        <f t="shared" si="3"/>
        <v>129999.99</v>
      </c>
      <c r="I1781" s="228" t="s">
        <v>2237</v>
      </c>
      <c r="J1781" s="360" t="s">
        <v>53</v>
      </c>
      <c r="K1781" s="360" t="s">
        <v>4020</v>
      </c>
      <c r="L1781" s="288">
        <v>46054.0</v>
      </c>
      <c r="M1781" s="154"/>
      <c r="N1781" s="151"/>
      <c r="O1781" s="155"/>
      <c r="P1781" s="155"/>
      <c r="Q1781" s="155"/>
    </row>
    <row r="1782">
      <c r="A1782" s="287"/>
      <c r="B1782" s="128">
        <v>201.0</v>
      </c>
      <c r="C1782" s="128">
        <v>1100201.0</v>
      </c>
      <c r="D1782" s="242" t="s">
        <v>6389</v>
      </c>
      <c r="E1782" s="312" t="s">
        <v>4642</v>
      </c>
      <c r="F1782" s="346">
        <v>200000.0</v>
      </c>
      <c r="G1782" s="343">
        <v>92000.01</v>
      </c>
      <c r="H1782" s="343">
        <f t="shared" si="3"/>
        <v>107999.99</v>
      </c>
      <c r="I1782" s="230" t="s">
        <v>2237</v>
      </c>
      <c r="J1782" s="359" t="s">
        <v>53</v>
      </c>
      <c r="K1782" s="359" t="s">
        <v>3546</v>
      </c>
      <c r="L1782" s="285">
        <v>46054.0</v>
      </c>
      <c r="M1782" s="154"/>
      <c r="N1782" s="151"/>
      <c r="O1782" s="155"/>
      <c r="P1782" s="155"/>
      <c r="Q1782" s="155"/>
    </row>
    <row r="1783">
      <c r="A1783" s="287"/>
      <c r="B1783" s="338">
        <v>154.0</v>
      </c>
      <c r="C1783" s="338">
        <v>1000154.0</v>
      </c>
      <c r="D1783" s="339" t="s">
        <v>6390</v>
      </c>
      <c r="E1783" s="345" t="s">
        <v>73</v>
      </c>
      <c r="F1783" s="348">
        <v>35000.0</v>
      </c>
      <c r="G1783" s="342">
        <v>28000.0</v>
      </c>
      <c r="H1783" s="342">
        <f t="shared" si="3"/>
        <v>7000</v>
      </c>
      <c r="I1783" s="228" t="s">
        <v>478</v>
      </c>
      <c r="J1783" s="360" t="s">
        <v>52</v>
      </c>
      <c r="K1783" s="360" t="s">
        <v>3069</v>
      </c>
      <c r="L1783" s="288">
        <v>46054.0</v>
      </c>
      <c r="M1783" s="154"/>
      <c r="N1783" s="151"/>
      <c r="O1783" s="256" t="s">
        <v>6391</v>
      </c>
      <c r="P1783" s="365"/>
      <c r="Q1783" s="256" t="s">
        <v>6392</v>
      </c>
    </row>
    <row r="1784">
      <c r="A1784" s="287"/>
      <c r="B1784" s="338">
        <v>90.0</v>
      </c>
      <c r="C1784" s="338">
        <v>1400090.0</v>
      </c>
      <c r="D1784" s="366" t="s">
        <v>6393</v>
      </c>
      <c r="E1784" s="340" t="s">
        <v>73</v>
      </c>
      <c r="F1784" s="305">
        <v>50000.0</v>
      </c>
      <c r="G1784" s="305">
        <v>30000.0</v>
      </c>
      <c r="H1784" s="305">
        <f t="shared" si="3"/>
        <v>20000</v>
      </c>
      <c r="I1784" s="230" t="s">
        <v>6394</v>
      </c>
      <c r="J1784" s="246" t="s">
        <v>6221</v>
      </c>
      <c r="K1784" s="359" t="s">
        <v>3546</v>
      </c>
      <c r="L1784" s="285">
        <v>46054.0</v>
      </c>
      <c r="M1784" s="154"/>
      <c r="N1784" s="151"/>
      <c r="O1784" s="256" t="s">
        <v>6395</v>
      </c>
      <c r="P1784" s="365"/>
      <c r="Q1784" s="256" t="s">
        <v>6396</v>
      </c>
    </row>
    <row r="1785">
      <c r="A1785" s="287"/>
      <c r="B1785" s="338">
        <v>159.0</v>
      </c>
      <c r="C1785" s="338">
        <v>1300159.0</v>
      </c>
      <c r="D1785" s="339" t="s">
        <v>6397</v>
      </c>
      <c r="E1785" s="345" t="s">
        <v>73</v>
      </c>
      <c r="F1785" s="304">
        <v>60000.0</v>
      </c>
      <c r="G1785" s="304">
        <v>45000.0</v>
      </c>
      <c r="H1785" s="304">
        <f t="shared" si="3"/>
        <v>15000</v>
      </c>
      <c r="I1785" s="228"/>
      <c r="J1785" s="250" t="s">
        <v>55</v>
      </c>
      <c r="K1785" s="360" t="s">
        <v>3546</v>
      </c>
      <c r="L1785" s="288">
        <v>46054.0</v>
      </c>
      <c r="M1785" s="154"/>
      <c r="N1785" s="151"/>
      <c r="O1785" s="256" t="s">
        <v>6398</v>
      </c>
      <c r="P1785" s="365"/>
      <c r="Q1785" s="256" t="s">
        <v>6399</v>
      </c>
    </row>
    <row r="1786">
      <c r="A1786" s="287"/>
      <c r="B1786" s="338">
        <v>59.0</v>
      </c>
      <c r="C1786" s="338">
        <v>1400059.0</v>
      </c>
      <c r="D1786" s="366" t="s">
        <v>6400</v>
      </c>
      <c r="E1786" s="340" t="s">
        <v>73</v>
      </c>
      <c r="F1786" s="305">
        <v>95000.0</v>
      </c>
      <c r="G1786" s="305">
        <v>80750.0</v>
      </c>
      <c r="H1786" s="305">
        <f t="shared" si="3"/>
        <v>14250</v>
      </c>
      <c r="I1786" s="230" t="s">
        <v>6265</v>
      </c>
      <c r="J1786" s="246" t="s">
        <v>6221</v>
      </c>
      <c r="K1786" s="359" t="s">
        <v>3546</v>
      </c>
      <c r="L1786" s="285">
        <v>46054.0</v>
      </c>
      <c r="M1786" s="154"/>
      <c r="N1786" s="151"/>
      <c r="O1786" s="256" t="s">
        <v>6401</v>
      </c>
      <c r="P1786" s="365"/>
      <c r="Q1786" s="256" t="s">
        <v>6402</v>
      </c>
    </row>
    <row r="1787">
      <c r="A1787" s="287"/>
      <c r="B1787" s="338">
        <v>56.0</v>
      </c>
      <c r="C1787" s="338">
        <v>1300056.0</v>
      </c>
      <c r="D1787" s="339" t="s">
        <v>6403</v>
      </c>
      <c r="E1787" s="345" t="s">
        <v>73</v>
      </c>
      <c r="F1787" s="304">
        <v>98256.0</v>
      </c>
      <c r="G1787" s="304">
        <v>83518.0</v>
      </c>
      <c r="H1787" s="304">
        <f t="shared" si="3"/>
        <v>14738</v>
      </c>
      <c r="I1787" s="228"/>
      <c r="J1787" s="250" t="s">
        <v>55</v>
      </c>
      <c r="K1787" s="360" t="s">
        <v>3660</v>
      </c>
      <c r="L1787" s="288">
        <v>46054.0</v>
      </c>
      <c r="M1787" s="154"/>
      <c r="N1787" s="151"/>
      <c r="O1787" s="256" t="s">
        <v>6404</v>
      </c>
      <c r="P1787" s="365"/>
      <c r="Q1787" s="256" t="s">
        <v>6405</v>
      </c>
    </row>
    <row r="1788">
      <c r="A1788" s="287"/>
      <c r="B1788" s="338">
        <v>239.0</v>
      </c>
      <c r="C1788" s="338">
        <v>1200239.0</v>
      </c>
      <c r="D1788" s="339" t="s">
        <v>6406</v>
      </c>
      <c r="E1788" s="345" t="s">
        <v>73</v>
      </c>
      <c r="F1788" s="329">
        <v>99478.0</v>
      </c>
      <c r="G1788" s="305">
        <v>84557.0</v>
      </c>
      <c r="H1788" s="305">
        <f t="shared" si="3"/>
        <v>14921</v>
      </c>
      <c r="I1788" s="230" t="s">
        <v>6407</v>
      </c>
      <c r="J1788" s="246" t="s">
        <v>54</v>
      </c>
      <c r="K1788" s="359" t="s">
        <v>3587</v>
      </c>
      <c r="L1788" s="285">
        <v>46054.0</v>
      </c>
      <c r="M1788" s="154"/>
      <c r="N1788" s="151"/>
      <c r="O1788" s="256" t="s">
        <v>6408</v>
      </c>
      <c r="P1788" s="365"/>
      <c r="Q1788" s="256" t="s">
        <v>6409</v>
      </c>
    </row>
    <row r="1789">
      <c r="A1789" s="287"/>
      <c r="B1789" s="338">
        <v>110.0</v>
      </c>
      <c r="C1789" s="338">
        <v>1200110.0</v>
      </c>
      <c r="D1789" s="339" t="s">
        <v>6410</v>
      </c>
      <c r="E1789" s="345" t="s">
        <v>73</v>
      </c>
      <c r="F1789" s="330">
        <v>100000.0</v>
      </c>
      <c r="G1789" s="304">
        <v>76923.08</v>
      </c>
      <c r="H1789" s="304">
        <f t="shared" si="3"/>
        <v>23076.92</v>
      </c>
      <c r="I1789" s="228" t="s">
        <v>6411</v>
      </c>
      <c r="J1789" s="250" t="s">
        <v>54</v>
      </c>
      <c r="K1789" s="360" t="s">
        <v>3587</v>
      </c>
      <c r="L1789" s="288">
        <v>46054.0</v>
      </c>
      <c r="M1789" s="154"/>
      <c r="N1789" s="151"/>
      <c r="O1789" s="256" t="s">
        <v>6412</v>
      </c>
      <c r="P1789" s="365"/>
      <c r="Q1789" s="256" t="s">
        <v>6413</v>
      </c>
    </row>
    <row r="1790">
      <c r="A1790" s="287"/>
      <c r="B1790" s="338">
        <v>205.0</v>
      </c>
      <c r="C1790" s="338">
        <v>1200205.0</v>
      </c>
      <c r="D1790" s="339" t="s">
        <v>6414</v>
      </c>
      <c r="E1790" s="312" t="s">
        <v>4642</v>
      </c>
      <c r="F1790" s="329">
        <v>100000.0</v>
      </c>
      <c r="G1790" s="305">
        <v>24000.0</v>
      </c>
      <c r="H1790" s="305">
        <f t="shared" si="3"/>
        <v>76000</v>
      </c>
      <c r="I1790" s="230" t="s">
        <v>4985</v>
      </c>
      <c r="J1790" s="246" t="s">
        <v>54</v>
      </c>
      <c r="K1790" s="359" t="s">
        <v>3660</v>
      </c>
      <c r="L1790" s="285">
        <v>46054.0</v>
      </c>
      <c r="M1790" s="154"/>
      <c r="N1790" s="151"/>
      <c r="O1790" s="256" t="s">
        <v>6415</v>
      </c>
      <c r="P1790" s="365"/>
      <c r="Q1790" s="256" t="s">
        <v>6416</v>
      </c>
    </row>
    <row r="1791">
      <c r="A1791" s="287"/>
      <c r="B1791" s="338">
        <v>244.0</v>
      </c>
      <c r="C1791" s="338">
        <v>1200244.0</v>
      </c>
      <c r="D1791" s="339" t="s">
        <v>6417</v>
      </c>
      <c r="E1791" s="345" t="s">
        <v>73</v>
      </c>
      <c r="F1791" s="330">
        <v>100000.0</v>
      </c>
      <c r="G1791" s="304">
        <v>85000.0</v>
      </c>
      <c r="H1791" s="304">
        <f t="shared" si="3"/>
        <v>15000</v>
      </c>
      <c r="I1791" s="228" t="s">
        <v>6418</v>
      </c>
      <c r="J1791" s="250" t="s">
        <v>54</v>
      </c>
      <c r="K1791" s="360" t="s">
        <v>3660</v>
      </c>
      <c r="L1791" s="288">
        <v>46054.0</v>
      </c>
      <c r="M1791" s="154"/>
      <c r="N1791" s="151"/>
      <c r="O1791" s="256" t="s">
        <v>6419</v>
      </c>
      <c r="P1791" s="365"/>
      <c r="Q1791" s="256" t="s">
        <v>6420</v>
      </c>
    </row>
    <row r="1792">
      <c r="A1792" s="287"/>
      <c r="B1792" s="338">
        <v>217.0</v>
      </c>
      <c r="C1792" s="338">
        <v>1200217.0</v>
      </c>
      <c r="D1792" s="339" t="s">
        <v>6421</v>
      </c>
      <c r="E1792" s="345" t="s">
        <v>73</v>
      </c>
      <c r="F1792" s="329">
        <v>115000.0</v>
      </c>
      <c r="G1792" s="305">
        <v>97750.0</v>
      </c>
      <c r="H1792" s="305">
        <f t="shared" si="3"/>
        <v>17250</v>
      </c>
      <c r="I1792" s="230" t="s">
        <v>5582</v>
      </c>
      <c r="J1792" s="246" t="s">
        <v>54</v>
      </c>
      <c r="K1792" s="359" t="s">
        <v>3546</v>
      </c>
      <c r="L1792" s="285">
        <v>46054.0</v>
      </c>
      <c r="M1792" s="154"/>
      <c r="N1792" s="151"/>
      <c r="O1792" s="256" t="s">
        <v>6422</v>
      </c>
      <c r="P1792" s="365"/>
      <c r="Q1792" s="256" t="s">
        <v>6423</v>
      </c>
    </row>
    <row r="1793">
      <c r="A1793" s="287"/>
      <c r="B1793" s="338">
        <v>120.0</v>
      </c>
      <c r="C1793" s="338">
        <v>1100120.0</v>
      </c>
      <c r="D1793" s="339" t="s">
        <v>6424</v>
      </c>
      <c r="E1793" s="345" t="s">
        <v>73</v>
      </c>
      <c r="F1793" s="341">
        <v>300000.0</v>
      </c>
      <c r="G1793" s="342">
        <v>250000.0</v>
      </c>
      <c r="H1793" s="342">
        <f t="shared" si="3"/>
        <v>50000</v>
      </c>
      <c r="I1793" s="228" t="s">
        <v>3448</v>
      </c>
      <c r="J1793" s="360" t="s">
        <v>53</v>
      </c>
      <c r="K1793" s="360" t="s">
        <v>3928</v>
      </c>
      <c r="L1793" s="288">
        <v>46054.0</v>
      </c>
      <c r="M1793" s="154"/>
      <c r="N1793" s="151"/>
      <c r="O1793" s="256" t="s">
        <v>6425</v>
      </c>
      <c r="P1793" s="365"/>
      <c r="Q1793" s="256" t="s">
        <v>6426</v>
      </c>
    </row>
    <row r="1794">
      <c r="A1794" s="287"/>
      <c r="B1794" s="338">
        <v>18.0</v>
      </c>
      <c r="C1794" s="338">
        <v>1200018.0</v>
      </c>
      <c r="D1794" s="339" t="s">
        <v>6427</v>
      </c>
      <c r="E1794" s="345" t="s">
        <v>73</v>
      </c>
      <c r="F1794" s="329">
        <v>198800.0</v>
      </c>
      <c r="G1794" s="305">
        <v>113600.0</v>
      </c>
      <c r="H1794" s="305">
        <f t="shared" si="3"/>
        <v>85200</v>
      </c>
      <c r="I1794" s="230" t="s">
        <v>3762</v>
      </c>
      <c r="J1794" s="246" t="s">
        <v>54</v>
      </c>
      <c r="K1794" s="359" t="s">
        <v>3546</v>
      </c>
      <c r="L1794" s="285">
        <v>46054.0</v>
      </c>
      <c r="M1794" s="154"/>
      <c r="N1794" s="151"/>
      <c r="O1794" s="256" t="s">
        <v>6428</v>
      </c>
      <c r="P1794" s="365"/>
      <c r="Q1794" s="256" t="s">
        <v>6429</v>
      </c>
    </row>
    <row r="1795">
      <c r="A1795" s="287"/>
      <c r="B1795" s="338">
        <v>39.0</v>
      </c>
      <c r="C1795" s="338">
        <v>1200039.0</v>
      </c>
      <c r="D1795" s="339" t="s">
        <v>6430</v>
      </c>
      <c r="E1795" s="345" t="s">
        <v>73</v>
      </c>
      <c r="F1795" s="330">
        <v>350000.0</v>
      </c>
      <c r="G1795" s="304">
        <v>290000.0</v>
      </c>
      <c r="H1795" s="304">
        <f t="shared" si="3"/>
        <v>60000</v>
      </c>
      <c r="I1795" s="228" t="s">
        <v>6431</v>
      </c>
      <c r="J1795" s="250" t="s">
        <v>54</v>
      </c>
      <c r="K1795" s="360" t="s">
        <v>4020</v>
      </c>
      <c r="L1795" s="288">
        <v>46054.0</v>
      </c>
      <c r="M1795" s="154"/>
      <c r="N1795" s="151"/>
      <c r="O1795" s="256" t="s">
        <v>6432</v>
      </c>
      <c r="P1795" s="365"/>
      <c r="Q1795" s="256" t="s">
        <v>6433</v>
      </c>
    </row>
    <row r="1796">
      <c r="A1796" s="287"/>
      <c r="B1796" s="338">
        <v>90.0</v>
      </c>
      <c r="C1796" s="338">
        <v>1200090.0</v>
      </c>
      <c r="D1796" s="339" t="s">
        <v>6434</v>
      </c>
      <c r="E1796" s="345" t="s">
        <v>73</v>
      </c>
      <c r="F1796" s="329">
        <v>1493000.0</v>
      </c>
      <c r="G1796" s="305">
        <v>1269000.0</v>
      </c>
      <c r="H1796" s="305">
        <f t="shared" si="3"/>
        <v>224000</v>
      </c>
      <c r="I1796" s="230" t="s">
        <v>6435</v>
      </c>
      <c r="J1796" s="246" t="s">
        <v>54</v>
      </c>
      <c r="K1796" s="359" t="s">
        <v>6241</v>
      </c>
      <c r="L1796" s="285">
        <v>46054.0</v>
      </c>
      <c r="M1796" s="154"/>
      <c r="N1796" s="151"/>
      <c r="O1796" s="256" t="s">
        <v>6436</v>
      </c>
      <c r="P1796" s="365"/>
      <c r="Q1796" s="256" t="s">
        <v>6437</v>
      </c>
    </row>
    <row r="1797">
      <c r="A1797" s="287"/>
      <c r="B1797" s="338">
        <v>50.0</v>
      </c>
      <c r="C1797" s="338">
        <v>1300050.0</v>
      </c>
      <c r="D1797" s="339" t="s">
        <v>6438</v>
      </c>
      <c r="E1797" s="345" t="s">
        <v>73</v>
      </c>
      <c r="F1797" s="304">
        <v>500000.0</v>
      </c>
      <c r="G1797" s="304">
        <v>425000.0</v>
      </c>
      <c r="H1797" s="304">
        <f t="shared" si="3"/>
        <v>75000</v>
      </c>
      <c r="I1797" s="228"/>
      <c r="J1797" s="250" t="s">
        <v>55</v>
      </c>
      <c r="K1797" s="360" t="s">
        <v>4020</v>
      </c>
      <c r="L1797" s="288">
        <v>46054.0</v>
      </c>
      <c r="M1797" s="154"/>
      <c r="N1797" s="151"/>
      <c r="O1797" s="256" t="s">
        <v>6439</v>
      </c>
      <c r="P1797" s="365"/>
      <c r="Q1797" s="256" t="s">
        <v>6440</v>
      </c>
    </row>
    <row r="1798">
      <c r="A1798" s="287"/>
      <c r="B1798" s="338">
        <v>51.0</v>
      </c>
      <c r="C1798" s="338">
        <v>1300051.0</v>
      </c>
      <c r="D1798" s="339" t="s">
        <v>6441</v>
      </c>
      <c r="E1798" s="345" t="s">
        <v>73</v>
      </c>
      <c r="F1798" s="305">
        <v>197143.0</v>
      </c>
      <c r="G1798" s="305">
        <v>167572.0</v>
      </c>
      <c r="H1798" s="305">
        <f t="shared" si="3"/>
        <v>29571</v>
      </c>
      <c r="I1798" s="230"/>
      <c r="J1798" s="246" t="s">
        <v>55</v>
      </c>
      <c r="K1798" s="359" t="s">
        <v>3546</v>
      </c>
      <c r="L1798" s="285">
        <v>46054.0</v>
      </c>
      <c r="M1798" s="154"/>
      <c r="N1798" s="151"/>
      <c r="O1798" s="256" t="s">
        <v>6442</v>
      </c>
      <c r="P1798" s="365"/>
      <c r="Q1798" s="256" t="s">
        <v>6443</v>
      </c>
    </row>
    <row r="1799">
      <c r="A1799" s="287"/>
      <c r="B1799" s="338"/>
      <c r="C1799" s="338"/>
      <c r="D1799" s="339"/>
      <c r="E1799" s="345"/>
      <c r="F1799" s="304"/>
      <c r="G1799" s="304"/>
      <c r="H1799" s="304"/>
      <c r="I1799" s="228"/>
      <c r="J1799" s="250"/>
      <c r="K1799" s="360"/>
      <c r="L1799" s="288"/>
      <c r="M1799" s="154"/>
      <c r="N1799" s="151"/>
      <c r="O1799" s="365"/>
      <c r="P1799" s="365"/>
      <c r="Q1799" s="365"/>
    </row>
    <row r="1800">
      <c r="A1800" s="287"/>
      <c r="B1800" s="338"/>
      <c r="C1800" s="338"/>
      <c r="D1800" s="339"/>
      <c r="E1800" s="345"/>
      <c r="F1800" s="305"/>
      <c r="G1800" s="305"/>
      <c r="H1800" s="305"/>
      <c r="I1800" s="230"/>
      <c r="J1800" s="246"/>
      <c r="K1800" s="359"/>
      <c r="L1800" s="285"/>
      <c r="M1800" s="154"/>
      <c r="N1800" s="151"/>
      <c r="O1800" s="365"/>
      <c r="P1800" s="365"/>
      <c r="Q1800" s="365"/>
    </row>
    <row r="1801">
      <c r="A1801" s="287"/>
      <c r="B1801" s="338"/>
      <c r="C1801" s="338"/>
      <c r="D1801" s="339"/>
      <c r="E1801" s="345"/>
      <c r="F1801" s="304"/>
      <c r="G1801" s="304"/>
      <c r="H1801" s="304"/>
      <c r="I1801" s="228"/>
      <c r="J1801" s="250"/>
      <c r="K1801" s="360"/>
      <c r="L1801" s="288"/>
      <c r="M1801" s="154"/>
      <c r="N1801" s="151"/>
      <c r="O1801" s="365"/>
      <c r="P1801" s="365"/>
      <c r="Q1801" s="365"/>
    </row>
    <row r="1802">
      <c r="A1802" s="287"/>
      <c r="B1802" s="338"/>
      <c r="C1802" s="338"/>
      <c r="D1802" s="339"/>
      <c r="E1802" s="345"/>
      <c r="F1802" s="305"/>
      <c r="G1802" s="305"/>
      <c r="H1802" s="305"/>
      <c r="I1802" s="230"/>
      <c r="J1802" s="246"/>
      <c r="K1802" s="359"/>
      <c r="L1802" s="285"/>
      <c r="M1802" s="154"/>
      <c r="N1802" s="151"/>
      <c r="O1802" s="365"/>
      <c r="P1802" s="365"/>
      <c r="Q1802" s="365"/>
    </row>
    <row r="1803">
      <c r="A1803" s="287"/>
      <c r="B1803" s="338"/>
      <c r="C1803" s="338"/>
      <c r="D1803" s="339"/>
      <c r="E1803" s="345"/>
      <c r="F1803" s="304"/>
      <c r="G1803" s="304"/>
      <c r="H1803" s="304"/>
      <c r="I1803" s="228"/>
      <c r="J1803" s="250"/>
      <c r="K1803" s="360"/>
      <c r="L1803" s="288"/>
      <c r="M1803" s="154"/>
      <c r="N1803" s="151"/>
      <c r="O1803" s="155"/>
      <c r="P1803" s="155"/>
      <c r="Q1803" s="155"/>
    </row>
    <row r="1804">
      <c r="A1804" s="287"/>
      <c r="B1804" s="338"/>
      <c r="C1804" s="338"/>
      <c r="D1804" s="339"/>
      <c r="E1804" s="345"/>
      <c r="F1804" s="305"/>
      <c r="G1804" s="305"/>
      <c r="H1804" s="305"/>
      <c r="I1804" s="230"/>
      <c r="J1804" s="246"/>
      <c r="K1804" s="359"/>
      <c r="L1804" s="285"/>
      <c r="M1804" s="154"/>
      <c r="N1804" s="151"/>
      <c r="O1804" s="155"/>
      <c r="P1804" s="155"/>
      <c r="Q1804" s="155"/>
    </row>
    <row r="1805">
      <c r="A1805" s="287"/>
      <c r="B1805" s="338"/>
      <c r="C1805" s="338"/>
      <c r="D1805" s="339"/>
      <c r="E1805" s="345"/>
      <c r="F1805" s="304"/>
      <c r="G1805" s="304"/>
      <c r="H1805" s="304"/>
      <c r="I1805" s="228"/>
      <c r="J1805" s="250"/>
      <c r="K1805" s="360"/>
      <c r="L1805" s="288"/>
      <c r="M1805" s="154"/>
      <c r="N1805" s="151"/>
      <c r="O1805" s="155"/>
      <c r="P1805" s="155"/>
      <c r="Q1805" s="155"/>
    </row>
    <row r="1806">
      <c r="A1806" s="287"/>
      <c r="B1806" s="338"/>
      <c r="C1806" s="338"/>
      <c r="D1806" s="339"/>
      <c r="E1806" s="345"/>
      <c r="F1806" s="305"/>
      <c r="G1806" s="305"/>
      <c r="H1806" s="305"/>
      <c r="I1806" s="230"/>
      <c r="J1806" s="246"/>
      <c r="K1806" s="359"/>
      <c r="L1806" s="285"/>
      <c r="M1806" s="154"/>
      <c r="N1806" s="151"/>
      <c r="O1806" s="155"/>
      <c r="P1806" s="155"/>
      <c r="Q1806" s="155"/>
    </row>
    <row r="1807">
      <c r="A1807" s="287"/>
      <c r="B1807" s="338"/>
      <c r="C1807" s="338"/>
      <c r="D1807" s="339"/>
      <c r="E1807" s="345"/>
      <c r="F1807" s="304"/>
      <c r="G1807" s="304"/>
      <c r="H1807" s="304"/>
      <c r="I1807" s="228"/>
      <c r="J1807" s="250"/>
      <c r="K1807" s="360"/>
      <c r="L1807" s="288"/>
      <c r="M1807" s="154"/>
      <c r="N1807" s="151"/>
      <c r="O1807" s="155"/>
      <c r="P1807" s="155"/>
      <c r="Q1807" s="155"/>
    </row>
    <row r="1808">
      <c r="A1808" s="287"/>
      <c r="B1808" s="338"/>
      <c r="C1808" s="338"/>
      <c r="D1808" s="339"/>
      <c r="E1808" s="345"/>
      <c r="F1808" s="305"/>
      <c r="G1808" s="305"/>
      <c r="H1808" s="305"/>
      <c r="I1808" s="230"/>
      <c r="J1808" s="246"/>
      <c r="K1808" s="359"/>
      <c r="L1808" s="285"/>
      <c r="M1808" s="154"/>
      <c r="N1808" s="151"/>
      <c r="O1808" s="155"/>
      <c r="P1808" s="155"/>
      <c r="Q1808" s="155"/>
    </row>
    <row r="1809">
      <c r="A1809" s="287"/>
      <c r="B1809" s="338"/>
      <c r="C1809" s="338"/>
      <c r="D1809" s="339"/>
      <c r="E1809" s="345"/>
      <c r="F1809" s="304"/>
      <c r="G1809" s="304"/>
      <c r="H1809" s="304"/>
      <c r="I1809" s="228"/>
      <c r="J1809" s="250"/>
      <c r="K1809" s="360"/>
      <c r="L1809" s="288"/>
      <c r="M1809" s="154"/>
      <c r="N1809" s="151"/>
      <c r="O1809" s="155"/>
      <c r="P1809" s="155"/>
      <c r="Q1809" s="155"/>
    </row>
    <row r="1810">
      <c r="A1810" s="287"/>
      <c r="B1810" s="338"/>
      <c r="C1810" s="338"/>
      <c r="D1810" s="339"/>
      <c r="E1810" s="345"/>
      <c r="F1810" s="305"/>
      <c r="G1810" s="305"/>
      <c r="H1810" s="305"/>
      <c r="I1810" s="230"/>
      <c r="J1810" s="246"/>
      <c r="K1810" s="359"/>
      <c r="L1810" s="285"/>
      <c r="M1810" s="154"/>
      <c r="N1810" s="151"/>
      <c r="O1810" s="155"/>
      <c r="P1810" s="155"/>
      <c r="Q1810" s="155"/>
    </row>
    <row r="1811">
      <c r="A1811" s="287"/>
      <c r="B1811" s="338"/>
      <c r="C1811" s="338"/>
      <c r="D1811" s="339"/>
      <c r="E1811" s="345"/>
      <c r="F1811" s="304"/>
      <c r="G1811" s="304"/>
      <c r="H1811" s="304"/>
      <c r="I1811" s="228"/>
      <c r="J1811" s="250"/>
      <c r="K1811" s="360"/>
      <c r="L1811" s="288"/>
      <c r="M1811" s="154"/>
      <c r="N1811" s="151"/>
      <c r="O1811" s="155"/>
      <c r="P1811" s="155"/>
      <c r="Q1811" s="155"/>
    </row>
    <row r="1812">
      <c r="A1812" s="287"/>
      <c r="B1812" s="338"/>
      <c r="C1812" s="338"/>
      <c r="D1812" s="339"/>
      <c r="E1812" s="345"/>
      <c r="F1812" s="305"/>
      <c r="G1812" s="305"/>
      <c r="H1812" s="305"/>
      <c r="I1812" s="230"/>
      <c r="J1812" s="246"/>
      <c r="K1812" s="359"/>
      <c r="L1812" s="285"/>
      <c r="M1812" s="154"/>
      <c r="N1812" s="151"/>
      <c r="O1812" s="155"/>
      <c r="P1812" s="155"/>
      <c r="Q1812" s="155"/>
    </row>
    <row r="1813">
      <c r="A1813" s="287"/>
      <c r="B1813" s="338"/>
      <c r="C1813" s="338"/>
      <c r="D1813" s="339"/>
      <c r="E1813" s="345"/>
      <c r="F1813" s="304"/>
      <c r="G1813" s="304"/>
      <c r="H1813" s="304"/>
      <c r="I1813" s="228"/>
      <c r="J1813" s="250"/>
      <c r="K1813" s="360"/>
      <c r="L1813" s="288"/>
      <c r="M1813" s="154"/>
      <c r="N1813" s="151"/>
      <c r="O1813" s="155"/>
      <c r="P1813" s="155"/>
      <c r="Q1813" s="155"/>
    </row>
    <row r="1814">
      <c r="A1814" s="287"/>
      <c r="B1814" s="338"/>
      <c r="C1814" s="338"/>
      <c r="D1814" s="339"/>
      <c r="E1814" s="345"/>
      <c r="F1814" s="305"/>
      <c r="G1814" s="305"/>
      <c r="H1814" s="305"/>
      <c r="I1814" s="230"/>
      <c r="J1814" s="246"/>
      <c r="K1814" s="359"/>
      <c r="L1814" s="285"/>
      <c r="M1814" s="154"/>
      <c r="N1814" s="151"/>
      <c r="O1814" s="155"/>
      <c r="P1814" s="155"/>
      <c r="Q1814" s="155"/>
    </row>
    <row r="1815">
      <c r="A1815" s="287"/>
      <c r="B1815" s="338"/>
      <c r="C1815" s="338"/>
      <c r="D1815" s="339"/>
      <c r="E1815" s="345"/>
      <c r="F1815" s="304"/>
      <c r="G1815" s="304"/>
      <c r="H1815" s="304"/>
      <c r="I1815" s="228"/>
      <c r="J1815" s="250"/>
      <c r="K1815" s="360"/>
      <c r="L1815" s="288"/>
      <c r="M1815" s="154"/>
      <c r="N1815" s="151"/>
      <c r="O1815" s="155"/>
      <c r="P1815" s="155"/>
      <c r="Q1815" s="155"/>
    </row>
    <row r="1816">
      <c r="A1816" s="287"/>
      <c r="B1816" s="338"/>
      <c r="C1816" s="338"/>
      <c r="D1816" s="339"/>
      <c r="E1816" s="345"/>
      <c r="F1816" s="305"/>
      <c r="G1816" s="305"/>
      <c r="H1816" s="305"/>
      <c r="I1816" s="230"/>
      <c r="J1816" s="246"/>
      <c r="K1816" s="359"/>
      <c r="L1816" s="285"/>
      <c r="M1816" s="154"/>
      <c r="N1816" s="151"/>
      <c r="O1816" s="155"/>
      <c r="P1816" s="155"/>
      <c r="Q1816" s="155"/>
    </row>
    <row r="1817">
      <c r="A1817" s="287"/>
      <c r="B1817" s="338"/>
      <c r="C1817" s="338"/>
      <c r="D1817" s="339"/>
      <c r="E1817" s="345"/>
      <c r="F1817" s="304"/>
      <c r="G1817" s="304"/>
      <c r="H1817" s="304"/>
      <c r="I1817" s="228"/>
      <c r="J1817" s="250"/>
      <c r="K1817" s="360"/>
      <c r="L1817" s="288"/>
      <c r="M1817" s="154"/>
      <c r="N1817" s="151"/>
      <c r="O1817" s="155"/>
      <c r="P1817" s="155"/>
      <c r="Q1817" s="155"/>
    </row>
    <row r="1818">
      <c r="A1818" s="287"/>
      <c r="B1818" s="338"/>
      <c r="C1818" s="338"/>
      <c r="D1818" s="339"/>
      <c r="E1818" s="345"/>
      <c r="F1818" s="305"/>
      <c r="G1818" s="305"/>
      <c r="H1818" s="305"/>
      <c r="I1818" s="230"/>
      <c r="J1818" s="246"/>
      <c r="K1818" s="359"/>
      <c r="L1818" s="285"/>
      <c r="M1818" s="154"/>
      <c r="N1818" s="151"/>
      <c r="O1818" s="155"/>
      <c r="P1818" s="155"/>
      <c r="Q1818" s="155"/>
    </row>
    <row r="1819">
      <c r="A1819" s="287"/>
      <c r="B1819" s="338"/>
      <c r="C1819" s="338"/>
      <c r="D1819" s="339"/>
      <c r="E1819" s="345"/>
      <c r="F1819" s="304"/>
      <c r="G1819" s="304"/>
      <c r="H1819" s="304"/>
      <c r="I1819" s="228"/>
      <c r="J1819" s="250"/>
      <c r="K1819" s="360"/>
      <c r="L1819" s="288"/>
      <c r="M1819" s="154"/>
      <c r="N1819" s="151"/>
      <c r="O1819" s="155"/>
      <c r="P1819" s="155"/>
      <c r="Q1819" s="155"/>
    </row>
    <row r="1820">
      <c r="A1820" s="287"/>
      <c r="B1820" s="338"/>
      <c r="C1820" s="338"/>
      <c r="D1820" s="339"/>
      <c r="E1820" s="345"/>
      <c r="F1820" s="305"/>
      <c r="G1820" s="305"/>
      <c r="H1820" s="305"/>
      <c r="I1820" s="230"/>
      <c r="J1820" s="246"/>
      <c r="K1820" s="359"/>
      <c r="L1820" s="285"/>
      <c r="M1820" s="154"/>
      <c r="N1820" s="151"/>
      <c r="O1820" s="155"/>
      <c r="P1820" s="155"/>
      <c r="Q1820" s="155"/>
    </row>
    <row r="1821">
      <c r="A1821" s="287"/>
      <c r="B1821" s="338"/>
      <c r="C1821" s="338"/>
      <c r="D1821" s="339"/>
      <c r="E1821" s="345"/>
      <c r="F1821" s="304"/>
      <c r="G1821" s="304"/>
      <c r="H1821" s="304"/>
      <c r="I1821" s="228"/>
      <c r="J1821" s="250"/>
      <c r="K1821" s="360"/>
      <c r="L1821" s="288"/>
      <c r="M1821" s="154"/>
      <c r="N1821" s="151"/>
      <c r="O1821" s="155"/>
      <c r="P1821" s="155"/>
      <c r="Q1821" s="155"/>
    </row>
    <row r="1822">
      <c r="A1822" s="287"/>
      <c r="B1822" s="338"/>
      <c r="C1822" s="338"/>
      <c r="D1822" s="339"/>
      <c r="E1822" s="345"/>
      <c r="F1822" s="305"/>
      <c r="G1822" s="305"/>
      <c r="H1822" s="305"/>
      <c r="I1822" s="230"/>
      <c r="J1822" s="246"/>
      <c r="K1822" s="359"/>
      <c r="L1822" s="285"/>
      <c r="M1822" s="154"/>
      <c r="N1822" s="151"/>
      <c r="O1822" s="155"/>
      <c r="P1822" s="155"/>
      <c r="Q1822" s="155"/>
    </row>
    <row r="1823">
      <c r="A1823" s="287"/>
      <c r="B1823" s="338"/>
      <c r="C1823" s="338"/>
      <c r="D1823" s="339"/>
      <c r="E1823" s="345"/>
      <c r="F1823" s="304"/>
      <c r="G1823" s="304"/>
      <c r="H1823" s="304"/>
      <c r="I1823" s="228"/>
      <c r="J1823" s="250"/>
      <c r="K1823" s="360"/>
      <c r="L1823" s="288"/>
      <c r="M1823" s="154"/>
      <c r="N1823" s="151"/>
      <c r="O1823" s="155"/>
      <c r="P1823" s="155"/>
      <c r="Q1823" s="155"/>
    </row>
    <row r="1824">
      <c r="A1824" s="287"/>
      <c r="B1824" s="338"/>
      <c r="C1824" s="338"/>
      <c r="D1824" s="339"/>
      <c r="E1824" s="345"/>
      <c r="F1824" s="305"/>
      <c r="G1824" s="305"/>
      <c r="H1824" s="305"/>
      <c r="I1824" s="230"/>
      <c r="J1824" s="246"/>
      <c r="K1824" s="359"/>
      <c r="L1824" s="285"/>
      <c r="M1824" s="154"/>
      <c r="N1824" s="151"/>
      <c r="O1824" s="155"/>
      <c r="P1824" s="155"/>
      <c r="Q1824" s="155"/>
    </row>
    <row r="1825">
      <c r="A1825" s="287"/>
      <c r="B1825" s="338"/>
      <c r="C1825" s="338"/>
      <c r="D1825" s="339"/>
      <c r="E1825" s="345"/>
      <c r="F1825" s="304"/>
      <c r="G1825" s="304"/>
      <c r="H1825" s="304"/>
      <c r="I1825" s="228"/>
      <c r="J1825" s="250"/>
      <c r="K1825" s="360"/>
      <c r="L1825" s="288"/>
      <c r="M1825" s="154"/>
      <c r="N1825" s="151"/>
      <c r="O1825" s="155"/>
      <c r="P1825" s="155"/>
      <c r="Q1825" s="155"/>
    </row>
    <row r="1826">
      <c r="A1826" s="287"/>
      <c r="B1826" s="338"/>
      <c r="C1826" s="338"/>
      <c r="D1826" s="339"/>
      <c r="E1826" s="345"/>
      <c r="F1826" s="305"/>
      <c r="G1826" s="305"/>
      <c r="H1826" s="305"/>
      <c r="I1826" s="230"/>
      <c r="J1826" s="246"/>
      <c r="K1826" s="359"/>
      <c r="L1826" s="285"/>
      <c r="M1826" s="154"/>
      <c r="N1826" s="151"/>
      <c r="O1826" s="155"/>
      <c r="P1826" s="155"/>
      <c r="Q1826" s="155"/>
    </row>
    <row r="1827">
      <c r="A1827" s="287"/>
      <c r="B1827" s="338"/>
      <c r="C1827" s="338"/>
      <c r="D1827" s="339"/>
      <c r="E1827" s="345"/>
      <c r="F1827" s="304"/>
      <c r="G1827" s="304"/>
      <c r="H1827" s="304"/>
      <c r="I1827" s="228"/>
      <c r="J1827" s="250"/>
      <c r="K1827" s="360"/>
      <c r="L1827" s="288"/>
      <c r="M1827" s="154"/>
      <c r="N1827" s="151"/>
      <c r="O1827" s="155"/>
      <c r="P1827" s="155"/>
      <c r="Q1827" s="155"/>
    </row>
    <row r="1828">
      <c r="A1828" s="287"/>
      <c r="B1828" s="338"/>
      <c r="C1828" s="338"/>
      <c r="D1828" s="339"/>
      <c r="E1828" s="345"/>
      <c r="F1828" s="305"/>
      <c r="G1828" s="305"/>
      <c r="H1828" s="305"/>
      <c r="I1828" s="230"/>
      <c r="J1828" s="246"/>
      <c r="K1828" s="359"/>
      <c r="L1828" s="285"/>
      <c r="M1828" s="154"/>
      <c r="N1828" s="151"/>
      <c r="O1828" s="155"/>
      <c r="P1828" s="155"/>
      <c r="Q1828" s="155"/>
    </row>
    <row r="1829">
      <c r="A1829" s="287"/>
      <c r="B1829" s="338"/>
      <c r="C1829" s="338"/>
      <c r="D1829" s="339"/>
      <c r="E1829" s="345"/>
      <c r="F1829" s="304"/>
      <c r="G1829" s="304"/>
      <c r="H1829" s="304"/>
      <c r="I1829" s="228"/>
      <c r="J1829" s="250"/>
      <c r="K1829" s="360"/>
      <c r="L1829" s="288"/>
      <c r="M1829" s="154"/>
      <c r="N1829" s="151"/>
      <c r="O1829" s="155"/>
      <c r="P1829" s="155"/>
      <c r="Q1829" s="155"/>
    </row>
    <row r="1830">
      <c r="A1830" s="287"/>
      <c r="B1830" s="338"/>
      <c r="C1830" s="338"/>
      <c r="D1830" s="339"/>
      <c r="E1830" s="345"/>
      <c r="F1830" s="305"/>
      <c r="G1830" s="305"/>
      <c r="H1830" s="305"/>
      <c r="I1830" s="230"/>
      <c r="J1830" s="246"/>
      <c r="K1830" s="359"/>
      <c r="L1830" s="285"/>
      <c r="M1830" s="154"/>
      <c r="N1830" s="151"/>
      <c r="O1830" s="155"/>
      <c r="P1830" s="155"/>
      <c r="Q1830" s="155"/>
    </row>
    <row r="1831">
      <c r="A1831" s="287"/>
      <c r="B1831" s="338"/>
      <c r="C1831" s="338"/>
      <c r="D1831" s="339"/>
      <c r="E1831" s="345"/>
      <c r="F1831" s="304"/>
      <c r="G1831" s="304"/>
      <c r="H1831" s="304"/>
      <c r="I1831" s="228"/>
      <c r="J1831" s="250"/>
      <c r="K1831" s="360"/>
      <c r="L1831" s="288"/>
      <c r="M1831" s="154"/>
      <c r="N1831" s="151"/>
      <c r="O1831" s="155"/>
      <c r="P1831" s="155"/>
      <c r="Q1831" s="155"/>
    </row>
    <row r="1832">
      <c r="A1832" s="287"/>
      <c r="B1832" s="338"/>
      <c r="C1832" s="338"/>
      <c r="D1832" s="339"/>
      <c r="E1832" s="345"/>
      <c r="F1832" s="305"/>
      <c r="G1832" s="305"/>
      <c r="H1832" s="305"/>
      <c r="I1832" s="230"/>
      <c r="J1832" s="246"/>
      <c r="K1832" s="359"/>
      <c r="L1832" s="285"/>
      <c r="M1832" s="154"/>
      <c r="N1832" s="151"/>
      <c r="O1832" s="155"/>
      <c r="P1832" s="155"/>
      <c r="Q1832" s="155"/>
    </row>
    <row r="1833">
      <c r="A1833" s="287"/>
      <c r="B1833" s="338"/>
      <c r="C1833" s="338"/>
      <c r="D1833" s="339"/>
      <c r="E1833" s="345"/>
      <c r="F1833" s="304"/>
      <c r="G1833" s="304"/>
      <c r="H1833" s="304"/>
      <c r="I1833" s="228"/>
      <c r="J1833" s="250"/>
      <c r="K1833" s="360"/>
      <c r="L1833" s="288"/>
      <c r="M1833" s="154"/>
      <c r="N1833" s="151"/>
      <c r="O1833" s="155"/>
      <c r="P1833" s="155"/>
      <c r="Q1833" s="155"/>
    </row>
    <row r="1834">
      <c r="A1834" s="287"/>
      <c r="B1834" s="338"/>
      <c r="C1834" s="338"/>
      <c r="D1834" s="339"/>
      <c r="E1834" s="345"/>
      <c r="F1834" s="305"/>
      <c r="G1834" s="305"/>
      <c r="H1834" s="305"/>
      <c r="I1834" s="230"/>
      <c r="J1834" s="246"/>
      <c r="K1834" s="359"/>
      <c r="L1834" s="285"/>
      <c r="M1834" s="154"/>
      <c r="N1834" s="151"/>
      <c r="O1834" s="155"/>
      <c r="P1834" s="155"/>
      <c r="Q1834" s="155"/>
    </row>
    <row r="1835">
      <c r="A1835" s="287"/>
      <c r="B1835" s="338"/>
      <c r="C1835" s="338"/>
      <c r="D1835" s="339"/>
      <c r="E1835" s="345"/>
      <c r="F1835" s="304"/>
      <c r="G1835" s="304"/>
      <c r="H1835" s="304"/>
      <c r="I1835" s="228"/>
      <c r="J1835" s="250"/>
      <c r="K1835" s="360"/>
      <c r="L1835" s="288"/>
      <c r="M1835" s="154"/>
      <c r="N1835" s="151"/>
      <c r="O1835" s="155"/>
      <c r="P1835" s="155"/>
      <c r="Q1835" s="155"/>
    </row>
    <row r="1836">
      <c r="A1836" s="287"/>
      <c r="B1836" s="338"/>
      <c r="C1836" s="338"/>
      <c r="D1836" s="339"/>
      <c r="E1836" s="345"/>
      <c r="F1836" s="305"/>
      <c r="G1836" s="305"/>
      <c r="H1836" s="305"/>
      <c r="I1836" s="230"/>
      <c r="J1836" s="246"/>
      <c r="K1836" s="359"/>
      <c r="L1836" s="285"/>
      <c r="M1836" s="154"/>
      <c r="N1836" s="151"/>
      <c r="O1836" s="155"/>
      <c r="P1836" s="155"/>
      <c r="Q1836" s="155"/>
    </row>
    <row r="1837">
      <c r="A1837" s="287"/>
      <c r="B1837" s="338"/>
      <c r="C1837" s="338"/>
      <c r="D1837" s="339"/>
      <c r="E1837" s="345"/>
      <c r="F1837" s="304"/>
      <c r="G1837" s="304"/>
      <c r="H1837" s="304"/>
      <c r="I1837" s="228"/>
      <c r="J1837" s="250"/>
      <c r="K1837" s="360"/>
      <c r="L1837" s="288"/>
      <c r="M1837" s="154"/>
      <c r="N1837" s="151"/>
      <c r="O1837" s="155"/>
      <c r="P1837" s="155"/>
      <c r="Q1837" s="155"/>
    </row>
    <row r="1838">
      <c r="A1838" s="287"/>
      <c r="B1838" s="338"/>
      <c r="C1838" s="338"/>
      <c r="D1838" s="339"/>
      <c r="E1838" s="345"/>
      <c r="F1838" s="305"/>
      <c r="G1838" s="305"/>
      <c r="H1838" s="305"/>
      <c r="I1838" s="230"/>
      <c r="J1838" s="246"/>
      <c r="K1838" s="359"/>
      <c r="L1838" s="285"/>
      <c r="M1838" s="154"/>
      <c r="N1838" s="151"/>
      <c r="O1838" s="155"/>
      <c r="P1838" s="155"/>
      <c r="Q1838" s="155"/>
    </row>
    <row r="1839">
      <c r="A1839" s="287"/>
      <c r="B1839" s="338"/>
      <c r="C1839" s="338"/>
      <c r="D1839" s="339"/>
      <c r="E1839" s="345"/>
      <c r="F1839" s="304"/>
      <c r="G1839" s="304"/>
      <c r="H1839" s="304"/>
      <c r="I1839" s="228"/>
      <c r="J1839" s="250"/>
      <c r="K1839" s="360"/>
      <c r="L1839" s="288"/>
      <c r="M1839" s="154"/>
      <c r="N1839" s="151"/>
      <c r="O1839" s="155"/>
      <c r="P1839" s="155"/>
      <c r="Q1839" s="155"/>
    </row>
    <row r="1840">
      <c r="A1840" s="287"/>
      <c r="B1840" s="338"/>
      <c r="C1840" s="338"/>
      <c r="D1840" s="339"/>
      <c r="E1840" s="345"/>
      <c r="F1840" s="305"/>
      <c r="G1840" s="305"/>
      <c r="H1840" s="305"/>
      <c r="I1840" s="230"/>
      <c r="J1840" s="246"/>
      <c r="K1840" s="359"/>
      <c r="L1840" s="285"/>
      <c r="M1840" s="154"/>
      <c r="N1840" s="151"/>
      <c r="O1840" s="155"/>
      <c r="P1840" s="155"/>
      <c r="Q1840" s="155"/>
    </row>
    <row r="1841">
      <c r="A1841" s="287"/>
      <c r="B1841" s="338"/>
      <c r="C1841" s="338"/>
      <c r="D1841" s="339"/>
      <c r="E1841" s="345"/>
      <c r="F1841" s="304"/>
      <c r="G1841" s="304"/>
      <c r="H1841" s="304"/>
      <c r="I1841" s="228"/>
      <c r="J1841" s="250"/>
      <c r="K1841" s="360"/>
      <c r="L1841" s="288"/>
      <c r="M1841" s="154"/>
      <c r="N1841" s="151"/>
      <c r="O1841" s="155"/>
      <c r="P1841" s="155"/>
      <c r="Q1841" s="155"/>
    </row>
    <row r="1842">
      <c r="A1842" s="287"/>
      <c r="B1842" s="338"/>
      <c r="C1842" s="338"/>
      <c r="D1842" s="339"/>
      <c r="E1842" s="345"/>
      <c r="F1842" s="305"/>
      <c r="G1842" s="305"/>
      <c r="H1842" s="305"/>
      <c r="I1842" s="230"/>
      <c r="J1842" s="246"/>
      <c r="K1842" s="359"/>
      <c r="L1842" s="285"/>
      <c r="M1842" s="154"/>
      <c r="N1842" s="151"/>
      <c r="O1842" s="155"/>
      <c r="P1842" s="155"/>
      <c r="Q1842" s="155"/>
    </row>
    <row r="1843">
      <c r="A1843" s="287"/>
      <c r="B1843" s="338"/>
      <c r="C1843" s="338"/>
      <c r="D1843" s="339"/>
      <c r="E1843" s="345"/>
      <c r="F1843" s="304"/>
      <c r="G1843" s="304"/>
      <c r="H1843" s="304"/>
      <c r="I1843" s="228"/>
      <c r="J1843" s="250"/>
      <c r="K1843" s="360"/>
      <c r="L1843" s="288"/>
      <c r="M1843" s="154"/>
      <c r="N1843" s="151"/>
      <c r="O1843" s="155"/>
      <c r="P1843" s="155"/>
      <c r="Q1843" s="155"/>
    </row>
    <row r="1844">
      <c r="A1844" s="287"/>
      <c r="B1844" s="338"/>
      <c r="C1844" s="338"/>
      <c r="D1844" s="339"/>
      <c r="E1844" s="345"/>
      <c r="F1844" s="305"/>
      <c r="G1844" s="305"/>
      <c r="H1844" s="305"/>
      <c r="I1844" s="230"/>
      <c r="J1844" s="246"/>
      <c r="K1844" s="359"/>
      <c r="L1844" s="285"/>
      <c r="M1844" s="154"/>
      <c r="N1844" s="151"/>
      <c r="O1844" s="155"/>
      <c r="P1844" s="155"/>
      <c r="Q1844" s="155"/>
    </row>
    <row r="1845">
      <c r="A1845" s="287"/>
      <c r="B1845" s="338"/>
      <c r="C1845" s="338"/>
      <c r="D1845" s="339"/>
      <c r="E1845" s="345"/>
      <c r="F1845" s="304"/>
      <c r="G1845" s="304"/>
      <c r="H1845" s="304"/>
      <c r="I1845" s="228"/>
      <c r="J1845" s="250"/>
      <c r="K1845" s="360"/>
      <c r="L1845" s="288"/>
      <c r="M1845" s="154"/>
      <c r="N1845" s="151"/>
      <c r="O1845" s="155"/>
      <c r="P1845" s="155"/>
      <c r="Q1845" s="155"/>
    </row>
    <row r="1846">
      <c r="A1846" s="287"/>
      <c r="B1846" s="338"/>
      <c r="C1846" s="338"/>
      <c r="D1846" s="339"/>
      <c r="E1846" s="345"/>
      <c r="F1846" s="305"/>
      <c r="G1846" s="305"/>
      <c r="H1846" s="305"/>
      <c r="I1846" s="230"/>
      <c r="J1846" s="246"/>
      <c r="K1846" s="359"/>
      <c r="L1846" s="285"/>
      <c r="M1846" s="154"/>
      <c r="N1846" s="151"/>
      <c r="O1846" s="155"/>
      <c r="P1846" s="155"/>
      <c r="Q1846" s="155"/>
    </row>
    <row r="1847">
      <c r="A1847" s="287"/>
      <c r="B1847" s="338"/>
      <c r="C1847" s="338"/>
      <c r="D1847" s="339"/>
      <c r="E1847" s="345"/>
      <c r="F1847" s="304"/>
      <c r="G1847" s="304"/>
      <c r="H1847" s="304"/>
      <c r="I1847" s="228"/>
      <c r="J1847" s="250"/>
      <c r="K1847" s="360"/>
      <c r="L1847" s="288"/>
      <c r="M1847" s="154"/>
      <c r="N1847" s="151"/>
      <c r="O1847" s="155"/>
      <c r="P1847" s="155"/>
      <c r="Q1847" s="155"/>
    </row>
    <row r="1848">
      <c r="A1848" s="287"/>
      <c r="B1848" s="338"/>
      <c r="C1848" s="338"/>
      <c r="D1848" s="339"/>
      <c r="E1848" s="345"/>
      <c r="F1848" s="305"/>
      <c r="G1848" s="305"/>
      <c r="H1848" s="305"/>
      <c r="I1848" s="230"/>
      <c r="J1848" s="246"/>
      <c r="K1848" s="359"/>
      <c r="L1848" s="285"/>
      <c r="M1848" s="154"/>
      <c r="N1848" s="151"/>
      <c r="O1848" s="155"/>
      <c r="P1848" s="155"/>
      <c r="Q1848" s="155"/>
    </row>
    <row r="1849">
      <c r="A1849" s="287"/>
      <c r="B1849" s="338"/>
      <c r="C1849" s="338"/>
      <c r="D1849" s="339"/>
      <c r="E1849" s="345"/>
      <c r="F1849" s="304"/>
      <c r="G1849" s="304"/>
      <c r="H1849" s="304"/>
      <c r="I1849" s="228"/>
      <c r="J1849" s="250"/>
      <c r="K1849" s="360"/>
      <c r="L1849" s="288"/>
      <c r="M1849" s="154"/>
      <c r="N1849" s="151"/>
      <c r="O1849" s="155"/>
      <c r="P1849" s="155"/>
      <c r="Q1849" s="155"/>
    </row>
    <row r="1850">
      <c r="A1850" s="287"/>
      <c r="B1850" s="338"/>
      <c r="C1850" s="338"/>
      <c r="D1850" s="339"/>
      <c r="E1850" s="345"/>
      <c r="F1850" s="305"/>
      <c r="G1850" s="305"/>
      <c r="H1850" s="305"/>
      <c r="I1850" s="230"/>
      <c r="J1850" s="246"/>
      <c r="K1850" s="359"/>
      <c r="L1850" s="285"/>
      <c r="M1850" s="154"/>
      <c r="N1850" s="151"/>
      <c r="O1850" s="155"/>
      <c r="P1850" s="155"/>
      <c r="Q1850" s="155"/>
    </row>
    <row r="1851">
      <c r="A1851" s="287"/>
      <c r="B1851" s="338"/>
      <c r="C1851" s="338"/>
      <c r="D1851" s="339"/>
      <c r="E1851" s="345"/>
      <c r="F1851" s="304"/>
      <c r="G1851" s="304"/>
      <c r="H1851" s="304"/>
      <c r="I1851" s="228"/>
      <c r="J1851" s="250"/>
      <c r="K1851" s="360"/>
      <c r="L1851" s="288"/>
      <c r="M1851" s="154"/>
      <c r="N1851" s="151"/>
      <c r="O1851" s="155"/>
      <c r="P1851" s="155"/>
      <c r="Q1851" s="155"/>
    </row>
    <row r="1852">
      <c r="A1852" s="287"/>
      <c r="B1852" s="338"/>
      <c r="C1852" s="338"/>
      <c r="D1852" s="339"/>
      <c r="E1852" s="345"/>
      <c r="F1852" s="305"/>
      <c r="G1852" s="305"/>
      <c r="H1852" s="305"/>
      <c r="I1852" s="230"/>
      <c r="J1852" s="246"/>
      <c r="K1852" s="359"/>
      <c r="L1852" s="285"/>
      <c r="M1852" s="154"/>
      <c r="N1852" s="151"/>
      <c r="O1852" s="155"/>
      <c r="P1852" s="155"/>
      <c r="Q1852" s="155"/>
    </row>
    <row r="1853">
      <c r="A1853" s="287"/>
      <c r="B1853" s="338"/>
      <c r="C1853" s="338"/>
      <c r="D1853" s="339"/>
      <c r="E1853" s="345"/>
      <c r="F1853" s="304"/>
      <c r="G1853" s="304"/>
      <c r="H1853" s="304"/>
      <c r="I1853" s="228"/>
      <c r="J1853" s="250"/>
      <c r="K1853" s="360"/>
      <c r="L1853" s="288"/>
      <c r="M1853" s="154"/>
      <c r="N1853" s="151"/>
      <c r="O1853" s="155"/>
      <c r="P1853" s="155"/>
      <c r="Q1853" s="155"/>
    </row>
    <row r="1854">
      <c r="A1854" s="287"/>
      <c r="B1854" s="338"/>
      <c r="C1854" s="338"/>
      <c r="D1854" s="339"/>
      <c r="E1854" s="345"/>
      <c r="F1854" s="305"/>
      <c r="G1854" s="305"/>
      <c r="H1854" s="305"/>
      <c r="I1854" s="230"/>
      <c r="J1854" s="246"/>
      <c r="K1854" s="359"/>
      <c r="L1854" s="285"/>
      <c r="M1854" s="154"/>
      <c r="N1854" s="151"/>
      <c r="O1854" s="155"/>
      <c r="P1854" s="155"/>
      <c r="Q1854" s="155"/>
    </row>
    <row r="1855">
      <c r="A1855" s="287"/>
      <c r="B1855" s="338"/>
      <c r="C1855" s="338"/>
      <c r="D1855" s="339"/>
      <c r="E1855" s="345"/>
      <c r="F1855" s="304"/>
      <c r="G1855" s="304"/>
      <c r="H1855" s="304"/>
      <c r="I1855" s="228"/>
      <c r="J1855" s="250"/>
      <c r="K1855" s="360"/>
      <c r="L1855" s="288"/>
      <c r="M1855" s="154"/>
      <c r="N1855" s="151"/>
      <c r="O1855" s="155"/>
      <c r="P1855" s="155"/>
      <c r="Q1855" s="155"/>
    </row>
    <row r="1856">
      <c r="A1856" s="287"/>
      <c r="B1856" s="338"/>
      <c r="C1856" s="338"/>
      <c r="D1856" s="339"/>
      <c r="E1856" s="345"/>
      <c r="F1856" s="305"/>
      <c r="G1856" s="305"/>
      <c r="H1856" s="305"/>
      <c r="I1856" s="230"/>
      <c r="J1856" s="246"/>
      <c r="K1856" s="359"/>
      <c r="L1856" s="285"/>
      <c r="M1856" s="154"/>
      <c r="N1856" s="151"/>
      <c r="O1856" s="155"/>
      <c r="P1856" s="155"/>
      <c r="Q1856" s="155"/>
    </row>
    <row r="1857">
      <c r="A1857" s="287"/>
      <c r="B1857" s="338"/>
      <c r="C1857" s="338"/>
      <c r="D1857" s="339"/>
      <c r="E1857" s="345"/>
      <c r="F1857" s="304"/>
      <c r="G1857" s="304"/>
      <c r="H1857" s="304"/>
      <c r="I1857" s="228"/>
      <c r="J1857" s="250"/>
      <c r="K1857" s="360"/>
      <c r="L1857" s="288"/>
      <c r="M1857" s="154"/>
      <c r="N1857" s="151"/>
      <c r="O1857" s="155"/>
      <c r="P1857" s="155"/>
      <c r="Q1857" s="155"/>
    </row>
    <row r="1858">
      <c r="A1858" s="287"/>
      <c r="B1858" s="338"/>
      <c r="C1858" s="338"/>
      <c r="D1858" s="339"/>
      <c r="E1858" s="345"/>
      <c r="F1858" s="305"/>
      <c r="G1858" s="305"/>
      <c r="H1858" s="305"/>
      <c r="I1858" s="230"/>
      <c r="J1858" s="246"/>
      <c r="K1858" s="359"/>
      <c r="L1858" s="285"/>
      <c r="M1858" s="154"/>
      <c r="N1858" s="151"/>
      <c r="O1858" s="155"/>
      <c r="P1858" s="155"/>
      <c r="Q1858" s="155"/>
    </row>
    <row r="1859">
      <c r="A1859" s="287"/>
      <c r="B1859" s="338"/>
      <c r="C1859" s="338"/>
      <c r="D1859" s="339"/>
      <c r="E1859" s="345"/>
      <c r="F1859" s="304"/>
      <c r="G1859" s="304"/>
      <c r="H1859" s="304"/>
      <c r="I1859" s="228"/>
      <c r="J1859" s="250"/>
      <c r="K1859" s="360"/>
      <c r="L1859" s="288"/>
      <c r="M1859" s="154"/>
      <c r="N1859" s="151"/>
      <c r="O1859" s="155"/>
      <c r="P1859" s="155"/>
      <c r="Q1859" s="155"/>
    </row>
    <row r="1860">
      <c r="A1860" s="287"/>
      <c r="B1860" s="338"/>
      <c r="C1860" s="338"/>
      <c r="D1860" s="339"/>
      <c r="E1860" s="345"/>
      <c r="F1860" s="305"/>
      <c r="G1860" s="305"/>
      <c r="H1860" s="305"/>
      <c r="I1860" s="230"/>
      <c r="J1860" s="246"/>
      <c r="K1860" s="359"/>
      <c r="L1860" s="285"/>
      <c r="M1860" s="154"/>
      <c r="N1860" s="151"/>
      <c r="O1860" s="155"/>
      <c r="P1860" s="155"/>
      <c r="Q1860" s="155"/>
    </row>
    <row r="1861">
      <c r="A1861" s="287"/>
      <c r="B1861" s="338"/>
      <c r="C1861" s="338"/>
      <c r="D1861" s="339"/>
      <c r="E1861" s="345"/>
      <c r="F1861" s="304"/>
      <c r="G1861" s="304"/>
      <c r="H1861" s="304"/>
      <c r="I1861" s="228"/>
      <c r="J1861" s="250"/>
      <c r="K1861" s="360"/>
      <c r="L1861" s="288"/>
      <c r="M1861" s="154"/>
      <c r="N1861" s="151"/>
      <c r="O1861" s="155"/>
      <c r="P1861" s="155"/>
      <c r="Q1861" s="155"/>
    </row>
    <row r="1862">
      <c r="A1862" s="287"/>
      <c r="B1862" s="338"/>
      <c r="C1862" s="338"/>
      <c r="D1862" s="339"/>
      <c r="E1862" s="345"/>
      <c r="F1862" s="305"/>
      <c r="G1862" s="305"/>
      <c r="H1862" s="305"/>
      <c r="I1862" s="230"/>
      <c r="J1862" s="246"/>
      <c r="K1862" s="359"/>
      <c r="L1862" s="285"/>
      <c r="M1862" s="154"/>
      <c r="N1862" s="151"/>
      <c r="O1862" s="155"/>
      <c r="P1862" s="155"/>
      <c r="Q1862" s="155"/>
    </row>
    <row r="1863">
      <c r="A1863" s="287"/>
      <c r="B1863" s="338"/>
      <c r="C1863" s="338"/>
      <c r="D1863" s="339"/>
      <c r="E1863" s="345"/>
      <c r="F1863" s="304"/>
      <c r="G1863" s="304"/>
      <c r="H1863" s="304"/>
      <c r="I1863" s="228"/>
      <c r="J1863" s="250"/>
      <c r="K1863" s="360"/>
      <c r="L1863" s="288"/>
      <c r="M1863" s="154"/>
      <c r="N1863" s="151"/>
      <c r="O1863" s="155"/>
      <c r="P1863" s="155"/>
      <c r="Q1863" s="155"/>
    </row>
    <row r="1864">
      <c r="A1864" s="287"/>
      <c r="B1864" s="338"/>
      <c r="C1864" s="338"/>
      <c r="D1864" s="339"/>
      <c r="E1864" s="345"/>
      <c r="F1864" s="305"/>
      <c r="G1864" s="305"/>
      <c r="H1864" s="305"/>
      <c r="I1864" s="230"/>
      <c r="J1864" s="246"/>
      <c r="K1864" s="359"/>
      <c r="L1864" s="285"/>
      <c r="M1864" s="154"/>
      <c r="N1864" s="151"/>
      <c r="O1864" s="155"/>
      <c r="P1864" s="155"/>
      <c r="Q1864" s="155"/>
    </row>
    <row r="1865">
      <c r="A1865" s="287"/>
      <c r="B1865" s="338"/>
      <c r="C1865" s="338"/>
      <c r="D1865" s="339"/>
      <c r="E1865" s="345"/>
      <c r="F1865" s="304"/>
      <c r="G1865" s="304"/>
      <c r="H1865" s="304"/>
      <c r="I1865" s="228"/>
      <c r="J1865" s="250"/>
      <c r="K1865" s="360"/>
      <c r="L1865" s="288"/>
      <c r="M1865" s="154"/>
      <c r="N1865" s="151"/>
      <c r="O1865" s="155"/>
      <c r="P1865" s="155"/>
      <c r="Q1865" s="155"/>
    </row>
    <row r="1866">
      <c r="A1866" s="287"/>
      <c r="B1866" s="338"/>
      <c r="C1866" s="338"/>
      <c r="D1866" s="339"/>
      <c r="E1866" s="345"/>
      <c r="F1866" s="305"/>
      <c r="G1866" s="305"/>
      <c r="H1866" s="305"/>
      <c r="I1866" s="230"/>
      <c r="J1866" s="246"/>
      <c r="K1866" s="359"/>
      <c r="L1866" s="285"/>
      <c r="M1866" s="154"/>
      <c r="N1866" s="151"/>
      <c r="O1866" s="155"/>
      <c r="P1866" s="155"/>
      <c r="Q1866" s="155"/>
    </row>
    <row r="1867">
      <c r="A1867" s="287"/>
      <c r="B1867" s="338"/>
      <c r="C1867" s="338"/>
      <c r="D1867" s="339"/>
      <c r="E1867" s="345"/>
      <c r="F1867" s="304"/>
      <c r="G1867" s="304"/>
      <c r="H1867" s="304"/>
      <c r="I1867" s="228"/>
      <c r="J1867" s="250"/>
      <c r="K1867" s="360"/>
      <c r="L1867" s="288"/>
      <c r="M1867" s="154"/>
      <c r="N1867" s="151"/>
      <c r="O1867" s="155"/>
      <c r="P1867" s="155"/>
      <c r="Q1867" s="155"/>
    </row>
    <row r="1868">
      <c r="A1868" s="287"/>
      <c r="B1868" s="338"/>
      <c r="C1868" s="338"/>
      <c r="D1868" s="339"/>
      <c r="E1868" s="345"/>
      <c r="F1868" s="305"/>
      <c r="G1868" s="305"/>
      <c r="H1868" s="305"/>
      <c r="I1868" s="230"/>
      <c r="J1868" s="246"/>
      <c r="K1868" s="359"/>
      <c r="L1868" s="285"/>
      <c r="M1868" s="154"/>
      <c r="N1868" s="151"/>
      <c r="O1868" s="155"/>
      <c r="P1868" s="155"/>
      <c r="Q1868" s="155"/>
    </row>
    <row r="1869">
      <c r="A1869" s="287"/>
      <c r="B1869" s="338"/>
      <c r="C1869" s="338"/>
      <c r="D1869" s="339"/>
      <c r="E1869" s="345"/>
      <c r="F1869" s="304"/>
      <c r="G1869" s="304"/>
      <c r="H1869" s="304"/>
      <c r="I1869" s="228"/>
      <c r="J1869" s="250"/>
      <c r="K1869" s="360"/>
      <c r="L1869" s="288"/>
      <c r="M1869" s="154"/>
      <c r="N1869" s="151"/>
      <c r="O1869" s="155"/>
      <c r="P1869" s="155"/>
      <c r="Q1869" s="155"/>
    </row>
    <row r="1870">
      <c r="A1870" s="287"/>
      <c r="B1870" s="338"/>
      <c r="C1870" s="338"/>
      <c r="D1870" s="339"/>
      <c r="E1870" s="345"/>
      <c r="F1870" s="305"/>
      <c r="G1870" s="305"/>
      <c r="H1870" s="305"/>
      <c r="I1870" s="230"/>
      <c r="J1870" s="246"/>
      <c r="K1870" s="359"/>
      <c r="L1870" s="285"/>
      <c r="M1870" s="154"/>
      <c r="N1870" s="151"/>
      <c r="O1870" s="155"/>
      <c r="P1870" s="155"/>
      <c r="Q1870" s="155"/>
    </row>
    <row r="1871">
      <c r="A1871" s="287"/>
      <c r="B1871" s="338"/>
      <c r="C1871" s="338"/>
      <c r="D1871" s="339"/>
      <c r="E1871" s="345"/>
      <c r="F1871" s="304"/>
      <c r="G1871" s="304"/>
      <c r="H1871" s="304"/>
      <c r="I1871" s="228"/>
      <c r="J1871" s="250"/>
      <c r="K1871" s="360"/>
      <c r="L1871" s="288"/>
      <c r="M1871" s="154"/>
      <c r="N1871" s="151"/>
      <c r="O1871" s="155"/>
      <c r="P1871" s="155"/>
      <c r="Q1871" s="155"/>
    </row>
    <row r="1872">
      <c r="A1872" s="287"/>
      <c r="B1872" s="338"/>
      <c r="C1872" s="338"/>
      <c r="D1872" s="339"/>
      <c r="E1872" s="345"/>
      <c r="F1872" s="305"/>
      <c r="G1872" s="305"/>
      <c r="H1872" s="305"/>
      <c r="I1872" s="230"/>
      <c r="J1872" s="246"/>
      <c r="K1872" s="359"/>
      <c r="L1872" s="285"/>
      <c r="M1872" s="154"/>
      <c r="N1872" s="151"/>
      <c r="O1872" s="155"/>
      <c r="P1872" s="155"/>
      <c r="Q1872" s="155"/>
    </row>
    <row r="1873">
      <c r="A1873" s="287"/>
      <c r="B1873" s="338"/>
      <c r="C1873" s="338"/>
      <c r="D1873" s="339"/>
      <c r="E1873" s="345"/>
      <c r="F1873" s="304"/>
      <c r="G1873" s="304"/>
      <c r="H1873" s="304"/>
      <c r="I1873" s="228"/>
      <c r="J1873" s="250"/>
      <c r="K1873" s="360"/>
      <c r="L1873" s="288"/>
      <c r="M1873" s="154"/>
      <c r="N1873" s="151"/>
      <c r="O1873" s="155"/>
      <c r="P1873" s="155"/>
      <c r="Q1873" s="155"/>
    </row>
    <row r="1874">
      <c r="A1874" s="287"/>
      <c r="B1874" s="338"/>
      <c r="C1874" s="338"/>
      <c r="D1874" s="339"/>
      <c r="E1874" s="345"/>
      <c r="F1874" s="305"/>
      <c r="G1874" s="305"/>
      <c r="H1874" s="305"/>
      <c r="I1874" s="230"/>
      <c r="J1874" s="246"/>
      <c r="K1874" s="359"/>
      <c r="L1874" s="285"/>
      <c r="M1874" s="154"/>
      <c r="N1874" s="151"/>
      <c r="O1874" s="155"/>
      <c r="P1874" s="155"/>
      <c r="Q1874" s="155"/>
    </row>
    <row r="1875">
      <c r="A1875" s="287"/>
      <c r="B1875" s="338"/>
      <c r="C1875" s="338"/>
      <c r="D1875" s="339"/>
      <c r="E1875" s="345"/>
      <c r="F1875" s="304"/>
      <c r="G1875" s="304"/>
      <c r="H1875" s="304"/>
      <c r="I1875" s="228"/>
      <c r="J1875" s="250"/>
      <c r="K1875" s="360"/>
      <c r="L1875" s="288"/>
      <c r="M1875" s="154"/>
      <c r="N1875" s="151"/>
      <c r="O1875" s="155"/>
      <c r="P1875" s="155"/>
      <c r="Q1875" s="155"/>
    </row>
    <row r="1876">
      <c r="A1876" s="287"/>
      <c r="B1876" s="338"/>
      <c r="C1876" s="338"/>
      <c r="D1876" s="339"/>
      <c r="E1876" s="345"/>
      <c r="F1876" s="305"/>
      <c r="G1876" s="305"/>
      <c r="H1876" s="305"/>
      <c r="I1876" s="230"/>
      <c r="J1876" s="246"/>
      <c r="K1876" s="359"/>
      <c r="L1876" s="285"/>
      <c r="M1876" s="154"/>
      <c r="N1876" s="151"/>
      <c r="O1876" s="155"/>
      <c r="P1876" s="155"/>
      <c r="Q1876" s="155"/>
    </row>
    <row r="1877">
      <c r="A1877" s="287"/>
      <c r="B1877" s="338"/>
      <c r="C1877" s="338"/>
      <c r="D1877" s="339"/>
      <c r="E1877" s="345"/>
      <c r="F1877" s="304"/>
      <c r="G1877" s="304"/>
      <c r="H1877" s="304"/>
      <c r="I1877" s="228"/>
      <c r="J1877" s="250"/>
      <c r="K1877" s="360"/>
      <c r="L1877" s="288"/>
      <c r="M1877" s="154"/>
      <c r="N1877" s="151"/>
      <c r="O1877" s="155"/>
      <c r="P1877" s="155"/>
      <c r="Q1877" s="155"/>
    </row>
    <row r="1878">
      <c r="A1878" s="287"/>
      <c r="B1878" s="338"/>
      <c r="C1878" s="338"/>
      <c r="D1878" s="339"/>
      <c r="E1878" s="345"/>
      <c r="F1878" s="305"/>
      <c r="G1878" s="305"/>
      <c r="H1878" s="305"/>
      <c r="I1878" s="230"/>
      <c r="J1878" s="246"/>
      <c r="K1878" s="359"/>
      <c r="L1878" s="285"/>
      <c r="M1878" s="154"/>
      <c r="N1878" s="151"/>
      <c r="O1878" s="155"/>
      <c r="P1878" s="155"/>
      <c r="Q1878" s="155"/>
    </row>
    <row r="1879">
      <c r="A1879" s="287"/>
      <c r="B1879" s="338"/>
      <c r="C1879" s="338"/>
      <c r="D1879" s="339"/>
      <c r="E1879" s="345"/>
      <c r="F1879" s="304"/>
      <c r="G1879" s="304"/>
      <c r="H1879" s="304"/>
      <c r="I1879" s="228"/>
      <c r="J1879" s="250"/>
      <c r="K1879" s="360"/>
      <c r="L1879" s="288"/>
      <c r="M1879" s="154"/>
      <c r="N1879" s="151"/>
      <c r="O1879" s="155"/>
      <c r="P1879" s="155"/>
      <c r="Q1879" s="155"/>
    </row>
    <row r="1880">
      <c r="A1880" s="287"/>
      <c r="B1880" s="338"/>
      <c r="C1880" s="338"/>
      <c r="D1880" s="339"/>
      <c r="E1880" s="345"/>
      <c r="F1880" s="305"/>
      <c r="G1880" s="305"/>
      <c r="H1880" s="305"/>
      <c r="I1880" s="230"/>
      <c r="J1880" s="246"/>
      <c r="K1880" s="359"/>
      <c r="L1880" s="285"/>
      <c r="M1880" s="154"/>
      <c r="N1880" s="151"/>
      <c r="O1880" s="155"/>
      <c r="P1880" s="155"/>
      <c r="Q1880" s="155"/>
    </row>
    <row r="1881">
      <c r="A1881" s="287"/>
      <c r="B1881" s="338"/>
      <c r="C1881" s="338"/>
      <c r="D1881" s="339"/>
      <c r="E1881" s="345"/>
      <c r="F1881" s="304"/>
      <c r="G1881" s="304"/>
      <c r="H1881" s="304"/>
      <c r="I1881" s="228"/>
      <c r="J1881" s="250"/>
      <c r="K1881" s="360"/>
      <c r="L1881" s="288"/>
      <c r="M1881" s="154"/>
      <c r="N1881" s="151"/>
      <c r="O1881" s="155"/>
      <c r="P1881" s="155"/>
      <c r="Q1881" s="155"/>
    </row>
    <row r="1882">
      <c r="A1882" s="287"/>
      <c r="B1882" s="338"/>
      <c r="C1882" s="338"/>
      <c r="D1882" s="339"/>
      <c r="E1882" s="345"/>
      <c r="F1882" s="305"/>
      <c r="G1882" s="305"/>
      <c r="H1882" s="305"/>
      <c r="I1882" s="230"/>
      <c r="J1882" s="246"/>
      <c r="K1882" s="359"/>
      <c r="L1882" s="285"/>
      <c r="M1882" s="154"/>
      <c r="N1882" s="151"/>
      <c r="O1882" s="155"/>
      <c r="P1882" s="155"/>
      <c r="Q1882" s="155"/>
    </row>
    <row r="1883">
      <c r="A1883" s="287"/>
      <c r="B1883" s="338"/>
      <c r="C1883" s="338"/>
      <c r="D1883" s="339"/>
      <c r="E1883" s="345"/>
      <c r="F1883" s="304"/>
      <c r="G1883" s="304"/>
      <c r="H1883" s="304"/>
      <c r="I1883" s="228"/>
      <c r="J1883" s="250"/>
      <c r="K1883" s="360"/>
      <c r="L1883" s="288"/>
      <c r="M1883" s="154"/>
      <c r="N1883" s="151"/>
      <c r="O1883" s="155"/>
      <c r="P1883" s="155"/>
      <c r="Q1883" s="155"/>
    </row>
    <row r="1884">
      <c r="A1884" s="287"/>
      <c r="B1884" s="338"/>
      <c r="C1884" s="338"/>
      <c r="D1884" s="339"/>
      <c r="E1884" s="345"/>
      <c r="F1884" s="305"/>
      <c r="G1884" s="305"/>
      <c r="H1884" s="305"/>
      <c r="I1884" s="230"/>
      <c r="J1884" s="246"/>
      <c r="K1884" s="359"/>
      <c r="L1884" s="285"/>
      <c r="M1884" s="154"/>
      <c r="N1884" s="151"/>
      <c r="O1884" s="155"/>
      <c r="P1884" s="155"/>
      <c r="Q1884" s="155"/>
    </row>
    <row r="1885">
      <c r="A1885" s="287"/>
      <c r="B1885" s="338"/>
      <c r="C1885" s="338"/>
      <c r="D1885" s="339"/>
      <c r="E1885" s="345"/>
      <c r="F1885" s="304"/>
      <c r="G1885" s="304"/>
      <c r="H1885" s="304"/>
      <c r="I1885" s="228"/>
      <c r="J1885" s="250"/>
      <c r="K1885" s="360"/>
      <c r="L1885" s="288"/>
      <c r="M1885" s="154"/>
      <c r="N1885" s="151"/>
      <c r="O1885" s="155"/>
      <c r="P1885" s="155"/>
      <c r="Q1885" s="155"/>
    </row>
    <row r="1886">
      <c r="A1886" s="287"/>
      <c r="B1886" s="338"/>
      <c r="C1886" s="338"/>
      <c r="D1886" s="339"/>
      <c r="E1886" s="345"/>
      <c r="F1886" s="305"/>
      <c r="G1886" s="305"/>
      <c r="H1886" s="305"/>
      <c r="I1886" s="230"/>
      <c r="J1886" s="246"/>
      <c r="K1886" s="359"/>
      <c r="L1886" s="285"/>
      <c r="M1886" s="154"/>
      <c r="N1886" s="151"/>
      <c r="O1886" s="155"/>
      <c r="P1886" s="155"/>
      <c r="Q1886" s="155"/>
    </row>
    <row r="1887">
      <c r="A1887" s="287"/>
      <c r="B1887" s="338"/>
      <c r="C1887" s="338"/>
      <c r="D1887" s="339"/>
      <c r="E1887" s="345"/>
      <c r="F1887" s="304"/>
      <c r="G1887" s="304"/>
      <c r="H1887" s="304"/>
      <c r="I1887" s="228"/>
      <c r="J1887" s="250"/>
      <c r="K1887" s="360"/>
      <c r="L1887" s="288"/>
      <c r="M1887" s="154"/>
      <c r="N1887" s="151"/>
      <c r="O1887" s="155"/>
      <c r="P1887" s="155"/>
      <c r="Q1887" s="155"/>
    </row>
    <row r="1888">
      <c r="A1888" s="287"/>
      <c r="B1888" s="338"/>
      <c r="C1888" s="338"/>
      <c r="D1888" s="339"/>
      <c r="E1888" s="345"/>
      <c r="F1888" s="305"/>
      <c r="G1888" s="305"/>
      <c r="H1888" s="305"/>
      <c r="I1888" s="230"/>
      <c r="J1888" s="246"/>
      <c r="K1888" s="359"/>
      <c r="L1888" s="285"/>
      <c r="M1888" s="154"/>
      <c r="N1888" s="151"/>
      <c r="O1888" s="155"/>
      <c r="P1888" s="155"/>
      <c r="Q1888" s="155"/>
    </row>
    <row r="1889">
      <c r="A1889" s="287"/>
      <c r="B1889" s="338"/>
      <c r="C1889" s="338"/>
      <c r="D1889" s="339"/>
      <c r="E1889" s="345"/>
      <c r="F1889" s="304"/>
      <c r="G1889" s="304"/>
      <c r="H1889" s="304"/>
      <c r="I1889" s="228"/>
      <c r="J1889" s="250"/>
      <c r="K1889" s="360"/>
      <c r="L1889" s="288"/>
      <c r="M1889" s="154"/>
      <c r="N1889" s="151"/>
      <c r="O1889" s="155"/>
      <c r="P1889" s="155"/>
      <c r="Q1889" s="155"/>
    </row>
    <row r="1890">
      <c r="A1890" s="287"/>
      <c r="B1890" s="338"/>
      <c r="C1890" s="338"/>
      <c r="D1890" s="339"/>
      <c r="E1890" s="345"/>
      <c r="F1890" s="305"/>
      <c r="G1890" s="305"/>
      <c r="H1890" s="305"/>
      <c r="I1890" s="230"/>
      <c r="J1890" s="246"/>
      <c r="K1890" s="359"/>
      <c r="L1890" s="285"/>
      <c r="M1890" s="154"/>
      <c r="N1890" s="151"/>
      <c r="O1890" s="155"/>
      <c r="P1890" s="155"/>
      <c r="Q1890" s="155"/>
    </row>
    <row r="1891">
      <c r="A1891" s="287"/>
      <c r="B1891" s="338"/>
      <c r="C1891" s="338"/>
      <c r="D1891" s="339"/>
      <c r="E1891" s="345"/>
      <c r="F1891" s="304"/>
      <c r="G1891" s="304"/>
      <c r="H1891" s="304"/>
      <c r="I1891" s="228"/>
      <c r="J1891" s="250"/>
      <c r="K1891" s="360"/>
      <c r="L1891" s="288"/>
      <c r="M1891" s="154"/>
      <c r="N1891" s="151"/>
      <c r="O1891" s="155"/>
      <c r="P1891" s="155"/>
      <c r="Q1891" s="155"/>
    </row>
    <row r="1892">
      <c r="A1892" s="287"/>
      <c r="B1892" s="338"/>
      <c r="C1892" s="338"/>
      <c r="D1892" s="339"/>
      <c r="E1892" s="345"/>
      <c r="F1892" s="305"/>
      <c r="G1892" s="305"/>
      <c r="H1892" s="305"/>
      <c r="I1892" s="230"/>
      <c r="J1892" s="246"/>
      <c r="K1892" s="359"/>
      <c r="L1892" s="285"/>
      <c r="M1892" s="154"/>
      <c r="N1892" s="151"/>
      <c r="O1892" s="155"/>
      <c r="P1892" s="155"/>
      <c r="Q1892" s="155"/>
    </row>
    <row r="1893">
      <c r="A1893" s="287"/>
      <c r="B1893" s="338"/>
      <c r="C1893" s="338"/>
      <c r="D1893" s="339"/>
      <c r="E1893" s="345"/>
      <c r="F1893" s="304"/>
      <c r="G1893" s="304"/>
      <c r="H1893" s="304"/>
      <c r="I1893" s="228"/>
      <c r="J1893" s="250"/>
      <c r="K1893" s="360"/>
      <c r="L1893" s="288"/>
      <c r="M1893" s="154"/>
      <c r="N1893" s="151"/>
      <c r="O1893" s="155"/>
      <c r="P1893" s="155"/>
      <c r="Q1893" s="155"/>
    </row>
    <row r="1894">
      <c r="A1894" s="287"/>
      <c r="B1894" s="338"/>
      <c r="C1894" s="338"/>
      <c r="D1894" s="339"/>
      <c r="E1894" s="345"/>
      <c r="F1894" s="305"/>
      <c r="G1894" s="305"/>
      <c r="H1894" s="305"/>
      <c r="I1894" s="230"/>
      <c r="J1894" s="246"/>
      <c r="K1894" s="359"/>
      <c r="L1894" s="285"/>
      <c r="M1894" s="154"/>
      <c r="N1894" s="151"/>
      <c r="O1894" s="155"/>
      <c r="P1894" s="155"/>
      <c r="Q1894" s="155"/>
    </row>
    <row r="1895">
      <c r="A1895" s="287"/>
      <c r="B1895" s="338"/>
      <c r="C1895" s="338"/>
      <c r="D1895" s="339"/>
      <c r="E1895" s="345"/>
      <c r="F1895" s="304"/>
      <c r="G1895" s="304"/>
      <c r="H1895" s="304"/>
      <c r="I1895" s="228"/>
      <c r="J1895" s="250"/>
      <c r="K1895" s="360"/>
      <c r="L1895" s="288"/>
      <c r="M1895" s="154"/>
      <c r="N1895" s="151"/>
      <c r="O1895" s="155"/>
      <c r="P1895" s="155"/>
      <c r="Q1895" s="155"/>
    </row>
    <row r="1896">
      <c r="A1896" s="287"/>
      <c r="B1896" s="338"/>
      <c r="C1896" s="338"/>
      <c r="D1896" s="339"/>
      <c r="E1896" s="345"/>
      <c r="F1896" s="305"/>
      <c r="G1896" s="305"/>
      <c r="H1896" s="305"/>
      <c r="I1896" s="230"/>
      <c r="J1896" s="246"/>
      <c r="K1896" s="359"/>
      <c r="L1896" s="285"/>
      <c r="M1896" s="154"/>
      <c r="N1896" s="151"/>
      <c r="O1896" s="155"/>
      <c r="P1896" s="155"/>
      <c r="Q1896" s="155"/>
    </row>
    <row r="1897">
      <c r="A1897" s="287"/>
      <c r="B1897" s="338"/>
      <c r="C1897" s="338"/>
      <c r="D1897" s="339"/>
      <c r="E1897" s="345"/>
      <c r="F1897" s="304"/>
      <c r="G1897" s="304"/>
      <c r="H1897" s="304"/>
      <c r="I1897" s="228"/>
      <c r="J1897" s="250"/>
      <c r="K1897" s="360"/>
      <c r="L1897" s="288"/>
      <c r="M1897" s="154"/>
      <c r="N1897" s="151"/>
      <c r="O1897" s="155"/>
      <c r="P1897" s="155"/>
      <c r="Q1897" s="155"/>
    </row>
    <row r="1898">
      <c r="A1898" s="287"/>
      <c r="B1898" s="338"/>
      <c r="C1898" s="338"/>
      <c r="D1898" s="339"/>
      <c r="E1898" s="345"/>
      <c r="F1898" s="305"/>
      <c r="G1898" s="305"/>
      <c r="H1898" s="305"/>
      <c r="I1898" s="230"/>
      <c r="J1898" s="246"/>
      <c r="K1898" s="359"/>
      <c r="L1898" s="285"/>
      <c r="M1898" s="154"/>
      <c r="N1898" s="151"/>
      <c r="O1898" s="155"/>
      <c r="P1898" s="155"/>
      <c r="Q1898" s="155"/>
    </row>
    <row r="1899">
      <c r="A1899" s="287"/>
      <c r="B1899" s="338"/>
      <c r="C1899" s="338"/>
      <c r="D1899" s="339"/>
      <c r="E1899" s="345"/>
      <c r="F1899" s="304"/>
      <c r="G1899" s="304"/>
      <c r="H1899" s="304"/>
      <c r="I1899" s="228"/>
      <c r="J1899" s="250"/>
      <c r="K1899" s="360"/>
      <c r="L1899" s="288"/>
      <c r="M1899" s="154"/>
      <c r="N1899" s="151"/>
      <c r="O1899" s="155"/>
      <c r="P1899" s="155"/>
      <c r="Q1899" s="155"/>
    </row>
    <row r="1900">
      <c r="A1900" s="287"/>
      <c r="B1900" s="338"/>
      <c r="C1900" s="338"/>
      <c r="D1900" s="339"/>
      <c r="E1900" s="345"/>
      <c r="F1900" s="305"/>
      <c r="G1900" s="305"/>
      <c r="H1900" s="305"/>
      <c r="I1900" s="230"/>
      <c r="J1900" s="246"/>
      <c r="K1900" s="359"/>
      <c r="L1900" s="285"/>
      <c r="M1900" s="154"/>
      <c r="N1900" s="151"/>
      <c r="O1900" s="155"/>
      <c r="P1900" s="155"/>
      <c r="Q1900" s="155"/>
    </row>
    <row r="1901">
      <c r="A1901" s="287"/>
      <c r="B1901" s="338"/>
      <c r="C1901" s="338"/>
      <c r="D1901" s="339"/>
      <c r="E1901" s="345"/>
      <c r="F1901" s="304"/>
      <c r="G1901" s="304"/>
      <c r="H1901" s="304"/>
      <c r="I1901" s="228"/>
      <c r="J1901" s="250"/>
      <c r="K1901" s="360"/>
      <c r="L1901" s="288"/>
      <c r="M1901" s="154"/>
      <c r="N1901" s="151"/>
      <c r="O1901" s="155"/>
      <c r="P1901" s="155"/>
      <c r="Q1901" s="155"/>
    </row>
    <row r="1902">
      <c r="A1902" s="287"/>
      <c r="B1902" s="338"/>
      <c r="C1902" s="338"/>
      <c r="D1902" s="339"/>
      <c r="E1902" s="345"/>
      <c r="F1902" s="305"/>
      <c r="G1902" s="305"/>
      <c r="H1902" s="305"/>
      <c r="I1902" s="230"/>
      <c r="J1902" s="246"/>
      <c r="K1902" s="359"/>
      <c r="L1902" s="285"/>
      <c r="M1902" s="154"/>
      <c r="N1902" s="151"/>
      <c r="O1902" s="155"/>
      <c r="P1902" s="155"/>
      <c r="Q1902" s="155"/>
    </row>
    <row r="1903">
      <c r="A1903" s="287"/>
      <c r="B1903" s="338"/>
      <c r="C1903" s="338"/>
      <c r="D1903" s="339"/>
      <c r="E1903" s="345"/>
      <c r="F1903" s="304"/>
      <c r="G1903" s="304"/>
      <c r="H1903" s="304"/>
      <c r="I1903" s="228"/>
      <c r="J1903" s="250"/>
      <c r="K1903" s="360"/>
      <c r="L1903" s="288"/>
      <c r="M1903" s="154"/>
      <c r="N1903" s="151"/>
      <c r="O1903" s="155"/>
      <c r="P1903" s="155"/>
      <c r="Q1903" s="155"/>
    </row>
    <row r="1904">
      <c r="A1904" s="287"/>
      <c r="B1904" s="338"/>
      <c r="C1904" s="338"/>
      <c r="D1904" s="339"/>
      <c r="E1904" s="345"/>
      <c r="F1904" s="305"/>
      <c r="G1904" s="305"/>
      <c r="H1904" s="305"/>
      <c r="I1904" s="230"/>
      <c r="J1904" s="246"/>
      <c r="K1904" s="359"/>
      <c r="L1904" s="285"/>
      <c r="M1904" s="154"/>
      <c r="N1904" s="151"/>
      <c r="O1904" s="155"/>
      <c r="P1904" s="155"/>
      <c r="Q1904" s="155"/>
    </row>
    <row r="1905">
      <c r="A1905" s="287"/>
      <c r="B1905" s="338"/>
      <c r="C1905" s="338"/>
      <c r="D1905" s="339"/>
      <c r="E1905" s="345"/>
      <c r="F1905" s="304"/>
      <c r="G1905" s="304"/>
      <c r="H1905" s="304"/>
      <c r="I1905" s="228"/>
      <c r="J1905" s="250"/>
      <c r="K1905" s="360"/>
      <c r="L1905" s="288"/>
      <c r="M1905" s="154"/>
      <c r="N1905" s="151"/>
      <c r="O1905" s="155"/>
      <c r="P1905" s="155"/>
      <c r="Q1905" s="155"/>
    </row>
    <row r="1906">
      <c r="A1906" s="287"/>
      <c r="B1906" s="338"/>
      <c r="C1906" s="338"/>
      <c r="D1906" s="339"/>
      <c r="E1906" s="345"/>
      <c r="F1906" s="305"/>
      <c r="G1906" s="305"/>
      <c r="H1906" s="305"/>
      <c r="I1906" s="230"/>
      <c r="J1906" s="246"/>
      <c r="K1906" s="359"/>
      <c r="L1906" s="285"/>
      <c r="M1906" s="154"/>
      <c r="N1906" s="151"/>
      <c r="O1906" s="155"/>
      <c r="P1906" s="155"/>
      <c r="Q1906" s="155"/>
    </row>
    <row r="1907">
      <c r="A1907" s="287"/>
      <c r="B1907" s="338"/>
      <c r="C1907" s="338"/>
      <c r="D1907" s="339"/>
      <c r="E1907" s="345"/>
      <c r="F1907" s="304"/>
      <c r="G1907" s="304"/>
      <c r="H1907" s="304"/>
      <c r="I1907" s="228"/>
      <c r="J1907" s="250"/>
      <c r="K1907" s="360"/>
      <c r="L1907" s="288"/>
      <c r="M1907" s="154"/>
      <c r="N1907" s="151"/>
      <c r="O1907" s="155"/>
      <c r="P1907" s="155"/>
      <c r="Q1907" s="155"/>
    </row>
    <row r="1908">
      <c r="A1908" s="287"/>
      <c r="B1908" s="338"/>
      <c r="C1908" s="338"/>
      <c r="D1908" s="339"/>
      <c r="E1908" s="345"/>
      <c r="F1908" s="305"/>
      <c r="G1908" s="305"/>
      <c r="H1908" s="305"/>
      <c r="I1908" s="230"/>
      <c r="J1908" s="246"/>
      <c r="K1908" s="359"/>
      <c r="L1908" s="285"/>
      <c r="M1908" s="154"/>
      <c r="N1908" s="151"/>
      <c r="O1908" s="155"/>
      <c r="P1908" s="155"/>
      <c r="Q1908" s="155"/>
    </row>
    <row r="1909">
      <c r="A1909" s="287"/>
      <c r="B1909" s="338"/>
      <c r="C1909" s="338"/>
      <c r="D1909" s="339"/>
      <c r="E1909" s="345"/>
      <c r="F1909" s="304"/>
      <c r="G1909" s="304"/>
      <c r="H1909" s="304"/>
      <c r="I1909" s="228"/>
      <c r="J1909" s="250"/>
      <c r="K1909" s="360"/>
      <c r="L1909" s="288"/>
      <c r="M1909" s="154"/>
      <c r="N1909" s="151"/>
      <c r="O1909" s="155"/>
      <c r="P1909" s="155"/>
      <c r="Q1909" s="155"/>
    </row>
    <row r="1910">
      <c r="A1910" s="287"/>
      <c r="B1910" s="338"/>
      <c r="C1910" s="338"/>
      <c r="D1910" s="339"/>
      <c r="E1910" s="345"/>
      <c r="F1910" s="305"/>
      <c r="G1910" s="305"/>
      <c r="H1910" s="305"/>
      <c r="I1910" s="230"/>
      <c r="J1910" s="246"/>
      <c r="K1910" s="359"/>
      <c r="L1910" s="285"/>
      <c r="M1910" s="154"/>
      <c r="N1910" s="151"/>
      <c r="O1910" s="155"/>
      <c r="P1910" s="155"/>
      <c r="Q1910" s="155"/>
    </row>
    <row r="1911">
      <c r="A1911" s="287"/>
      <c r="B1911" s="338"/>
      <c r="C1911" s="338"/>
      <c r="D1911" s="339"/>
      <c r="E1911" s="345"/>
      <c r="F1911" s="304"/>
      <c r="G1911" s="304"/>
      <c r="H1911" s="304"/>
      <c r="I1911" s="228"/>
      <c r="J1911" s="250"/>
      <c r="K1911" s="360"/>
      <c r="L1911" s="288"/>
      <c r="M1911" s="154"/>
      <c r="N1911" s="151"/>
      <c r="O1911" s="155"/>
      <c r="P1911" s="155"/>
      <c r="Q1911" s="155"/>
    </row>
    <row r="1912">
      <c r="A1912" s="287"/>
      <c r="B1912" s="338"/>
      <c r="C1912" s="338"/>
      <c r="D1912" s="339"/>
      <c r="E1912" s="345"/>
      <c r="F1912" s="305"/>
      <c r="G1912" s="305"/>
      <c r="H1912" s="305"/>
      <c r="I1912" s="230"/>
      <c r="J1912" s="246"/>
      <c r="K1912" s="359"/>
      <c r="L1912" s="285"/>
      <c r="M1912" s="154"/>
      <c r="N1912" s="151"/>
      <c r="O1912" s="155"/>
      <c r="P1912" s="155"/>
      <c r="Q1912" s="155"/>
    </row>
    <row r="1913">
      <c r="A1913" s="287"/>
      <c r="B1913" s="338"/>
      <c r="C1913" s="338"/>
      <c r="D1913" s="339"/>
      <c r="E1913" s="345"/>
      <c r="F1913" s="304"/>
      <c r="G1913" s="304"/>
      <c r="H1913" s="304"/>
      <c r="I1913" s="228"/>
      <c r="J1913" s="250"/>
      <c r="K1913" s="360"/>
      <c r="L1913" s="288"/>
      <c r="M1913" s="154"/>
      <c r="N1913" s="151"/>
      <c r="O1913" s="155"/>
      <c r="P1913" s="155"/>
      <c r="Q1913" s="155"/>
    </row>
    <row r="1914">
      <c r="A1914" s="287"/>
      <c r="B1914" s="338"/>
      <c r="C1914" s="338"/>
      <c r="D1914" s="339"/>
      <c r="E1914" s="345"/>
      <c r="F1914" s="305"/>
      <c r="G1914" s="305"/>
      <c r="H1914" s="305"/>
      <c r="I1914" s="230"/>
      <c r="J1914" s="246"/>
      <c r="K1914" s="359"/>
      <c r="L1914" s="285"/>
      <c r="M1914" s="154"/>
      <c r="N1914" s="151"/>
      <c r="O1914" s="155"/>
      <c r="P1914" s="155"/>
      <c r="Q1914" s="155"/>
    </row>
    <row r="1915">
      <c r="A1915" s="287"/>
      <c r="B1915" s="338"/>
      <c r="C1915" s="338"/>
      <c r="D1915" s="339"/>
      <c r="E1915" s="345"/>
      <c r="F1915" s="304"/>
      <c r="G1915" s="304"/>
      <c r="H1915" s="304"/>
      <c r="I1915" s="228"/>
      <c r="J1915" s="250"/>
      <c r="K1915" s="360"/>
      <c r="L1915" s="288"/>
      <c r="M1915" s="154"/>
      <c r="N1915" s="151"/>
      <c r="O1915" s="155"/>
      <c r="P1915" s="155"/>
      <c r="Q1915" s="155"/>
    </row>
    <row r="1916">
      <c r="A1916" s="287"/>
      <c r="B1916" s="338"/>
      <c r="C1916" s="338"/>
      <c r="D1916" s="339"/>
      <c r="E1916" s="345"/>
      <c r="F1916" s="305"/>
      <c r="G1916" s="305"/>
      <c r="H1916" s="305"/>
      <c r="I1916" s="230"/>
      <c r="J1916" s="246"/>
      <c r="K1916" s="359"/>
      <c r="L1916" s="285"/>
      <c r="M1916" s="154"/>
      <c r="N1916" s="151"/>
      <c r="O1916" s="155"/>
      <c r="P1916" s="155"/>
      <c r="Q1916" s="155"/>
    </row>
    <row r="1917">
      <c r="A1917" s="287"/>
      <c r="B1917" s="338"/>
      <c r="C1917" s="338"/>
      <c r="D1917" s="339"/>
      <c r="E1917" s="345"/>
      <c r="F1917" s="304"/>
      <c r="G1917" s="304"/>
      <c r="H1917" s="304"/>
      <c r="I1917" s="228"/>
      <c r="J1917" s="250"/>
      <c r="K1917" s="360"/>
      <c r="L1917" s="288"/>
      <c r="M1917" s="154"/>
      <c r="N1917" s="151"/>
      <c r="O1917" s="155"/>
      <c r="P1917" s="155"/>
      <c r="Q1917" s="155"/>
    </row>
    <row r="1918">
      <c r="A1918" s="287"/>
      <c r="B1918" s="338"/>
      <c r="C1918" s="338"/>
      <c r="D1918" s="339"/>
      <c r="E1918" s="345"/>
      <c r="F1918" s="305"/>
      <c r="G1918" s="305"/>
      <c r="H1918" s="305"/>
      <c r="I1918" s="230"/>
      <c r="J1918" s="246"/>
      <c r="K1918" s="359"/>
      <c r="L1918" s="285"/>
      <c r="M1918" s="154"/>
      <c r="N1918" s="151"/>
      <c r="O1918" s="155"/>
      <c r="P1918" s="155"/>
      <c r="Q1918" s="155"/>
    </row>
    <row r="1919">
      <c r="A1919" s="287"/>
      <c r="B1919" s="338"/>
      <c r="C1919" s="338"/>
      <c r="D1919" s="339"/>
      <c r="E1919" s="345"/>
      <c r="F1919" s="304"/>
      <c r="G1919" s="304"/>
      <c r="H1919" s="304"/>
      <c r="I1919" s="228"/>
      <c r="J1919" s="250"/>
      <c r="K1919" s="360"/>
      <c r="L1919" s="288"/>
      <c r="M1919" s="154"/>
      <c r="N1919" s="151"/>
      <c r="O1919" s="155"/>
      <c r="P1919" s="155"/>
      <c r="Q1919" s="155"/>
    </row>
    <row r="1920">
      <c r="A1920" s="287"/>
      <c r="B1920" s="338"/>
      <c r="C1920" s="338"/>
      <c r="D1920" s="339"/>
      <c r="E1920" s="345"/>
      <c r="F1920" s="305"/>
      <c r="G1920" s="305"/>
      <c r="H1920" s="305"/>
      <c r="I1920" s="230"/>
      <c r="J1920" s="246"/>
      <c r="K1920" s="359"/>
      <c r="L1920" s="285"/>
      <c r="M1920" s="154"/>
      <c r="N1920" s="151"/>
      <c r="O1920" s="155"/>
      <c r="P1920" s="155"/>
      <c r="Q1920" s="155"/>
    </row>
    <row r="1921">
      <c r="A1921" s="287"/>
      <c r="B1921" s="338"/>
      <c r="C1921" s="338"/>
      <c r="D1921" s="339"/>
      <c r="E1921" s="345"/>
      <c r="F1921" s="304"/>
      <c r="G1921" s="304"/>
      <c r="H1921" s="304"/>
      <c r="I1921" s="228"/>
      <c r="J1921" s="250"/>
      <c r="K1921" s="360"/>
      <c r="L1921" s="288"/>
      <c r="M1921" s="154"/>
      <c r="N1921" s="151"/>
      <c r="O1921" s="155"/>
      <c r="P1921" s="155"/>
      <c r="Q1921" s="155"/>
    </row>
    <row r="1922">
      <c r="A1922" s="287"/>
      <c r="B1922" s="338"/>
      <c r="C1922" s="338"/>
      <c r="D1922" s="339"/>
      <c r="E1922" s="345"/>
      <c r="F1922" s="305"/>
      <c r="G1922" s="305"/>
      <c r="H1922" s="305"/>
      <c r="I1922" s="230"/>
      <c r="J1922" s="246"/>
      <c r="K1922" s="359"/>
      <c r="L1922" s="285"/>
      <c r="M1922" s="154"/>
      <c r="N1922" s="151"/>
      <c r="O1922" s="155"/>
      <c r="P1922" s="155"/>
      <c r="Q1922" s="155"/>
    </row>
    <row r="1923">
      <c r="A1923" s="287"/>
      <c r="B1923" s="338"/>
      <c r="C1923" s="338"/>
      <c r="D1923" s="339"/>
      <c r="E1923" s="345"/>
      <c r="F1923" s="304"/>
      <c r="G1923" s="304"/>
      <c r="H1923" s="304"/>
      <c r="I1923" s="228"/>
      <c r="J1923" s="250"/>
      <c r="K1923" s="360"/>
      <c r="L1923" s="288"/>
      <c r="M1923" s="154"/>
      <c r="N1923" s="151"/>
      <c r="O1923" s="155"/>
      <c r="P1923" s="155"/>
      <c r="Q1923" s="155"/>
    </row>
    <row r="1924">
      <c r="A1924" s="287"/>
      <c r="B1924" s="338"/>
      <c r="C1924" s="338"/>
      <c r="D1924" s="339"/>
      <c r="E1924" s="345"/>
      <c r="F1924" s="305"/>
      <c r="G1924" s="305"/>
      <c r="H1924" s="305"/>
      <c r="I1924" s="230"/>
      <c r="J1924" s="246"/>
      <c r="K1924" s="359"/>
      <c r="L1924" s="285"/>
      <c r="M1924" s="154"/>
      <c r="N1924" s="151"/>
      <c r="O1924" s="155"/>
      <c r="P1924" s="155"/>
      <c r="Q1924" s="155"/>
    </row>
    <row r="1925">
      <c r="A1925" s="287"/>
      <c r="B1925" s="338"/>
      <c r="C1925" s="338"/>
      <c r="D1925" s="339"/>
      <c r="E1925" s="345"/>
      <c r="F1925" s="304"/>
      <c r="G1925" s="304"/>
      <c r="H1925" s="304"/>
      <c r="I1925" s="228"/>
      <c r="J1925" s="250"/>
      <c r="K1925" s="360"/>
      <c r="L1925" s="288"/>
      <c r="M1925" s="154"/>
      <c r="N1925" s="151"/>
      <c r="O1925" s="155"/>
      <c r="P1925" s="155"/>
      <c r="Q1925" s="155"/>
    </row>
    <row r="1926">
      <c r="A1926" s="287"/>
      <c r="B1926" s="338"/>
      <c r="C1926" s="338"/>
      <c r="D1926" s="339"/>
      <c r="E1926" s="345"/>
      <c r="F1926" s="305"/>
      <c r="G1926" s="305"/>
      <c r="H1926" s="305"/>
      <c r="I1926" s="230"/>
      <c r="J1926" s="246"/>
      <c r="K1926" s="359"/>
      <c r="L1926" s="285"/>
      <c r="M1926" s="154"/>
      <c r="N1926" s="151"/>
      <c r="O1926" s="155"/>
      <c r="P1926" s="155"/>
      <c r="Q1926" s="155"/>
    </row>
    <row r="1927">
      <c r="A1927" s="287"/>
      <c r="B1927" s="338"/>
      <c r="C1927" s="338"/>
      <c r="D1927" s="339"/>
      <c r="E1927" s="345"/>
      <c r="F1927" s="304"/>
      <c r="G1927" s="304"/>
      <c r="H1927" s="304"/>
      <c r="I1927" s="228"/>
      <c r="J1927" s="250"/>
      <c r="K1927" s="360"/>
      <c r="L1927" s="288"/>
      <c r="M1927" s="154"/>
      <c r="N1927" s="151"/>
      <c r="O1927" s="155"/>
      <c r="P1927" s="155"/>
      <c r="Q1927" s="155"/>
    </row>
    <row r="1928">
      <c r="A1928" s="287"/>
      <c r="B1928" s="338"/>
      <c r="C1928" s="338"/>
      <c r="D1928" s="339"/>
      <c r="E1928" s="345"/>
      <c r="F1928" s="305"/>
      <c r="G1928" s="305"/>
      <c r="H1928" s="305"/>
      <c r="I1928" s="230"/>
      <c r="J1928" s="246"/>
      <c r="K1928" s="359"/>
      <c r="L1928" s="285"/>
      <c r="M1928" s="154"/>
      <c r="N1928" s="151"/>
      <c r="O1928" s="155"/>
      <c r="P1928" s="155"/>
      <c r="Q1928" s="155"/>
    </row>
    <row r="1929">
      <c r="A1929" s="287"/>
      <c r="B1929" s="338"/>
      <c r="C1929" s="338"/>
      <c r="D1929" s="339"/>
      <c r="E1929" s="345"/>
      <c r="F1929" s="304"/>
      <c r="G1929" s="304"/>
      <c r="H1929" s="304"/>
      <c r="I1929" s="228"/>
      <c r="J1929" s="250"/>
      <c r="K1929" s="360"/>
      <c r="L1929" s="288"/>
      <c r="M1929" s="154"/>
      <c r="N1929" s="151"/>
      <c r="O1929" s="155"/>
      <c r="P1929" s="155"/>
      <c r="Q1929" s="155"/>
    </row>
    <row r="1930">
      <c r="A1930" s="287"/>
      <c r="B1930" s="338"/>
      <c r="C1930" s="338"/>
      <c r="D1930" s="339"/>
      <c r="E1930" s="345"/>
      <c r="F1930" s="305"/>
      <c r="G1930" s="305"/>
      <c r="H1930" s="305"/>
      <c r="I1930" s="230"/>
      <c r="J1930" s="246"/>
      <c r="K1930" s="359"/>
      <c r="L1930" s="285"/>
      <c r="M1930" s="154"/>
      <c r="N1930" s="151"/>
      <c r="O1930" s="155"/>
      <c r="P1930" s="155"/>
      <c r="Q1930" s="155"/>
    </row>
    <row r="1931">
      <c r="A1931" s="287"/>
      <c r="B1931" s="338"/>
      <c r="C1931" s="338"/>
      <c r="D1931" s="339"/>
      <c r="E1931" s="345"/>
      <c r="F1931" s="304"/>
      <c r="G1931" s="304"/>
      <c r="H1931" s="304"/>
      <c r="I1931" s="228"/>
      <c r="J1931" s="250"/>
      <c r="K1931" s="360"/>
      <c r="L1931" s="288"/>
      <c r="M1931" s="154"/>
      <c r="N1931" s="151"/>
      <c r="O1931" s="155"/>
      <c r="P1931" s="155"/>
      <c r="Q1931" s="155"/>
    </row>
    <row r="1932">
      <c r="A1932" s="287"/>
      <c r="B1932" s="338"/>
      <c r="C1932" s="338"/>
      <c r="D1932" s="339"/>
      <c r="E1932" s="345"/>
      <c r="F1932" s="305"/>
      <c r="G1932" s="305"/>
      <c r="H1932" s="305"/>
      <c r="I1932" s="230"/>
      <c r="J1932" s="246"/>
      <c r="K1932" s="359"/>
      <c r="L1932" s="285"/>
      <c r="M1932" s="154"/>
      <c r="N1932" s="151"/>
      <c r="O1932" s="155"/>
      <c r="P1932" s="155"/>
      <c r="Q1932" s="155"/>
    </row>
    <row r="1933">
      <c r="A1933" s="287"/>
      <c r="B1933" s="338"/>
      <c r="C1933" s="338"/>
      <c r="D1933" s="339"/>
      <c r="E1933" s="345"/>
      <c r="F1933" s="304"/>
      <c r="G1933" s="304"/>
      <c r="H1933" s="304"/>
      <c r="I1933" s="228"/>
      <c r="J1933" s="250"/>
      <c r="K1933" s="360"/>
      <c r="L1933" s="288"/>
      <c r="M1933" s="154"/>
      <c r="N1933" s="151"/>
      <c r="O1933" s="155"/>
      <c r="P1933" s="155"/>
      <c r="Q1933" s="155"/>
    </row>
    <row r="1934">
      <c r="A1934" s="287"/>
      <c r="B1934" s="338"/>
      <c r="C1934" s="338"/>
      <c r="D1934" s="339"/>
      <c r="E1934" s="345"/>
      <c r="F1934" s="305"/>
      <c r="G1934" s="305"/>
      <c r="H1934" s="305"/>
      <c r="I1934" s="230"/>
      <c r="J1934" s="246"/>
      <c r="K1934" s="359"/>
      <c r="L1934" s="285"/>
      <c r="M1934" s="154"/>
      <c r="N1934" s="151"/>
      <c r="O1934" s="155"/>
      <c r="P1934" s="155"/>
      <c r="Q1934" s="155"/>
    </row>
    <row r="1935">
      <c r="A1935" s="287"/>
      <c r="B1935" s="338"/>
      <c r="C1935" s="338"/>
      <c r="D1935" s="339"/>
      <c r="E1935" s="345"/>
      <c r="F1935" s="304"/>
      <c r="G1935" s="304"/>
      <c r="H1935" s="304"/>
      <c r="I1935" s="228"/>
      <c r="J1935" s="250"/>
      <c r="K1935" s="360"/>
      <c r="L1935" s="288"/>
      <c r="M1935" s="154"/>
      <c r="N1935" s="151"/>
      <c r="O1935" s="155"/>
      <c r="P1935" s="155"/>
      <c r="Q1935" s="155"/>
    </row>
    <row r="1936">
      <c r="A1936" s="287"/>
      <c r="B1936" s="338"/>
      <c r="C1936" s="338"/>
      <c r="D1936" s="339"/>
      <c r="E1936" s="345"/>
      <c r="F1936" s="305"/>
      <c r="G1936" s="305"/>
      <c r="H1936" s="305"/>
      <c r="I1936" s="230"/>
      <c r="J1936" s="246"/>
      <c r="K1936" s="359"/>
      <c r="L1936" s="285"/>
      <c r="M1936" s="154"/>
      <c r="N1936" s="151"/>
      <c r="O1936" s="155"/>
      <c r="P1936" s="155"/>
      <c r="Q1936" s="155"/>
    </row>
    <row r="1937">
      <c r="A1937" s="287"/>
      <c r="B1937" s="338"/>
      <c r="C1937" s="338"/>
      <c r="D1937" s="339"/>
      <c r="E1937" s="345"/>
      <c r="F1937" s="304"/>
      <c r="G1937" s="304"/>
      <c r="H1937" s="304"/>
      <c r="I1937" s="228"/>
      <c r="J1937" s="250"/>
      <c r="K1937" s="360"/>
      <c r="L1937" s="288"/>
      <c r="M1937" s="154"/>
      <c r="N1937" s="151"/>
      <c r="O1937" s="155"/>
      <c r="P1937" s="155"/>
      <c r="Q1937" s="155"/>
    </row>
    <row r="1938">
      <c r="A1938" s="287"/>
      <c r="B1938" s="338"/>
      <c r="C1938" s="338"/>
      <c r="D1938" s="339"/>
      <c r="E1938" s="345"/>
      <c r="F1938" s="305"/>
      <c r="G1938" s="305"/>
      <c r="H1938" s="305"/>
      <c r="I1938" s="230"/>
      <c r="J1938" s="246"/>
      <c r="K1938" s="359"/>
      <c r="L1938" s="285"/>
      <c r="M1938" s="154"/>
      <c r="N1938" s="151"/>
      <c r="O1938" s="155"/>
      <c r="P1938" s="155"/>
      <c r="Q1938" s="155"/>
    </row>
    <row r="1939">
      <c r="A1939" s="287"/>
      <c r="B1939" s="338"/>
      <c r="C1939" s="338"/>
      <c r="D1939" s="339"/>
      <c r="E1939" s="345"/>
      <c r="F1939" s="304"/>
      <c r="G1939" s="304"/>
      <c r="H1939" s="304"/>
      <c r="I1939" s="228"/>
      <c r="J1939" s="250"/>
      <c r="K1939" s="360"/>
      <c r="L1939" s="288"/>
      <c r="M1939" s="154"/>
      <c r="N1939" s="151"/>
      <c r="O1939" s="155"/>
      <c r="P1939" s="155"/>
      <c r="Q1939" s="155"/>
    </row>
    <row r="1940">
      <c r="A1940" s="287"/>
      <c r="B1940" s="338"/>
      <c r="C1940" s="338"/>
      <c r="D1940" s="339"/>
      <c r="E1940" s="345"/>
      <c r="F1940" s="305"/>
      <c r="G1940" s="305"/>
      <c r="H1940" s="305"/>
      <c r="I1940" s="230"/>
      <c r="J1940" s="246"/>
      <c r="K1940" s="359"/>
      <c r="L1940" s="285"/>
      <c r="M1940" s="154"/>
      <c r="N1940" s="151"/>
      <c r="O1940" s="155"/>
      <c r="P1940" s="155"/>
      <c r="Q1940" s="155"/>
    </row>
    <row r="1941">
      <c r="A1941" s="287"/>
      <c r="B1941" s="338"/>
      <c r="C1941" s="338"/>
      <c r="D1941" s="339"/>
      <c r="E1941" s="345"/>
      <c r="F1941" s="304"/>
      <c r="G1941" s="304"/>
      <c r="H1941" s="304"/>
      <c r="I1941" s="228"/>
      <c r="J1941" s="250"/>
      <c r="K1941" s="360"/>
      <c r="L1941" s="288"/>
      <c r="M1941" s="154"/>
      <c r="N1941" s="151"/>
      <c r="O1941" s="155"/>
      <c r="P1941" s="155"/>
      <c r="Q1941" s="155"/>
    </row>
    <row r="1942">
      <c r="A1942" s="287"/>
      <c r="B1942" s="338"/>
      <c r="C1942" s="338"/>
      <c r="D1942" s="339"/>
      <c r="E1942" s="345"/>
      <c r="F1942" s="305"/>
      <c r="G1942" s="305"/>
      <c r="H1942" s="305"/>
      <c r="I1942" s="230"/>
      <c r="J1942" s="246"/>
      <c r="K1942" s="359"/>
      <c r="L1942" s="285"/>
      <c r="M1942" s="154"/>
      <c r="N1942" s="151"/>
      <c r="O1942" s="155"/>
      <c r="P1942" s="155"/>
      <c r="Q1942" s="155"/>
    </row>
    <row r="1943">
      <c r="A1943" s="287"/>
      <c r="B1943" s="338"/>
      <c r="C1943" s="338"/>
      <c r="D1943" s="339"/>
      <c r="E1943" s="345"/>
      <c r="F1943" s="304"/>
      <c r="G1943" s="304"/>
      <c r="H1943" s="304"/>
      <c r="I1943" s="228"/>
      <c r="J1943" s="250"/>
      <c r="K1943" s="360"/>
      <c r="L1943" s="288"/>
      <c r="M1943" s="154"/>
      <c r="N1943" s="151"/>
      <c r="O1943" s="155"/>
      <c r="P1943" s="155"/>
      <c r="Q1943" s="155"/>
    </row>
    <row r="1944">
      <c r="A1944" s="287"/>
      <c r="B1944" s="338"/>
      <c r="C1944" s="338"/>
      <c r="D1944" s="339"/>
      <c r="E1944" s="345"/>
      <c r="F1944" s="305"/>
      <c r="G1944" s="305"/>
      <c r="H1944" s="305"/>
      <c r="I1944" s="230"/>
      <c r="J1944" s="246"/>
      <c r="K1944" s="359"/>
      <c r="L1944" s="285"/>
      <c r="M1944" s="154"/>
      <c r="N1944" s="151"/>
      <c r="O1944" s="155"/>
      <c r="P1944" s="155"/>
      <c r="Q1944" s="155"/>
    </row>
    <row r="1945">
      <c r="A1945" s="287"/>
      <c r="B1945" s="338"/>
      <c r="C1945" s="338"/>
      <c r="D1945" s="339"/>
      <c r="E1945" s="345"/>
      <c r="F1945" s="304"/>
      <c r="G1945" s="304"/>
      <c r="H1945" s="304"/>
      <c r="I1945" s="228"/>
      <c r="J1945" s="250"/>
      <c r="K1945" s="360"/>
      <c r="L1945" s="288"/>
      <c r="M1945" s="154"/>
      <c r="N1945" s="151"/>
      <c r="O1945" s="155"/>
      <c r="P1945" s="155"/>
      <c r="Q1945" s="155"/>
    </row>
    <row r="1946">
      <c r="A1946" s="287"/>
      <c r="B1946" s="338"/>
      <c r="C1946" s="338"/>
      <c r="D1946" s="339"/>
      <c r="E1946" s="345"/>
      <c r="F1946" s="305"/>
      <c r="G1946" s="305"/>
      <c r="H1946" s="305"/>
      <c r="I1946" s="230"/>
      <c r="J1946" s="246"/>
      <c r="K1946" s="359"/>
      <c r="L1946" s="285"/>
      <c r="M1946" s="154"/>
      <c r="N1946" s="151"/>
      <c r="O1946" s="155"/>
      <c r="P1946" s="155"/>
      <c r="Q1946" s="155"/>
    </row>
    <row r="1947">
      <c r="A1947" s="287"/>
      <c r="B1947" s="338"/>
      <c r="C1947" s="338"/>
      <c r="D1947" s="339"/>
      <c r="E1947" s="345"/>
      <c r="F1947" s="304"/>
      <c r="G1947" s="304"/>
      <c r="H1947" s="304"/>
      <c r="I1947" s="228"/>
      <c r="J1947" s="250"/>
      <c r="K1947" s="360"/>
      <c r="L1947" s="288"/>
      <c r="M1947" s="154"/>
      <c r="N1947" s="151"/>
      <c r="O1947" s="155"/>
      <c r="P1947" s="155"/>
      <c r="Q1947" s="155"/>
    </row>
    <row r="1948">
      <c r="A1948" s="287"/>
      <c r="B1948" s="338"/>
      <c r="C1948" s="338"/>
      <c r="D1948" s="339"/>
      <c r="E1948" s="345"/>
      <c r="F1948" s="305"/>
      <c r="G1948" s="305"/>
      <c r="H1948" s="305"/>
      <c r="I1948" s="230"/>
      <c r="J1948" s="246"/>
      <c r="K1948" s="359"/>
      <c r="L1948" s="285"/>
      <c r="M1948" s="154"/>
      <c r="N1948" s="151"/>
      <c r="O1948" s="155"/>
      <c r="P1948" s="155"/>
      <c r="Q1948" s="155"/>
    </row>
    <row r="1949">
      <c r="A1949" s="287"/>
      <c r="B1949" s="338"/>
      <c r="C1949" s="338"/>
      <c r="D1949" s="339"/>
      <c r="E1949" s="345"/>
      <c r="F1949" s="304"/>
      <c r="G1949" s="304"/>
      <c r="H1949" s="304"/>
      <c r="I1949" s="228"/>
      <c r="J1949" s="250"/>
      <c r="K1949" s="360"/>
      <c r="L1949" s="288"/>
      <c r="M1949" s="154"/>
      <c r="N1949" s="151"/>
      <c r="O1949" s="155"/>
      <c r="P1949" s="155"/>
      <c r="Q1949" s="155"/>
    </row>
    <row r="1950">
      <c r="A1950" s="287"/>
      <c r="B1950" s="338"/>
      <c r="C1950" s="338"/>
      <c r="D1950" s="339"/>
      <c r="E1950" s="345"/>
      <c r="F1950" s="305"/>
      <c r="G1950" s="305"/>
      <c r="H1950" s="305"/>
      <c r="I1950" s="230"/>
      <c r="J1950" s="246"/>
      <c r="K1950" s="359"/>
      <c r="L1950" s="285"/>
      <c r="M1950" s="154"/>
      <c r="N1950" s="151"/>
      <c r="O1950" s="155"/>
      <c r="P1950" s="155"/>
      <c r="Q1950" s="155"/>
    </row>
    <row r="1951">
      <c r="A1951" s="287"/>
      <c r="B1951" s="338"/>
      <c r="C1951" s="338"/>
      <c r="D1951" s="339"/>
      <c r="E1951" s="345"/>
      <c r="F1951" s="304"/>
      <c r="G1951" s="304"/>
      <c r="H1951" s="304"/>
      <c r="I1951" s="228"/>
      <c r="J1951" s="250"/>
      <c r="K1951" s="360"/>
      <c r="L1951" s="288"/>
      <c r="M1951" s="154"/>
      <c r="N1951" s="151"/>
      <c r="O1951" s="155"/>
      <c r="P1951" s="155"/>
      <c r="Q1951" s="155"/>
    </row>
    <row r="1952">
      <c r="A1952" s="287"/>
      <c r="B1952" s="338"/>
      <c r="C1952" s="338"/>
      <c r="D1952" s="339"/>
      <c r="E1952" s="345"/>
      <c r="F1952" s="305"/>
      <c r="G1952" s="305"/>
      <c r="H1952" s="305"/>
      <c r="I1952" s="230"/>
      <c r="J1952" s="246"/>
      <c r="K1952" s="359"/>
      <c r="L1952" s="285"/>
      <c r="M1952" s="154"/>
      <c r="N1952" s="151"/>
      <c r="O1952" s="155"/>
      <c r="P1952" s="155"/>
      <c r="Q1952" s="155"/>
    </row>
    <row r="1953">
      <c r="A1953" s="287"/>
      <c r="B1953" s="338"/>
      <c r="C1953" s="338"/>
      <c r="D1953" s="339"/>
      <c r="E1953" s="345"/>
      <c r="F1953" s="304"/>
      <c r="G1953" s="304"/>
      <c r="H1953" s="304"/>
      <c r="I1953" s="228"/>
      <c r="J1953" s="250"/>
      <c r="K1953" s="360"/>
      <c r="L1953" s="288"/>
      <c r="M1953" s="154"/>
      <c r="N1953" s="151"/>
      <c r="O1953" s="155"/>
      <c r="P1953" s="155"/>
      <c r="Q1953" s="155"/>
    </row>
    <row r="1954">
      <c r="A1954" s="287"/>
      <c r="B1954" s="338"/>
      <c r="C1954" s="338"/>
      <c r="D1954" s="339"/>
      <c r="E1954" s="345"/>
      <c r="F1954" s="305"/>
      <c r="G1954" s="305"/>
      <c r="H1954" s="305"/>
      <c r="I1954" s="230"/>
      <c r="J1954" s="246"/>
      <c r="K1954" s="359"/>
      <c r="L1954" s="285"/>
      <c r="M1954" s="154"/>
      <c r="N1954" s="151"/>
      <c r="O1954" s="155"/>
      <c r="P1954" s="155"/>
      <c r="Q1954" s="155"/>
    </row>
    <row r="1955">
      <c r="A1955" s="287"/>
      <c r="B1955" s="338"/>
      <c r="C1955" s="338"/>
      <c r="D1955" s="339"/>
      <c r="E1955" s="345"/>
      <c r="F1955" s="304"/>
      <c r="G1955" s="304"/>
      <c r="H1955" s="304"/>
      <c r="I1955" s="228"/>
      <c r="J1955" s="250"/>
      <c r="K1955" s="360"/>
      <c r="L1955" s="288"/>
      <c r="M1955" s="154"/>
      <c r="N1955" s="151"/>
      <c r="O1955" s="155"/>
      <c r="P1955" s="155"/>
      <c r="Q1955" s="155"/>
    </row>
    <row r="1956">
      <c r="A1956" s="287"/>
      <c r="B1956" s="338"/>
      <c r="C1956" s="338"/>
      <c r="D1956" s="339"/>
      <c r="E1956" s="345"/>
      <c r="F1956" s="305"/>
      <c r="G1956" s="305"/>
      <c r="H1956" s="305"/>
      <c r="I1956" s="230"/>
      <c r="J1956" s="246"/>
      <c r="K1956" s="359"/>
      <c r="L1956" s="285"/>
      <c r="M1956" s="154"/>
      <c r="N1956" s="151"/>
      <c r="O1956" s="155"/>
      <c r="P1956" s="155"/>
      <c r="Q1956" s="155"/>
    </row>
    <row r="1957">
      <c r="A1957" s="287"/>
      <c r="B1957" s="338"/>
      <c r="C1957" s="338"/>
      <c r="D1957" s="339"/>
      <c r="E1957" s="345"/>
      <c r="F1957" s="304"/>
      <c r="G1957" s="304"/>
      <c r="H1957" s="304"/>
      <c r="I1957" s="228"/>
      <c r="J1957" s="250"/>
      <c r="K1957" s="360"/>
      <c r="L1957" s="288"/>
      <c r="M1957" s="154"/>
      <c r="N1957" s="151"/>
      <c r="O1957" s="155"/>
      <c r="P1957" s="155"/>
      <c r="Q1957" s="155"/>
    </row>
    <row r="1958">
      <c r="A1958" s="287"/>
      <c r="B1958" s="338"/>
      <c r="C1958" s="338"/>
      <c r="D1958" s="339"/>
      <c r="E1958" s="345"/>
      <c r="F1958" s="305"/>
      <c r="G1958" s="305"/>
      <c r="H1958" s="305"/>
      <c r="I1958" s="230"/>
      <c r="J1958" s="246"/>
      <c r="K1958" s="359"/>
      <c r="L1958" s="285"/>
      <c r="M1958" s="154"/>
      <c r="N1958" s="151"/>
      <c r="O1958" s="155"/>
      <c r="P1958" s="155"/>
      <c r="Q1958" s="155"/>
    </row>
    <row r="1959">
      <c r="A1959" s="287"/>
      <c r="B1959" s="338"/>
      <c r="C1959" s="338"/>
      <c r="D1959" s="339"/>
      <c r="E1959" s="345"/>
      <c r="F1959" s="304"/>
      <c r="G1959" s="304"/>
      <c r="H1959" s="304"/>
      <c r="I1959" s="228"/>
      <c r="J1959" s="250"/>
      <c r="K1959" s="360"/>
      <c r="L1959" s="288"/>
      <c r="M1959" s="154"/>
      <c r="N1959" s="151"/>
      <c r="O1959" s="155"/>
      <c r="P1959" s="155"/>
      <c r="Q1959" s="155"/>
    </row>
    <row r="1960">
      <c r="A1960" s="287"/>
      <c r="B1960" s="338"/>
      <c r="C1960" s="338"/>
      <c r="D1960" s="339"/>
      <c r="E1960" s="345"/>
      <c r="F1960" s="305"/>
      <c r="G1960" s="305"/>
      <c r="H1960" s="305"/>
      <c r="I1960" s="230"/>
      <c r="J1960" s="246"/>
      <c r="K1960" s="359"/>
      <c r="L1960" s="285"/>
      <c r="M1960" s="154"/>
      <c r="N1960" s="151"/>
      <c r="O1960" s="155"/>
      <c r="P1960" s="155"/>
      <c r="Q1960" s="155"/>
    </row>
    <row r="1961">
      <c r="A1961" s="287"/>
      <c r="B1961" s="338"/>
      <c r="C1961" s="338"/>
      <c r="D1961" s="339"/>
      <c r="E1961" s="345"/>
      <c r="F1961" s="304"/>
      <c r="G1961" s="304"/>
      <c r="H1961" s="304"/>
      <c r="I1961" s="228"/>
      <c r="J1961" s="250"/>
      <c r="K1961" s="360"/>
      <c r="L1961" s="288"/>
      <c r="M1961" s="154"/>
      <c r="N1961" s="151"/>
      <c r="O1961" s="155"/>
      <c r="P1961" s="155"/>
      <c r="Q1961" s="155"/>
    </row>
    <row r="1962">
      <c r="A1962" s="287"/>
      <c r="B1962" s="338"/>
      <c r="C1962" s="338"/>
      <c r="D1962" s="339"/>
      <c r="E1962" s="345"/>
      <c r="F1962" s="305"/>
      <c r="G1962" s="305"/>
      <c r="H1962" s="305"/>
      <c r="I1962" s="230"/>
      <c r="J1962" s="246"/>
      <c r="K1962" s="359"/>
      <c r="L1962" s="285"/>
      <c r="M1962" s="154"/>
      <c r="N1962" s="151"/>
      <c r="O1962" s="155"/>
      <c r="P1962" s="155"/>
      <c r="Q1962" s="155"/>
    </row>
    <row r="1963">
      <c r="A1963" s="287"/>
      <c r="B1963" s="338"/>
      <c r="C1963" s="338"/>
      <c r="D1963" s="339"/>
      <c r="E1963" s="345"/>
      <c r="F1963" s="304"/>
      <c r="G1963" s="304"/>
      <c r="H1963" s="304"/>
      <c r="I1963" s="228"/>
      <c r="J1963" s="250"/>
      <c r="K1963" s="360"/>
      <c r="L1963" s="288"/>
      <c r="M1963" s="154"/>
      <c r="N1963" s="151"/>
      <c r="O1963" s="155"/>
      <c r="P1963" s="155"/>
      <c r="Q1963" s="155"/>
    </row>
    <row r="1964">
      <c r="A1964" s="287"/>
      <c r="B1964" s="338"/>
      <c r="C1964" s="338"/>
      <c r="D1964" s="339"/>
      <c r="E1964" s="345"/>
      <c r="F1964" s="305"/>
      <c r="G1964" s="305"/>
      <c r="H1964" s="305"/>
      <c r="I1964" s="230"/>
      <c r="J1964" s="246"/>
      <c r="K1964" s="359"/>
      <c r="L1964" s="285"/>
      <c r="M1964" s="154"/>
      <c r="N1964" s="151"/>
      <c r="O1964" s="155"/>
      <c r="P1964" s="155"/>
      <c r="Q1964" s="155"/>
    </row>
    <row r="1965">
      <c r="A1965" s="287"/>
      <c r="B1965" s="338"/>
      <c r="C1965" s="338"/>
      <c r="D1965" s="339"/>
      <c r="E1965" s="345"/>
      <c r="F1965" s="304"/>
      <c r="G1965" s="304"/>
      <c r="H1965" s="304"/>
      <c r="I1965" s="228"/>
      <c r="J1965" s="250"/>
      <c r="K1965" s="360"/>
      <c r="L1965" s="288"/>
      <c r="M1965" s="154"/>
      <c r="N1965" s="151"/>
      <c r="O1965" s="155"/>
      <c r="P1965" s="155"/>
      <c r="Q1965" s="155"/>
    </row>
    <row r="1966">
      <c r="A1966" s="287"/>
      <c r="B1966" s="338"/>
      <c r="C1966" s="338"/>
      <c r="D1966" s="339"/>
      <c r="E1966" s="345"/>
      <c r="F1966" s="305"/>
      <c r="G1966" s="305"/>
      <c r="H1966" s="305"/>
      <c r="I1966" s="230"/>
      <c r="J1966" s="246"/>
      <c r="K1966" s="359"/>
      <c r="L1966" s="285"/>
      <c r="M1966" s="154"/>
      <c r="N1966" s="151"/>
      <c r="O1966" s="155"/>
      <c r="P1966" s="155"/>
      <c r="Q1966" s="155"/>
    </row>
    <row r="1967">
      <c r="A1967" s="287"/>
      <c r="B1967" s="338"/>
      <c r="C1967" s="338"/>
      <c r="D1967" s="339"/>
      <c r="E1967" s="345"/>
      <c r="F1967" s="304"/>
      <c r="G1967" s="304"/>
      <c r="H1967" s="304"/>
      <c r="I1967" s="228"/>
      <c r="J1967" s="250"/>
      <c r="K1967" s="360"/>
      <c r="L1967" s="288"/>
      <c r="M1967" s="154"/>
      <c r="N1967" s="151"/>
      <c r="O1967" s="155"/>
      <c r="P1967" s="155"/>
      <c r="Q1967" s="155"/>
    </row>
    <row r="1968">
      <c r="A1968" s="287"/>
      <c r="B1968" s="338"/>
      <c r="C1968" s="338"/>
      <c r="D1968" s="339"/>
      <c r="E1968" s="345"/>
      <c r="F1968" s="305"/>
      <c r="G1968" s="305"/>
      <c r="H1968" s="305"/>
      <c r="I1968" s="230"/>
      <c r="J1968" s="246"/>
      <c r="K1968" s="359"/>
      <c r="L1968" s="285"/>
      <c r="M1968" s="154"/>
      <c r="N1968" s="151"/>
      <c r="O1968" s="155"/>
      <c r="P1968" s="155"/>
      <c r="Q1968" s="155"/>
    </row>
    <row r="1969">
      <c r="A1969" s="287"/>
      <c r="B1969" s="338"/>
      <c r="C1969" s="338"/>
      <c r="D1969" s="339"/>
      <c r="E1969" s="345"/>
      <c r="F1969" s="304"/>
      <c r="G1969" s="304"/>
      <c r="H1969" s="304"/>
      <c r="I1969" s="228"/>
      <c r="J1969" s="250"/>
      <c r="K1969" s="360"/>
      <c r="L1969" s="288"/>
      <c r="M1969" s="154"/>
      <c r="N1969" s="151"/>
      <c r="O1969" s="155"/>
      <c r="P1969" s="155"/>
      <c r="Q1969" s="155"/>
    </row>
    <row r="1970">
      <c r="A1970" s="287"/>
      <c r="B1970" s="338"/>
      <c r="C1970" s="338"/>
      <c r="D1970" s="339"/>
      <c r="E1970" s="345"/>
      <c r="F1970" s="305"/>
      <c r="G1970" s="305"/>
      <c r="H1970" s="305"/>
      <c r="I1970" s="230"/>
      <c r="J1970" s="246"/>
      <c r="K1970" s="359"/>
      <c r="L1970" s="285"/>
      <c r="M1970" s="154"/>
      <c r="N1970" s="151"/>
      <c r="O1970" s="155"/>
      <c r="P1970" s="155"/>
      <c r="Q1970" s="155"/>
    </row>
    <row r="1971">
      <c r="A1971" s="287"/>
      <c r="B1971" s="338"/>
      <c r="C1971" s="338"/>
      <c r="D1971" s="339"/>
      <c r="E1971" s="345"/>
      <c r="F1971" s="304"/>
      <c r="G1971" s="304"/>
      <c r="H1971" s="304"/>
      <c r="I1971" s="228"/>
      <c r="J1971" s="250"/>
      <c r="K1971" s="360"/>
      <c r="L1971" s="288"/>
      <c r="M1971" s="154"/>
      <c r="N1971" s="151"/>
      <c r="O1971" s="155"/>
      <c r="P1971" s="155"/>
      <c r="Q1971" s="155"/>
    </row>
    <row r="1972">
      <c r="A1972" s="287"/>
      <c r="B1972" s="338"/>
      <c r="C1972" s="338"/>
      <c r="D1972" s="339"/>
      <c r="E1972" s="345"/>
      <c r="F1972" s="305"/>
      <c r="G1972" s="305"/>
      <c r="H1972" s="305"/>
      <c r="I1972" s="230"/>
      <c r="J1972" s="246"/>
      <c r="K1972" s="359"/>
      <c r="L1972" s="285"/>
      <c r="M1972" s="154"/>
      <c r="N1972" s="151"/>
      <c r="O1972" s="155"/>
      <c r="P1972" s="155"/>
      <c r="Q1972" s="155"/>
    </row>
    <row r="1973">
      <c r="A1973" s="287"/>
      <c r="B1973" s="338"/>
      <c r="C1973" s="338"/>
      <c r="D1973" s="339"/>
      <c r="E1973" s="345"/>
      <c r="F1973" s="304"/>
      <c r="G1973" s="304"/>
      <c r="H1973" s="304"/>
      <c r="I1973" s="228"/>
      <c r="J1973" s="250"/>
      <c r="K1973" s="360"/>
      <c r="L1973" s="288"/>
      <c r="M1973" s="154"/>
      <c r="N1973" s="151"/>
      <c r="O1973" s="155"/>
      <c r="P1973" s="155"/>
      <c r="Q1973" s="155"/>
    </row>
    <row r="1974">
      <c r="A1974" s="287"/>
      <c r="B1974" s="338"/>
      <c r="C1974" s="338"/>
      <c r="D1974" s="339"/>
      <c r="E1974" s="345"/>
      <c r="F1974" s="305"/>
      <c r="G1974" s="305"/>
      <c r="H1974" s="305"/>
      <c r="I1974" s="230"/>
      <c r="J1974" s="246"/>
      <c r="K1974" s="359"/>
      <c r="L1974" s="285"/>
      <c r="M1974" s="154"/>
      <c r="N1974" s="151"/>
      <c r="O1974" s="155"/>
      <c r="P1974" s="155"/>
      <c r="Q1974" s="155"/>
    </row>
    <row r="1975">
      <c r="A1975" s="287"/>
      <c r="B1975" s="338"/>
      <c r="C1975" s="338"/>
      <c r="D1975" s="339"/>
      <c r="E1975" s="345"/>
      <c r="F1975" s="304"/>
      <c r="G1975" s="304"/>
      <c r="H1975" s="304"/>
      <c r="I1975" s="228"/>
      <c r="J1975" s="250"/>
      <c r="K1975" s="360"/>
      <c r="L1975" s="288"/>
      <c r="M1975" s="154"/>
      <c r="N1975" s="151"/>
      <c r="O1975" s="155"/>
      <c r="P1975" s="155"/>
      <c r="Q1975" s="155"/>
    </row>
    <row r="1976">
      <c r="A1976" s="287"/>
      <c r="B1976" s="338"/>
      <c r="C1976" s="338"/>
      <c r="D1976" s="339"/>
      <c r="E1976" s="345"/>
      <c r="F1976" s="305"/>
      <c r="G1976" s="305"/>
      <c r="H1976" s="305"/>
      <c r="I1976" s="230"/>
      <c r="J1976" s="246"/>
      <c r="K1976" s="359"/>
      <c r="L1976" s="285"/>
      <c r="M1976" s="154"/>
      <c r="N1976" s="151"/>
      <c r="O1976" s="155"/>
      <c r="P1976" s="155"/>
      <c r="Q1976" s="155"/>
    </row>
    <row r="1977">
      <c r="A1977" s="287"/>
      <c r="B1977" s="338"/>
      <c r="C1977" s="338"/>
      <c r="D1977" s="339"/>
      <c r="E1977" s="345"/>
      <c r="F1977" s="304"/>
      <c r="G1977" s="304"/>
      <c r="H1977" s="304"/>
      <c r="I1977" s="228"/>
      <c r="J1977" s="250"/>
      <c r="K1977" s="360"/>
      <c r="L1977" s="288"/>
      <c r="M1977" s="154"/>
      <c r="N1977" s="151"/>
      <c r="O1977" s="155"/>
      <c r="P1977" s="155"/>
      <c r="Q1977" s="155"/>
    </row>
    <row r="1978">
      <c r="A1978" s="287"/>
      <c r="B1978" s="338"/>
      <c r="C1978" s="338"/>
      <c r="D1978" s="339"/>
      <c r="E1978" s="345"/>
      <c r="F1978" s="305"/>
      <c r="G1978" s="305"/>
      <c r="H1978" s="305"/>
      <c r="I1978" s="230"/>
      <c r="J1978" s="246"/>
      <c r="K1978" s="359"/>
      <c r="L1978" s="285"/>
      <c r="M1978" s="154"/>
      <c r="N1978" s="151"/>
      <c r="O1978" s="155"/>
      <c r="P1978" s="155"/>
      <c r="Q1978" s="155"/>
    </row>
    <row r="1979">
      <c r="A1979" s="287"/>
      <c r="B1979" s="338"/>
      <c r="C1979" s="338"/>
      <c r="D1979" s="339"/>
      <c r="E1979" s="345"/>
      <c r="F1979" s="304"/>
      <c r="G1979" s="304"/>
      <c r="H1979" s="304"/>
      <c r="I1979" s="228"/>
      <c r="J1979" s="250"/>
      <c r="K1979" s="360"/>
      <c r="L1979" s="288"/>
      <c r="M1979" s="154"/>
      <c r="N1979" s="151"/>
      <c r="O1979" s="155"/>
      <c r="P1979" s="155"/>
      <c r="Q1979" s="155"/>
    </row>
    <row r="1980">
      <c r="A1980" s="287"/>
      <c r="B1980" s="338"/>
      <c r="C1980" s="338"/>
      <c r="D1980" s="339"/>
      <c r="E1980" s="345"/>
      <c r="F1980" s="305"/>
      <c r="G1980" s="305"/>
      <c r="H1980" s="305"/>
      <c r="I1980" s="230"/>
      <c r="J1980" s="246"/>
      <c r="K1980" s="359"/>
      <c r="L1980" s="285"/>
      <c r="M1980" s="154"/>
      <c r="N1980" s="151"/>
      <c r="O1980" s="155"/>
      <c r="P1980" s="155"/>
      <c r="Q1980" s="155"/>
    </row>
    <row r="1981">
      <c r="A1981" s="287"/>
      <c r="B1981" s="338"/>
      <c r="C1981" s="338"/>
      <c r="D1981" s="339"/>
      <c r="E1981" s="345"/>
      <c r="F1981" s="304"/>
      <c r="G1981" s="304"/>
      <c r="H1981" s="304"/>
      <c r="I1981" s="228"/>
      <c r="J1981" s="250"/>
      <c r="K1981" s="360"/>
      <c r="L1981" s="288"/>
      <c r="M1981" s="154"/>
      <c r="N1981" s="151"/>
      <c r="O1981" s="155"/>
      <c r="P1981" s="155"/>
      <c r="Q1981" s="155"/>
    </row>
    <row r="1982">
      <c r="A1982" s="287"/>
      <c r="B1982" s="338"/>
      <c r="C1982" s="338"/>
      <c r="D1982" s="339"/>
      <c r="E1982" s="345"/>
      <c r="F1982" s="305"/>
      <c r="G1982" s="305"/>
      <c r="H1982" s="305"/>
      <c r="I1982" s="230"/>
      <c r="J1982" s="246"/>
      <c r="K1982" s="359"/>
      <c r="L1982" s="285"/>
      <c r="M1982" s="154"/>
      <c r="N1982" s="151"/>
      <c r="O1982" s="155"/>
      <c r="P1982" s="155"/>
      <c r="Q1982" s="155"/>
    </row>
    <row r="1983">
      <c r="A1983" s="287"/>
      <c r="B1983" s="338"/>
      <c r="C1983" s="338"/>
      <c r="D1983" s="339"/>
      <c r="E1983" s="345"/>
      <c r="F1983" s="304"/>
      <c r="G1983" s="304"/>
      <c r="H1983" s="304"/>
      <c r="I1983" s="228"/>
      <c r="J1983" s="250"/>
      <c r="K1983" s="360"/>
      <c r="L1983" s="288"/>
      <c r="M1983" s="154"/>
      <c r="N1983" s="151"/>
      <c r="O1983" s="155"/>
      <c r="P1983" s="155"/>
      <c r="Q1983" s="155"/>
    </row>
    <row r="1984">
      <c r="A1984" s="287"/>
      <c r="B1984" s="338"/>
      <c r="C1984" s="338"/>
      <c r="D1984" s="339"/>
      <c r="E1984" s="345"/>
      <c r="F1984" s="305"/>
      <c r="G1984" s="305"/>
      <c r="H1984" s="305"/>
      <c r="I1984" s="230"/>
      <c r="J1984" s="246"/>
      <c r="K1984" s="359"/>
      <c r="L1984" s="285"/>
      <c r="M1984" s="154"/>
      <c r="N1984" s="151"/>
      <c r="O1984" s="155"/>
      <c r="P1984" s="155"/>
      <c r="Q1984" s="155"/>
    </row>
    <row r="1985">
      <c r="A1985" s="287"/>
      <c r="B1985" s="338"/>
      <c r="C1985" s="338"/>
      <c r="D1985" s="339"/>
      <c r="E1985" s="345"/>
      <c r="F1985" s="304"/>
      <c r="G1985" s="304"/>
      <c r="H1985" s="304"/>
      <c r="I1985" s="228"/>
      <c r="J1985" s="250"/>
      <c r="K1985" s="360"/>
      <c r="L1985" s="288"/>
      <c r="M1985" s="154"/>
      <c r="N1985" s="151"/>
      <c r="O1985" s="155"/>
      <c r="P1985" s="155"/>
      <c r="Q1985" s="155"/>
    </row>
    <row r="1986">
      <c r="A1986" s="287"/>
      <c r="B1986" s="338"/>
      <c r="C1986" s="338"/>
      <c r="D1986" s="339"/>
      <c r="E1986" s="345"/>
      <c r="F1986" s="305"/>
      <c r="G1986" s="305"/>
      <c r="H1986" s="305"/>
      <c r="I1986" s="230"/>
      <c r="J1986" s="246"/>
      <c r="K1986" s="359"/>
      <c r="L1986" s="285"/>
      <c r="M1986" s="154"/>
      <c r="N1986" s="151"/>
      <c r="O1986" s="155"/>
      <c r="P1986" s="155"/>
      <c r="Q1986" s="155"/>
    </row>
    <row r="1987">
      <c r="A1987" s="287"/>
      <c r="B1987" s="338"/>
      <c r="C1987" s="338"/>
      <c r="D1987" s="339"/>
      <c r="E1987" s="345"/>
      <c r="F1987" s="304"/>
      <c r="G1987" s="304"/>
      <c r="H1987" s="304"/>
      <c r="I1987" s="228"/>
      <c r="J1987" s="250"/>
      <c r="K1987" s="360"/>
      <c r="L1987" s="288"/>
      <c r="M1987" s="154"/>
      <c r="N1987" s="151"/>
      <c r="O1987" s="155"/>
      <c r="P1987" s="155"/>
      <c r="Q1987" s="155"/>
    </row>
    <row r="1988">
      <c r="A1988" s="287"/>
      <c r="B1988" s="338"/>
      <c r="C1988" s="338"/>
      <c r="D1988" s="339"/>
      <c r="E1988" s="345"/>
      <c r="F1988" s="305"/>
      <c r="G1988" s="305"/>
      <c r="H1988" s="305"/>
      <c r="I1988" s="230"/>
      <c r="J1988" s="246"/>
      <c r="K1988" s="359"/>
      <c r="L1988" s="285"/>
      <c r="M1988" s="154"/>
      <c r="N1988" s="151"/>
      <c r="O1988" s="155"/>
      <c r="P1988" s="155"/>
      <c r="Q1988" s="155"/>
    </row>
    <row r="1989">
      <c r="A1989" s="287"/>
      <c r="B1989" s="338"/>
      <c r="C1989" s="338"/>
      <c r="D1989" s="339"/>
      <c r="E1989" s="345"/>
      <c r="F1989" s="304"/>
      <c r="G1989" s="304"/>
      <c r="H1989" s="304"/>
      <c r="I1989" s="228"/>
      <c r="J1989" s="250"/>
      <c r="K1989" s="360"/>
      <c r="L1989" s="288"/>
      <c r="M1989" s="154"/>
      <c r="N1989" s="151"/>
      <c r="O1989" s="155"/>
      <c r="P1989" s="155"/>
      <c r="Q1989" s="155"/>
    </row>
    <row r="1990">
      <c r="A1990" s="287"/>
      <c r="B1990" s="338"/>
      <c r="C1990" s="338"/>
      <c r="D1990" s="339"/>
      <c r="E1990" s="345"/>
      <c r="F1990" s="305"/>
      <c r="G1990" s="305"/>
      <c r="H1990" s="305"/>
      <c r="I1990" s="230"/>
      <c r="J1990" s="246"/>
      <c r="K1990" s="359"/>
      <c r="L1990" s="285"/>
      <c r="M1990" s="154"/>
      <c r="N1990" s="151"/>
      <c r="O1990" s="155"/>
      <c r="P1990" s="155"/>
      <c r="Q1990" s="155"/>
    </row>
    <row r="1991">
      <c r="A1991" s="287"/>
      <c r="B1991" s="338"/>
      <c r="C1991" s="338"/>
      <c r="D1991" s="339"/>
      <c r="E1991" s="345"/>
      <c r="F1991" s="304"/>
      <c r="G1991" s="304"/>
      <c r="H1991" s="304"/>
      <c r="I1991" s="228"/>
      <c r="J1991" s="250"/>
      <c r="K1991" s="360"/>
      <c r="L1991" s="288"/>
      <c r="M1991" s="154"/>
      <c r="N1991" s="151"/>
      <c r="O1991" s="155"/>
      <c r="P1991" s="155"/>
      <c r="Q1991" s="155"/>
    </row>
    <row r="1992">
      <c r="A1992" s="287"/>
      <c r="B1992" s="338"/>
      <c r="C1992" s="338"/>
      <c r="D1992" s="339"/>
      <c r="E1992" s="345"/>
      <c r="F1992" s="305"/>
      <c r="G1992" s="305"/>
      <c r="H1992" s="305"/>
      <c r="I1992" s="230"/>
      <c r="J1992" s="246"/>
      <c r="K1992" s="359"/>
      <c r="L1992" s="285"/>
      <c r="M1992" s="154"/>
      <c r="N1992" s="151"/>
      <c r="O1992" s="155"/>
      <c r="P1992" s="155"/>
      <c r="Q1992" s="155"/>
    </row>
    <row r="1993">
      <c r="A1993" s="287"/>
      <c r="B1993" s="338"/>
      <c r="C1993" s="338"/>
      <c r="D1993" s="339"/>
      <c r="E1993" s="345"/>
      <c r="F1993" s="304"/>
      <c r="G1993" s="304"/>
      <c r="H1993" s="304"/>
      <c r="I1993" s="228"/>
      <c r="J1993" s="250"/>
      <c r="K1993" s="360"/>
      <c r="L1993" s="288"/>
      <c r="M1993" s="154"/>
      <c r="N1993" s="151"/>
      <c r="O1993" s="155"/>
      <c r="P1993" s="155"/>
      <c r="Q1993" s="155"/>
    </row>
    <row r="1994">
      <c r="A1994" s="287"/>
      <c r="B1994" s="338"/>
      <c r="C1994" s="338"/>
      <c r="D1994" s="339"/>
      <c r="E1994" s="345"/>
      <c r="F1994" s="305"/>
      <c r="G1994" s="305"/>
      <c r="H1994" s="305"/>
      <c r="I1994" s="230"/>
      <c r="J1994" s="246"/>
      <c r="K1994" s="359"/>
      <c r="L1994" s="285"/>
      <c r="M1994" s="154"/>
      <c r="N1994" s="151"/>
      <c r="O1994" s="155"/>
      <c r="P1994" s="155"/>
      <c r="Q1994" s="155"/>
    </row>
    <row r="1995">
      <c r="A1995" s="287"/>
      <c r="B1995" s="338"/>
      <c r="C1995" s="338"/>
      <c r="D1995" s="339"/>
      <c r="E1995" s="345"/>
      <c r="F1995" s="304"/>
      <c r="G1995" s="304"/>
      <c r="H1995" s="304"/>
      <c r="I1995" s="228"/>
      <c r="J1995" s="250"/>
      <c r="K1995" s="360"/>
      <c r="L1995" s="288"/>
      <c r="M1995" s="154"/>
      <c r="N1995" s="151"/>
      <c r="O1995" s="155"/>
      <c r="P1995" s="155"/>
      <c r="Q1995" s="155"/>
    </row>
    <row r="1996">
      <c r="A1996" s="287"/>
      <c r="B1996" s="338"/>
      <c r="C1996" s="338"/>
      <c r="D1996" s="339"/>
      <c r="E1996" s="345"/>
      <c r="F1996" s="305"/>
      <c r="G1996" s="305"/>
      <c r="H1996" s="305"/>
      <c r="I1996" s="230"/>
      <c r="J1996" s="246"/>
      <c r="K1996" s="359"/>
      <c r="L1996" s="285"/>
      <c r="M1996" s="154"/>
      <c r="N1996" s="151"/>
      <c r="O1996" s="155"/>
      <c r="P1996" s="155"/>
      <c r="Q1996" s="155"/>
    </row>
    <row r="1997">
      <c r="A1997" s="287"/>
      <c r="B1997" s="338"/>
      <c r="C1997" s="338"/>
      <c r="D1997" s="339"/>
      <c r="E1997" s="345"/>
      <c r="F1997" s="304"/>
      <c r="G1997" s="304"/>
      <c r="H1997" s="304"/>
      <c r="I1997" s="228"/>
      <c r="J1997" s="250"/>
      <c r="K1997" s="360"/>
      <c r="L1997" s="288"/>
      <c r="M1997" s="154"/>
      <c r="N1997" s="151"/>
      <c r="O1997" s="155"/>
      <c r="P1997" s="155"/>
      <c r="Q1997" s="155"/>
    </row>
    <row r="1998">
      <c r="A1998" s="287"/>
      <c r="B1998" s="338"/>
      <c r="C1998" s="338"/>
      <c r="D1998" s="339"/>
      <c r="E1998" s="345"/>
      <c r="F1998" s="305"/>
      <c r="G1998" s="305"/>
      <c r="H1998" s="305"/>
      <c r="I1998" s="230"/>
      <c r="J1998" s="246"/>
      <c r="K1998" s="359"/>
      <c r="L1998" s="285"/>
      <c r="M1998" s="154"/>
      <c r="N1998" s="151"/>
      <c r="O1998" s="155"/>
      <c r="P1998" s="155"/>
      <c r="Q1998" s="155"/>
    </row>
    <row r="1999">
      <c r="A1999" s="287"/>
      <c r="B1999" s="338"/>
      <c r="C1999" s="338"/>
      <c r="D1999" s="339"/>
      <c r="E1999" s="345"/>
      <c r="F1999" s="304"/>
      <c r="G1999" s="304"/>
      <c r="H1999" s="304"/>
      <c r="I1999" s="228"/>
      <c r="J1999" s="250"/>
      <c r="K1999" s="360"/>
      <c r="L1999" s="288"/>
      <c r="M1999" s="154"/>
      <c r="N1999" s="151"/>
      <c r="O1999" s="155"/>
      <c r="P1999" s="155"/>
      <c r="Q1999" s="155"/>
    </row>
    <row r="2000">
      <c r="A2000" s="287"/>
      <c r="B2000" s="338"/>
      <c r="C2000" s="338"/>
      <c r="D2000" s="339"/>
      <c r="E2000" s="345"/>
      <c r="F2000" s="305"/>
      <c r="G2000" s="305"/>
      <c r="H2000" s="305"/>
      <c r="I2000" s="230"/>
      <c r="J2000" s="246"/>
      <c r="K2000" s="359"/>
      <c r="L2000" s="285"/>
      <c r="M2000" s="154"/>
      <c r="N2000" s="151"/>
      <c r="O2000" s="155"/>
      <c r="P2000" s="155"/>
      <c r="Q2000" s="155"/>
    </row>
    <row r="2001">
      <c r="A2001" s="287"/>
      <c r="B2001" s="338"/>
      <c r="C2001" s="338"/>
      <c r="D2001" s="339"/>
      <c r="E2001" s="345"/>
      <c r="F2001" s="304"/>
      <c r="G2001" s="304"/>
      <c r="H2001" s="304"/>
      <c r="I2001" s="228"/>
      <c r="J2001" s="250"/>
      <c r="K2001" s="360"/>
      <c r="L2001" s="288"/>
      <c r="M2001" s="154"/>
      <c r="N2001" s="151"/>
      <c r="O2001" s="155"/>
      <c r="P2001" s="155"/>
      <c r="Q2001" s="155"/>
    </row>
    <row r="2002">
      <c r="A2002" s="287"/>
      <c r="B2002" s="338"/>
      <c r="C2002" s="338"/>
      <c r="D2002" s="339"/>
      <c r="E2002" s="345"/>
      <c r="F2002" s="305"/>
      <c r="G2002" s="305"/>
      <c r="H2002" s="305"/>
      <c r="I2002" s="230"/>
      <c r="J2002" s="246"/>
      <c r="K2002" s="359"/>
      <c r="L2002" s="285"/>
      <c r="M2002" s="154"/>
      <c r="N2002" s="151"/>
      <c r="O2002" s="155"/>
      <c r="P2002" s="155"/>
      <c r="Q2002" s="155"/>
    </row>
    <row r="2003">
      <c r="A2003" s="287"/>
      <c r="B2003" s="338"/>
      <c r="C2003" s="338"/>
      <c r="D2003" s="339"/>
      <c r="E2003" s="345"/>
      <c r="F2003" s="304"/>
      <c r="G2003" s="304"/>
      <c r="H2003" s="304"/>
      <c r="I2003" s="228"/>
      <c r="J2003" s="250"/>
      <c r="K2003" s="360"/>
      <c r="L2003" s="288"/>
      <c r="M2003" s="154"/>
      <c r="N2003" s="151"/>
      <c r="O2003" s="155"/>
      <c r="P2003" s="155"/>
      <c r="Q2003" s="155"/>
    </row>
    <row r="2004">
      <c r="A2004" s="287"/>
      <c r="B2004" s="338"/>
      <c r="C2004" s="338"/>
      <c r="D2004" s="339"/>
      <c r="E2004" s="345"/>
      <c r="F2004" s="305"/>
      <c r="G2004" s="305"/>
      <c r="H2004" s="305"/>
      <c r="I2004" s="230"/>
      <c r="J2004" s="246"/>
      <c r="K2004" s="359"/>
      <c r="L2004" s="285"/>
      <c r="M2004" s="154"/>
      <c r="N2004" s="151"/>
      <c r="O2004" s="155"/>
      <c r="P2004" s="155"/>
      <c r="Q2004" s="155"/>
    </row>
    <row r="2005">
      <c r="A2005" s="287"/>
      <c r="B2005" s="338"/>
      <c r="C2005" s="338"/>
      <c r="D2005" s="339"/>
      <c r="E2005" s="345"/>
      <c r="F2005" s="304"/>
      <c r="G2005" s="304"/>
      <c r="H2005" s="304"/>
      <c r="I2005" s="228"/>
      <c r="J2005" s="250"/>
      <c r="K2005" s="360"/>
      <c r="L2005" s="288"/>
      <c r="M2005" s="154"/>
      <c r="N2005" s="151"/>
      <c r="O2005" s="155"/>
      <c r="P2005" s="155"/>
      <c r="Q2005" s="155"/>
    </row>
    <row r="2006">
      <c r="A2006" s="287"/>
      <c r="B2006" s="338"/>
      <c r="C2006" s="338"/>
      <c r="D2006" s="339"/>
      <c r="E2006" s="345"/>
      <c r="F2006" s="305"/>
      <c r="G2006" s="305"/>
      <c r="H2006" s="305"/>
      <c r="I2006" s="230"/>
      <c r="J2006" s="246"/>
      <c r="K2006" s="359"/>
      <c r="L2006" s="285"/>
      <c r="M2006" s="154"/>
      <c r="N2006" s="151"/>
      <c r="O2006" s="155"/>
      <c r="P2006" s="155"/>
      <c r="Q2006" s="155"/>
    </row>
    <row r="2007">
      <c r="A2007" s="287"/>
      <c r="B2007" s="338"/>
      <c r="C2007" s="338"/>
      <c r="D2007" s="339"/>
      <c r="E2007" s="345"/>
      <c r="F2007" s="304"/>
      <c r="G2007" s="304"/>
      <c r="H2007" s="304"/>
      <c r="I2007" s="228"/>
      <c r="J2007" s="250"/>
      <c r="K2007" s="360"/>
      <c r="L2007" s="288"/>
      <c r="M2007" s="154"/>
      <c r="N2007" s="151"/>
      <c r="O2007" s="155"/>
      <c r="P2007" s="155"/>
      <c r="Q2007" s="155"/>
    </row>
    <row r="2008">
      <c r="A2008" s="287"/>
      <c r="B2008" s="338"/>
      <c r="C2008" s="338"/>
      <c r="D2008" s="339"/>
      <c r="E2008" s="345"/>
      <c r="F2008" s="305"/>
      <c r="G2008" s="305"/>
      <c r="H2008" s="305"/>
      <c r="I2008" s="230"/>
      <c r="J2008" s="246"/>
      <c r="K2008" s="359"/>
      <c r="L2008" s="285"/>
      <c r="M2008" s="154"/>
      <c r="N2008" s="151"/>
      <c r="O2008" s="155"/>
      <c r="P2008" s="155"/>
      <c r="Q2008" s="155"/>
    </row>
    <row r="2009">
      <c r="A2009" s="287"/>
      <c r="B2009" s="338"/>
      <c r="C2009" s="338"/>
      <c r="D2009" s="339"/>
      <c r="E2009" s="345"/>
      <c r="F2009" s="304"/>
      <c r="G2009" s="304"/>
      <c r="H2009" s="304"/>
      <c r="I2009" s="228"/>
      <c r="J2009" s="250"/>
      <c r="K2009" s="360"/>
      <c r="L2009" s="288"/>
      <c r="M2009" s="154"/>
      <c r="N2009" s="151"/>
      <c r="O2009" s="155"/>
      <c r="P2009" s="155"/>
      <c r="Q2009" s="155"/>
    </row>
    <row r="2010">
      <c r="A2010" s="287"/>
      <c r="B2010" s="338"/>
      <c r="C2010" s="338"/>
      <c r="D2010" s="339"/>
      <c r="E2010" s="345"/>
      <c r="F2010" s="305"/>
      <c r="G2010" s="305"/>
      <c r="H2010" s="305"/>
      <c r="I2010" s="230"/>
      <c r="J2010" s="246"/>
      <c r="K2010" s="359"/>
      <c r="L2010" s="285"/>
      <c r="M2010" s="154"/>
      <c r="N2010" s="151"/>
      <c r="O2010" s="155"/>
      <c r="P2010" s="155"/>
      <c r="Q2010" s="155"/>
    </row>
    <row r="2011">
      <c r="A2011" s="287"/>
      <c r="B2011" s="338"/>
      <c r="C2011" s="338"/>
      <c r="D2011" s="339"/>
      <c r="E2011" s="345"/>
      <c r="F2011" s="304"/>
      <c r="G2011" s="304"/>
      <c r="H2011" s="304"/>
      <c r="I2011" s="228"/>
      <c r="J2011" s="250"/>
      <c r="K2011" s="360"/>
      <c r="L2011" s="288"/>
      <c r="M2011" s="154"/>
      <c r="N2011" s="151"/>
      <c r="O2011" s="155"/>
      <c r="P2011" s="155"/>
      <c r="Q2011" s="155"/>
    </row>
    <row r="2012">
      <c r="A2012" s="287"/>
      <c r="B2012" s="338"/>
      <c r="C2012" s="338"/>
      <c r="D2012" s="339"/>
      <c r="E2012" s="345"/>
      <c r="F2012" s="305"/>
      <c r="G2012" s="305"/>
      <c r="H2012" s="305"/>
      <c r="I2012" s="230"/>
      <c r="J2012" s="246"/>
      <c r="K2012" s="359"/>
      <c r="L2012" s="285"/>
      <c r="M2012" s="154"/>
      <c r="N2012" s="151"/>
      <c r="O2012" s="155"/>
      <c r="P2012" s="155"/>
      <c r="Q2012" s="155"/>
    </row>
    <row r="2013">
      <c r="A2013" s="287"/>
      <c r="B2013" s="338"/>
      <c r="C2013" s="338"/>
      <c r="D2013" s="339"/>
      <c r="E2013" s="345"/>
      <c r="F2013" s="304"/>
      <c r="G2013" s="304"/>
      <c r="H2013" s="304"/>
      <c r="I2013" s="228"/>
      <c r="J2013" s="250"/>
      <c r="K2013" s="360"/>
      <c r="L2013" s="288"/>
      <c r="M2013" s="154"/>
      <c r="N2013" s="151"/>
      <c r="O2013" s="155"/>
      <c r="P2013" s="155"/>
      <c r="Q2013" s="155"/>
    </row>
    <row r="2014">
      <c r="A2014" s="287"/>
      <c r="B2014" s="338"/>
      <c r="C2014" s="338"/>
      <c r="D2014" s="339"/>
      <c r="E2014" s="345"/>
      <c r="F2014" s="305"/>
      <c r="G2014" s="305"/>
      <c r="H2014" s="305"/>
      <c r="I2014" s="230"/>
      <c r="J2014" s="246"/>
      <c r="K2014" s="359"/>
      <c r="L2014" s="285"/>
      <c r="M2014" s="154"/>
      <c r="N2014" s="151"/>
      <c r="O2014" s="155"/>
      <c r="P2014" s="155"/>
      <c r="Q2014" s="155"/>
    </row>
    <row r="2015">
      <c r="A2015" s="287"/>
      <c r="B2015" s="338"/>
      <c r="C2015" s="338"/>
      <c r="D2015" s="339"/>
      <c r="E2015" s="345"/>
      <c r="F2015" s="304"/>
      <c r="G2015" s="304"/>
      <c r="H2015" s="304"/>
      <c r="I2015" s="228"/>
      <c r="J2015" s="250"/>
      <c r="K2015" s="360"/>
      <c r="L2015" s="288"/>
      <c r="M2015" s="154"/>
      <c r="N2015" s="151"/>
      <c r="O2015" s="155"/>
      <c r="P2015" s="155"/>
      <c r="Q2015" s="155"/>
    </row>
    <row r="2016">
      <c r="A2016" s="287"/>
      <c r="B2016" s="338"/>
      <c r="C2016" s="338"/>
      <c r="D2016" s="339"/>
      <c r="E2016" s="345"/>
      <c r="F2016" s="305"/>
      <c r="G2016" s="305"/>
      <c r="H2016" s="305"/>
      <c r="I2016" s="230"/>
      <c r="J2016" s="246"/>
      <c r="K2016" s="359"/>
      <c r="L2016" s="285"/>
      <c r="M2016" s="154"/>
      <c r="N2016" s="151"/>
      <c r="O2016" s="155"/>
      <c r="P2016" s="155"/>
      <c r="Q2016" s="155"/>
    </row>
    <row r="2017">
      <c r="A2017" s="287"/>
      <c r="B2017" s="338"/>
      <c r="C2017" s="338"/>
      <c r="D2017" s="339"/>
      <c r="E2017" s="345"/>
      <c r="F2017" s="304"/>
      <c r="G2017" s="304"/>
      <c r="H2017" s="304"/>
      <c r="I2017" s="228"/>
      <c r="J2017" s="250"/>
      <c r="K2017" s="360"/>
      <c r="L2017" s="288"/>
      <c r="M2017" s="154"/>
      <c r="N2017" s="151"/>
      <c r="O2017" s="155"/>
      <c r="P2017" s="155"/>
      <c r="Q2017" s="155"/>
    </row>
    <row r="2018">
      <c r="A2018" s="287"/>
      <c r="B2018" s="338"/>
      <c r="C2018" s="338"/>
      <c r="D2018" s="339"/>
      <c r="E2018" s="345"/>
      <c r="F2018" s="305"/>
      <c r="G2018" s="305"/>
      <c r="H2018" s="305"/>
      <c r="I2018" s="230"/>
      <c r="J2018" s="246"/>
      <c r="K2018" s="359"/>
      <c r="L2018" s="285"/>
      <c r="M2018" s="154"/>
      <c r="N2018" s="151"/>
      <c r="O2018" s="155"/>
      <c r="P2018" s="155"/>
      <c r="Q2018" s="155"/>
    </row>
    <row r="2019">
      <c r="A2019" s="287"/>
      <c r="B2019" s="338"/>
      <c r="C2019" s="338"/>
      <c r="D2019" s="339"/>
      <c r="E2019" s="345"/>
      <c r="F2019" s="304"/>
      <c r="G2019" s="304"/>
      <c r="H2019" s="304"/>
      <c r="I2019" s="228"/>
      <c r="J2019" s="250"/>
      <c r="K2019" s="360"/>
      <c r="L2019" s="288"/>
      <c r="M2019" s="154"/>
      <c r="N2019" s="151"/>
      <c r="O2019" s="155"/>
      <c r="P2019" s="155"/>
      <c r="Q2019" s="155"/>
    </row>
    <row r="2020">
      <c r="A2020" s="287"/>
      <c r="B2020" s="338"/>
      <c r="C2020" s="338"/>
      <c r="D2020" s="339"/>
      <c r="E2020" s="345"/>
      <c r="F2020" s="305"/>
      <c r="G2020" s="305"/>
      <c r="H2020" s="305"/>
      <c r="I2020" s="230"/>
      <c r="J2020" s="246"/>
      <c r="K2020" s="359"/>
      <c r="L2020" s="285"/>
      <c r="M2020" s="154"/>
      <c r="N2020" s="151"/>
      <c r="O2020" s="155"/>
      <c r="P2020" s="155"/>
      <c r="Q2020" s="155"/>
    </row>
    <row r="2021">
      <c r="A2021" s="287"/>
      <c r="B2021" s="338"/>
      <c r="C2021" s="338"/>
      <c r="D2021" s="339"/>
      <c r="E2021" s="345"/>
      <c r="F2021" s="304"/>
      <c r="G2021" s="304"/>
      <c r="H2021" s="304"/>
      <c r="I2021" s="228"/>
      <c r="J2021" s="250"/>
      <c r="K2021" s="360"/>
      <c r="L2021" s="288"/>
      <c r="M2021" s="154"/>
      <c r="N2021" s="151"/>
      <c r="O2021" s="155"/>
      <c r="P2021" s="155"/>
      <c r="Q2021" s="155"/>
    </row>
    <row r="2022">
      <c r="A2022" s="287"/>
      <c r="B2022" s="338"/>
      <c r="C2022" s="338"/>
      <c r="D2022" s="339"/>
      <c r="E2022" s="345"/>
      <c r="F2022" s="305"/>
      <c r="G2022" s="305"/>
      <c r="H2022" s="305"/>
      <c r="I2022" s="230"/>
      <c r="J2022" s="246"/>
      <c r="K2022" s="359"/>
      <c r="L2022" s="285"/>
      <c r="M2022" s="154"/>
      <c r="N2022" s="151"/>
      <c r="O2022" s="155"/>
      <c r="P2022" s="155"/>
      <c r="Q2022" s="155"/>
    </row>
    <row r="2023">
      <c r="A2023" s="287"/>
      <c r="B2023" s="338"/>
      <c r="C2023" s="338"/>
      <c r="D2023" s="339"/>
      <c r="E2023" s="345"/>
      <c r="F2023" s="304"/>
      <c r="G2023" s="304"/>
      <c r="H2023" s="304"/>
      <c r="I2023" s="228"/>
      <c r="J2023" s="250"/>
      <c r="K2023" s="360"/>
      <c r="L2023" s="288"/>
      <c r="M2023" s="154"/>
      <c r="N2023" s="151"/>
      <c r="O2023" s="155"/>
      <c r="P2023" s="155"/>
      <c r="Q2023" s="155"/>
    </row>
    <row r="2024">
      <c r="A2024" s="287"/>
      <c r="B2024" s="338"/>
      <c r="C2024" s="338"/>
      <c r="D2024" s="339"/>
      <c r="E2024" s="345"/>
      <c r="F2024" s="305"/>
      <c r="G2024" s="305"/>
      <c r="H2024" s="305"/>
      <c r="I2024" s="230"/>
      <c r="J2024" s="246"/>
      <c r="K2024" s="359"/>
      <c r="L2024" s="285"/>
      <c r="M2024" s="154"/>
      <c r="N2024" s="151"/>
      <c r="O2024" s="155"/>
      <c r="P2024" s="155"/>
      <c r="Q2024" s="155"/>
    </row>
    <row r="2025">
      <c r="A2025" s="287"/>
      <c r="B2025" s="338"/>
      <c r="C2025" s="338"/>
      <c r="D2025" s="339"/>
      <c r="E2025" s="345"/>
      <c r="F2025" s="304"/>
      <c r="G2025" s="304"/>
      <c r="H2025" s="304"/>
      <c r="I2025" s="228"/>
      <c r="J2025" s="250"/>
      <c r="K2025" s="360"/>
      <c r="L2025" s="288"/>
      <c r="M2025" s="154"/>
      <c r="N2025" s="151"/>
      <c r="O2025" s="155"/>
      <c r="P2025" s="155"/>
      <c r="Q2025" s="155"/>
    </row>
    <row r="2026">
      <c r="A2026" s="287"/>
      <c r="B2026" s="338"/>
      <c r="C2026" s="338"/>
      <c r="D2026" s="339"/>
      <c r="E2026" s="345"/>
      <c r="F2026" s="305"/>
      <c r="G2026" s="305"/>
      <c r="H2026" s="305"/>
      <c r="I2026" s="230"/>
      <c r="J2026" s="246"/>
      <c r="K2026" s="359"/>
      <c r="L2026" s="285"/>
      <c r="M2026" s="154"/>
      <c r="N2026" s="151"/>
      <c r="O2026" s="155"/>
      <c r="P2026" s="155"/>
      <c r="Q2026" s="155"/>
    </row>
    <row r="2027">
      <c r="A2027" s="287"/>
      <c r="B2027" s="338"/>
      <c r="C2027" s="338"/>
      <c r="D2027" s="339"/>
      <c r="E2027" s="345"/>
      <c r="F2027" s="304"/>
      <c r="G2027" s="304"/>
      <c r="H2027" s="304"/>
      <c r="I2027" s="228"/>
      <c r="J2027" s="250"/>
      <c r="K2027" s="360"/>
      <c r="L2027" s="288"/>
      <c r="M2027" s="154"/>
      <c r="N2027" s="151"/>
      <c r="O2027" s="155"/>
      <c r="P2027" s="155"/>
      <c r="Q2027" s="155"/>
    </row>
    <row r="2028">
      <c r="A2028" s="287"/>
      <c r="B2028" s="338"/>
      <c r="C2028" s="338"/>
      <c r="D2028" s="339"/>
      <c r="E2028" s="345"/>
      <c r="F2028" s="305"/>
      <c r="G2028" s="305"/>
      <c r="H2028" s="305"/>
      <c r="I2028" s="230"/>
      <c r="J2028" s="246"/>
      <c r="K2028" s="359"/>
      <c r="L2028" s="285"/>
      <c r="M2028" s="154"/>
      <c r="N2028" s="151"/>
      <c r="O2028" s="155"/>
      <c r="P2028" s="155"/>
      <c r="Q2028" s="155"/>
    </row>
    <row r="2029">
      <c r="A2029" s="287"/>
      <c r="B2029" s="338"/>
      <c r="C2029" s="338"/>
      <c r="D2029" s="339"/>
      <c r="E2029" s="345"/>
      <c r="F2029" s="304"/>
      <c r="G2029" s="304"/>
      <c r="H2029" s="304"/>
      <c r="I2029" s="228"/>
      <c r="J2029" s="250"/>
      <c r="K2029" s="360"/>
      <c r="L2029" s="288"/>
      <c r="M2029" s="154"/>
      <c r="N2029" s="151"/>
      <c r="O2029" s="155"/>
      <c r="P2029" s="155"/>
      <c r="Q2029" s="155"/>
    </row>
    <row r="2030">
      <c r="A2030" s="287"/>
      <c r="B2030" s="338"/>
      <c r="C2030" s="338"/>
      <c r="D2030" s="339"/>
      <c r="E2030" s="345"/>
      <c r="F2030" s="305"/>
      <c r="G2030" s="305"/>
      <c r="H2030" s="305"/>
      <c r="I2030" s="230"/>
      <c r="J2030" s="246"/>
      <c r="K2030" s="359"/>
      <c r="L2030" s="285"/>
      <c r="M2030" s="154"/>
      <c r="N2030" s="151"/>
      <c r="O2030" s="155"/>
      <c r="P2030" s="155"/>
      <c r="Q2030" s="155"/>
    </row>
    <row r="2031">
      <c r="A2031" s="287"/>
      <c r="B2031" s="338"/>
      <c r="C2031" s="338"/>
      <c r="D2031" s="339"/>
      <c r="E2031" s="345"/>
      <c r="F2031" s="304"/>
      <c r="G2031" s="304"/>
      <c r="H2031" s="304"/>
      <c r="I2031" s="228"/>
      <c r="J2031" s="250"/>
      <c r="K2031" s="360"/>
      <c r="L2031" s="288"/>
      <c r="M2031" s="154"/>
      <c r="N2031" s="151"/>
      <c r="O2031" s="155"/>
      <c r="P2031" s="155"/>
      <c r="Q2031" s="155"/>
    </row>
    <row r="2032">
      <c r="A2032" s="287"/>
      <c r="B2032" s="338"/>
      <c r="C2032" s="338"/>
      <c r="D2032" s="339"/>
      <c r="E2032" s="345"/>
      <c r="F2032" s="305"/>
      <c r="G2032" s="305"/>
      <c r="H2032" s="305"/>
      <c r="I2032" s="230"/>
      <c r="J2032" s="246"/>
      <c r="K2032" s="359"/>
      <c r="L2032" s="285"/>
      <c r="M2032" s="154"/>
      <c r="N2032" s="151"/>
      <c r="O2032" s="155"/>
      <c r="P2032" s="155"/>
      <c r="Q2032" s="155"/>
    </row>
    <row r="2033">
      <c r="A2033" s="287"/>
      <c r="B2033" s="338"/>
      <c r="C2033" s="338"/>
      <c r="D2033" s="339"/>
      <c r="E2033" s="345"/>
      <c r="F2033" s="304"/>
      <c r="G2033" s="304"/>
      <c r="H2033" s="304"/>
      <c r="I2033" s="228"/>
      <c r="J2033" s="250"/>
      <c r="K2033" s="360"/>
      <c r="L2033" s="288"/>
      <c r="M2033" s="154"/>
      <c r="N2033" s="151"/>
      <c r="O2033" s="155"/>
      <c r="P2033" s="155"/>
      <c r="Q2033" s="155"/>
    </row>
    <row r="2034">
      <c r="A2034" s="287"/>
      <c r="B2034" s="338"/>
      <c r="C2034" s="338"/>
      <c r="D2034" s="339"/>
      <c r="E2034" s="345"/>
      <c r="F2034" s="305"/>
      <c r="G2034" s="305"/>
      <c r="H2034" s="305"/>
      <c r="I2034" s="230"/>
      <c r="J2034" s="246"/>
      <c r="K2034" s="359"/>
      <c r="L2034" s="285"/>
      <c r="M2034" s="154"/>
      <c r="N2034" s="151"/>
      <c r="O2034" s="155"/>
      <c r="P2034" s="155"/>
      <c r="Q2034" s="155"/>
    </row>
    <row r="2035">
      <c r="A2035" s="287"/>
      <c r="B2035" s="338"/>
      <c r="C2035" s="338"/>
      <c r="D2035" s="339"/>
      <c r="E2035" s="345"/>
      <c r="F2035" s="304"/>
      <c r="G2035" s="304"/>
      <c r="H2035" s="304"/>
      <c r="I2035" s="228"/>
      <c r="J2035" s="250"/>
      <c r="K2035" s="360"/>
      <c r="L2035" s="288"/>
      <c r="M2035" s="154"/>
      <c r="N2035" s="151"/>
      <c r="O2035" s="155"/>
      <c r="P2035" s="155"/>
      <c r="Q2035" s="155"/>
    </row>
    <row r="2036">
      <c r="A2036" s="287"/>
      <c r="B2036" s="338"/>
      <c r="C2036" s="338"/>
      <c r="D2036" s="339"/>
      <c r="E2036" s="345"/>
      <c r="F2036" s="305"/>
      <c r="G2036" s="305"/>
      <c r="H2036" s="305"/>
      <c r="I2036" s="230"/>
      <c r="J2036" s="246"/>
      <c r="K2036" s="359"/>
      <c r="L2036" s="285"/>
      <c r="M2036" s="154"/>
      <c r="N2036" s="151"/>
      <c r="O2036" s="155"/>
      <c r="P2036" s="155"/>
      <c r="Q2036" s="155"/>
    </row>
    <row r="2037">
      <c r="A2037" s="287"/>
      <c r="B2037" s="338"/>
      <c r="C2037" s="338"/>
      <c r="D2037" s="339"/>
      <c r="E2037" s="345"/>
      <c r="F2037" s="304"/>
      <c r="G2037" s="304"/>
      <c r="H2037" s="304"/>
      <c r="I2037" s="228"/>
      <c r="J2037" s="250"/>
      <c r="K2037" s="360"/>
      <c r="L2037" s="288"/>
      <c r="M2037" s="154"/>
      <c r="N2037" s="151"/>
      <c r="O2037" s="155"/>
      <c r="P2037" s="155"/>
      <c r="Q2037" s="155"/>
    </row>
    <row r="2038">
      <c r="A2038" s="287"/>
      <c r="B2038" s="338"/>
      <c r="C2038" s="338"/>
      <c r="D2038" s="339"/>
      <c r="E2038" s="345"/>
      <c r="F2038" s="305"/>
      <c r="G2038" s="305"/>
      <c r="H2038" s="305"/>
      <c r="I2038" s="230"/>
      <c r="J2038" s="246"/>
      <c r="K2038" s="359"/>
      <c r="L2038" s="285"/>
      <c r="M2038" s="154"/>
      <c r="N2038" s="151"/>
      <c r="O2038" s="155"/>
      <c r="P2038" s="155"/>
      <c r="Q2038" s="155"/>
    </row>
    <row r="2039">
      <c r="A2039" s="287"/>
      <c r="B2039" s="338"/>
      <c r="C2039" s="338"/>
      <c r="D2039" s="339"/>
      <c r="E2039" s="345"/>
      <c r="F2039" s="304"/>
      <c r="G2039" s="304"/>
      <c r="H2039" s="304"/>
      <c r="I2039" s="228"/>
      <c r="J2039" s="250"/>
      <c r="K2039" s="360"/>
      <c r="L2039" s="288"/>
      <c r="M2039" s="154"/>
      <c r="N2039" s="151"/>
      <c r="O2039" s="155"/>
      <c r="P2039" s="155"/>
      <c r="Q2039" s="155"/>
    </row>
    <row r="2040">
      <c r="A2040" s="287"/>
      <c r="B2040" s="338"/>
      <c r="C2040" s="338"/>
      <c r="D2040" s="339"/>
      <c r="E2040" s="345"/>
      <c r="F2040" s="305"/>
      <c r="G2040" s="305"/>
      <c r="H2040" s="305"/>
      <c r="I2040" s="230"/>
      <c r="J2040" s="246"/>
      <c r="K2040" s="359"/>
      <c r="L2040" s="285"/>
      <c r="M2040" s="154"/>
      <c r="N2040" s="151"/>
      <c r="O2040" s="155"/>
      <c r="P2040" s="155"/>
      <c r="Q2040" s="155"/>
    </row>
    <row r="2041">
      <c r="A2041" s="287"/>
      <c r="B2041" s="338"/>
      <c r="C2041" s="338"/>
      <c r="D2041" s="339"/>
      <c r="E2041" s="345"/>
      <c r="F2041" s="304"/>
      <c r="G2041" s="304"/>
      <c r="H2041" s="304"/>
      <c r="I2041" s="228"/>
      <c r="J2041" s="250"/>
      <c r="K2041" s="360"/>
      <c r="L2041" s="288"/>
      <c r="M2041" s="154"/>
      <c r="N2041" s="151"/>
      <c r="O2041" s="155"/>
      <c r="P2041" s="155"/>
      <c r="Q2041" s="155"/>
    </row>
    <row r="2042">
      <c r="A2042" s="287"/>
      <c r="B2042" s="338"/>
      <c r="C2042" s="338"/>
      <c r="D2042" s="339"/>
      <c r="E2042" s="345"/>
      <c r="F2042" s="305"/>
      <c r="G2042" s="305"/>
      <c r="H2042" s="305"/>
      <c r="I2042" s="230"/>
      <c r="J2042" s="246"/>
      <c r="K2042" s="359"/>
      <c r="L2042" s="285"/>
      <c r="M2042" s="154"/>
      <c r="N2042" s="151"/>
      <c r="O2042" s="155"/>
      <c r="P2042" s="155"/>
      <c r="Q2042" s="155"/>
    </row>
    <row r="2043">
      <c r="A2043" s="287"/>
      <c r="B2043" s="338"/>
      <c r="C2043" s="338"/>
      <c r="D2043" s="339"/>
      <c r="E2043" s="345"/>
      <c r="F2043" s="304"/>
      <c r="G2043" s="304"/>
      <c r="H2043" s="304"/>
      <c r="I2043" s="228"/>
      <c r="J2043" s="250"/>
      <c r="K2043" s="360"/>
      <c r="L2043" s="288"/>
      <c r="M2043" s="154"/>
      <c r="N2043" s="151"/>
      <c r="O2043" s="155"/>
      <c r="P2043" s="155"/>
      <c r="Q2043" s="155"/>
    </row>
    <row r="2044">
      <c r="A2044" s="287"/>
      <c r="B2044" s="338"/>
      <c r="C2044" s="338"/>
      <c r="D2044" s="339"/>
      <c r="E2044" s="345"/>
      <c r="F2044" s="305"/>
      <c r="G2044" s="305"/>
      <c r="H2044" s="305"/>
      <c r="I2044" s="230"/>
      <c r="J2044" s="246"/>
      <c r="K2044" s="359"/>
      <c r="L2044" s="285"/>
      <c r="M2044" s="154"/>
      <c r="N2044" s="151"/>
      <c r="O2044" s="155"/>
      <c r="P2044" s="155"/>
      <c r="Q2044" s="155"/>
    </row>
    <row r="2045">
      <c r="A2045" s="287"/>
      <c r="B2045" s="338"/>
      <c r="C2045" s="338"/>
      <c r="D2045" s="339"/>
      <c r="E2045" s="345"/>
      <c r="F2045" s="304"/>
      <c r="G2045" s="304"/>
      <c r="H2045" s="304"/>
      <c r="I2045" s="228"/>
      <c r="J2045" s="250"/>
      <c r="K2045" s="360"/>
      <c r="L2045" s="288"/>
      <c r="M2045" s="154"/>
      <c r="N2045" s="151"/>
      <c r="O2045" s="155"/>
      <c r="P2045" s="155"/>
      <c r="Q2045" s="155"/>
    </row>
    <row r="2046">
      <c r="A2046" s="287"/>
      <c r="B2046" s="338"/>
      <c r="C2046" s="338"/>
      <c r="D2046" s="339"/>
      <c r="E2046" s="345"/>
      <c r="F2046" s="305"/>
      <c r="G2046" s="305"/>
      <c r="H2046" s="305"/>
      <c r="I2046" s="230"/>
      <c r="J2046" s="246"/>
      <c r="K2046" s="359"/>
      <c r="L2046" s="285"/>
      <c r="M2046" s="154"/>
      <c r="N2046" s="151"/>
      <c r="O2046" s="155"/>
      <c r="P2046" s="155"/>
      <c r="Q2046" s="155"/>
    </row>
    <row r="2047">
      <c r="A2047" s="287"/>
      <c r="B2047" s="338"/>
      <c r="C2047" s="338"/>
      <c r="D2047" s="339"/>
      <c r="E2047" s="345"/>
      <c r="F2047" s="304"/>
      <c r="G2047" s="304"/>
      <c r="H2047" s="304"/>
      <c r="I2047" s="228"/>
      <c r="J2047" s="250"/>
      <c r="K2047" s="360"/>
      <c r="L2047" s="288"/>
      <c r="M2047" s="154"/>
      <c r="N2047" s="151"/>
      <c r="O2047" s="155"/>
      <c r="P2047" s="155"/>
      <c r="Q2047" s="155"/>
    </row>
    <row r="2048">
      <c r="A2048" s="287"/>
      <c r="B2048" s="338"/>
      <c r="C2048" s="338"/>
      <c r="D2048" s="339"/>
      <c r="E2048" s="345"/>
      <c r="F2048" s="305"/>
      <c r="G2048" s="305"/>
      <c r="H2048" s="305"/>
      <c r="I2048" s="230"/>
      <c r="J2048" s="246"/>
      <c r="K2048" s="359"/>
      <c r="L2048" s="285"/>
      <c r="M2048" s="154"/>
      <c r="N2048" s="151"/>
      <c r="O2048" s="155"/>
      <c r="P2048" s="155"/>
      <c r="Q2048" s="155"/>
    </row>
    <row r="2049">
      <c r="A2049" s="287"/>
      <c r="B2049" s="338"/>
      <c r="C2049" s="338"/>
      <c r="D2049" s="339"/>
      <c r="E2049" s="345"/>
      <c r="F2049" s="304"/>
      <c r="G2049" s="304"/>
      <c r="H2049" s="304"/>
      <c r="I2049" s="228"/>
      <c r="J2049" s="250"/>
      <c r="K2049" s="360"/>
      <c r="L2049" s="288"/>
      <c r="M2049" s="154"/>
      <c r="N2049" s="151"/>
      <c r="O2049" s="155"/>
      <c r="P2049" s="155"/>
      <c r="Q2049" s="155"/>
    </row>
    <row r="2050">
      <c r="A2050" s="287"/>
      <c r="B2050" s="338"/>
      <c r="C2050" s="338"/>
      <c r="D2050" s="339"/>
      <c r="E2050" s="345"/>
      <c r="F2050" s="305"/>
      <c r="G2050" s="305"/>
      <c r="H2050" s="305"/>
      <c r="I2050" s="230"/>
      <c r="J2050" s="246"/>
      <c r="K2050" s="359"/>
      <c r="L2050" s="285"/>
      <c r="M2050" s="154"/>
      <c r="N2050" s="151"/>
      <c r="O2050" s="155"/>
      <c r="P2050" s="155"/>
      <c r="Q2050" s="155"/>
    </row>
    <row r="2051">
      <c r="A2051" s="287"/>
      <c r="B2051" s="338"/>
      <c r="C2051" s="338"/>
      <c r="D2051" s="339"/>
      <c r="E2051" s="345"/>
      <c r="F2051" s="304"/>
      <c r="G2051" s="304"/>
      <c r="H2051" s="304"/>
      <c r="I2051" s="228"/>
      <c r="J2051" s="250"/>
      <c r="K2051" s="360"/>
      <c r="L2051" s="288"/>
      <c r="M2051" s="154"/>
      <c r="N2051" s="151"/>
      <c r="O2051" s="155"/>
      <c r="P2051" s="155"/>
      <c r="Q2051" s="155"/>
    </row>
    <row r="2052">
      <c r="A2052" s="287"/>
      <c r="B2052" s="338"/>
      <c r="C2052" s="338"/>
      <c r="D2052" s="339"/>
      <c r="E2052" s="345"/>
      <c r="F2052" s="305"/>
      <c r="G2052" s="305"/>
      <c r="H2052" s="305"/>
      <c r="I2052" s="230"/>
      <c r="J2052" s="246"/>
      <c r="K2052" s="359"/>
      <c r="L2052" s="285"/>
      <c r="M2052" s="154"/>
      <c r="N2052" s="151"/>
      <c r="O2052" s="155"/>
      <c r="P2052" s="155"/>
      <c r="Q2052" s="155"/>
    </row>
    <row r="2053">
      <c r="A2053" s="287"/>
      <c r="B2053" s="338"/>
      <c r="C2053" s="338"/>
      <c r="D2053" s="339"/>
      <c r="E2053" s="345"/>
      <c r="F2053" s="304"/>
      <c r="G2053" s="304"/>
      <c r="H2053" s="304"/>
      <c r="I2053" s="228"/>
      <c r="J2053" s="250"/>
      <c r="K2053" s="360"/>
      <c r="L2053" s="288"/>
      <c r="M2053" s="154"/>
      <c r="N2053" s="151"/>
      <c r="O2053" s="155"/>
      <c r="P2053" s="155"/>
      <c r="Q2053" s="155"/>
    </row>
    <row r="2054">
      <c r="A2054" s="287"/>
      <c r="B2054" s="338"/>
      <c r="C2054" s="338"/>
      <c r="D2054" s="339"/>
      <c r="E2054" s="345"/>
      <c r="F2054" s="305"/>
      <c r="G2054" s="305"/>
      <c r="H2054" s="305"/>
      <c r="I2054" s="230"/>
      <c r="J2054" s="246"/>
      <c r="K2054" s="359"/>
      <c r="L2054" s="285"/>
      <c r="M2054" s="154"/>
      <c r="N2054" s="151"/>
      <c r="O2054" s="155"/>
      <c r="P2054" s="155"/>
      <c r="Q2054" s="155"/>
    </row>
    <row r="2055">
      <c r="A2055" s="287"/>
      <c r="B2055" s="338"/>
      <c r="C2055" s="338"/>
      <c r="D2055" s="339"/>
      <c r="E2055" s="345"/>
      <c r="F2055" s="304"/>
      <c r="G2055" s="304"/>
      <c r="H2055" s="304"/>
      <c r="I2055" s="228"/>
      <c r="J2055" s="250"/>
      <c r="K2055" s="360"/>
      <c r="L2055" s="288"/>
      <c r="M2055" s="154"/>
      <c r="N2055" s="151"/>
      <c r="O2055" s="155"/>
      <c r="P2055" s="155"/>
      <c r="Q2055" s="155"/>
    </row>
    <row r="2056">
      <c r="A2056" s="287"/>
      <c r="B2056" s="338"/>
      <c r="C2056" s="338"/>
      <c r="D2056" s="339"/>
      <c r="E2056" s="345"/>
      <c r="F2056" s="305"/>
      <c r="G2056" s="305"/>
      <c r="H2056" s="305"/>
      <c r="I2056" s="230"/>
      <c r="J2056" s="246"/>
      <c r="K2056" s="359"/>
      <c r="L2056" s="285"/>
      <c r="M2056" s="154"/>
      <c r="N2056" s="151"/>
      <c r="O2056" s="155"/>
      <c r="P2056" s="155"/>
      <c r="Q2056" s="155"/>
    </row>
    <row r="2057">
      <c r="A2057" s="287"/>
      <c r="B2057" s="338"/>
      <c r="C2057" s="338"/>
      <c r="D2057" s="339"/>
      <c r="E2057" s="345"/>
      <c r="F2057" s="304"/>
      <c r="G2057" s="304"/>
      <c r="H2057" s="304"/>
      <c r="I2057" s="228"/>
      <c r="J2057" s="250"/>
      <c r="K2057" s="360"/>
      <c r="L2057" s="288"/>
      <c r="M2057" s="154"/>
      <c r="N2057" s="151"/>
      <c r="O2057" s="155"/>
      <c r="P2057" s="155"/>
      <c r="Q2057" s="155"/>
    </row>
    <row r="2058">
      <c r="A2058" s="287"/>
      <c r="B2058" s="338"/>
      <c r="C2058" s="338"/>
      <c r="D2058" s="339"/>
      <c r="E2058" s="345"/>
      <c r="F2058" s="305"/>
      <c r="G2058" s="305"/>
      <c r="H2058" s="305"/>
      <c r="I2058" s="230"/>
      <c r="J2058" s="246"/>
      <c r="K2058" s="359"/>
      <c r="L2058" s="285"/>
      <c r="M2058" s="154"/>
      <c r="N2058" s="151"/>
      <c r="O2058" s="155"/>
      <c r="P2058" s="155"/>
      <c r="Q2058" s="155"/>
    </row>
    <row r="2059">
      <c r="A2059" s="287"/>
      <c r="B2059" s="338"/>
      <c r="C2059" s="338"/>
      <c r="D2059" s="339"/>
      <c r="E2059" s="345"/>
      <c r="F2059" s="304"/>
      <c r="G2059" s="304"/>
      <c r="H2059" s="304"/>
      <c r="I2059" s="228"/>
      <c r="J2059" s="250"/>
      <c r="K2059" s="360"/>
      <c r="L2059" s="288"/>
      <c r="M2059" s="154"/>
      <c r="N2059" s="151"/>
      <c r="O2059" s="155"/>
      <c r="P2059" s="155"/>
      <c r="Q2059" s="155"/>
    </row>
    <row r="2060">
      <c r="A2060" s="287"/>
      <c r="B2060" s="338"/>
      <c r="C2060" s="338"/>
      <c r="D2060" s="339"/>
      <c r="E2060" s="345"/>
      <c r="F2060" s="305"/>
      <c r="G2060" s="305"/>
      <c r="H2060" s="305"/>
      <c r="I2060" s="230"/>
      <c r="J2060" s="246"/>
      <c r="K2060" s="359"/>
      <c r="L2060" s="285"/>
      <c r="M2060" s="154"/>
      <c r="N2060" s="151"/>
      <c r="O2060" s="155"/>
      <c r="P2060" s="155"/>
      <c r="Q2060" s="155"/>
    </row>
    <row r="2061">
      <c r="A2061" s="287"/>
      <c r="B2061" s="338"/>
      <c r="C2061" s="338"/>
      <c r="D2061" s="339"/>
      <c r="E2061" s="345"/>
      <c r="F2061" s="304"/>
      <c r="G2061" s="304"/>
      <c r="H2061" s="304"/>
      <c r="I2061" s="228"/>
      <c r="J2061" s="250"/>
      <c r="K2061" s="360"/>
      <c r="L2061" s="288"/>
      <c r="M2061" s="154"/>
      <c r="N2061" s="151"/>
      <c r="O2061" s="155"/>
      <c r="P2061" s="155"/>
      <c r="Q2061" s="155"/>
    </row>
    <row r="2062">
      <c r="A2062" s="287"/>
      <c r="B2062" s="338"/>
      <c r="C2062" s="338"/>
      <c r="D2062" s="339"/>
      <c r="E2062" s="345"/>
      <c r="F2062" s="305"/>
      <c r="G2062" s="305"/>
      <c r="H2062" s="305"/>
      <c r="I2062" s="230"/>
      <c r="J2062" s="246"/>
      <c r="K2062" s="359"/>
      <c r="L2062" s="285"/>
      <c r="M2062" s="154"/>
      <c r="N2062" s="151"/>
      <c r="O2062" s="155"/>
      <c r="P2062" s="155"/>
      <c r="Q2062" s="155"/>
    </row>
    <row r="2063">
      <c r="A2063" s="287"/>
      <c r="B2063" s="338"/>
      <c r="C2063" s="338"/>
      <c r="D2063" s="339"/>
      <c r="E2063" s="345"/>
      <c r="F2063" s="304"/>
      <c r="G2063" s="304"/>
      <c r="H2063" s="304"/>
      <c r="I2063" s="228"/>
      <c r="J2063" s="250"/>
      <c r="K2063" s="360"/>
      <c r="L2063" s="288"/>
      <c r="M2063" s="154"/>
      <c r="N2063" s="151"/>
      <c r="O2063" s="155"/>
      <c r="P2063" s="155"/>
      <c r="Q2063" s="155"/>
    </row>
    <row r="2064">
      <c r="A2064" s="287"/>
      <c r="B2064" s="338"/>
      <c r="C2064" s="338"/>
      <c r="D2064" s="339"/>
      <c r="E2064" s="345"/>
      <c r="F2064" s="305"/>
      <c r="G2064" s="305"/>
      <c r="H2064" s="305"/>
      <c r="I2064" s="230"/>
      <c r="J2064" s="246"/>
      <c r="K2064" s="359"/>
      <c r="L2064" s="285"/>
      <c r="M2064" s="154"/>
      <c r="N2064" s="151"/>
      <c r="O2064" s="155"/>
      <c r="P2064" s="155"/>
      <c r="Q2064" s="155"/>
    </row>
    <row r="2065">
      <c r="A2065" s="287"/>
      <c r="B2065" s="338"/>
      <c r="C2065" s="338"/>
      <c r="D2065" s="339"/>
      <c r="E2065" s="345"/>
      <c r="F2065" s="304"/>
      <c r="G2065" s="304"/>
      <c r="H2065" s="304"/>
      <c r="I2065" s="228"/>
      <c r="J2065" s="250"/>
      <c r="K2065" s="360"/>
      <c r="L2065" s="288"/>
      <c r="M2065" s="154"/>
      <c r="N2065" s="151"/>
      <c r="O2065" s="155"/>
      <c r="P2065" s="155"/>
      <c r="Q2065" s="155"/>
    </row>
    <row r="2066">
      <c r="A2066" s="287"/>
      <c r="B2066" s="338"/>
      <c r="C2066" s="338"/>
      <c r="D2066" s="339"/>
      <c r="E2066" s="345"/>
      <c r="F2066" s="305"/>
      <c r="G2066" s="305"/>
      <c r="H2066" s="305"/>
      <c r="I2066" s="230"/>
      <c r="J2066" s="246"/>
      <c r="K2066" s="359"/>
      <c r="L2066" s="285"/>
      <c r="M2066" s="154"/>
      <c r="N2066" s="151"/>
      <c r="O2066" s="155"/>
      <c r="P2066" s="155"/>
      <c r="Q2066" s="155"/>
    </row>
    <row r="2067">
      <c r="A2067" s="287"/>
      <c r="B2067" s="338"/>
      <c r="C2067" s="338"/>
      <c r="D2067" s="339"/>
      <c r="E2067" s="345"/>
      <c r="F2067" s="304"/>
      <c r="G2067" s="304"/>
      <c r="H2067" s="304"/>
      <c r="I2067" s="228"/>
      <c r="J2067" s="250"/>
      <c r="K2067" s="360"/>
      <c r="L2067" s="288"/>
      <c r="M2067" s="154"/>
      <c r="N2067" s="151"/>
      <c r="O2067" s="155"/>
      <c r="P2067" s="155"/>
      <c r="Q2067" s="155"/>
    </row>
    <row r="2068">
      <c r="A2068" s="287"/>
      <c r="B2068" s="338"/>
      <c r="C2068" s="338"/>
      <c r="D2068" s="339"/>
      <c r="E2068" s="345"/>
      <c r="F2068" s="305"/>
      <c r="G2068" s="305"/>
      <c r="H2068" s="305"/>
      <c r="I2068" s="230"/>
      <c r="J2068" s="246"/>
      <c r="K2068" s="359"/>
      <c r="L2068" s="285"/>
      <c r="M2068" s="154"/>
      <c r="N2068" s="151"/>
      <c r="O2068" s="155"/>
      <c r="P2068" s="155"/>
      <c r="Q2068" s="155"/>
    </row>
    <row r="2069">
      <c r="A2069" s="287"/>
      <c r="B2069" s="338"/>
      <c r="C2069" s="338"/>
      <c r="D2069" s="339"/>
      <c r="E2069" s="345"/>
      <c r="F2069" s="304"/>
      <c r="G2069" s="304"/>
      <c r="H2069" s="304"/>
      <c r="I2069" s="228"/>
      <c r="J2069" s="250"/>
      <c r="K2069" s="360"/>
      <c r="L2069" s="288"/>
      <c r="M2069" s="154"/>
      <c r="N2069" s="151"/>
      <c r="O2069" s="155"/>
      <c r="P2069" s="155"/>
      <c r="Q2069" s="155"/>
    </row>
    <row r="2070">
      <c r="A2070" s="287"/>
      <c r="B2070" s="338"/>
      <c r="C2070" s="338"/>
      <c r="D2070" s="339"/>
      <c r="E2070" s="345"/>
      <c r="F2070" s="305"/>
      <c r="G2070" s="305"/>
      <c r="H2070" s="305"/>
      <c r="I2070" s="230"/>
      <c r="J2070" s="246"/>
      <c r="K2070" s="359"/>
      <c r="L2070" s="285"/>
      <c r="M2070" s="154"/>
      <c r="N2070" s="151"/>
      <c r="O2070" s="155"/>
      <c r="P2070" s="155"/>
      <c r="Q2070" s="155"/>
    </row>
    <row r="2071">
      <c r="A2071" s="287"/>
      <c r="B2071" s="338"/>
      <c r="C2071" s="338"/>
      <c r="D2071" s="339"/>
      <c r="E2071" s="345"/>
      <c r="F2071" s="304"/>
      <c r="G2071" s="304"/>
      <c r="H2071" s="304"/>
      <c r="I2071" s="228"/>
      <c r="J2071" s="250"/>
      <c r="K2071" s="360"/>
      <c r="L2071" s="288"/>
      <c r="M2071" s="154"/>
      <c r="N2071" s="151"/>
      <c r="O2071" s="155"/>
      <c r="P2071" s="155"/>
      <c r="Q2071" s="155"/>
    </row>
    <row r="2072">
      <c r="A2072" s="287"/>
      <c r="B2072" s="338"/>
      <c r="C2072" s="338"/>
      <c r="D2072" s="339"/>
      <c r="E2072" s="345"/>
      <c r="F2072" s="305"/>
      <c r="G2072" s="305"/>
      <c r="H2072" s="305"/>
      <c r="I2072" s="230"/>
      <c r="J2072" s="246"/>
      <c r="K2072" s="359"/>
      <c r="L2072" s="285"/>
      <c r="M2072" s="154"/>
      <c r="N2072" s="151"/>
      <c r="O2072" s="155"/>
      <c r="P2072" s="155"/>
      <c r="Q2072" s="155"/>
    </row>
    <row r="2073">
      <c r="A2073" s="287"/>
      <c r="B2073" s="338"/>
      <c r="C2073" s="338"/>
      <c r="D2073" s="339"/>
      <c r="E2073" s="345"/>
      <c r="F2073" s="304"/>
      <c r="G2073" s="304"/>
      <c r="H2073" s="304"/>
      <c r="I2073" s="228"/>
      <c r="J2073" s="250"/>
      <c r="K2073" s="360"/>
      <c r="L2073" s="288"/>
      <c r="M2073" s="154"/>
      <c r="N2073" s="151"/>
      <c r="O2073" s="155"/>
      <c r="P2073" s="155"/>
      <c r="Q2073" s="155"/>
    </row>
    <row r="2074">
      <c r="A2074" s="287"/>
      <c r="B2074" s="338"/>
      <c r="C2074" s="338"/>
      <c r="D2074" s="339"/>
      <c r="E2074" s="345"/>
      <c r="F2074" s="305"/>
      <c r="G2074" s="305"/>
      <c r="H2074" s="305"/>
      <c r="I2074" s="230"/>
      <c r="J2074" s="246"/>
      <c r="K2074" s="359"/>
      <c r="L2074" s="285"/>
      <c r="M2074" s="154"/>
      <c r="N2074" s="151"/>
      <c r="O2074" s="155"/>
      <c r="P2074" s="155"/>
      <c r="Q2074" s="155"/>
    </row>
    <row r="2075">
      <c r="A2075" s="287"/>
      <c r="B2075" s="338"/>
      <c r="C2075" s="338"/>
      <c r="D2075" s="339"/>
      <c r="E2075" s="345"/>
      <c r="F2075" s="304"/>
      <c r="G2075" s="304"/>
      <c r="H2075" s="304"/>
      <c r="I2075" s="228"/>
      <c r="J2075" s="250"/>
      <c r="K2075" s="360"/>
      <c r="L2075" s="288"/>
      <c r="M2075" s="154"/>
      <c r="N2075" s="151"/>
      <c r="O2075" s="155"/>
      <c r="P2075" s="155"/>
      <c r="Q2075" s="155"/>
    </row>
    <row r="2076">
      <c r="A2076" s="287"/>
      <c r="B2076" s="338"/>
      <c r="C2076" s="338"/>
      <c r="D2076" s="339"/>
      <c r="E2076" s="345"/>
      <c r="F2076" s="305"/>
      <c r="G2076" s="305"/>
      <c r="H2076" s="305"/>
      <c r="I2076" s="230"/>
      <c r="J2076" s="246"/>
      <c r="K2076" s="359"/>
      <c r="L2076" s="285"/>
      <c r="M2076" s="154"/>
      <c r="N2076" s="151"/>
      <c r="O2076" s="155"/>
      <c r="P2076" s="155"/>
      <c r="Q2076" s="155"/>
    </row>
    <row r="2077">
      <c r="A2077" s="287"/>
      <c r="B2077" s="338"/>
      <c r="C2077" s="338"/>
      <c r="D2077" s="339"/>
      <c r="E2077" s="345"/>
      <c r="F2077" s="304"/>
      <c r="G2077" s="304"/>
      <c r="H2077" s="304"/>
      <c r="I2077" s="228"/>
      <c r="J2077" s="250"/>
      <c r="K2077" s="360"/>
      <c r="L2077" s="288"/>
      <c r="M2077" s="154"/>
      <c r="N2077" s="151"/>
      <c r="O2077" s="155"/>
      <c r="P2077" s="155"/>
      <c r="Q2077" s="155"/>
    </row>
    <row r="2078">
      <c r="A2078" s="287"/>
      <c r="B2078" s="338"/>
      <c r="C2078" s="338"/>
      <c r="D2078" s="339"/>
      <c r="E2078" s="345"/>
      <c r="F2078" s="305"/>
      <c r="G2078" s="305"/>
      <c r="H2078" s="305"/>
      <c r="I2078" s="230"/>
      <c r="J2078" s="246"/>
      <c r="K2078" s="359"/>
      <c r="L2078" s="285"/>
      <c r="M2078" s="154"/>
      <c r="N2078" s="151"/>
      <c r="O2078" s="155"/>
      <c r="P2078" s="155"/>
      <c r="Q2078" s="155"/>
    </row>
    <row r="2079">
      <c r="A2079" s="287"/>
      <c r="B2079" s="338"/>
      <c r="C2079" s="338"/>
      <c r="D2079" s="339"/>
      <c r="E2079" s="345"/>
      <c r="F2079" s="304"/>
      <c r="G2079" s="304"/>
      <c r="H2079" s="304"/>
      <c r="I2079" s="228"/>
      <c r="J2079" s="250"/>
      <c r="K2079" s="360"/>
      <c r="L2079" s="288"/>
      <c r="M2079" s="154"/>
      <c r="N2079" s="151"/>
      <c r="O2079" s="155"/>
      <c r="P2079" s="155"/>
      <c r="Q2079" s="155"/>
    </row>
    <row r="2080">
      <c r="A2080" s="287"/>
      <c r="B2080" s="338"/>
      <c r="C2080" s="338"/>
      <c r="D2080" s="339"/>
      <c r="E2080" s="345"/>
      <c r="F2080" s="305"/>
      <c r="G2080" s="305"/>
      <c r="H2080" s="305"/>
      <c r="I2080" s="230"/>
      <c r="J2080" s="246"/>
      <c r="K2080" s="359"/>
      <c r="L2080" s="285"/>
      <c r="M2080" s="154"/>
      <c r="N2080" s="151"/>
      <c r="O2080" s="155"/>
      <c r="P2080" s="155"/>
      <c r="Q2080" s="155"/>
    </row>
    <row r="2081">
      <c r="A2081" s="287"/>
      <c r="B2081" s="338"/>
      <c r="C2081" s="338"/>
      <c r="D2081" s="339"/>
      <c r="E2081" s="345"/>
      <c r="F2081" s="304"/>
      <c r="G2081" s="304"/>
      <c r="H2081" s="304"/>
      <c r="I2081" s="228"/>
      <c r="J2081" s="250"/>
      <c r="K2081" s="360"/>
      <c r="L2081" s="288"/>
      <c r="M2081" s="154"/>
      <c r="N2081" s="151"/>
      <c r="O2081" s="155"/>
      <c r="P2081" s="155"/>
      <c r="Q2081" s="155"/>
    </row>
    <row r="2082">
      <c r="A2082" s="287"/>
      <c r="B2082" s="338"/>
      <c r="C2082" s="338"/>
      <c r="D2082" s="339"/>
      <c r="E2082" s="345"/>
      <c r="F2082" s="305"/>
      <c r="G2082" s="305"/>
      <c r="H2082" s="305"/>
      <c r="I2082" s="230"/>
      <c r="J2082" s="246"/>
      <c r="K2082" s="359"/>
      <c r="L2082" s="285"/>
      <c r="M2082" s="154"/>
      <c r="N2082" s="151"/>
      <c r="O2082" s="155"/>
      <c r="P2082" s="155"/>
      <c r="Q2082" s="155"/>
    </row>
    <row r="2083">
      <c r="A2083" s="287"/>
      <c r="B2083" s="338"/>
      <c r="C2083" s="338"/>
      <c r="D2083" s="339"/>
      <c r="E2083" s="345"/>
      <c r="F2083" s="304"/>
      <c r="G2083" s="304"/>
      <c r="H2083" s="304"/>
      <c r="I2083" s="228"/>
      <c r="J2083" s="250"/>
      <c r="K2083" s="360"/>
      <c r="L2083" s="288"/>
      <c r="M2083" s="154"/>
      <c r="N2083" s="151"/>
      <c r="O2083" s="155"/>
      <c r="P2083" s="155"/>
      <c r="Q2083" s="155"/>
    </row>
    <row r="2084">
      <c r="A2084" s="287"/>
      <c r="B2084" s="338"/>
      <c r="C2084" s="338"/>
      <c r="D2084" s="339"/>
      <c r="E2084" s="345"/>
      <c r="F2084" s="305"/>
      <c r="G2084" s="305"/>
      <c r="H2084" s="305"/>
      <c r="I2084" s="230"/>
      <c r="J2084" s="246"/>
      <c r="K2084" s="359"/>
      <c r="L2084" s="285"/>
      <c r="M2084" s="154"/>
      <c r="N2084" s="151"/>
      <c r="O2084" s="155"/>
      <c r="P2084" s="155"/>
      <c r="Q2084" s="155"/>
    </row>
    <row r="2085">
      <c r="A2085" s="287"/>
      <c r="B2085" s="338"/>
      <c r="C2085" s="338"/>
      <c r="D2085" s="339"/>
      <c r="E2085" s="345"/>
      <c r="F2085" s="304"/>
      <c r="G2085" s="304"/>
      <c r="H2085" s="304"/>
      <c r="I2085" s="228"/>
      <c r="J2085" s="250"/>
      <c r="K2085" s="360"/>
      <c r="L2085" s="288"/>
      <c r="M2085" s="154"/>
      <c r="N2085" s="151"/>
      <c r="O2085" s="155"/>
      <c r="P2085" s="155"/>
      <c r="Q2085" s="155"/>
    </row>
    <row r="2086">
      <c r="A2086" s="287"/>
      <c r="B2086" s="338"/>
      <c r="C2086" s="338"/>
      <c r="D2086" s="339"/>
      <c r="E2086" s="345"/>
      <c r="F2086" s="305"/>
      <c r="G2086" s="305"/>
      <c r="H2086" s="305"/>
      <c r="I2086" s="230"/>
      <c r="J2086" s="246"/>
      <c r="K2086" s="359"/>
      <c r="L2086" s="285"/>
      <c r="M2086" s="154"/>
      <c r="N2086" s="151"/>
      <c r="O2086" s="155"/>
      <c r="P2086" s="155"/>
      <c r="Q2086" s="155"/>
    </row>
    <row r="2087">
      <c r="A2087" s="287"/>
      <c r="B2087" s="338"/>
      <c r="C2087" s="338"/>
      <c r="D2087" s="339"/>
      <c r="E2087" s="345"/>
      <c r="F2087" s="304"/>
      <c r="G2087" s="304"/>
      <c r="H2087" s="304"/>
      <c r="I2087" s="228"/>
      <c r="J2087" s="250"/>
      <c r="K2087" s="360"/>
      <c r="L2087" s="288"/>
      <c r="M2087" s="154"/>
      <c r="N2087" s="151"/>
      <c r="O2087" s="155"/>
      <c r="P2087" s="155"/>
      <c r="Q2087" s="155"/>
    </row>
    <row r="2088">
      <c r="A2088" s="287"/>
      <c r="B2088" s="338"/>
      <c r="C2088" s="338"/>
      <c r="D2088" s="339"/>
      <c r="E2088" s="345"/>
      <c r="F2088" s="305"/>
      <c r="G2088" s="305"/>
      <c r="H2088" s="305"/>
      <c r="I2088" s="230"/>
      <c r="J2088" s="246"/>
      <c r="K2088" s="359"/>
      <c r="L2088" s="285"/>
      <c r="M2088" s="154"/>
      <c r="N2088" s="151"/>
      <c r="O2088" s="155"/>
      <c r="P2088" s="155"/>
      <c r="Q2088" s="155"/>
    </row>
    <row r="2089">
      <c r="A2089" s="287"/>
      <c r="B2089" s="338"/>
      <c r="C2089" s="338"/>
      <c r="D2089" s="339"/>
      <c r="E2089" s="345"/>
      <c r="F2089" s="304"/>
      <c r="G2089" s="304"/>
      <c r="H2089" s="304"/>
      <c r="I2089" s="228"/>
      <c r="J2089" s="250"/>
      <c r="K2089" s="360"/>
      <c r="L2089" s="288"/>
      <c r="M2089" s="154"/>
      <c r="N2089" s="151"/>
      <c r="O2089" s="155"/>
      <c r="P2089" s="155"/>
      <c r="Q2089" s="155"/>
    </row>
    <row r="2090">
      <c r="A2090" s="287"/>
      <c r="B2090" s="338"/>
      <c r="C2090" s="338"/>
      <c r="D2090" s="339"/>
      <c r="E2090" s="345"/>
      <c r="F2090" s="305"/>
      <c r="G2090" s="305"/>
      <c r="H2090" s="305"/>
      <c r="I2090" s="230"/>
      <c r="J2090" s="246"/>
      <c r="K2090" s="359"/>
      <c r="L2090" s="285"/>
      <c r="M2090" s="154"/>
      <c r="N2090" s="151"/>
      <c r="O2090" s="155"/>
      <c r="P2090" s="155"/>
      <c r="Q2090" s="155"/>
    </row>
    <row r="2091">
      <c r="A2091" s="287"/>
      <c r="B2091" s="338"/>
      <c r="C2091" s="338"/>
      <c r="D2091" s="339"/>
      <c r="E2091" s="345"/>
      <c r="F2091" s="304"/>
      <c r="G2091" s="304"/>
      <c r="H2091" s="304"/>
      <c r="I2091" s="228"/>
      <c r="J2091" s="250"/>
      <c r="K2091" s="360"/>
      <c r="L2091" s="288"/>
      <c r="M2091" s="154"/>
      <c r="N2091" s="151"/>
      <c r="O2091" s="155"/>
      <c r="P2091" s="155"/>
      <c r="Q2091" s="155"/>
    </row>
    <row r="2092">
      <c r="A2092" s="287"/>
      <c r="B2092" s="338"/>
      <c r="C2092" s="338"/>
      <c r="D2092" s="339"/>
      <c r="E2092" s="345"/>
      <c r="F2092" s="305"/>
      <c r="G2092" s="305"/>
      <c r="H2092" s="305"/>
      <c r="I2092" s="230"/>
      <c r="J2092" s="246"/>
      <c r="K2092" s="359"/>
      <c r="L2092" s="285"/>
      <c r="M2092" s="154"/>
      <c r="N2092" s="151"/>
      <c r="O2092" s="155"/>
      <c r="P2092" s="155"/>
      <c r="Q2092" s="155"/>
    </row>
    <row r="2093">
      <c r="A2093" s="287"/>
      <c r="B2093" s="338"/>
      <c r="C2093" s="338"/>
      <c r="D2093" s="339"/>
      <c r="E2093" s="345"/>
      <c r="F2093" s="304"/>
      <c r="G2093" s="304"/>
      <c r="H2093" s="304"/>
      <c r="I2093" s="228"/>
      <c r="J2093" s="250"/>
      <c r="K2093" s="360"/>
      <c r="L2093" s="288"/>
      <c r="M2093" s="154"/>
      <c r="N2093" s="151"/>
      <c r="O2093" s="155"/>
      <c r="P2093" s="155"/>
      <c r="Q2093" s="155"/>
    </row>
    <row r="2094">
      <c r="A2094" s="287"/>
      <c r="B2094" s="338"/>
      <c r="C2094" s="338"/>
      <c r="D2094" s="339"/>
      <c r="E2094" s="345"/>
      <c r="F2094" s="305"/>
      <c r="G2094" s="305"/>
      <c r="H2094" s="305"/>
      <c r="I2094" s="230"/>
      <c r="J2094" s="246"/>
      <c r="K2094" s="359"/>
      <c r="L2094" s="285"/>
      <c r="M2094" s="154"/>
      <c r="N2094" s="151"/>
      <c r="O2094" s="155"/>
      <c r="P2094" s="155"/>
      <c r="Q2094" s="155"/>
    </row>
    <row r="2095">
      <c r="A2095" s="287"/>
      <c r="B2095" s="338"/>
      <c r="C2095" s="338"/>
      <c r="D2095" s="339"/>
      <c r="E2095" s="345"/>
      <c r="F2095" s="304"/>
      <c r="G2095" s="304"/>
      <c r="H2095" s="304"/>
      <c r="I2095" s="228"/>
      <c r="J2095" s="250"/>
      <c r="K2095" s="360"/>
      <c r="L2095" s="288"/>
      <c r="M2095" s="154"/>
      <c r="N2095" s="151"/>
      <c r="O2095" s="155"/>
      <c r="P2095" s="155"/>
      <c r="Q2095" s="155"/>
    </row>
    <row r="2096">
      <c r="A2096" s="287"/>
      <c r="B2096" s="338"/>
      <c r="C2096" s="338"/>
      <c r="D2096" s="339"/>
      <c r="E2096" s="345"/>
      <c r="F2096" s="305"/>
      <c r="G2096" s="305"/>
      <c r="H2096" s="305"/>
      <c r="I2096" s="230"/>
      <c r="J2096" s="246"/>
      <c r="K2096" s="359"/>
      <c r="L2096" s="285"/>
      <c r="M2096" s="154"/>
      <c r="N2096" s="151"/>
      <c r="O2096" s="155"/>
      <c r="P2096" s="155"/>
      <c r="Q2096" s="155"/>
    </row>
    <row r="2097">
      <c r="A2097" s="287"/>
      <c r="B2097" s="338"/>
      <c r="C2097" s="338"/>
      <c r="D2097" s="339"/>
      <c r="E2097" s="345"/>
      <c r="F2097" s="304"/>
      <c r="G2097" s="304"/>
      <c r="H2097" s="304"/>
      <c r="I2097" s="228"/>
      <c r="J2097" s="250"/>
      <c r="K2097" s="360"/>
      <c r="L2097" s="288"/>
      <c r="M2097" s="154"/>
      <c r="N2097" s="151"/>
      <c r="O2097" s="155"/>
      <c r="P2097" s="155"/>
      <c r="Q2097" s="155"/>
    </row>
    <row r="2098">
      <c r="A2098" s="287"/>
      <c r="B2098" s="338"/>
      <c r="C2098" s="338"/>
      <c r="D2098" s="339"/>
      <c r="E2098" s="345"/>
      <c r="F2098" s="305"/>
      <c r="G2098" s="305"/>
      <c r="H2098" s="305"/>
      <c r="I2098" s="230"/>
      <c r="J2098" s="246"/>
      <c r="K2098" s="359"/>
      <c r="L2098" s="285"/>
      <c r="M2098" s="154"/>
      <c r="N2098" s="151"/>
      <c r="O2098" s="155"/>
      <c r="P2098" s="155"/>
      <c r="Q2098" s="155"/>
    </row>
    <row r="2099">
      <c r="A2099" s="287"/>
      <c r="B2099" s="338"/>
      <c r="C2099" s="338"/>
      <c r="D2099" s="339"/>
      <c r="E2099" s="345"/>
      <c r="F2099" s="304"/>
      <c r="G2099" s="304"/>
      <c r="H2099" s="304"/>
      <c r="I2099" s="228"/>
      <c r="J2099" s="250"/>
      <c r="K2099" s="360"/>
      <c r="L2099" s="288"/>
      <c r="M2099" s="154"/>
      <c r="N2099" s="151"/>
      <c r="O2099" s="155"/>
      <c r="P2099" s="155"/>
      <c r="Q2099" s="155"/>
    </row>
    <row r="2100">
      <c r="A2100" s="287"/>
      <c r="B2100" s="338"/>
      <c r="C2100" s="338"/>
      <c r="D2100" s="339"/>
      <c r="E2100" s="345"/>
      <c r="F2100" s="305"/>
      <c r="G2100" s="305"/>
      <c r="H2100" s="305"/>
      <c r="I2100" s="230"/>
      <c r="J2100" s="246"/>
      <c r="K2100" s="359"/>
      <c r="L2100" s="285"/>
      <c r="M2100" s="154"/>
      <c r="N2100" s="151"/>
      <c r="O2100" s="155"/>
      <c r="P2100" s="155"/>
      <c r="Q2100" s="155"/>
    </row>
    <row r="2101">
      <c r="A2101" s="287"/>
      <c r="B2101" s="338"/>
      <c r="C2101" s="338"/>
      <c r="D2101" s="339"/>
      <c r="E2101" s="345"/>
      <c r="F2101" s="304"/>
      <c r="G2101" s="304"/>
      <c r="H2101" s="304"/>
      <c r="I2101" s="228"/>
      <c r="J2101" s="250"/>
      <c r="K2101" s="360"/>
      <c r="L2101" s="288"/>
      <c r="M2101" s="154"/>
      <c r="N2101" s="151"/>
      <c r="O2101" s="155"/>
      <c r="P2101" s="155"/>
      <c r="Q2101" s="155"/>
    </row>
    <row r="2102">
      <c r="A2102" s="287"/>
      <c r="B2102" s="338"/>
      <c r="C2102" s="338"/>
      <c r="D2102" s="339"/>
      <c r="E2102" s="345"/>
      <c r="F2102" s="305"/>
      <c r="G2102" s="305"/>
      <c r="H2102" s="305"/>
      <c r="I2102" s="230"/>
      <c r="J2102" s="246"/>
      <c r="K2102" s="359"/>
      <c r="L2102" s="285"/>
      <c r="M2102" s="154"/>
      <c r="N2102" s="151"/>
      <c r="O2102" s="155"/>
      <c r="P2102" s="155"/>
      <c r="Q2102" s="155"/>
    </row>
    <row r="2103">
      <c r="A2103" s="287"/>
      <c r="B2103" s="338"/>
      <c r="C2103" s="338"/>
      <c r="D2103" s="339"/>
      <c r="E2103" s="345"/>
      <c r="F2103" s="304"/>
      <c r="G2103" s="304"/>
      <c r="H2103" s="304"/>
      <c r="I2103" s="228"/>
      <c r="J2103" s="250"/>
      <c r="K2103" s="360"/>
      <c r="L2103" s="288"/>
      <c r="M2103" s="154"/>
      <c r="N2103" s="151"/>
      <c r="O2103" s="155"/>
      <c r="P2103" s="155"/>
      <c r="Q2103" s="155"/>
    </row>
    <row r="2104">
      <c r="A2104" s="287"/>
      <c r="B2104" s="338"/>
      <c r="C2104" s="338"/>
      <c r="D2104" s="339"/>
      <c r="E2104" s="345"/>
      <c r="F2104" s="305"/>
      <c r="G2104" s="305"/>
      <c r="H2104" s="305"/>
      <c r="I2104" s="230"/>
      <c r="J2104" s="246"/>
      <c r="K2104" s="359"/>
      <c r="L2104" s="285"/>
      <c r="M2104" s="154"/>
      <c r="N2104" s="151"/>
      <c r="O2104" s="155"/>
      <c r="P2104" s="155"/>
      <c r="Q2104" s="155"/>
    </row>
    <row r="2105">
      <c r="A2105" s="287"/>
      <c r="B2105" s="338"/>
      <c r="C2105" s="338"/>
      <c r="D2105" s="339"/>
      <c r="E2105" s="345"/>
      <c r="F2105" s="304"/>
      <c r="G2105" s="304"/>
      <c r="H2105" s="304"/>
      <c r="I2105" s="228"/>
      <c r="J2105" s="250"/>
      <c r="K2105" s="360"/>
      <c r="L2105" s="288"/>
      <c r="M2105" s="154"/>
      <c r="N2105" s="151"/>
      <c r="O2105" s="155"/>
      <c r="P2105" s="155"/>
      <c r="Q2105" s="155"/>
    </row>
    <row r="2106">
      <c r="A2106" s="287"/>
      <c r="B2106" s="338"/>
      <c r="C2106" s="338"/>
      <c r="D2106" s="339"/>
      <c r="E2106" s="345"/>
      <c r="F2106" s="305"/>
      <c r="G2106" s="305"/>
      <c r="H2106" s="305"/>
      <c r="I2106" s="230"/>
      <c r="J2106" s="246"/>
      <c r="K2106" s="359"/>
      <c r="L2106" s="285"/>
      <c r="M2106" s="154"/>
      <c r="N2106" s="151"/>
      <c r="O2106" s="155"/>
      <c r="P2106" s="155"/>
      <c r="Q2106" s="155"/>
    </row>
    <row r="2107">
      <c r="A2107" s="287"/>
      <c r="B2107" s="338"/>
      <c r="C2107" s="338"/>
      <c r="D2107" s="339"/>
      <c r="E2107" s="345"/>
      <c r="F2107" s="304"/>
      <c r="G2107" s="304"/>
      <c r="H2107" s="304"/>
      <c r="I2107" s="228"/>
      <c r="J2107" s="250"/>
      <c r="K2107" s="360"/>
      <c r="L2107" s="288"/>
      <c r="M2107" s="154"/>
      <c r="N2107" s="151"/>
      <c r="O2107" s="155"/>
      <c r="P2107" s="155"/>
      <c r="Q2107" s="155"/>
    </row>
    <row r="2108">
      <c r="A2108" s="287"/>
      <c r="B2108" s="338"/>
      <c r="C2108" s="338"/>
      <c r="D2108" s="339"/>
      <c r="E2108" s="345"/>
      <c r="F2108" s="305"/>
      <c r="G2108" s="305"/>
      <c r="H2108" s="305"/>
      <c r="I2108" s="230"/>
      <c r="J2108" s="246"/>
      <c r="K2108" s="359"/>
      <c r="L2108" s="285"/>
      <c r="M2108" s="154"/>
      <c r="N2108" s="151"/>
      <c r="O2108" s="155"/>
      <c r="P2108" s="155"/>
      <c r="Q2108" s="155"/>
    </row>
    <row r="2109">
      <c r="A2109" s="287"/>
      <c r="B2109" s="338"/>
      <c r="C2109" s="338"/>
      <c r="D2109" s="339"/>
      <c r="E2109" s="345"/>
      <c r="F2109" s="304"/>
      <c r="G2109" s="304"/>
      <c r="H2109" s="304"/>
      <c r="I2109" s="228"/>
      <c r="J2109" s="250"/>
      <c r="K2109" s="360"/>
      <c r="L2109" s="288"/>
      <c r="M2109" s="154"/>
      <c r="N2109" s="151"/>
      <c r="O2109" s="155"/>
      <c r="P2109" s="155"/>
      <c r="Q2109" s="155"/>
    </row>
    <row r="2110">
      <c r="A2110" s="287"/>
      <c r="B2110" s="338"/>
      <c r="C2110" s="338"/>
      <c r="D2110" s="339"/>
      <c r="E2110" s="345"/>
      <c r="F2110" s="305"/>
      <c r="G2110" s="305"/>
      <c r="H2110" s="305"/>
      <c r="I2110" s="230"/>
      <c r="J2110" s="246"/>
      <c r="K2110" s="359"/>
      <c r="L2110" s="285"/>
      <c r="M2110" s="154"/>
      <c r="N2110" s="151"/>
      <c r="O2110" s="155"/>
      <c r="P2110" s="155"/>
      <c r="Q2110" s="155"/>
    </row>
    <row r="2111">
      <c r="A2111" s="287"/>
      <c r="B2111" s="338"/>
      <c r="C2111" s="338"/>
      <c r="D2111" s="339"/>
      <c r="E2111" s="345"/>
      <c r="F2111" s="304"/>
      <c r="G2111" s="304"/>
      <c r="H2111" s="304"/>
      <c r="I2111" s="228"/>
      <c r="J2111" s="250"/>
      <c r="K2111" s="360"/>
      <c r="L2111" s="288"/>
      <c r="M2111" s="154"/>
      <c r="N2111" s="151"/>
      <c r="O2111" s="155"/>
      <c r="P2111" s="155"/>
      <c r="Q2111" s="155"/>
    </row>
    <row r="2112">
      <c r="A2112" s="287"/>
      <c r="B2112" s="338"/>
      <c r="C2112" s="338"/>
      <c r="D2112" s="339"/>
      <c r="E2112" s="345"/>
      <c r="F2112" s="305"/>
      <c r="G2112" s="305"/>
      <c r="H2112" s="305"/>
      <c r="I2112" s="230"/>
      <c r="J2112" s="246"/>
      <c r="K2112" s="359"/>
      <c r="L2112" s="285"/>
      <c r="M2112" s="154"/>
      <c r="N2112" s="151"/>
      <c r="O2112" s="155"/>
      <c r="P2112" s="155"/>
      <c r="Q2112" s="155"/>
    </row>
    <row r="2113">
      <c r="A2113" s="287"/>
      <c r="B2113" s="338"/>
      <c r="C2113" s="338"/>
      <c r="D2113" s="339"/>
      <c r="E2113" s="345"/>
      <c r="F2113" s="304"/>
      <c r="G2113" s="304"/>
      <c r="H2113" s="304"/>
      <c r="I2113" s="228"/>
      <c r="J2113" s="250"/>
      <c r="K2113" s="360"/>
      <c r="L2113" s="288"/>
      <c r="M2113" s="154"/>
      <c r="N2113" s="151"/>
      <c r="O2113" s="155"/>
      <c r="P2113" s="155"/>
      <c r="Q2113" s="155"/>
    </row>
    <row r="2114">
      <c r="A2114" s="287"/>
      <c r="B2114" s="338"/>
      <c r="C2114" s="338"/>
      <c r="D2114" s="339"/>
      <c r="E2114" s="345"/>
      <c r="F2114" s="305"/>
      <c r="G2114" s="305"/>
      <c r="H2114" s="305"/>
      <c r="I2114" s="230"/>
      <c r="J2114" s="246"/>
      <c r="K2114" s="359"/>
      <c r="L2114" s="285"/>
      <c r="M2114" s="154"/>
      <c r="N2114" s="151"/>
      <c r="O2114" s="155"/>
      <c r="P2114" s="155"/>
      <c r="Q2114" s="155"/>
    </row>
    <row r="2115">
      <c r="A2115" s="287"/>
      <c r="B2115" s="338"/>
      <c r="C2115" s="338"/>
      <c r="D2115" s="339"/>
      <c r="E2115" s="345"/>
      <c r="F2115" s="304"/>
      <c r="G2115" s="304"/>
      <c r="H2115" s="304"/>
      <c r="I2115" s="228"/>
      <c r="J2115" s="250"/>
      <c r="K2115" s="360"/>
      <c r="L2115" s="288"/>
      <c r="M2115" s="154"/>
      <c r="N2115" s="151"/>
      <c r="O2115" s="155"/>
      <c r="P2115" s="155"/>
      <c r="Q2115" s="155"/>
    </row>
    <row r="2116">
      <c r="A2116" s="287"/>
      <c r="B2116" s="338"/>
      <c r="C2116" s="338"/>
      <c r="D2116" s="339"/>
      <c r="E2116" s="345"/>
      <c r="F2116" s="305"/>
      <c r="G2116" s="305"/>
      <c r="H2116" s="305"/>
      <c r="I2116" s="230"/>
      <c r="J2116" s="246"/>
      <c r="K2116" s="359"/>
      <c r="L2116" s="285"/>
      <c r="M2116" s="154"/>
      <c r="N2116" s="151"/>
      <c r="O2116" s="155"/>
      <c r="P2116" s="155"/>
      <c r="Q2116" s="155"/>
    </row>
    <row r="2117">
      <c r="A2117" s="287"/>
      <c r="B2117" s="338"/>
      <c r="C2117" s="338"/>
      <c r="D2117" s="339"/>
      <c r="E2117" s="345"/>
      <c r="F2117" s="304"/>
      <c r="G2117" s="304"/>
      <c r="H2117" s="304"/>
      <c r="I2117" s="228"/>
      <c r="J2117" s="250"/>
      <c r="K2117" s="360"/>
      <c r="L2117" s="288"/>
      <c r="M2117" s="154"/>
      <c r="N2117" s="151"/>
      <c r="O2117" s="155"/>
      <c r="P2117" s="155"/>
      <c r="Q2117" s="155"/>
    </row>
    <row r="2118">
      <c r="A2118" s="287"/>
      <c r="B2118" s="338"/>
      <c r="C2118" s="338"/>
      <c r="D2118" s="339"/>
      <c r="E2118" s="345"/>
      <c r="F2118" s="305"/>
      <c r="G2118" s="305"/>
      <c r="H2118" s="305"/>
      <c r="I2118" s="230"/>
      <c r="J2118" s="246"/>
      <c r="K2118" s="359"/>
      <c r="L2118" s="285"/>
      <c r="M2118" s="154"/>
      <c r="N2118" s="151"/>
      <c r="O2118" s="155"/>
      <c r="P2118" s="155"/>
      <c r="Q2118" s="155"/>
    </row>
    <row r="2119">
      <c r="A2119" s="287"/>
      <c r="B2119" s="338"/>
      <c r="C2119" s="338"/>
      <c r="D2119" s="339"/>
      <c r="E2119" s="345"/>
      <c r="F2119" s="304"/>
      <c r="G2119" s="304"/>
      <c r="H2119" s="304"/>
      <c r="I2119" s="228"/>
      <c r="J2119" s="250"/>
      <c r="K2119" s="360"/>
      <c r="L2119" s="288"/>
      <c r="M2119" s="154"/>
      <c r="N2119" s="151"/>
      <c r="O2119" s="155"/>
      <c r="P2119" s="155"/>
      <c r="Q2119" s="155"/>
    </row>
    <row r="2120">
      <c r="A2120" s="287"/>
      <c r="B2120" s="338"/>
      <c r="C2120" s="338"/>
      <c r="D2120" s="339"/>
      <c r="E2120" s="345"/>
      <c r="F2120" s="305"/>
      <c r="G2120" s="305"/>
      <c r="H2120" s="305"/>
      <c r="I2120" s="230"/>
      <c r="J2120" s="246"/>
      <c r="K2120" s="359"/>
      <c r="L2120" s="285"/>
      <c r="M2120" s="154"/>
      <c r="N2120" s="151"/>
      <c r="O2120" s="155"/>
      <c r="P2120" s="155"/>
      <c r="Q2120" s="155"/>
    </row>
    <row r="2121">
      <c r="A2121" s="287"/>
      <c r="B2121" s="338"/>
      <c r="C2121" s="338"/>
      <c r="D2121" s="339"/>
      <c r="E2121" s="345"/>
      <c r="F2121" s="304"/>
      <c r="G2121" s="304"/>
      <c r="H2121" s="304"/>
      <c r="I2121" s="228"/>
      <c r="J2121" s="250"/>
      <c r="K2121" s="360"/>
      <c r="L2121" s="288"/>
      <c r="M2121" s="154"/>
      <c r="N2121" s="151"/>
      <c r="O2121" s="155"/>
      <c r="P2121" s="155"/>
      <c r="Q2121" s="155"/>
    </row>
    <row r="2122">
      <c r="A2122" s="287"/>
      <c r="B2122" s="338"/>
      <c r="C2122" s="338"/>
      <c r="D2122" s="339"/>
      <c r="E2122" s="345"/>
      <c r="F2122" s="305"/>
      <c r="G2122" s="305"/>
      <c r="H2122" s="305"/>
      <c r="I2122" s="230"/>
      <c r="J2122" s="246"/>
      <c r="K2122" s="359"/>
      <c r="L2122" s="285"/>
      <c r="M2122" s="154"/>
      <c r="N2122" s="151"/>
      <c r="O2122" s="155"/>
      <c r="P2122" s="155"/>
      <c r="Q2122" s="155"/>
    </row>
    <row r="2123">
      <c r="A2123" s="287"/>
      <c r="B2123" s="338"/>
      <c r="C2123" s="338"/>
      <c r="D2123" s="339"/>
      <c r="E2123" s="345"/>
      <c r="F2123" s="304"/>
      <c r="G2123" s="304"/>
      <c r="H2123" s="304"/>
      <c r="I2123" s="228"/>
      <c r="J2123" s="250"/>
      <c r="K2123" s="360"/>
      <c r="L2123" s="288"/>
      <c r="M2123" s="154"/>
      <c r="N2123" s="151"/>
      <c r="O2123" s="155"/>
      <c r="P2123" s="155"/>
      <c r="Q2123" s="155"/>
    </row>
    <row r="2124">
      <c r="A2124" s="287"/>
      <c r="B2124" s="338"/>
      <c r="C2124" s="338"/>
      <c r="D2124" s="339"/>
      <c r="E2124" s="345"/>
      <c r="F2124" s="305"/>
      <c r="G2124" s="305"/>
      <c r="H2124" s="305"/>
      <c r="I2124" s="230"/>
      <c r="J2124" s="246"/>
      <c r="K2124" s="359"/>
      <c r="L2124" s="285"/>
      <c r="M2124" s="154"/>
      <c r="N2124" s="151"/>
      <c r="O2124" s="155"/>
      <c r="P2124" s="155"/>
      <c r="Q2124" s="155"/>
    </row>
    <row r="2125">
      <c r="A2125" s="287"/>
      <c r="B2125" s="338"/>
      <c r="C2125" s="338"/>
      <c r="D2125" s="339"/>
      <c r="E2125" s="345"/>
      <c r="F2125" s="304"/>
      <c r="G2125" s="304"/>
      <c r="H2125" s="304"/>
      <c r="I2125" s="228"/>
      <c r="J2125" s="250"/>
      <c r="K2125" s="360"/>
      <c r="L2125" s="288"/>
      <c r="M2125" s="154"/>
      <c r="N2125" s="151"/>
      <c r="O2125" s="155"/>
      <c r="P2125" s="155"/>
      <c r="Q2125" s="155"/>
    </row>
    <row r="2126">
      <c r="A2126" s="287"/>
      <c r="B2126" s="338"/>
      <c r="C2126" s="338"/>
      <c r="D2126" s="339"/>
      <c r="E2126" s="345"/>
      <c r="F2126" s="305"/>
      <c r="G2126" s="305"/>
      <c r="H2126" s="305"/>
      <c r="I2126" s="230"/>
      <c r="J2126" s="246"/>
      <c r="K2126" s="359"/>
      <c r="L2126" s="285"/>
      <c r="M2126" s="154"/>
      <c r="N2126" s="151"/>
      <c r="O2126" s="155"/>
      <c r="P2126" s="155"/>
      <c r="Q2126" s="155"/>
    </row>
    <row r="2127">
      <c r="A2127" s="287"/>
      <c r="B2127" s="338"/>
      <c r="C2127" s="338"/>
      <c r="D2127" s="339"/>
      <c r="E2127" s="345"/>
      <c r="F2127" s="304"/>
      <c r="G2127" s="304"/>
      <c r="H2127" s="304"/>
      <c r="I2127" s="228"/>
      <c r="J2127" s="250"/>
      <c r="K2127" s="360"/>
      <c r="L2127" s="288"/>
      <c r="M2127" s="154"/>
      <c r="N2127" s="151"/>
      <c r="O2127" s="155"/>
      <c r="P2127" s="155"/>
      <c r="Q2127" s="155"/>
    </row>
    <row r="2128">
      <c r="A2128" s="287"/>
      <c r="B2128" s="338"/>
      <c r="C2128" s="338"/>
      <c r="D2128" s="339"/>
      <c r="E2128" s="345"/>
      <c r="F2128" s="305"/>
      <c r="G2128" s="305"/>
      <c r="H2128" s="305"/>
      <c r="I2128" s="230"/>
      <c r="J2128" s="246"/>
      <c r="K2128" s="359"/>
      <c r="L2128" s="285"/>
      <c r="M2128" s="154"/>
      <c r="N2128" s="151"/>
      <c r="O2128" s="155"/>
      <c r="P2128" s="155"/>
      <c r="Q2128" s="155"/>
    </row>
    <row r="2129">
      <c r="A2129" s="287"/>
      <c r="B2129" s="338"/>
      <c r="C2129" s="338"/>
      <c r="D2129" s="339"/>
      <c r="E2129" s="345"/>
      <c r="F2129" s="304"/>
      <c r="G2129" s="304"/>
      <c r="H2129" s="304"/>
      <c r="I2129" s="228"/>
      <c r="J2129" s="250"/>
      <c r="K2129" s="360"/>
      <c r="L2129" s="288"/>
      <c r="M2129" s="154"/>
      <c r="N2129" s="151"/>
      <c r="O2129" s="155"/>
      <c r="P2129" s="155"/>
      <c r="Q2129" s="155"/>
    </row>
    <row r="2130">
      <c r="A2130" s="287"/>
      <c r="B2130" s="338"/>
      <c r="C2130" s="338"/>
      <c r="D2130" s="339"/>
      <c r="E2130" s="345"/>
      <c r="F2130" s="305"/>
      <c r="G2130" s="305"/>
      <c r="H2130" s="305"/>
      <c r="I2130" s="230"/>
      <c r="J2130" s="246"/>
      <c r="K2130" s="359"/>
      <c r="L2130" s="285"/>
      <c r="M2130" s="154"/>
      <c r="N2130" s="151"/>
      <c r="O2130" s="155"/>
      <c r="P2130" s="155"/>
      <c r="Q2130" s="155"/>
    </row>
    <row r="2131">
      <c r="A2131" s="287"/>
      <c r="B2131" s="338"/>
      <c r="C2131" s="338"/>
      <c r="D2131" s="339"/>
      <c r="E2131" s="345"/>
      <c r="F2131" s="304"/>
      <c r="G2131" s="304"/>
      <c r="H2131" s="304"/>
      <c r="I2131" s="228"/>
      <c r="J2131" s="250"/>
      <c r="K2131" s="360"/>
      <c r="L2131" s="288"/>
      <c r="M2131" s="154"/>
      <c r="N2131" s="151"/>
      <c r="O2131" s="155"/>
      <c r="P2131" s="155"/>
      <c r="Q2131" s="155"/>
    </row>
    <row r="2132">
      <c r="A2132" s="287"/>
      <c r="B2132" s="338"/>
      <c r="C2132" s="338"/>
      <c r="D2132" s="339"/>
      <c r="E2132" s="345"/>
      <c r="F2132" s="305"/>
      <c r="G2132" s="305"/>
      <c r="H2132" s="305"/>
      <c r="I2132" s="230"/>
      <c r="J2132" s="246"/>
      <c r="K2132" s="359"/>
      <c r="L2132" s="285"/>
      <c r="M2132" s="154"/>
      <c r="N2132" s="151"/>
      <c r="O2132" s="155"/>
      <c r="P2132" s="155"/>
      <c r="Q2132" s="155"/>
    </row>
    <row r="2133">
      <c r="A2133" s="287"/>
      <c r="B2133" s="338"/>
      <c r="C2133" s="338"/>
      <c r="D2133" s="339"/>
      <c r="E2133" s="345"/>
      <c r="F2133" s="304"/>
      <c r="G2133" s="304"/>
      <c r="H2133" s="304"/>
      <c r="I2133" s="228"/>
      <c r="J2133" s="250"/>
      <c r="K2133" s="360"/>
      <c r="L2133" s="288"/>
      <c r="M2133" s="154"/>
      <c r="N2133" s="151"/>
      <c r="O2133" s="155"/>
      <c r="P2133" s="155"/>
      <c r="Q2133" s="155"/>
    </row>
    <row r="2134">
      <c r="A2134" s="287"/>
      <c r="B2134" s="338"/>
      <c r="C2134" s="338"/>
      <c r="D2134" s="339"/>
      <c r="E2134" s="345"/>
      <c r="F2134" s="305"/>
      <c r="G2134" s="305"/>
      <c r="H2134" s="305"/>
      <c r="I2134" s="230"/>
      <c r="J2134" s="246"/>
      <c r="K2134" s="359"/>
      <c r="L2134" s="285"/>
      <c r="M2134" s="154"/>
      <c r="N2134" s="151"/>
      <c r="O2134" s="155"/>
      <c r="P2134" s="155"/>
      <c r="Q2134" s="155"/>
    </row>
    <row r="2135">
      <c r="A2135" s="287"/>
      <c r="B2135" s="338"/>
      <c r="C2135" s="338"/>
      <c r="D2135" s="339"/>
      <c r="E2135" s="345"/>
      <c r="F2135" s="304"/>
      <c r="G2135" s="304"/>
      <c r="H2135" s="304"/>
      <c r="I2135" s="228"/>
      <c r="J2135" s="250"/>
      <c r="K2135" s="360"/>
      <c r="L2135" s="288"/>
      <c r="M2135" s="154"/>
      <c r="N2135" s="151"/>
      <c r="O2135" s="155"/>
      <c r="P2135" s="155"/>
      <c r="Q2135" s="155"/>
    </row>
    <row r="2136">
      <c r="A2136" s="287"/>
      <c r="B2136" s="338"/>
      <c r="C2136" s="338"/>
      <c r="D2136" s="339"/>
      <c r="E2136" s="345"/>
      <c r="F2136" s="305"/>
      <c r="G2136" s="305"/>
      <c r="H2136" s="305"/>
      <c r="I2136" s="230"/>
      <c r="J2136" s="246"/>
      <c r="K2136" s="359"/>
      <c r="L2136" s="285"/>
      <c r="M2136" s="154"/>
      <c r="N2136" s="151"/>
      <c r="O2136" s="155"/>
      <c r="P2136" s="155"/>
      <c r="Q2136" s="155"/>
    </row>
    <row r="2137">
      <c r="A2137" s="287"/>
      <c r="B2137" s="338"/>
      <c r="C2137" s="338"/>
      <c r="D2137" s="339"/>
      <c r="E2137" s="345"/>
      <c r="F2137" s="304"/>
      <c r="G2137" s="304"/>
      <c r="H2137" s="304"/>
      <c r="I2137" s="228"/>
      <c r="J2137" s="250"/>
      <c r="K2137" s="360"/>
      <c r="L2137" s="288"/>
      <c r="M2137" s="154"/>
      <c r="N2137" s="151"/>
      <c r="O2137" s="155"/>
      <c r="P2137" s="155"/>
      <c r="Q2137" s="155"/>
    </row>
    <row r="2138">
      <c r="A2138" s="287"/>
      <c r="B2138" s="338"/>
      <c r="C2138" s="338"/>
      <c r="D2138" s="339"/>
      <c r="E2138" s="345"/>
      <c r="F2138" s="305"/>
      <c r="G2138" s="305"/>
      <c r="H2138" s="305"/>
      <c r="I2138" s="230"/>
      <c r="J2138" s="246"/>
      <c r="K2138" s="359"/>
      <c r="L2138" s="285"/>
      <c r="M2138" s="154"/>
      <c r="N2138" s="151"/>
      <c r="O2138" s="155"/>
      <c r="P2138" s="155"/>
      <c r="Q2138" s="155"/>
    </row>
    <row r="2139">
      <c r="A2139" s="287"/>
      <c r="B2139" s="338"/>
      <c r="C2139" s="338"/>
      <c r="D2139" s="339"/>
      <c r="E2139" s="345"/>
      <c r="F2139" s="304"/>
      <c r="G2139" s="304"/>
      <c r="H2139" s="304"/>
      <c r="I2139" s="228"/>
      <c r="J2139" s="250"/>
      <c r="K2139" s="360"/>
      <c r="L2139" s="288"/>
      <c r="M2139" s="154"/>
      <c r="N2139" s="151"/>
      <c r="O2139" s="155"/>
      <c r="P2139" s="155"/>
      <c r="Q2139" s="155"/>
    </row>
    <row r="2140">
      <c r="A2140" s="287"/>
      <c r="B2140" s="338"/>
      <c r="C2140" s="338"/>
      <c r="D2140" s="339"/>
      <c r="E2140" s="345"/>
      <c r="F2140" s="305"/>
      <c r="G2140" s="305"/>
      <c r="H2140" s="305"/>
      <c r="I2140" s="230"/>
      <c r="J2140" s="246"/>
      <c r="K2140" s="359"/>
      <c r="L2140" s="285"/>
      <c r="M2140" s="154"/>
      <c r="N2140" s="151"/>
      <c r="O2140" s="155"/>
      <c r="P2140" s="155"/>
      <c r="Q2140" s="155"/>
    </row>
    <row r="2141">
      <c r="A2141" s="287"/>
      <c r="B2141" s="338"/>
      <c r="C2141" s="338"/>
      <c r="D2141" s="339"/>
      <c r="E2141" s="345"/>
      <c r="F2141" s="304"/>
      <c r="G2141" s="304"/>
      <c r="H2141" s="304"/>
      <c r="I2141" s="228"/>
      <c r="J2141" s="250"/>
      <c r="K2141" s="360"/>
      <c r="L2141" s="288"/>
      <c r="M2141" s="154"/>
      <c r="N2141" s="151"/>
      <c r="O2141" s="155"/>
      <c r="P2141" s="155"/>
      <c r="Q2141" s="155"/>
    </row>
    <row r="2142">
      <c r="A2142" s="287"/>
      <c r="B2142" s="338"/>
      <c r="C2142" s="338"/>
      <c r="D2142" s="339"/>
      <c r="E2142" s="345"/>
      <c r="F2142" s="305"/>
      <c r="G2142" s="305"/>
      <c r="H2142" s="305"/>
      <c r="I2142" s="230"/>
      <c r="J2142" s="246"/>
      <c r="K2142" s="359"/>
      <c r="L2142" s="285"/>
      <c r="M2142" s="154"/>
      <c r="N2142" s="151"/>
      <c r="O2142" s="155"/>
      <c r="P2142" s="155"/>
      <c r="Q2142" s="155"/>
    </row>
    <row r="2143">
      <c r="A2143" s="287"/>
      <c r="B2143" s="338"/>
      <c r="C2143" s="338"/>
      <c r="D2143" s="339"/>
      <c r="E2143" s="345"/>
      <c r="F2143" s="304"/>
      <c r="G2143" s="304"/>
      <c r="H2143" s="304"/>
      <c r="I2143" s="228"/>
      <c r="J2143" s="250"/>
      <c r="K2143" s="360"/>
      <c r="L2143" s="288"/>
      <c r="M2143" s="154"/>
      <c r="N2143" s="151"/>
      <c r="O2143" s="155"/>
      <c r="P2143" s="155"/>
      <c r="Q2143" s="155"/>
    </row>
    <row r="2144">
      <c r="A2144" s="287"/>
      <c r="B2144" s="338"/>
      <c r="C2144" s="338"/>
      <c r="D2144" s="339"/>
      <c r="E2144" s="345"/>
      <c r="F2144" s="305"/>
      <c r="G2144" s="305"/>
      <c r="H2144" s="305"/>
      <c r="I2144" s="230"/>
      <c r="J2144" s="246"/>
      <c r="K2144" s="359"/>
      <c r="L2144" s="285"/>
      <c r="M2144" s="154"/>
      <c r="N2144" s="151"/>
      <c r="O2144" s="155"/>
      <c r="P2144" s="155"/>
      <c r="Q2144" s="155"/>
    </row>
    <row r="2145">
      <c r="A2145" s="287"/>
      <c r="B2145" s="338"/>
      <c r="C2145" s="338"/>
      <c r="D2145" s="339"/>
      <c r="E2145" s="345"/>
      <c r="F2145" s="304"/>
      <c r="G2145" s="304"/>
      <c r="H2145" s="304"/>
      <c r="I2145" s="228"/>
      <c r="J2145" s="250"/>
      <c r="K2145" s="360"/>
      <c r="L2145" s="288"/>
      <c r="M2145" s="154"/>
      <c r="N2145" s="151"/>
      <c r="O2145" s="155"/>
      <c r="P2145" s="155"/>
      <c r="Q2145" s="155"/>
    </row>
    <row r="2146">
      <c r="A2146" s="287"/>
      <c r="B2146" s="338"/>
      <c r="C2146" s="338"/>
      <c r="D2146" s="339"/>
      <c r="E2146" s="345"/>
      <c r="F2146" s="305"/>
      <c r="G2146" s="305"/>
      <c r="H2146" s="305"/>
      <c r="I2146" s="230"/>
      <c r="J2146" s="246"/>
      <c r="K2146" s="359"/>
      <c r="L2146" s="285"/>
      <c r="M2146" s="154"/>
      <c r="N2146" s="151"/>
      <c r="O2146" s="155"/>
      <c r="P2146" s="155"/>
      <c r="Q2146" s="155"/>
    </row>
    <row r="2147">
      <c r="A2147" s="287"/>
      <c r="B2147" s="338"/>
      <c r="C2147" s="338"/>
      <c r="D2147" s="339"/>
      <c r="E2147" s="345"/>
      <c r="F2147" s="304"/>
      <c r="G2147" s="304"/>
      <c r="H2147" s="304"/>
      <c r="I2147" s="228"/>
      <c r="J2147" s="250"/>
      <c r="K2147" s="360"/>
      <c r="L2147" s="288"/>
      <c r="M2147" s="154"/>
      <c r="N2147" s="151"/>
      <c r="O2147" s="155"/>
      <c r="P2147" s="155"/>
      <c r="Q2147" s="155"/>
    </row>
    <row r="2148">
      <c r="A2148" s="287"/>
      <c r="B2148" s="338"/>
      <c r="C2148" s="338"/>
      <c r="D2148" s="339"/>
      <c r="E2148" s="345"/>
      <c r="F2148" s="305"/>
      <c r="G2148" s="305"/>
      <c r="H2148" s="305"/>
      <c r="I2148" s="230"/>
      <c r="J2148" s="246"/>
      <c r="K2148" s="359"/>
      <c r="L2148" s="285"/>
      <c r="M2148" s="154"/>
      <c r="N2148" s="151"/>
      <c r="O2148" s="155"/>
      <c r="P2148" s="155"/>
      <c r="Q2148" s="155"/>
    </row>
    <row r="2149">
      <c r="A2149" s="287"/>
      <c r="B2149" s="338"/>
      <c r="C2149" s="338"/>
      <c r="D2149" s="339"/>
      <c r="E2149" s="345"/>
      <c r="F2149" s="304"/>
      <c r="G2149" s="304"/>
      <c r="H2149" s="304"/>
      <c r="I2149" s="228"/>
      <c r="J2149" s="250"/>
      <c r="K2149" s="360"/>
      <c r="L2149" s="288"/>
      <c r="M2149" s="154"/>
      <c r="N2149" s="151"/>
      <c r="O2149" s="155"/>
      <c r="P2149" s="155"/>
      <c r="Q2149" s="155"/>
    </row>
    <row r="2150">
      <c r="A2150" s="287"/>
      <c r="B2150" s="338"/>
      <c r="C2150" s="338"/>
      <c r="D2150" s="339"/>
      <c r="E2150" s="345"/>
      <c r="F2150" s="305"/>
      <c r="G2150" s="305"/>
      <c r="H2150" s="305"/>
      <c r="I2150" s="230"/>
      <c r="J2150" s="246"/>
      <c r="K2150" s="359"/>
      <c r="L2150" s="285"/>
      <c r="M2150" s="154"/>
      <c r="N2150" s="151"/>
      <c r="O2150" s="155"/>
      <c r="P2150" s="155"/>
      <c r="Q2150" s="155"/>
    </row>
    <row r="2151">
      <c r="A2151" s="287"/>
      <c r="B2151" s="338"/>
      <c r="C2151" s="338"/>
      <c r="D2151" s="339"/>
      <c r="E2151" s="345"/>
      <c r="F2151" s="304"/>
      <c r="G2151" s="304"/>
      <c r="H2151" s="304"/>
      <c r="I2151" s="228"/>
      <c r="J2151" s="250"/>
      <c r="K2151" s="360"/>
      <c r="L2151" s="288"/>
      <c r="M2151" s="154"/>
      <c r="N2151" s="151"/>
      <c r="O2151" s="155"/>
      <c r="P2151" s="155"/>
      <c r="Q2151" s="155"/>
    </row>
    <row r="2152">
      <c r="A2152" s="287"/>
      <c r="B2152" s="338"/>
      <c r="C2152" s="338"/>
      <c r="D2152" s="339"/>
      <c r="E2152" s="345"/>
      <c r="F2152" s="305"/>
      <c r="G2152" s="305"/>
      <c r="H2152" s="305"/>
      <c r="I2152" s="230"/>
      <c r="J2152" s="246"/>
      <c r="K2152" s="359"/>
      <c r="L2152" s="285"/>
      <c r="M2152" s="154"/>
      <c r="N2152" s="151"/>
      <c r="O2152" s="155"/>
      <c r="P2152" s="155"/>
      <c r="Q2152" s="155"/>
    </row>
    <row r="2153">
      <c r="A2153" s="287"/>
      <c r="B2153" s="338"/>
      <c r="C2153" s="338"/>
      <c r="D2153" s="339"/>
      <c r="E2153" s="345"/>
      <c r="F2153" s="304"/>
      <c r="G2153" s="304"/>
      <c r="H2153" s="304"/>
      <c r="I2153" s="228"/>
      <c r="J2153" s="250"/>
      <c r="K2153" s="360"/>
      <c r="L2153" s="288"/>
      <c r="M2153" s="154"/>
      <c r="N2153" s="151"/>
      <c r="O2153" s="155"/>
      <c r="P2153" s="155"/>
      <c r="Q2153" s="155"/>
    </row>
    <row r="2154">
      <c r="A2154" s="287"/>
      <c r="B2154" s="338"/>
      <c r="C2154" s="338"/>
      <c r="D2154" s="339"/>
      <c r="E2154" s="345"/>
      <c r="F2154" s="305"/>
      <c r="G2154" s="305"/>
      <c r="H2154" s="305"/>
      <c r="I2154" s="230"/>
      <c r="J2154" s="246"/>
      <c r="K2154" s="359"/>
      <c r="L2154" s="285"/>
      <c r="M2154" s="154"/>
      <c r="N2154" s="151"/>
      <c r="O2154" s="155"/>
      <c r="P2154" s="155"/>
      <c r="Q2154" s="155"/>
    </row>
    <row r="2155">
      <c r="A2155" s="287"/>
      <c r="B2155" s="338"/>
      <c r="C2155" s="338"/>
      <c r="D2155" s="339"/>
      <c r="E2155" s="345"/>
      <c r="F2155" s="304"/>
      <c r="G2155" s="304"/>
      <c r="H2155" s="304"/>
      <c r="I2155" s="228"/>
      <c r="J2155" s="250"/>
      <c r="K2155" s="360"/>
      <c r="L2155" s="288"/>
      <c r="M2155" s="154"/>
      <c r="N2155" s="151"/>
      <c r="O2155" s="155"/>
      <c r="P2155" s="155"/>
      <c r="Q2155" s="155"/>
    </row>
    <row r="2156">
      <c r="A2156" s="287"/>
      <c r="B2156" s="338"/>
      <c r="C2156" s="338"/>
      <c r="D2156" s="339"/>
      <c r="E2156" s="345"/>
      <c r="F2156" s="305"/>
      <c r="G2156" s="305"/>
      <c r="H2156" s="305"/>
      <c r="I2156" s="230"/>
      <c r="J2156" s="246"/>
      <c r="K2156" s="359"/>
      <c r="L2156" s="285"/>
      <c r="M2156" s="154"/>
      <c r="N2156" s="151"/>
      <c r="O2156" s="155"/>
      <c r="P2156" s="155"/>
      <c r="Q2156" s="155"/>
    </row>
    <row r="2157">
      <c r="A2157" s="287"/>
      <c r="B2157" s="338"/>
      <c r="C2157" s="338"/>
      <c r="D2157" s="339"/>
      <c r="E2157" s="345"/>
      <c r="F2157" s="304"/>
      <c r="G2157" s="304"/>
      <c r="H2157" s="304"/>
      <c r="I2157" s="228"/>
      <c r="J2157" s="250"/>
      <c r="K2157" s="360"/>
      <c r="L2157" s="288"/>
      <c r="M2157" s="154"/>
      <c r="N2157" s="151"/>
      <c r="O2157" s="155"/>
      <c r="P2157" s="155"/>
      <c r="Q2157" s="155"/>
    </row>
    <row r="2158">
      <c r="A2158" s="287"/>
      <c r="B2158" s="338"/>
      <c r="C2158" s="338"/>
      <c r="D2158" s="339"/>
      <c r="E2158" s="345"/>
      <c r="F2158" s="305"/>
      <c r="G2158" s="305"/>
      <c r="H2158" s="305"/>
      <c r="I2158" s="230"/>
      <c r="J2158" s="246"/>
      <c r="K2158" s="359"/>
      <c r="L2158" s="285"/>
      <c r="M2158" s="154"/>
      <c r="N2158" s="151"/>
      <c r="O2158" s="155"/>
      <c r="P2158" s="155"/>
      <c r="Q2158" s="155"/>
    </row>
    <row r="2159">
      <c r="A2159" s="287"/>
      <c r="B2159" s="338"/>
      <c r="C2159" s="338"/>
      <c r="D2159" s="339"/>
      <c r="E2159" s="345"/>
      <c r="F2159" s="304"/>
      <c r="G2159" s="304"/>
      <c r="H2159" s="304"/>
      <c r="I2159" s="228"/>
      <c r="J2159" s="250"/>
      <c r="K2159" s="360"/>
      <c r="L2159" s="288"/>
      <c r="M2159" s="154"/>
      <c r="N2159" s="151"/>
      <c r="O2159" s="155"/>
      <c r="P2159" s="155"/>
      <c r="Q2159" s="155"/>
    </row>
    <row r="2160">
      <c r="A2160" s="287"/>
      <c r="B2160" s="338"/>
      <c r="C2160" s="338"/>
      <c r="D2160" s="339"/>
      <c r="E2160" s="345"/>
      <c r="F2160" s="305"/>
      <c r="G2160" s="305"/>
      <c r="H2160" s="305"/>
      <c r="I2160" s="230"/>
      <c r="J2160" s="246"/>
      <c r="K2160" s="359"/>
      <c r="L2160" s="285"/>
      <c r="M2160" s="154"/>
      <c r="N2160" s="151"/>
      <c r="O2160" s="155"/>
      <c r="P2160" s="155"/>
      <c r="Q2160" s="155"/>
    </row>
    <row r="2161">
      <c r="A2161" s="287"/>
      <c r="B2161" s="338"/>
      <c r="C2161" s="338"/>
      <c r="D2161" s="339"/>
      <c r="E2161" s="345"/>
      <c r="F2161" s="304"/>
      <c r="G2161" s="304"/>
      <c r="H2161" s="304"/>
      <c r="I2161" s="228"/>
      <c r="J2161" s="250"/>
      <c r="K2161" s="360"/>
      <c r="L2161" s="288"/>
      <c r="M2161" s="154"/>
      <c r="N2161" s="151"/>
      <c r="O2161" s="155"/>
      <c r="P2161" s="155"/>
      <c r="Q2161" s="155"/>
    </row>
    <row r="2162">
      <c r="A2162" s="287"/>
      <c r="B2162" s="338"/>
      <c r="C2162" s="338"/>
      <c r="D2162" s="339"/>
      <c r="E2162" s="345"/>
      <c r="F2162" s="305"/>
      <c r="G2162" s="305"/>
      <c r="H2162" s="305"/>
      <c r="I2162" s="230"/>
      <c r="J2162" s="246"/>
      <c r="K2162" s="359"/>
      <c r="L2162" s="285"/>
      <c r="M2162" s="154"/>
      <c r="N2162" s="151"/>
      <c r="O2162" s="155"/>
      <c r="P2162" s="155"/>
      <c r="Q2162" s="155"/>
    </row>
    <row r="2163">
      <c r="A2163" s="287"/>
      <c r="B2163" s="338"/>
      <c r="C2163" s="338"/>
      <c r="D2163" s="339"/>
      <c r="E2163" s="345"/>
      <c r="F2163" s="304"/>
      <c r="G2163" s="304"/>
      <c r="H2163" s="304"/>
      <c r="I2163" s="228"/>
      <c r="J2163" s="250"/>
      <c r="K2163" s="360"/>
      <c r="L2163" s="288"/>
      <c r="M2163" s="154"/>
      <c r="N2163" s="151"/>
      <c r="O2163" s="155"/>
      <c r="P2163" s="155"/>
      <c r="Q2163" s="155"/>
    </row>
    <row r="2164">
      <c r="A2164" s="287"/>
      <c r="B2164" s="338"/>
      <c r="C2164" s="338"/>
      <c r="D2164" s="339"/>
      <c r="E2164" s="345"/>
      <c r="F2164" s="305"/>
      <c r="G2164" s="305"/>
      <c r="H2164" s="305"/>
      <c r="I2164" s="230"/>
      <c r="J2164" s="246"/>
      <c r="K2164" s="359"/>
      <c r="L2164" s="285"/>
      <c r="M2164" s="154"/>
      <c r="N2164" s="151"/>
      <c r="O2164" s="155"/>
      <c r="P2164" s="155"/>
      <c r="Q2164" s="155"/>
    </row>
    <row r="2165">
      <c r="A2165" s="287"/>
      <c r="B2165" s="338"/>
      <c r="C2165" s="338"/>
      <c r="D2165" s="339"/>
      <c r="E2165" s="345"/>
      <c r="F2165" s="304"/>
      <c r="G2165" s="304"/>
      <c r="H2165" s="304"/>
      <c r="I2165" s="228"/>
      <c r="J2165" s="250"/>
      <c r="K2165" s="360"/>
      <c r="L2165" s="288"/>
      <c r="M2165" s="154"/>
      <c r="N2165" s="151"/>
      <c r="O2165" s="155"/>
      <c r="P2165" s="155"/>
      <c r="Q2165" s="155"/>
    </row>
    <row r="2166">
      <c r="A2166" s="287"/>
      <c r="B2166" s="338"/>
      <c r="C2166" s="338"/>
      <c r="D2166" s="339"/>
      <c r="E2166" s="345"/>
      <c r="F2166" s="305"/>
      <c r="G2166" s="305"/>
      <c r="H2166" s="305"/>
      <c r="I2166" s="230"/>
      <c r="J2166" s="246"/>
      <c r="K2166" s="359"/>
      <c r="L2166" s="285"/>
      <c r="M2166" s="154"/>
      <c r="N2166" s="151"/>
      <c r="O2166" s="155"/>
      <c r="P2166" s="155"/>
      <c r="Q2166" s="155"/>
    </row>
    <row r="2167">
      <c r="A2167" s="287"/>
      <c r="B2167" s="338"/>
      <c r="C2167" s="338"/>
      <c r="D2167" s="339"/>
      <c r="E2167" s="345"/>
      <c r="F2167" s="304"/>
      <c r="G2167" s="304"/>
      <c r="H2167" s="304"/>
      <c r="I2167" s="228"/>
      <c r="J2167" s="250"/>
      <c r="K2167" s="360"/>
      <c r="L2167" s="288"/>
      <c r="M2167" s="154"/>
      <c r="N2167" s="151"/>
      <c r="O2167" s="155"/>
      <c r="P2167" s="155"/>
      <c r="Q2167" s="155"/>
    </row>
    <row r="2168">
      <c r="A2168" s="287"/>
      <c r="B2168" s="338"/>
      <c r="C2168" s="338"/>
      <c r="D2168" s="339"/>
      <c r="E2168" s="345"/>
      <c r="F2168" s="305"/>
      <c r="G2168" s="305"/>
      <c r="H2168" s="305"/>
      <c r="I2168" s="230"/>
      <c r="J2168" s="246"/>
      <c r="K2168" s="359"/>
      <c r="L2168" s="285"/>
      <c r="M2168" s="154"/>
      <c r="N2168" s="151"/>
      <c r="O2168" s="155"/>
      <c r="P2168" s="155"/>
      <c r="Q2168" s="155"/>
    </row>
    <row r="2169">
      <c r="A2169" s="287"/>
      <c r="B2169" s="338"/>
      <c r="C2169" s="338"/>
      <c r="D2169" s="339"/>
      <c r="E2169" s="345"/>
      <c r="F2169" s="304"/>
      <c r="G2169" s="304"/>
      <c r="H2169" s="304"/>
      <c r="I2169" s="228"/>
      <c r="J2169" s="250"/>
      <c r="K2169" s="360"/>
      <c r="L2169" s="288"/>
      <c r="M2169" s="154"/>
      <c r="N2169" s="151"/>
      <c r="O2169" s="155"/>
      <c r="P2169" s="155"/>
      <c r="Q2169" s="155"/>
    </row>
    <row r="2170">
      <c r="A2170" s="287"/>
      <c r="B2170" s="338"/>
      <c r="C2170" s="338"/>
      <c r="D2170" s="339"/>
      <c r="E2170" s="345"/>
      <c r="F2170" s="305"/>
      <c r="G2170" s="305"/>
      <c r="H2170" s="305"/>
      <c r="I2170" s="230"/>
      <c r="J2170" s="246"/>
      <c r="K2170" s="359"/>
      <c r="L2170" s="285"/>
      <c r="M2170" s="154"/>
      <c r="N2170" s="151"/>
      <c r="O2170" s="155"/>
      <c r="P2170" s="155"/>
      <c r="Q2170" s="155"/>
    </row>
    <row r="2171">
      <c r="A2171" s="287"/>
      <c r="B2171" s="338"/>
      <c r="C2171" s="338"/>
      <c r="D2171" s="339"/>
      <c r="E2171" s="345"/>
      <c r="F2171" s="304"/>
      <c r="G2171" s="304"/>
      <c r="H2171" s="304"/>
      <c r="I2171" s="228"/>
      <c r="J2171" s="250"/>
      <c r="K2171" s="360"/>
      <c r="L2171" s="288"/>
      <c r="M2171" s="154"/>
      <c r="N2171" s="151"/>
      <c r="O2171" s="155"/>
      <c r="P2171" s="155"/>
      <c r="Q2171" s="155"/>
    </row>
    <row r="2172">
      <c r="A2172" s="287"/>
      <c r="B2172" s="338"/>
      <c r="C2172" s="338"/>
      <c r="D2172" s="339"/>
      <c r="E2172" s="345"/>
      <c r="F2172" s="305"/>
      <c r="G2172" s="305"/>
      <c r="H2172" s="305"/>
      <c r="I2172" s="230"/>
      <c r="J2172" s="246"/>
      <c r="K2172" s="359"/>
      <c r="L2172" s="285"/>
      <c r="M2172" s="154"/>
      <c r="N2172" s="151"/>
      <c r="O2172" s="155"/>
      <c r="P2172" s="155"/>
      <c r="Q2172" s="155"/>
    </row>
    <row r="2173">
      <c r="A2173" s="287"/>
      <c r="B2173" s="338"/>
      <c r="C2173" s="338"/>
      <c r="D2173" s="339"/>
      <c r="E2173" s="345"/>
      <c r="F2173" s="304"/>
      <c r="G2173" s="304"/>
      <c r="H2173" s="304"/>
      <c r="I2173" s="228"/>
      <c r="J2173" s="250"/>
      <c r="K2173" s="360"/>
      <c r="L2173" s="288"/>
      <c r="M2173" s="154"/>
      <c r="N2173" s="151"/>
      <c r="O2173" s="155"/>
      <c r="P2173" s="155"/>
      <c r="Q2173" s="155"/>
    </row>
    <row r="2174">
      <c r="A2174" s="287"/>
      <c r="B2174" s="338"/>
      <c r="C2174" s="338"/>
      <c r="D2174" s="339"/>
      <c r="E2174" s="345"/>
      <c r="F2174" s="305"/>
      <c r="G2174" s="305"/>
      <c r="H2174" s="305"/>
      <c r="I2174" s="230"/>
      <c r="J2174" s="246"/>
      <c r="K2174" s="359"/>
      <c r="L2174" s="285"/>
      <c r="M2174" s="154"/>
      <c r="N2174" s="151"/>
      <c r="O2174" s="155"/>
      <c r="P2174" s="155"/>
      <c r="Q2174" s="155"/>
    </row>
    <row r="2175">
      <c r="A2175" s="287"/>
      <c r="B2175" s="338"/>
      <c r="C2175" s="338"/>
      <c r="D2175" s="339"/>
      <c r="E2175" s="345"/>
      <c r="F2175" s="304"/>
      <c r="G2175" s="304"/>
      <c r="H2175" s="304"/>
      <c r="I2175" s="228"/>
      <c r="J2175" s="250"/>
      <c r="K2175" s="360"/>
      <c r="L2175" s="288"/>
      <c r="M2175" s="154"/>
      <c r="N2175" s="151"/>
      <c r="O2175" s="155"/>
      <c r="P2175" s="155"/>
      <c r="Q2175" s="155"/>
    </row>
    <row r="2176">
      <c r="A2176" s="287"/>
      <c r="B2176" s="338"/>
      <c r="C2176" s="338"/>
      <c r="D2176" s="339"/>
      <c r="E2176" s="345"/>
      <c r="F2176" s="305"/>
      <c r="G2176" s="305"/>
      <c r="H2176" s="305"/>
      <c r="I2176" s="230"/>
      <c r="J2176" s="246"/>
      <c r="K2176" s="359"/>
      <c r="L2176" s="285"/>
      <c r="M2176" s="154"/>
      <c r="N2176" s="151"/>
      <c r="O2176" s="155"/>
      <c r="P2176" s="155"/>
      <c r="Q2176" s="155"/>
    </row>
    <row r="2177">
      <c r="A2177" s="287"/>
      <c r="B2177" s="338"/>
      <c r="C2177" s="338"/>
      <c r="D2177" s="339"/>
      <c r="E2177" s="345"/>
      <c r="F2177" s="304"/>
      <c r="G2177" s="304"/>
      <c r="H2177" s="304"/>
      <c r="I2177" s="228"/>
      <c r="J2177" s="250"/>
      <c r="K2177" s="360"/>
      <c r="L2177" s="288"/>
      <c r="M2177" s="154"/>
      <c r="N2177" s="151"/>
      <c r="O2177" s="155"/>
      <c r="P2177" s="155"/>
      <c r="Q2177" s="155"/>
    </row>
    <row r="2178">
      <c r="A2178" s="287"/>
      <c r="B2178" s="338"/>
      <c r="C2178" s="338"/>
      <c r="D2178" s="339"/>
      <c r="E2178" s="345"/>
      <c r="F2178" s="305"/>
      <c r="G2178" s="305"/>
      <c r="H2178" s="305"/>
      <c r="I2178" s="230"/>
      <c r="J2178" s="246"/>
      <c r="K2178" s="359"/>
      <c r="L2178" s="285"/>
      <c r="M2178" s="154"/>
      <c r="N2178" s="151"/>
      <c r="O2178" s="155"/>
      <c r="P2178" s="155"/>
      <c r="Q2178" s="155"/>
    </row>
    <row r="2179">
      <c r="A2179" s="287"/>
      <c r="B2179" s="338"/>
      <c r="C2179" s="338"/>
      <c r="D2179" s="339"/>
      <c r="E2179" s="345"/>
      <c r="F2179" s="304"/>
      <c r="G2179" s="304"/>
      <c r="H2179" s="304"/>
      <c r="I2179" s="228"/>
      <c r="J2179" s="250"/>
      <c r="K2179" s="360"/>
      <c r="L2179" s="288"/>
      <c r="M2179" s="154"/>
      <c r="N2179" s="151"/>
      <c r="O2179" s="155"/>
      <c r="P2179" s="155"/>
      <c r="Q2179" s="155"/>
    </row>
    <row r="2180">
      <c r="A2180" s="287"/>
      <c r="B2180" s="338"/>
      <c r="C2180" s="338"/>
      <c r="D2180" s="339"/>
      <c r="E2180" s="345"/>
      <c r="F2180" s="305"/>
      <c r="G2180" s="305"/>
      <c r="H2180" s="305"/>
      <c r="I2180" s="230"/>
      <c r="J2180" s="246"/>
      <c r="K2180" s="359"/>
      <c r="L2180" s="285"/>
      <c r="M2180" s="154"/>
      <c r="N2180" s="151"/>
      <c r="O2180" s="155"/>
      <c r="P2180" s="155"/>
      <c r="Q2180" s="155"/>
    </row>
    <row r="2181">
      <c r="A2181" s="287"/>
      <c r="B2181" s="338"/>
      <c r="C2181" s="338"/>
      <c r="D2181" s="339"/>
      <c r="E2181" s="345"/>
      <c r="F2181" s="304"/>
      <c r="G2181" s="304"/>
      <c r="H2181" s="304"/>
      <c r="I2181" s="228"/>
      <c r="J2181" s="250"/>
      <c r="K2181" s="360"/>
      <c r="L2181" s="288"/>
      <c r="M2181" s="154"/>
      <c r="N2181" s="151"/>
      <c r="O2181" s="155"/>
      <c r="P2181" s="155"/>
      <c r="Q2181" s="155"/>
    </row>
    <row r="2182">
      <c r="A2182" s="287"/>
      <c r="B2182" s="338"/>
      <c r="C2182" s="338"/>
      <c r="D2182" s="339"/>
      <c r="E2182" s="345"/>
      <c r="F2182" s="305"/>
      <c r="G2182" s="305"/>
      <c r="H2182" s="305"/>
      <c r="I2182" s="230"/>
      <c r="J2182" s="246"/>
      <c r="K2182" s="359"/>
      <c r="L2182" s="285"/>
      <c r="M2182" s="154"/>
      <c r="N2182" s="151"/>
      <c r="O2182" s="155"/>
      <c r="P2182" s="155"/>
      <c r="Q2182" s="155"/>
    </row>
    <row r="2183">
      <c r="A2183" s="287"/>
      <c r="B2183" s="338"/>
      <c r="C2183" s="338"/>
      <c r="D2183" s="339"/>
      <c r="E2183" s="345"/>
      <c r="F2183" s="304"/>
      <c r="G2183" s="304"/>
      <c r="H2183" s="304"/>
      <c r="I2183" s="228"/>
      <c r="J2183" s="250"/>
      <c r="K2183" s="360"/>
      <c r="L2183" s="288"/>
      <c r="M2183" s="154"/>
      <c r="N2183" s="151"/>
      <c r="O2183" s="155"/>
      <c r="P2183" s="155"/>
      <c r="Q2183" s="155"/>
    </row>
    <row r="2184">
      <c r="A2184" s="287"/>
      <c r="B2184" s="338"/>
      <c r="C2184" s="338"/>
      <c r="D2184" s="339"/>
      <c r="E2184" s="345"/>
      <c r="F2184" s="305"/>
      <c r="G2184" s="305"/>
      <c r="H2184" s="305"/>
      <c r="I2184" s="230"/>
      <c r="J2184" s="246"/>
      <c r="K2184" s="359"/>
      <c r="L2184" s="285"/>
      <c r="M2184" s="154"/>
      <c r="N2184" s="151"/>
      <c r="O2184" s="155"/>
      <c r="P2184" s="155"/>
      <c r="Q2184" s="155"/>
    </row>
    <row r="2185">
      <c r="A2185" s="287"/>
      <c r="B2185" s="338"/>
      <c r="C2185" s="338"/>
      <c r="D2185" s="339"/>
      <c r="E2185" s="345"/>
      <c r="F2185" s="304"/>
      <c r="G2185" s="304"/>
      <c r="H2185" s="304"/>
      <c r="I2185" s="228"/>
      <c r="J2185" s="250"/>
      <c r="K2185" s="360"/>
      <c r="L2185" s="288"/>
      <c r="M2185" s="154"/>
      <c r="N2185" s="151"/>
      <c r="O2185" s="155"/>
      <c r="P2185" s="155"/>
      <c r="Q2185" s="155"/>
    </row>
    <row r="2186">
      <c r="A2186" s="287"/>
      <c r="B2186" s="338"/>
      <c r="C2186" s="338"/>
      <c r="D2186" s="339"/>
      <c r="E2186" s="345"/>
      <c r="F2186" s="305"/>
      <c r="G2186" s="305"/>
      <c r="H2186" s="305"/>
      <c r="I2186" s="230"/>
      <c r="J2186" s="246"/>
      <c r="K2186" s="359"/>
      <c r="L2186" s="285"/>
      <c r="M2186" s="154"/>
      <c r="N2186" s="151"/>
      <c r="O2186" s="155"/>
      <c r="P2186" s="155"/>
      <c r="Q2186" s="155"/>
    </row>
    <row r="2187">
      <c r="A2187" s="287"/>
      <c r="B2187" s="338"/>
      <c r="C2187" s="338"/>
      <c r="D2187" s="339"/>
      <c r="E2187" s="345"/>
      <c r="F2187" s="304"/>
      <c r="G2187" s="304"/>
      <c r="H2187" s="304"/>
      <c r="I2187" s="228"/>
      <c r="J2187" s="250"/>
      <c r="K2187" s="360"/>
      <c r="L2187" s="288"/>
      <c r="M2187" s="154"/>
      <c r="N2187" s="151"/>
      <c r="O2187" s="155"/>
      <c r="P2187" s="155"/>
      <c r="Q2187" s="155"/>
    </row>
    <row r="2188">
      <c r="A2188" s="287"/>
      <c r="B2188" s="338"/>
      <c r="C2188" s="338"/>
      <c r="D2188" s="339"/>
      <c r="E2188" s="345"/>
      <c r="F2188" s="305"/>
      <c r="G2188" s="305"/>
      <c r="H2188" s="305"/>
      <c r="I2188" s="230"/>
      <c r="J2188" s="246"/>
      <c r="K2188" s="359"/>
      <c r="L2188" s="285"/>
      <c r="M2188" s="154"/>
      <c r="N2188" s="151"/>
      <c r="O2188" s="155"/>
      <c r="P2188" s="155"/>
      <c r="Q2188" s="155"/>
    </row>
    <row r="2189">
      <c r="A2189" s="287"/>
      <c r="B2189" s="338"/>
      <c r="C2189" s="338"/>
      <c r="D2189" s="339"/>
      <c r="E2189" s="345"/>
      <c r="F2189" s="304"/>
      <c r="G2189" s="304"/>
      <c r="H2189" s="304"/>
      <c r="I2189" s="228"/>
      <c r="J2189" s="250"/>
      <c r="K2189" s="360"/>
      <c r="L2189" s="288"/>
      <c r="M2189" s="154"/>
      <c r="N2189" s="151"/>
      <c r="O2189" s="155"/>
      <c r="P2189" s="155"/>
      <c r="Q2189" s="155"/>
    </row>
    <row r="2190">
      <c r="A2190" s="287"/>
      <c r="B2190" s="338"/>
      <c r="C2190" s="338"/>
      <c r="D2190" s="339"/>
      <c r="E2190" s="345"/>
      <c r="F2190" s="305"/>
      <c r="G2190" s="305"/>
      <c r="H2190" s="305"/>
      <c r="I2190" s="230"/>
      <c r="J2190" s="246"/>
      <c r="K2190" s="359"/>
      <c r="L2190" s="285"/>
      <c r="M2190" s="154"/>
      <c r="N2190" s="151"/>
      <c r="O2190" s="155"/>
      <c r="P2190" s="155"/>
      <c r="Q2190" s="155"/>
    </row>
    <row r="2191">
      <c r="A2191" s="287"/>
      <c r="B2191" s="338"/>
      <c r="C2191" s="338"/>
      <c r="D2191" s="339"/>
      <c r="E2191" s="345"/>
      <c r="F2191" s="304"/>
      <c r="G2191" s="304"/>
      <c r="H2191" s="304"/>
      <c r="I2191" s="228"/>
      <c r="J2191" s="250"/>
      <c r="K2191" s="360"/>
      <c r="L2191" s="288"/>
      <c r="M2191" s="154"/>
      <c r="N2191" s="151"/>
      <c r="O2191" s="155"/>
      <c r="P2191" s="155"/>
      <c r="Q2191" s="155"/>
    </row>
    <row r="2192">
      <c r="A2192" s="287"/>
      <c r="B2192" s="338"/>
      <c r="C2192" s="338"/>
      <c r="D2192" s="339"/>
      <c r="E2192" s="345"/>
      <c r="F2192" s="305"/>
      <c r="G2192" s="305"/>
      <c r="H2192" s="305"/>
      <c r="I2192" s="230"/>
      <c r="J2192" s="246"/>
      <c r="K2192" s="359"/>
      <c r="L2192" s="285"/>
      <c r="M2192" s="154"/>
      <c r="N2192" s="151"/>
      <c r="O2192" s="155"/>
      <c r="P2192" s="155"/>
      <c r="Q2192" s="155"/>
    </row>
    <row r="2193">
      <c r="A2193" s="287"/>
      <c r="B2193" s="338"/>
      <c r="C2193" s="338"/>
      <c r="D2193" s="339"/>
      <c r="E2193" s="345"/>
      <c r="F2193" s="304"/>
      <c r="G2193" s="304"/>
      <c r="H2193" s="304"/>
      <c r="I2193" s="228"/>
      <c r="J2193" s="250"/>
      <c r="K2193" s="360"/>
      <c r="L2193" s="288"/>
      <c r="M2193" s="154"/>
      <c r="N2193" s="151"/>
      <c r="O2193" s="155"/>
      <c r="P2193" s="155"/>
      <c r="Q2193" s="155"/>
    </row>
    <row r="2194">
      <c r="A2194" s="287"/>
      <c r="B2194" s="338"/>
      <c r="C2194" s="338"/>
      <c r="D2194" s="339"/>
      <c r="E2194" s="345"/>
      <c r="F2194" s="305"/>
      <c r="G2194" s="305"/>
      <c r="H2194" s="305"/>
      <c r="I2194" s="230"/>
      <c r="J2194" s="246"/>
      <c r="K2194" s="359"/>
      <c r="L2194" s="285"/>
      <c r="M2194" s="154"/>
      <c r="N2194" s="151"/>
      <c r="O2194" s="155"/>
      <c r="P2194" s="155"/>
      <c r="Q2194" s="155"/>
    </row>
    <row r="2195">
      <c r="A2195" s="287"/>
      <c r="B2195" s="338"/>
      <c r="C2195" s="338"/>
      <c r="D2195" s="339"/>
      <c r="E2195" s="345"/>
      <c r="F2195" s="304"/>
      <c r="G2195" s="304"/>
      <c r="H2195" s="304"/>
      <c r="I2195" s="228"/>
      <c r="J2195" s="250"/>
      <c r="K2195" s="360"/>
      <c r="L2195" s="288"/>
      <c r="M2195" s="154"/>
      <c r="N2195" s="151"/>
      <c r="O2195" s="155"/>
      <c r="P2195" s="155"/>
      <c r="Q2195" s="155"/>
    </row>
    <row r="2196">
      <c r="A2196" s="287"/>
      <c r="B2196" s="338"/>
      <c r="C2196" s="338"/>
      <c r="D2196" s="339"/>
      <c r="E2196" s="345"/>
      <c r="F2196" s="305"/>
      <c r="G2196" s="305"/>
      <c r="H2196" s="305"/>
      <c r="I2196" s="230"/>
      <c r="J2196" s="246"/>
      <c r="K2196" s="359"/>
      <c r="L2196" s="285"/>
      <c r="M2196" s="154"/>
      <c r="N2196" s="151"/>
      <c r="O2196" s="155"/>
      <c r="P2196" s="155"/>
      <c r="Q2196" s="155"/>
    </row>
    <row r="2197">
      <c r="A2197" s="287"/>
      <c r="B2197" s="338"/>
      <c r="C2197" s="338"/>
      <c r="D2197" s="339"/>
      <c r="E2197" s="345"/>
      <c r="F2197" s="304"/>
      <c r="G2197" s="304"/>
      <c r="H2197" s="304"/>
      <c r="I2197" s="228"/>
      <c r="J2197" s="250"/>
      <c r="K2197" s="360"/>
      <c r="L2197" s="288"/>
      <c r="M2197" s="154"/>
      <c r="N2197" s="151"/>
      <c r="O2197" s="155"/>
      <c r="P2197" s="155"/>
      <c r="Q2197" s="155"/>
    </row>
    <row r="2198">
      <c r="A2198" s="287"/>
      <c r="B2198" s="338"/>
      <c r="C2198" s="338"/>
      <c r="D2198" s="339"/>
      <c r="E2198" s="345"/>
      <c r="F2198" s="305"/>
      <c r="G2198" s="305"/>
      <c r="H2198" s="305"/>
      <c r="I2198" s="230"/>
      <c r="J2198" s="246"/>
      <c r="K2198" s="359"/>
      <c r="L2198" s="285"/>
      <c r="M2198" s="154"/>
      <c r="N2198" s="151"/>
      <c r="O2198" s="155"/>
      <c r="P2198" s="155"/>
      <c r="Q2198" s="155"/>
    </row>
    <row r="2199">
      <c r="A2199" s="287"/>
      <c r="B2199" s="338"/>
      <c r="C2199" s="338"/>
      <c r="D2199" s="339"/>
      <c r="E2199" s="345"/>
      <c r="F2199" s="304"/>
      <c r="G2199" s="304"/>
      <c r="H2199" s="304"/>
      <c r="I2199" s="228"/>
      <c r="J2199" s="250"/>
      <c r="K2199" s="360"/>
      <c r="L2199" s="288"/>
      <c r="M2199" s="154"/>
      <c r="N2199" s="151"/>
      <c r="O2199" s="155"/>
      <c r="P2199" s="155"/>
      <c r="Q2199" s="155"/>
    </row>
    <row r="2200">
      <c r="A2200" s="287"/>
      <c r="B2200" s="338"/>
      <c r="C2200" s="338"/>
      <c r="D2200" s="339"/>
      <c r="E2200" s="345"/>
      <c r="F2200" s="305"/>
      <c r="G2200" s="305"/>
      <c r="H2200" s="305"/>
      <c r="I2200" s="230"/>
      <c r="J2200" s="246"/>
      <c r="K2200" s="359"/>
      <c r="L2200" s="285"/>
      <c r="M2200" s="154"/>
      <c r="N2200" s="151"/>
      <c r="O2200" s="155"/>
      <c r="P2200" s="155"/>
      <c r="Q2200" s="155"/>
    </row>
    <row r="2201">
      <c r="A2201" s="287"/>
      <c r="B2201" s="338"/>
      <c r="C2201" s="338"/>
      <c r="D2201" s="339"/>
      <c r="E2201" s="345"/>
      <c r="F2201" s="304"/>
      <c r="G2201" s="304"/>
      <c r="H2201" s="304"/>
      <c r="I2201" s="228"/>
      <c r="J2201" s="250"/>
      <c r="K2201" s="360"/>
      <c r="L2201" s="288"/>
      <c r="M2201" s="154"/>
      <c r="N2201" s="151"/>
      <c r="O2201" s="155"/>
      <c r="P2201" s="155"/>
      <c r="Q2201" s="155"/>
    </row>
    <row r="2202">
      <c r="A2202" s="287"/>
      <c r="B2202" s="338"/>
      <c r="C2202" s="338"/>
      <c r="D2202" s="339"/>
      <c r="E2202" s="345"/>
      <c r="F2202" s="305"/>
      <c r="G2202" s="305"/>
      <c r="H2202" s="305"/>
      <c r="I2202" s="230"/>
      <c r="J2202" s="246"/>
      <c r="K2202" s="359"/>
      <c r="L2202" s="285"/>
      <c r="M2202" s="154"/>
      <c r="N2202" s="151"/>
      <c r="O2202" s="155"/>
      <c r="P2202" s="155"/>
      <c r="Q2202" s="155"/>
    </row>
    <row r="2203">
      <c r="A2203" s="287"/>
      <c r="B2203" s="338"/>
      <c r="C2203" s="338"/>
      <c r="D2203" s="339"/>
      <c r="E2203" s="345"/>
      <c r="F2203" s="304"/>
      <c r="G2203" s="304"/>
      <c r="H2203" s="304"/>
      <c r="I2203" s="228"/>
      <c r="J2203" s="250"/>
      <c r="K2203" s="360"/>
      <c r="L2203" s="288"/>
      <c r="M2203" s="154"/>
      <c r="N2203" s="151"/>
      <c r="O2203" s="155"/>
      <c r="P2203" s="155"/>
      <c r="Q2203" s="155"/>
    </row>
    <row r="2204">
      <c r="A2204" s="287"/>
      <c r="B2204" s="338"/>
      <c r="C2204" s="338"/>
      <c r="D2204" s="339"/>
      <c r="E2204" s="345"/>
      <c r="F2204" s="305"/>
      <c r="G2204" s="305"/>
      <c r="H2204" s="305"/>
      <c r="I2204" s="230"/>
      <c r="J2204" s="246"/>
      <c r="K2204" s="359"/>
      <c r="L2204" s="285"/>
      <c r="M2204" s="154"/>
      <c r="N2204" s="151"/>
      <c r="O2204" s="155"/>
      <c r="P2204" s="155"/>
      <c r="Q2204" s="155"/>
    </row>
    <row r="2205">
      <c r="A2205" s="287"/>
      <c r="B2205" s="338"/>
      <c r="C2205" s="338"/>
      <c r="D2205" s="339"/>
      <c r="E2205" s="345"/>
      <c r="F2205" s="304"/>
      <c r="G2205" s="304"/>
      <c r="H2205" s="304"/>
      <c r="I2205" s="228"/>
      <c r="J2205" s="250"/>
      <c r="K2205" s="360"/>
      <c r="L2205" s="288"/>
      <c r="M2205" s="154"/>
      <c r="N2205" s="151"/>
      <c r="O2205" s="155"/>
      <c r="P2205" s="155"/>
      <c r="Q2205" s="155"/>
    </row>
    <row r="2206">
      <c r="A2206" s="287"/>
      <c r="B2206" s="338"/>
      <c r="C2206" s="338"/>
      <c r="D2206" s="339"/>
      <c r="E2206" s="345"/>
      <c r="F2206" s="305"/>
      <c r="G2206" s="305"/>
      <c r="H2206" s="305"/>
      <c r="I2206" s="230"/>
      <c r="J2206" s="246"/>
      <c r="K2206" s="359"/>
      <c r="L2206" s="285"/>
      <c r="M2206" s="154"/>
      <c r="N2206" s="151"/>
      <c r="O2206" s="155"/>
      <c r="P2206" s="155"/>
      <c r="Q2206" s="155"/>
    </row>
    <row r="2207">
      <c r="A2207" s="287"/>
      <c r="B2207" s="338"/>
      <c r="C2207" s="338"/>
      <c r="D2207" s="339"/>
      <c r="E2207" s="345"/>
      <c r="F2207" s="304"/>
      <c r="G2207" s="304"/>
      <c r="H2207" s="304"/>
      <c r="I2207" s="228"/>
      <c r="J2207" s="250"/>
      <c r="K2207" s="360"/>
      <c r="L2207" s="288"/>
      <c r="M2207" s="154"/>
      <c r="N2207" s="151"/>
      <c r="O2207" s="155"/>
      <c r="P2207" s="155"/>
      <c r="Q2207" s="155"/>
    </row>
    <row r="2208">
      <c r="A2208" s="287"/>
      <c r="B2208" s="338"/>
      <c r="C2208" s="338"/>
      <c r="D2208" s="339"/>
      <c r="E2208" s="345"/>
      <c r="F2208" s="305"/>
      <c r="G2208" s="305"/>
      <c r="H2208" s="305"/>
      <c r="I2208" s="230"/>
      <c r="J2208" s="246"/>
      <c r="K2208" s="359"/>
      <c r="L2208" s="285"/>
      <c r="M2208" s="154"/>
      <c r="N2208" s="151"/>
      <c r="O2208" s="155"/>
      <c r="P2208" s="155"/>
      <c r="Q2208" s="155"/>
    </row>
    <row r="2209">
      <c r="A2209" s="287"/>
      <c r="B2209" s="338"/>
      <c r="C2209" s="338"/>
      <c r="D2209" s="339"/>
      <c r="E2209" s="345"/>
      <c r="F2209" s="304"/>
      <c r="G2209" s="304"/>
      <c r="H2209" s="304"/>
      <c r="I2209" s="228"/>
      <c r="J2209" s="250"/>
      <c r="K2209" s="360"/>
      <c r="L2209" s="288"/>
      <c r="M2209" s="154"/>
      <c r="N2209" s="151"/>
      <c r="O2209" s="155"/>
      <c r="P2209" s="155"/>
      <c r="Q2209" s="155"/>
    </row>
    <row r="2210">
      <c r="A2210" s="287"/>
      <c r="B2210" s="338"/>
      <c r="C2210" s="338"/>
      <c r="D2210" s="339"/>
      <c r="E2210" s="345"/>
      <c r="F2210" s="305"/>
      <c r="G2210" s="305"/>
      <c r="H2210" s="305"/>
      <c r="I2210" s="230"/>
      <c r="J2210" s="246"/>
      <c r="K2210" s="359"/>
      <c r="L2210" s="285"/>
      <c r="M2210" s="154"/>
      <c r="N2210" s="151"/>
      <c r="O2210" s="155"/>
      <c r="P2210" s="155"/>
      <c r="Q2210" s="155"/>
    </row>
    <row r="2211">
      <c r="A2211" s="287"/>
      <c r="B2211" s="338"/>
      <c r="C2211" s="338"/>
      <c r="D2211" s="339"/>
      <c r="E2211" s="345"/>
      <c r="F2211" s="304"/>
      <c r="G2211" s="304"/>
      <c r="H2211" s="304"/>
      <c r="I2211" s="228"/>
      <c r="J2211" s="250"/>
      <c r="K2211" s="360"/>
      <c r="L2211" s="288"/>
      <c r="M2211" s="154"/>
      <c r="N2211" s="151"/>
      <c r="O2211" s="155"/>
      <c r="P2211" s="155"/>
      <c r="Q2211" s="155"/>
    </row>
    <row r="2212">
      <c r="A2212" s="287"/>
      <c r="B2212" s="338"/>
      <c r="C2212" s="338"/>
      <c r="D2212" s="339"/>
      <c r="E2212" s="345"/>
      <c r="F2212" s="305"/>
      <c r="G2212" s="305"/>
      <c r="H2212" s="305"/>
      <c r="I2212" s="230"/>
      <c r="J2212" s="246"/>
      <c r="K2212" s="359"/>
      <c r="L2212" s="285"/>
      <c r="M2212" s="154"/>
      <c r="N2212" s="151"/>
      <c r="O2212" s="155"/>
      <c r="P2212" s="155"/>
      <c r="Q2212" s="155"/>
    </row>
    <row r="2213">
      <c r="A2213" s="287"/>
      <c r="B2213" s="338"/>
      <c r="C2213" s="338"/>
      <c r="D2213" s="339"/>
      <c r="E2213" s="345"/>
      <c r="F2213" s="304"/>
      <c r="G2213" s="304"/>
      <c r="H2213" s="304"/>
      <c r="I2213" s="228"/>
      <c r="J2213" s="250"/>
      <c r="K2213" s="360"/>
      <c r="L2213" s="288"/>
      <c r="M2213" s="154"/>
      <c r="N2213" s="151"/>
      <c r="O2213" s="155"/>
      <c r="P2213" s="155"/>
      <c r="Q2213" s="155"/>
    </row>
    <row r="2214">
      <c r="A2214" s="287"/>
      <c r="B2214" s="338"/>
      <c r="C2214" s="338"/>
      <c r="D2214" s="339"/>
      <c r="E2214" s="345"/>
      <c r="F2214" s="305"/>
      <c r="G2214" s="305"/>
      <c r="H2214" s="305"/>
      <c r="I2214" s="230"/>
      <c r="J2214" s="246"/>
      <c r="K2214" s="359"/>
      <c r="L2214" s="285"/>
      <c r="M2214" s="154"/>
      <c r="N2214" s="151"/>
      <c r="O2214" s="155"/>
      <c r="P2214" s="155"/>
      <c r="Q2214" s="155"/>
    </row>
    <row r="2215">
      <c r="A2215" s="287"/>
      <c r="B2215" s="338"/>
      <c r="C2215" s="338"/>
      <c r="D2215" s="339"/>
      <c r="E2215" s="345"/>
      <c r="F2215" s="304"/>
      <c r="G2215" s="304"/>
      <c r="H2215" s="304"/>
      <c r="I2215" s="228"/>
      <c r="J2215" s="250"/>
      <c r="K2215" s="360"/>
      <c r="L2215" s="288"/>
      <c r="M2215" s="154"/>
      <c r="N2215" s="151"/>
      <c r="O2215" s="155"/>
      <c r="P2215" s="155"/>
      <c r="Q2215" s="155"/>
    </row>
    <row r="2216">
      <c r="A2216" s="287"/>
      <c r="B2216" s="338"/>
      <c r="C2216" s="338"/>
      <c r="D2216" s="339"/>
      <c r="E2216" s="345"/>
      <c r="F2216" s="305"/>
      <c r="G2216" s="305"/>
      <c r="H2216" s="305"/>
      <c r="I2216" s="230"/>
      <c r="J2216" s="246"/>
      <c r="K2216" s="359"/>
      <c r="L2216" s="285"/>
      <c r="M2216" s="154"/>
      <c r="N2216" s="151"/>
      <c r="O2216" s="155"/>
      <c r="P2216" s="155"/>
      <c r="Q2216" s="155"/>
    </row>
    <row r="2217">
      <c r="A2217" s="287"/>
      <c r="B2217" s="338"/>
      <c r="C2217" s="338"/>
      <c r="D2217" s="339"/>
      <c r="E2217" s="345"/>
      <c r="F2217" s="304"/>
      <c r="G2217" s="304"/>
      <c r="H2217" s="304"/>
      <c r="I2217" s="228"/>
      <c r="J2217" s="250"/>
      <c r="K2217" s="360"/>
      <c r="L2217" s="288"/>
      <c r="M2217" s="154"/>
      <c r="N2217" s="151"/>
      <c r="O2217" s="155"/>
      <c r="P2217" s="155"/>
      <c r="Q2217" s="155"/>
    </row>
    <row r="2218">
      <c r="A2218" s="287"/>
      <c r="B2218" s="338"/>
      <c r="C2218" s="338"/>
      <c r="D2218" s="339"/>
      <c r="E2218" s="345"/>
      <c r="F2218" s="305"/>
      <c r="G2218" s="305"/>
      <c r="H2218" s="305"/>
      <c r="I2218" s="230"/>
      <c r="J2218" s="246"/>
      <c r="K2218" s="359"/>
      <c r="L2218" s="285"/>
      <c r="M2218" s="154"/>
      <c r="N2218" s="151"/>
      <c r="O2218" s="155"/>
      <c r="P2218" s="155"/>
      <c r="Q2218" s="155"/>
    </row>
    <row r="2219">
      <c r="A2219" s="287"/>
      <c r="B2219" s="338"/>
      <c r="C2219" s="338"/>
      <c r="D2219" s="339"/>
      <c r="E2219" s="345"/>
      <c r="F2219" s="304"/>
      <c r="G2219" s="304"/>
      <c r="H2219" s="304"/>
      <c r="I2219" s="228"/>
      <c r="J2219" s="250"/>
      <c r="K2219" s="360"/>
      <c r="L2219" s="288"/>
      <c r="M2219" s="154"/>
      <c r="N2219" s="151"/>
      <c r="O2219" s="155"/>
      <c r="P2219" s="155"/>
      <c r="Q2219" s="155"/>
    </row>
    <row r="2220">
      <c r="A2220" s="287"/>
      <c r="B2220" s="338"/>
      <c r="C2220" s="338"/>
      <c r="D2220" s="339"/>
      <c r="E2220" s="345"/>
      <c r="F2220" s="305"/>
      <c r="G2220" s="305"/>
      <c r="H2220" s="305"/>
      <c r="I2220" s="230"/>
      <c r="J2220" s="246"/>
      <c r="K2220" s="359"/>
      <c r="L2220" s="285"/>
      <c r="M2220" s="154"/>
      <c r="N2220" s="151"/>
      <c r="O2220" s="155"/>
      <c r="P2220" s="155"/>
      <c r="Q2220" s="155"/>
    </row>
    <row r="2221">
      <c r="A2221" s="287"/>
      <c r="B2221" s="338"/>
      <c r="C2221" s="338"/>
      <c r="D2221" s="339"/>
      <c r="E2221" s="345"/>
      <c r="F2221" s="304"/>
      <c r="G2221" s="304"/>
      <c r="H2221" s="304"/>
      <c r="I2221" s="228"/>
      <c r="J2221" s="250"/>
      <c r="K2221" s="360"/>
      <c r="L2221" s="288"/>
      <c r="M2221" s="154"/>
      <c r="N2221" s="151"/>
      <c r="O2221" s="155"/>
      <c r="P2221" s="155"/>
      <c r="Q2221" s="155"/>
    </row>
    <row r="2222">
      <c r="A2222" s="287"/>
      <c r="B2222" s="338"/>
      <c r="C2222" s="338"/>
      <c r="D2222" s="339"/>
      <c r="E2222" s="345"/>
      <c r="F2222" s="305"/>
      <c r="G2222" s="305"/>
      <c r="H2222" s="305"/>
      <c r="I2222" s="230"/>
      <c r="J2222" s="246"/>
      <c r="K2222" s="359"/>
      <c r="L2222" s="285"/>
      <c r="M2222" s="154"/>
      <c r="N2222" s="151"/>
      <c r="O2222" s="155"/>
      <c r="P2222" s="155"/>
      <c r="Q2222" s="155"/>
    </row>
    <row r="2223">
      <c r="A2223" s="287"/>
      <c r="B2223" s="338"/>
      <c r="C2223" s="338"/>
      <c r="D2223" s="339"/>
      <c r="E2223" s="345"/>
      <c r="F2223" s="304"/>
      <c r="G2223" s="304"/>
      <c r="H2223" s="304"/>
      <c r="I2223" s="228"/>
      <c r="J2223" s="250"/>
      <c r="K2223" s="360"/>
      <c r="L2223" s="288"/>
      <c r="M2223" s="154"/>
      <c r="N2223" s="151"/>
      <c r="O2223" s="155"/>
      <c r="P2223" s="155"/>
      <c r="Q2223" s="155"/>
    </row>
    <row r="2224">
      <c r="A2224" s="287"/>
      <c r="B2224" s="338"/>
      <c r="C2224" s="338"/>
      <c r="D2224" s="339"/>
      <c r="E2224" s="345"/>
      <c r="F2224" s="305"/>
      <c r="G2224" s="305"/>
      <c r="H2224" s="305"/>
      <c r="I2224" s="230"/>
      <c r="J2224" s="246"/>
      <c r="K2224" s="359"/>
      <c r="L2224" s="285"/>
      <c r="M2224" s="154"/>
      <c r="N2224" s="151"/>
      <c r="O2224" s="155"/>
      <c r="P2224" s="155"/>
      <c r="Q2224" s="155"/>
    </row>
    <row r="2225">
      <c r="A2225" s="287"/>
      <c r="B2225" s="338"/>
      <c r="C2225" s="338"/>
      <c r="D2225" s="339"/>
      <c r="E2225" s="345"/>
      <c r="F2225" s="304"/>
      <c r="G2225" s="304"/>
      <c r="H2225" s="304"/>
      <c r="I2225" s="228"/>
      <c r="J2225" s="250"/>
      <c r="K2225" s="360"/>
      <c r="L2225" s="288"/>
      <c r="M2225" s="154"/>
      <c r="N2225" s="151"/>
      <c r="O2225" s="155"/>
      <c r="P2225" s="155"/>
      <c r="Q2225" s="155"/>
    </row>
    <row r="2226">
      <c r="A2226" s="287"/>
      <c r="B2226" s="338"/>
      <c r="C2226" s="338"/>
      <c r="D2226" s="339"/>
      <c r="E2226" s="345"/>
      <c r="F2226" s="305"/>
      <c r="G2226" s="305"/>
      <c r="H2226" s="305"/>
      <c r="I2226" s="230"/>
      <c r="J2226" s="246"/>
      <c r="K2226" s="359"/>
      <c r="L2226" s="285"/>
      <c r="M2226" s="154"/>
      <c r="N2226" s="151"/>
      <c r="O2226" s="155"/>
      <c r="P2226" s="155"/>
      <c r="Q2226" s="155"/>
    </row>
    <row r="2227">
      <c r="A2227" s="287"/>
      <c r="B2227" s="338"/>
      <c r="C2227" s="338"/>
      <c r="D2227" s="339"/>
      <c r="E2227" s="345"/>
      <c r="F2227" s="304"/>
      <c r="G2227" s="304"/>
      <c r="H2227" s="304"/>
      <c r="I2227" s="228"/>
      <c r="J2227" s="250"/>
      <c r="K2227" s="360"/>
      <c r="L2227" s="288"/>
      <c r="M2227" s="154"/>
      <c r="N2227" s="151"/>
      <c r="O2227" s="155"/>
      <c r="P2227" s="155"/>
      <c r="Q2227" s="155"/>
    </row>
    <row r="2228">
      <c r="A2228" s="287"/>
      <c r="B2228" s="338"/>
      <c r="C2228" s="338"/>
      <c r="D2228" s="339"/>
      <c r="E2228" s="345"/>
      <c r="F2228" s="305"/>
      <c r="G2228" s="305"/>
      <c r="H2228" s="305"/>
      <c r="I2228" s="230"/>
      <c r="J2228" s="246"/>
      <c r="K2228" s="359"/>
      <c r="L2228" s="285"/>
      <c r="M2228" s="154"/>
      <c r="N2228" s="151"/>
      <c r="O2228" s="155"/>
      <c r="P2228" s="155"/>
      <c r="Q2228" s="155"/>
    </row>
    <row r="2229">
      <c r="A2229" s="287"/>
      <c r="B2229" s="338"/>
      <c r="C2229" s="338"/>
      <c r="D2229" s="339"/>
      <c r="E2229" s="345"/>
      <c r="F2229" s="304"/>
      <c r="G2229" s="304"/>
      <c r="H2229" s="304"/>
      <c r="I2229" s="228"/>
      <c r="J2229" s="250"/>
      <c r="K2229" s="360"/>
      <c r="L2229" s="288"/>
      <c r="M2229" s="154"/>
      <c r="N2229" s="151"/>
      <c r="O2229" s="155"/>
      <c r="P2229" s="155"/>
      <c r="Q2229" s="155"/>
    </row>
    <row r="2230">
      <c r="A2230" s="287"/>
      <c r="B2230" s="338"/>
      <c r="C2230" s="338"/>
      <c r="D2230" s="339"/>
      <c r="E2230" s="345"/>
      <c r="F2230" s="305"/>
      <c r="G2230" s="305"/>
      <c r="H2230" s="305"/>
      <c r="I2230" s="230"/>
      <c r="J2230" s="246"/>
      <c r="K2230" s="359"/>
      <c r="L2230" s="285"/>
      <c r="M2230" s="154"/>
      <c r="N2230" s="151"/>
      <c r="O2230" s="155"/>
      <c r="P2230" s="155"/>
      <c r="Q2230" s="155"/>
    </row>
    <row r="2231">
      <c r="A2231" s="287"/>
      <c r="B2231" s="338"/>
      <c r="C2231" s="338"/>
      <c r="D2231" s="339"/>
      <c r="E2231" s="345"/>
      <c r="F2231" s="304"/>
      <c r="G2231" s="304"/>
      <c r="H2231" s="304"/>
      <c r="I2231" s="228"/>
      <c r="J2231" s="250"/>
      <c r="K2231" s="360"/>
      <c r="L2231" s="288"/>
      <c r="M2231" s="154"/>
      <c r="N2231" s="151"/>
      <c r="O2231" s="155"/>
      <c r="P2231" s="155"/>
      <c r="Q2231" s="155"/>
    </row>
    <row r="2232">
      <c r="A2232" s="287"/>
      <c r="B2232" s="338"/>
      <c r="C2232" s="338"/>
      <c r="D2232" s="339"/>
      <c r="E2232" s="345"/>
      <c r="F2232" s="305"/>
      <c r="G2232" s="305"/>
      <c r="H2232" s="305"/>
      <c r="I2232" s="230"/>
      <c r="J2232" s="246"/>
      <c r="K2232" s="359"/>
      <c r="L2232" s="285"/>
      <c r="M2232" s="154"/>
      <c r="N2232" s="151"/>
      <c r="O2232" s="155"/>
      <c r="P2232" s="155"/>
      <c r="Q2232" s="155"/>
    </row>
    <row r="2233">
      <c r="A2233" s="287"/>
      <c r="B2233" s="338"/>
      <c r="C2233" s="338"/>
      <c r="D2233" s="339"/>
      <c r="E2233" s="345"/>
      <c r="F2233" s="304"/>
      <c r="G2233" s="304"/>
      <c r="H2233" s="304"/>
      <c r="I2233" s="228"/>
      <c r="J2233" s="250"/>
      <c r="K2233" s="360"/>
      <c r="L2233" s="288"/>
      <c r="M2233" s="154"/>
      <c r="N2233" s="151"/>
      <c r="O2233" s="155"/>
      <c r="P2233" s="155"/>
      <c r="Q2233" s="155"/>
    </row>
    <row r="2234">
      <c r="A2234" s="287"/>
      <c r="B2234" s="338"/>
      <c r="C2234" s="338"/>
      <c r="D2234" s="339"/>
      <c r="E2234" s="345"/>
      <c r="F2234" s="305"/>
      <c r="G2234" s="305"/>
      <c r="H2234" s="305"/>
      <c r="I2234" s="230"/>
      <c r="J2234" s="246"/>
      <c r="K2234" s="359"/>
      <c r="L2234" s="285"/>
      <c r="M2234" s="154"/>
      <c r="N2234" s="151"/>
      <c r="O2234" s="155"/>
      <c r="P2234" s="155"/>
      <c r="Q2234" s="155"/>
    </row>
    <row r="2235">
      <c r="A2235" s="287"/>
      <c r="B2235" s="338"/>
      <c r="C2235" s="338"/>
      <c r="D2235" s="339"/>
      <c r="E2235" s="345"/>
      <c r="F2235" s="304"/>
      <c r="G2235" s="304"/>
      <c r="H2235" s="304"/>
      <c r="I2235" s="228"/>
      <c r="J2235" s="250"/>
      <c r="K2235" s="360"/>
      <c r="L2235" s="288"/>
      <c r="M2235" s="154"/>
      <c r="N2235" s="151"/>
      <c r="O2235" s="155"/>
      <c r="P2235" s="155"/>
      <c r="Q2235" s="155"/>
    </row>
    <row r="2236">
      <c r="A2236" s="287"/>
      <c r="B2236" s="338"/>
      <c r="C2236" s="338"/>
      <c r="D2236" s="339"/>
      <c r="E2236" s="345"/>
      <c r="F2236" s="305"/>
      <c r="G2236" s="305"/>
      <c r="H2236" s="305"/>
      <c r="I2236" s="230"/>
      <c r="J2236" s="246"/>
      <c r="K2236" s="359"/>
      <c r="L2236" s="285"/>
      <c r="M2236" s="154"/>
      <c r="N2236" s="151"/>
      <c r="O2236" s="155"/>
      <c r="P2236" s="155"/>
      <c r="Q2236" s="155"/>
    </row>
    <row r="2237">
      <c r="A2237" s="287"/>
      <c r="B2237" s="338"/>
      <c r="C2237" s="338"/>
      <c r="D2237" s="339"/>
      <c r="E2237" s="345"/>
      <c r="F2237" s="304"/>
      <c r="G2237" s="304"/>
      <c r="H2237" s="304"/>
      <c r="I2237" s="228"/>
      <c r="J2237" s="250"/>
      <c r="K2237" s="360"/>
      <c r="L2237" s="288"/>
      <c r="M2237" s="154"/>
      <c r="N2237" s="151"/>
      <c r="O2237" s="155"/>
      <c r="P2237" s="155"/>
      <c r="Q2237" s="155"/>
    </row>
    <row r="2238">
      <c r="A2238" s="287"/>
      <c r="B2238" s="338"/>
      <c r="C2238" s="338"/>
      <c r="D2238" s="339"/>
      <c r="E2238" s="345"/>
      <c r="F2238" s="305"/>
      <c r="G2238" s="305"/>
      <c r="H2238" s="305"/>
      <c r="I2238" s="230"/>
      <c r="J2238" s="246"/>
      <c r="K2238" s="359"/>
      <c r="L2238" s="285"/>
      <c r="M2238" s="154"/>
      <c r="N2238" s="151"/>
      <c r="O2238" s="155"/>
      <c r="P2238" s="155"/>
      <c r="Q2238" s="155"/>
    </row>
    <row r="2239">
      <c r="A2239" s="287"/>
      <c r="B2239" s="338"/>
      <c r="C2239" s="338"/>
      <c r="D2239" s="339"/>
      <c r="E2239" s="345"/>
      <c r="F2239" s="304"/>
      <c r="G2239" s="304"/>
      <c r="H2239" s="304"/>
      <c r="I2239" s="228"/>
      <c r="J2239" s="250"/>
      <c r="K2239" s="360"/>
      <c r="L2239" s="288"/>
      <c r="M2239" s="154"/>
      <c r="N2239" s="151"/>
      <c r="O2239" s="155"/>
      <c r="P2239" s="155"/>
      <c r="Q2239" s="155"/>
    </row>
    <row r="2240">
      <c r="A2240" s="287"/>
      <c r="B2240" s="338"/>
      <c r="C2240" s="338"/>
      <c r="D2240" s="339"/>
      <c r="E2240" s="345"/>
      <c r="F2240" s="305"/>
      <c r="G2240" s="305"/>
      <c r="H2240" s="305"/>
      <c r="I2240" s="230"/>
      <c r="J2240" s="246"/>
      <c r="K2240" s="359"/>
      <c r="L2240" s="285"/>
      <c r="M2240" s="154"/>
      <c r="N2240" s="151"/>
      <c r="O2240" s="155"/>
      <c r="P2240" s="155"/>
      <c r="Q2240" s="155"/>
    </row>
    <row r="2241">
      <c r="A2241" s="287"/>
      <c r="B2241" s="338"/>
      <c r="C2241" s="338"/>
      <c r="D2241" s="339"/>
      <c r="E2241" s="345"/>
      <c r="F2241" s="304"/>
      <c r="G2241" s="304"/>
      <c r="H2241" s="304"/>
      <c r="I2241" s="228"/>
      <c r="J2241" s="250"/>
      <c r="K2241" s="360"/>
      <c r="L2241" s="288"/>
      <c r="M2241" s="154"/>
      <c r="N2241" s="151"/>
      <c r="O2241" s="155"/>
      <c r="P2241" s="155"/>
      <c r="Q2241" s="155"/>
    </row>
    <row r="2242">
      <c r="A2242" s="287"/>
      <c r="B2242" s="338"/>
      <c r="C2242" s="338"/>
      <c r="D2242" s="339"/>
      <c r="E2242" s="345"/>
      <c r="F2242" s="305"/>
      <c r="G2242" s="305"/>
      <c r="H2242" s="305"/>
      <c r="I2242" s="230"/>
      <c r="J2242" s="246"/>
      <c r="K2242" s="359"/>
      <c r="L2242" s="285"/>
      <c r="M2242" s="154"/>
      <c r="N2242" s="151"/>
      <c r="O2242" s="155"/>
      <c r="P2242" s="155"/>
      <c r="Q2242" s="155"/>
    </row>
    <row r="2243">
      <c r="A2243" s="287"/>
      <c r="B2243" s="338"/>
      <c r="C2243" s="338"/>
      <c r="D2243" s="339"/>
      <c r="E2243" s="345"/>
      <c r="F2243" s="304"/>
      <c r="G2243" s="304"/>
      <c r="H2243" s="304"/>
      <c r="I2243" s="228"/>
      <c r="J2243" s="250"/>
      <c r="K2243" s="360"/>
      <c r="L2243" s="288"/>
      <c r="M2243" s="154"/>
      <c r="N2243" s="151"/>
      <c r="O2243" s="155"/>
      <c r="P2243" s="155"/>
      <c r="Q2243" s="155"/>
    </row>
    <row r="2244">
      <c r="A2244" s="287"/>
      <c r="B2244" s="338"/>
      <c r="C2244" s="338"/>
      <c r="D2244" s="339"/>
      <c r="E2244" s="345"/>
      <c r="F2244" s="305"/>
      <c r="G2244" s="305"/>
      <c r="H2244" s="305"/>
      <c r="I2244" s="230"/>
      <c r="J2244" s="246"/>
      <c r="K2244" s="359"/>
      <c r="L2244" s="285"/>
      <c r="M2244" s="154"/>
      <c r="N2244" s="151"/>
      <c r="O2244" s="155"/>
      <c r="P2244" s="155"/>
      <c r="Q2244" s="155"/>
    </row>
    <row r="2245">
      <c r="A2245" s="287"/>
      <c r="B2245" s="338"/>
      <c r="C2245" s="338"/>
      <c r="D2245" s="339"/>
      <c r="E2245" s="345"/>
      <c r="F2245" s="304"/>
      <c r="G2245" s="304"/>
      <c r="H2245" s="304"/>
      <c r="I2245" s="228"/>
      <c r="J2245" s="250"/>
      <c r="K2245" s="360"/>
      <c r="L2245" s="288"/>
      <c r="M2245" s="154"/>
      <c r="N2245" s="151"/>
      <c r="O2245" s="155"/>
      <c r="P2245" s="155"/>
      <c r="Q2245" s="155"/>
    </row>
    <row r="2246">
      <c r="A2246" s="287"/>
      <c r="B2246" s="338"/>
      <c r="C2246" s="338"/>
      <c r="D2246" s="339"/>
      <c r="E2246" s="345"/>
      <c r="F2246" s="305"/>
      <c r="G2246" s="305"/>
      <c r="H2246" s="305"/>
      <c r="I2246" s="230"/>
      <c r="J2246" s="246"/>
      <c r="K2246" s="359"/>
      <c r="L2246" s="285"/>
      <c r="M2246" s="154"/>
      <c r="N2246" s="151"/>
      <c r="O2246" s="155"/>
      <c r="P2246" s="155"/>
      <c r="Q2246" s="155"/>
    </row>
    <row r="2247">
      <c r="A2247" s="287"/>
      <c r="B2247" s="338"/>
      <c r="C2247" s="338"/>
      <c r="D2247" s="339"/>
      <c r="E2247" s="345"/>
      <c r="F2247" s="304"/>
      <c r="G2247" s="304"/>
      <c r="H2247" s="304"/>
      <c r="I2247" s="228"/>
      <c r="J2247" s="250"/>
      <c r="K2247" s="360"/>
      <c r="L2247" s="288"/>
      <c r="M2247" s="154"/>
      <c r="N2247" s="151"/>
      <c r="O2247" s="155"/>
      <c r="P2247" s="155"/>
      <c r="Q2247" s="155"/>
    </row>
    <row r="2248">
      <c r="A2248" s="287"/>
      <c r="B2248" s="338"/>
      <c r="C2248" s="338"/>
      <c r="D2248" s="339"/>
      <c r="E2248" s="345"/>
      <c r="F2248" s="305"/>
      <c r="G2248" s="305"/>
      <c r="H2248" s="305"/>
      <c r="I2248" s="230"/>
      <c r="J2248" s="246"/>
      <c r="K2248" s="359"/>
      <c r="L2248" s="285"/>
      <c r="M2248" s="154"/>
      <c r="N2248" s="151"/>
      <c r="O2248" s="155"/>
      <c r="P2248" s="155"/>
      <c r="Q2248" s="155"/>
    </row>
    <row r="2249">
      <c r="A2249" s="287"/>
      <c r="B2249" s="338"/>
      <c r="C2249" s="338"/>
      <c r="D2249" s="339"/>
      <c r="E2249" s="345"/>
      <c r="F2249" s="304"/>
      <c r="G2249" s="304"/>
      <c r="H2249" s="304"/>
      <c r="I2249" s="228"/>
      <c r="J2249" s="250"/>
      <c r="K2249" s="360"/>
      <c r="L2249" s="288"/>
      <c r="M2249" s="154"/>
      <c r="N2249" s="151"/>
      <c r="O2249" s="155"/>
      <c r="P2249" s="155"/>
      <c r="Q2249" s="155"/>
    </row>
    <row r="2250">
      <c r="A2250" s="287"/>
      <c r="B2250" s="338"/>
      <c r="C2250" s="338"/>
      <c r="D2250" s="339"/>
      <c r="E2250" s="345"/>
      <c r="F2250" s="305"/>
      <c r="G2250" s="305"/>
      <c r="H2250" s="305"/>
      <c r="I2250" s="230"/>
      <c r="J2250" s="246"/>
      <c r="K2250" s="359"/>
      <c r="L2250" s="285"/>
      <c r="M2250" s="154"/>
      <c r="N2250" s="151"/>
      <c r="O2250" s="155"/>
      <c r="P2250" s="155"/>
      <c r="Q2250" s="155"/>
    </row>
    <row r="2251">
      <c r="A2251" s="287"/>
      <c r="B2251" s="338"/>
      <c r="C2251" s="338"/>
      <c r="D2251" s="339"/>
      <c r="E2251" s="345"/>
      <c r="F2251" s="304"/>
      <c r="G2251" s="304"/>
      <c r="H2251" s="304"/>
      <c r="I2251" s="228"/>
      <c r="J2251" s="250"/>
      <c r="K2251" s="360"/>
      <c r="L2251" s="288"/>
      <c r="M2251" s="154"/>
      <c r="N2251" s="151"/>
      <c r="O2251" s="155"/>
      <c r="P2251" s="155"/>
      <c r="Q2251" s="155"/>
    </row>
    <row r="2252">
      <c r="A2252" s="287"/>
      <c r="B2252" s="338"/>
      <c r="C2252" s="338"/>
      <c r="D2252" s="339"/>
      <c r="E2252" s="345"/>
      <c r="F2252" s="305"/>
      <c r="G2252" s="305"/>
      <c r="H2252" s="305"/>
      <c r="I2252" s="230"/>
      <c r="J2252" s="246"/>
      <c r="K2252" s="359"/>
      <c r="L2252" s="285"/>
      <c r="M2252" s="154"/>
      <c r="N2252" s="151"/>
      <c r="O2252" s="155"/>
      <c r="P2252" s="155"/>
      <c r="Q2252" s="155"/>
    </row>
    <row r="2253">
      <c r="A2253" s="287"/>
      <c r="B2253" s="338"/>
      <c r="C2253" s="338"/>
      <c r="D2253" s="339"/>
      <c r="E2253" s="345"/>
      <c r="F2253" s="304"/>
      <c r="G2253" s="304"/>
      <c r="H2253" s="304"/>
      <c r="I2253" s="228"/>
      <c r="J2253" s="250"/>
      <c r="K2253" s="360"/>
      <c r="L2253" s="288"/>
      <c r="M2253" s="154"/>
      <c r="N2253" s="151"/>
      <c r="O2253" s="155"/>
      <c r="P2253" s="155"/>
      <c r="Q2253" s="155"/>
    </row>
    <row r="2254">
      <c r="A2254" s="287"/>
      <c r="B2254" s="338"/>
      <c r="C2254" s="338"/>
      <c r="D2254" s="339"/>
      <c r="E2254" s="345"/>
      <c r="F2254" s="305"/>
      <c r="G2254" s="305"/>
      <c r="H2254" s="305"/>
      <c r="I2254" s="230"/>
      <c r="J2254" s="246"/>
      <c r="K2254" s="359"/>
      <c r="L2254" s="285"/>
      <c r="M2254" s="154"/>
      <c r="N2254" s="151"/>
      <c r="O2254" s="155"/>
      <c r="P2254" s="155"/>
      <c r="Q2254" s="155"/>
    </row>
    <row r="2255">
      <c r="A2255" s="287"/>
      <c r="B2255" s="338"/>
      <c r="C2255" s="338"/>
      <c r="D2255" s="339"/>
      <c r="E2255" s="345"/>
      <c r="F2255" s="304"/>
      <c r="G2255" s="304"/>
      <c r="H2255" s="304"/>
      <c r="I2255" s="228"/>
      <c r="J2255" s="250"/>
      <c r="K2255" s="360"/>
      <c r="L2255" s="288"/>
      <c r="M2255" s="154"/>
      <c r="N2255" s="151"/>
      <c r="O2255" s="155"/>
      <c r="P2255" s="155"/>
      <c r="Q2255" s="155"/>
    </row>
    <row r="2256">
      <c r="A2256" s="287"/>
      <c r="B2256" s="338"/>
      <c r="C2256" s="338"/>
      <c r="D2256" s="339"/>
      <c r="E2256" s="345"/>
      <c r="F2256" s="305"/>
      <c r="G2256" s="305"/>
      <c r="H2256" s="305"/>
      <c r="I2256" s="230"/>
      <c r="J2256" s="246"/>
      <c r="K2256" s="359"/>
      <c r="L2256" s="285"/>
      <c r="M2256" s="154"/>
      <c r="N2256" s="151"/>
      <c r="O2256" s="155"/>
      <c r="P2256" s="155"/>
      <c r="Q2256" s="155"/>
    </row>
    <row r="2257">
      <c r="A2257" s="287"/>
      <c r="B2257" s="338"/>
      <c r="C2257" s="338"/>
      <c r="D2257" s="339"/>
      <c r="E2257" s="345"/>
      <c r="F2257" s="304"/>
      <c r="G2257" s="304"/>
      <c r="H2257" s="304"/>
      <c r="I2257" s="228"/>
      <c r="J2257" s="250"/>
      <c r="K2257" s="360"/>
      <c r="L2257" s="288"/>
      <c r="M2257" s="154"/>
      <c r="N2257" s="151"/>
      <c r="O2257" s="155"/>
      <c r="P2257" s="155"/>
      <c r="Q2257" s="155"/>
    </row>
    <row r="2258">
      <c r="A2258" s="287"/>
      <c r="B2258" s="338"/>
      <c r="C2258" s="338"/>
      <c r="D2258" s="339"/>
      <c r="E2258" s="345"/>
      <c r="F2258" s="305"/>
      <c r="G2258" s="305"/>
      <c r="H2258" s="305"/>
      <c r="I2258" s="230"/>
      <c r="J2258" s="246"/>
      <c r="K2258" s="359"/>
      <c r="L2258" s="285"/>
      <c r="M2258" s="154"/>
      <c r="N2258" s="151"/>
      <c r="O2258" s="155"/>
      <c r="P2258" s="155"/>
      <c r="Q2258" s="155"/>
    </row>
    <row r="2259">
      <c r="A2259" s="287"/>
      <c r="B2259" s="338"/>
      <c r="C2259" s="338"/>
      <c r="D2259" s="339"/>
      <c r="E2259" s="345"/>
      <c r="F2259" s="304"/>
      <c r="G2259" s="304"/>
      <c r="H2259" s="304"/>
      <c r="I2259" s="228"/>
      <c r="J2259" s="250"/>
      <c r="K2259" s="360"/>
      <c r="L2259" s="288"/>
      <c r="M2259" s="154"/>
      <c r="N2259" s="151"/>
      <c r="O2259" s="155"/>
      <c r="P2259" s="155"/>
      <c r="Q2259" s="155"/>
    </row>
    <row r="2260">
      <c r="A2260" s="287"/>
      <c r="B2260" s="338"/>
      <c r="C2260" s="338"/>
      <c r="D2260" s="339"/>
      <c r="E2260" s="345"/>
      <c r="F2260" s="305"/>
      <c r="G2260" s="305"/>
      <c r="H2260" s="305"/>
      <c r="I2260" s="230"/>
      <c r="J2260" s="246"/>
      <c r="K2260" s="359"/>
      <c r="L2260" s="285"/>
      <c r="M2260" s="154"/>
      <c r="N2260" s="151"/>
      <c r="O2260" s="155"/>
      <c r="P2260" s="155"/>
      <c r="Q2260" s="155"/>
    </row>
    <row r="2261">
      <c r="A2261" s="287"/>
      <c r="B2261" s="338"/>
      <c r="C2261" s="338"/>
      <c r="D2261" s="339"/>
      <c r="E2261" s="345"/>
      <c r="F2261" s="304"/>
      <c r="G2261" s="304"/>
      <c r="H2261" s="304"/>
      <c r="I2261" s="228"/>
      <c r="J2261" s="250"/>
      <c r="K2261" s="360"/>
      <c r="L2261" s="288"/>
      <c r="M2261" s="154"/>
      <c r="N2261" s="151"/>
      <c r="O2261" s="155"/>
      <c r="P2261" s="155"/>
      <c r="Q2261" s="155"/>
    </row>
    <row r="2262">
      <c r="A2262" s="287"/>
      <c r="B2262" s="338"/>
      <c r="C2262" s="338"/>
      <c r="D2262" s="339"/>
      <c r="E2262" s="345"/>
      <c r="F2262" s="305"/>
      <c r="G2262" s="305"/>
      <c r="H2262" s="305"/>
      <c r="I2262" s="230"/>
      <c r="J2262" s="246"/>
      <c r="K2262" s="359"/>
      <c r="L2262" s="285"/>
      <c r="M2262" s="154"/>
      <c r="N2262" s="151"/>
      <c r="O2262" s="155"/>
      <c r="P2262" s="155"/>
      <c r="Q2262" s="155"/>
    </row>
    <row r="2263">
      <c r="A2263" s="287"/>
      <c r="B2263" s="338"/>
      <c r="C2263" s="338"/>
      <c r="D2263" s="339"/>
      <c r="E2263" s="345"/>
      <c r="F2263" s="304"/>
      <c r="G2263" s="304"/>
      <c r="H2263" s="304"/>
      <c r="I2263" s="228"/>
      <c r="J2263" s="250"/>
      <c r="K2263" s="360"/>
      <c r="L2263" s="288"/>
      <c r="M2263" s="154"/>
      <c r="N2263" s="151"/>
      <c r="O2263" s="155"/>
      <c r="P2263" s="155"/>
      <c r="Q2263" s="155"/>
    </row>
    <row r="2264">
      <c r="A2264" s="287"/>
      <c r="B2264" s="338"/>
      <c r="C2264" s="338"/>
      <c r="D2264" s="339"/>
      <c r="E2264" s="345"/>
      <c r="F2264" s="305"/>
      <c r="G2264" s="305"/>
      <c r="H2264" s="305"/>
      <c r="I2264" s="230"/>
      <c r="J2264" s="246"/>
      <c r="K2264" s="359"/>
      <c r="L2264" s="285"/>
      <c r="M2264" s="154"/>
      <c r="N2264" s="151"/>
      <c r="O2264" s="155"/>
      <c r="P2264" s="155"/>
      <c r="Q2264" s="155"/>
    </row>
    <row r="2265">
      <c r="A2265" s="287"/>
      <c r="B2265" s="338"/>
      <c r="C2265" s="338"/>
      <c r="D2265" s="339"/>
      <c r="E2265" s="345"/>
      <c r="F2265" s="304"/>
      <c r="G2265" s="304"/>
      <c r="H2265" s="304"/>
      <c r="I2265" s="228"/>
      <c r="J2265" s="250"/>
      <c r="K2265" s="360"/>
      <c r="L2265" s="288"/>
      <c r="M2265" s="154"/>
      <c r="N2265" s="151"/>
      <c r="O2265" s="155"/>
      <c r="P2265" s="155"/>
      <c r="Q2265" s="155"/>
    </row>
    <row r="2266">
      <c r="A2266" s="287"/>
      <c r="B2266" s="338"/>
      <c r="C2266" s="338"/>
      <c r="D2266" s="339"/>
      <c r="E2266" s="345"/>
      <c r="F2266" s="305"/>
      <c r="G2266" s="305"/>
      <c r="H2266" s="305"/>
      <c r="I2266" s="230"/>
      <c r="J2266" s="246"/>
      <c r="K2266" s="359"/>
      <c r="L2266" s="285"/>
      <c r="M2266" s="154"/>
      <c r="N2266" s="151"/>
      <c r="O2266" s="155"/>
      <c r="P2266" s="155"/>
      <c r="Q2266" s="155"/>
    </row>
    <row r="2267">
      <c r="A2267" s="287"/>
      <c r="B2267" s="338"/>
      <c r="C2267" s="338"/>
      <c r="D2267" s="339"/>
      <c r="E2267" s="345"/>
      <c r="F2267" s="304"/>
      <c r="G2267" s="304"/>
      <c r="H2267" s="304"/>
      <c r="I2267" s="228"/>
      <c r="J2267" s="250"/>
      <c r="K2267" s="360"/>
      <c r="L2267" s="288"/>
      <c r="M2267" s="154"/>
      <c r="N2267" s="151"/>
      <c r="O2267" s="155"/>
      <c r="P2267" s="155"/>
      <c r="Q2267" s="155"/>
    </row>
    <row r="2268">
      <c r="A2268" s="287"/>
      <c r="B2268" s="338"/>
      <c r="C2268" s="338"/>
      <c r="D2268" s="339"/>
      <c r="E2268" s="345"/>
      <c r="F2268" s="305"/>
      <c r="G2268" s="305"/>
      <c r="H2268" s="305"/>
      <c r="I2268" s="230"/>
      <c r="J2268" s="246"/>
      <c r="K2268" s="359"/>
      <c r="L2268" s="285"/>
      <c r="M2268" s="154"/>
      <c r="N2268" s="151"/>
      <c r="O2268" s="155"/>
      <c r="P2268" s="155"/>
      <c r="Q2268" s="155"/>
    </row>
    <row r="2269">
      <c r="A2269" s="287"/>
      <c r="B2269" s="338"/>
      <c r="C2269" s="338"/>
      <c r="D2269" s="339"/>
      <c r="E2269" s="345"/>
      <c r="F2269" s="304"/>
      <c r="G2269" s="304"/>
      <c r="H2269" s="304"/>
      <c r="I2269" s="228"/>
      <c r="J2269" s="250"/>
      <c r="K2269" s="360"/>
      <c r="L2269" s="288"/>
      <c r="M2269" s="154"/>
      <c r="N2269" s="151"/>
      <c r="O2269" s="155"/>
      <c r="P2269" s="155"/>
      <c r="Q2269" s="155"/>
    </row>
    <row r="2270">
      <c r="A2270" s="287"/>
      <c r="B2270" s="338"/>
      <c r="C2270" s="338"/>
      <c r="D2270" s="339"/>
      <c r="E2270" s="345"/>
      <c r="F2270" s="305"/>
      <c r="G2270" s="305"/>
      <c r="H2270" s="305"/>
      <c r="I2270" s="230"/>
      <c r="J2270" s="246"/>
      <c r="K2270" s="359"/>
      <c r="L2270" s="285"/>
      <c r="M2270" s="154"/>
      <c r="N2270" s="151"/>
      <c r="O2270" s="155"/>
      <c r="P2270" s="155"/>
      <c r="Q2270" s="155"/>
    </row>
    <row r="2271">
      <c r="A2271" s="287"/>
      <c r="B2271" s="338"/>
      <c r="C2271" s="338"/>
      <c r="D2271" s="339"/>
      <c r="E2271" s="345"/>
      <c r="F2271" s="304"/>
      <c r="G2271" s="304"/>
      <c r="H2271" s="304"/>
      <c r="I2271" s="228"/>
      <c r="J2271" s="250"/>
      <c r="K2271" s="360"/>
      <c r="L2271" s="288"/>
      <c r="M2271" s="154"/>
      <c r="N2271" s="151"/>
      <c r="O2271" s="155"/>
      <c r="P2271" s="155"/>
      <c r="Q2271" s="155"/>
    </row>
    <row r="2272">
      <c r="A2272" s="287"/>
      <c r="B2272" s="338"/>
      <c r="C2272" s="338"/>
      <c r="D2272" s="339"/>
      <c r="E2272" s="345"/>
      <c r="F2272" s="305"/>
      <c r="G2272" s="305"/>
      <c r="H2272" s="305"/>
      <c r="I2272" s="230"/>
      <c r="J2272" s="246"/>
      <c r="K2272" s="359"/>
      <c r="L2272" s="285"/>
      <c r="M2272" s="154"/>
      <c r="N2272" s="151"/>
      <c r="O2272" s="155"/>
      <c r="P2272" s="155"/>
      <c r="Q2272" s="155"/>
    </row>
    <row r="2273">
      <c r="A2273" s="287"/>
      <c r="B2273" s="338"/>
      <c r="C2273" s="338"/>
      <c r="D2273" s="339"/>
      <c r="E2273" s="345"/>
      <c r="F2273" s="304"/>
      <c r="G2273" s="304"/>
      <c r="H2273" s="304"/>
      <c r="I2273" s="228"/>
      <c r="J2273" s="250"/>
      <c r="K2273" s="360"/>
      <c r="L2273" s="288"/>
      <c r="M2273" s="154"/>
      <c r="N2273" s="151"/>
      <c r="O2273" s="155"/>
      <c r="P2273" s="155"/>
      <c r="Q2273" s="155"/>
    </row>
    <row r="2274">
      <c r="A2274" s="287"/>
      <c r="B2274" s="338"/>
      <c r="C2274" s="338"/>
      <c r="D2274" s="339"/>
      <c r="E2274" s="345"/>
      <c r="F2274" s="305"/>
      <c r="G2274" s="305"/>
      <c r="H2274" s="305"/>
      <c r="I2274" s="230"/>
      <c r="J2274" s="246"/>
      <c r="K2274" s="359"/>
      <c r="L2274" s="285"/>
      <c r="M2274" s="154"/>
      <c r="N2274" s="151"/>
      <c r="O2274" s="155"/>
      <c r="P2274" s="155"/>
      <c r="Q2274" s="155"/>
    </row>
    <row r="2275">
      <c r="A2275" s="287"/>
      <c r="B2275" s="338"/>
      <c r="C2275" s="338"/>
      <c r="D2275" s="339"/>
      <c r="E2275" s="345"/>
      <c r="F2275" s="304"/>
      <c r="G2275" s="304"/>
      <c r="H2275" s="304"/>
      <c r="I2275" s="228"/>
      <c r="J2275" s="250"/>
      <c r="K2275" s="360"/>
      <c r="L2275" s="288"/>
      <c r="M2275" s="154"/>
      <c r="N2275" s="151"/>
      <c r="O2275" s="155"/>
      <c r="P2275" s="155"/>
      <c r="Q2275" s="155"/>
    </row>
    <row r="2276">
      <c r="A2276" s="287"/>
      <c r="B2276" s="338"/>
      <c r="C2276" s="338"/>
      <c r="D2276" s="339"/>
      <c r="E2276" s="345"/>
      <c r="F2276" s="305"/>
      <c r="G2276" s="305"/>
      <c r="H2276" s="305"/>
      <c r="I2276" s="230"/>
      <c r="J2276" s="246"/>
      <c r="K2276" s="359"/>
      <c r="L2276" s="285"/>
      <c r="M2276" s="154"/>
      <c r="N2276" s="151"/>
      <c r="O2276" s="155"/>
      <c r="P2276" s="155"/>
      <c r="Q2276" s="155"/>
    </row>
    <row r="2277">
      <c r="A2277" s="287"/>
      <c r="B2277" s="338"/>
      <c r="C2277" s="338"/>
      <c r="D2277" s="339"/>
      <c r="E2277" s="345"/>
      <c r="F2277" s="304"/>
      <c r="G2277" s="304"/>
      <c r="H2277" s="304"/>
      <c r="I2277" s="228"/>
      <c r="J2277" s="250"/>
      <c r="K2277" s="360"/>
      <c r="L2277" s="288"/>
      <c r="M2277" s="154"/>
      <c r="N2277" s="151"/>
      <c r="O2277" s="155"/>
      <c r="P2277" s="155"/>
      <c r="Q2277" s="155"/>
    </row>
    <row r="2278">
      <c r="A2278" s="287"/>
      <c r="B2278" s="338"/>
      <c r="C2278" s="338"/>
      <c r="D2278" s="339"/>
      <c r="E2278" s="345"/>
      <c r="F2278" s="305"/>
      <c r="G2278" s="305"/>
      <c r="H2278" s="305"/>
      <c r="I2278" s="230"/>
      <c r="J2278" s="246"/>
      <c r="K2278" s="359"/>
      <c r="L2278" s="285"/>
      <c r="M2278" s="154"/>
      <c r="N2278" s="151"/>
      <c r="O2278" s="155"/>
      <c r="P2278" s="155"/>
      <c r="Q2278" s="155"/>
    </row>
    <row r="2279">
      <c r="A2279" s="287"/>
      <c r="B2279" s="338"/>
      <c r="C2279" s="338"/>
      <c r="D2279" s="339"/>
      <c r="E2279" s="345"/>
      <c r="F2279" s="304"/>
      <c r="G2279" s="304"/>
      <c r="H2279" s="304"/>
      <c r="I2279" s="228"/>
      <c r="J2279" s="250"/>
      <c r="K2279" s="360"/>
      <c r="L2279" s="288"/>
      <c r="M2279" s="154"/>
      <c r="N2279" s="151"/>
      <c r="O2279" s="155"/>
      <c r="P2279" s="155"/>
      <c r="Q2279" s="155"/>
    </row>
    <row r="2280">
      <c r="A2280" s="287"/>
      <c r="B2280" s="338"/>
      <c r="C2280" s="338"/>
      <c r="D2280" s="339"/>
      <c r="E2280" s="345"/>
      <c r="F2280" s="305"/>
      <c r="G2280" s="305"/>
      <c r="H2280" s="305"/>
      <c r="I2280" s="230"/>
      <c r="J2280" s="246"/>
      <c r="K2280" s="359"/>
      <c r="L2280" s="285"/>
      <c r="M2280" s="154"/>
      <c r="N2280" s="151"/>
      <c r="O2280" s="155"/>
      <c r="P2280" s="155"/>
      <c r="Q2280" s="155"/>
    </row>
    <row r="2281">
      <c r="A2281" s="287"/>
      <c r="B2281" s="338"/>
      <c r="C2281" s="338"/>
      <c r="D2281" s="339"/>
      <c r="E2281" s="345"/>
      <c r="F2281" s="304"/>
      <c r="G2281" s="304"/>
      <c r="H2281" s="304"/>
      <c r="I2281" s="228"/>
      <c r="J2281" s="250"/>
      <c r="K2281" s="360"/>
      <c r="L2281" s="288"/>
      <c r="M2281" s="154"/>
      <c r="N2281" s="151"/>
      <c r="O2281" s="155"/>
      <c r="P2281" s="155"/>
      <c r="Q2281" s="155"/>
    </row>
    <row r="2282">
      <c r="A2282" s="287"/>
      <c r="B2282" s="338"/>
      <c r="C2282" s="338"/>
      <c r="D2282" s="339"/>
      <c r="E2282" s="345"/>
      <c r="F2282" s="305"/>
      <c r="G2282" s="305"/>
      <c r="H2282" s="305"/>
      <c r="I2282" s="230"/>
      <c r="J2282" s="246"/>
      <c r="K2282" s="359"/>
      <c r="L2282" s="285"/>
      <c r="M2282" s="154"/>
      <c r="N2282" s="151"/>
      <c r="O2282" s="155"/>
      <c r="P2282" s="155"/>
      <c r="Q2282" s="155"/>
    </row>
    <row r="2283">
      <c r="A2283" s="287"/>
      <c r="B2283" s="338"/>
      <c r="C2283" s="338"/>
      <c r="D2283" s="339"/>
      <c r="E2283" s="345"/>
      <c r="F2283" s="304"/>
      <c r="G2283" s="304"/>
      <c r="H2283" s="304"/>
      <c r="I2283" s="228"/>
      <c r="J2283" s="250"/>
      <c r="K2283" s="360"/>
      <c r="L2283" s="288"/>
      <c r="M2283" s="154"/>
      <c r="N2283" s="151"/>
      <c r="O2283" s="155"/>
      <c r="P2283" s="155"/>
      <c r="Q2283" s="155"/>
    </row>
    <row r="2284">
      <c r="A2284" s="287"/>
      <c r="B2284" s="338"/>
      <c r="C2284" s="338"/>
      <c r="D2284" s="339"/>
      <c r="E2284" s="345"/>
      <c r="F2284" s="305"/>
      <c r="G2284" s="305"/>
      <c r="H2284" s="305"/>
      <c r="I2284" s="230"/>
      <c r="J2284" s="246"/>
      <c r="K2284" s="359"/>
      <c r="L2284" s="285"/>
      <c r="M2284" s="154"/>
      <c r="N2284" s="151"/>
      <c r="O2284" s="155"/>
      <c r="P2284" s="155"/>
      <c r="Q2284" s="155"/>
    </row>
    <row r="2285">
      <c r="A2285" s="287"/>
      <c r="B2285" s="338"/>
      <c r="C2285" s="338"/>
      <c r="D2285" s="339"/>
      <c r="E2285" s="345"/>
      <c r="F2285" s="304"/>
      <c r="G2285" s="304"/>
      <c r="H2285" s="304"/>
      <c r="I2285" s="228"/>
      <c r="J2285" s="250"/>
      <c r="K2285" s="360"/>
      <c r="L2285" s="288"/>
      <c r="M2285" s="154"/>
      <c r="N2285" s="151"/>
      <c r="O2285" s="155"/>
      <c r="P2285" s="155"/>
      <c r="Q2285" s="155"/>
    </row>
    <row r="2286">
      <c r="A2286" s="287"/>
      <c r="B2286" s="338"/>
      <c r="C2286" s="338"/>
      <c r="D2286" s="339"/>
      <c r="E2286" s="345"/>
      <c r="F2286" s="305"/>
      <c r="G2286" s="305"/>
      <c r="H2286" s="305"/>
      <c r="I2286" s="230"/>
      <c r="J2286" s="246"/>
      <c r="K2286" s="359"/>
      <c r="L2286" s="285"/>
      <c r="M2286" s="154"/>
      <c r="N2286" s="151"/>
      <c r="O2286" s="155"/>
      <c r="P2286" s="155"/>
      <c r="Q2286" s="155"/>
    </row>
    <row r="2287">
      <c r="A2287" s="287"/>
      <c r="B2287" s="338"/>
      <c r="C2287" s="338"/>
      <c r="D2287" s="339"/>
      <c r="E2287" s="345"/>
      <c r="F2287" s="304"/>
      <c r="G2287" s="304"/>
      <c r="H2287" s="304"/>
      <c r="I2287" s="228"/>
      <c r="J2287" s="250"/>
      <c r="K2287" s="360"/>
      <c r="L2287" s="288"/>
      <c r="M2287" s="154"/>
      <c r="N2287" s="151"/>
      <c r="O2287" s="155"/>
      <c r="P2287" s="155"/>
      <c r="Q2287" s="155"/>
    </row>
    <row r="2288">
      <c r="A2288" s="287"/>
      <c r="B2288" s="338"/>
      <c r="C2288" s="338"/>
      <c r="D2288" s="339"/>
      <c r="E2288" s="345"/>
      <c r="F2288" s="305"/>
      <c r="G2288" s="305"/>
      <c r="H2288" s="305"/>
      <c r="I2288" s="230"/>
      <c r="J2288" s="246"/>
      <c r="K2288" s="359"/>
      <c r="L2288" s="285"/>
      <c r="M2288" s="154"/>
      <c r="N2288" s="151"/>
      <c r="O2288" s="155"/>
      <c r="P2288" s="155"/>
      <c r="Q2288" s="155"/>
    </row>
    <row r="2289">
      <c r="A2289" s="287"/>
      <c r="B2289" s="338"/>
      <c r="C2289" s="338"/>
      <c r="D2289" s="339"/>
      <c r="E2289" s="345"/>
      <c r="F2289" s="304"/>
      <c r="G2289" s="304"/>
      <c r="H2289" s="304"/>
      <c r="I2289" s="228"/>
      <c r="J2289" s="250"/>
      <c r="K2289" s="360"/>
      <c r="L2289" s="288"/>
      <c r="M2289" s="154"/>
      <c r="N2289" s="151"/>
      <c r="O2289" s="155"/>
      <c r="P2289" s="155"/>
      <c r="Q2289" s="155"/>
    </row>
    <row r="2290">
      <c r="A2290" s="287"/>
      <c r="B2290" s="338"/>
      <c r="C2290" s="338"/>
      <c r="D2290" s="339"/>
      <c r="E2290" s="345"/>
      <c r="F2290" s="305"/>
      <c r="G2290" s="305"/>
      <c r="H2290" s="305"/>
      <c r="I2290" s="230"/>
      <c r="J2290" s="246"/>
      <c r="K2290" s="359"/>
      <c r="L2290" s="285"/>
      <c r="M2290" s="154"/>
      <c r="N2290" s="151"/>
      <c r="O2290" s="155"/>
      <c r="P2290" s="155"/>
      <c r="Q2290" s="155"/>
    </row>
    <row r="2291">
      <c r="A2291" s="287"/>
      <c r="B2291" s="338"/>
      <c r="C2291" s="338"/>
      <c r="D2291" s="339"/>
      <c r="E2291" s="345"/>
      <c r="F2291" s="304"/>
      <c r="G2291" s="304"/>
      <c r="H2291" s="304"/>
      <c r="I2291" s="228"/>
      <c r="J2291" s="250"/>
      <c r="K2291" s="360"/>
      <c r="L2291" s="288"/>
      <c r="M2291" s="154"/>
      <c r="N2291" s="151"/>
      <c r="O2291" s="155"/>
      <c r="P2291" s="155"/>
      <c r="Q2291" s="155"/>
    </row>
    <row r="2292">
      <c r="A2292" s="287"/>
      <c r="B2292" s="338"/>
      <c r="C2292" s="338"/>
      <c r="D2292" s="339"/>
      <c r="E2292" s="345"/>
      <c r="F2292" s="305"/>
      <c r="G2292" s="305"/>
      <c r="H2292" s="305"/>
      <c r="I2292" s="230"/>
      <c r="J2292" s="246"/>
      <c r="K2292" s="359"/>
      <c r="L2292" s="285"/>
      <c r="M2292" s="154"/>
      <c r="N2292" s="151"/>
      <c r="O2292" s="155"/>
      <c r="P2292" s="155"/>
      <c r="Q2292" s="155"/>
    </row>
    <row r="2293">
      <c r="A2293" s="287"/>
      <c r="B2293" s="338"/>
      <c r="C2293" s="338"/>
      <c r="D2293" s="339"/>
      <c r="E2293" s="345"/>
      <c r="F2293" s="304"/>
      <c r="G2293" s="304"/>
      <c r="H2293" s="304"/>
      <c r="I2293" s="228"/>
      <c r="J2293" s="250"/>
      <c r="K2293" s="360"/>
      <c r="L2293" s="288"/>
      <c r="M2293" s="154"/>
      <c r="N2293" s="151"/>
      <c r="O2293" s="155"/>
      <c r="P2293" s="155"/>
      <c r="Q2293" s="155"/>
    </row>
    <row r="2294">
      <c r="A2294" s="287"/>
      <c r="B2294" s="338"/>
      <c r="C2294" s="338"/>
      <c r="D2294" s="339"/>
      <c r="E2294" s="345"/>
      <c r="F2294" s="305"/>
      <c r="G2294" s="305"/>
      <c r="H2294" s="305"/>
      <c r="I2294" s="230"/>
      <c r="J2294" s="246"/>
      <c r="K2294" s="359"/>
      <c r="L2294" s="285"/>
      <c r="M2294" s="154"/>
      <c r="N2294" s="151"/>
      <c r="O2294" s="155"/>
      <c r="P2294" s="155"/>
      <c r="Q2294" s="155"/>
    </row>
    <row r="2295">
      <c r="A2295" s="287"/>
      <c r="B2295" s="338"/>
      <c r="C2295" s="338"/>
      <c r="D2295" s="339"/>
      <c r="E2295" s="345"/>
      <c r="F2295" s="304"/>
      <c r="G2295" s="304"/>
      <c r="H2295" s="304"/>
      <c r="I2295" s="228"/>
      <c r="J2295" s="250"/>
      <c r="K2295" s="360"/>
      <c r="L2295" s="288"/>
      <c r="M2295" s="154"/>
      <c r="N2295" s="151"/>
      <c r="O2295" s="155"/>
      <c r="P2295" s="155"/>
      <c r="Q2295" s="155"/>
    </row>
    <row r="2296">
      <c r="A2296" s="287"/>
      <c r="B2296" s="338"/>
      <c r="C2296" s="338"/>
      <c r="D2296" s="339"/>
      <c r="E2296" s="345"/>
      <c r="F2296" s="305"/>
      <c r="G2296" s="305"/>
      <c r="H2296" s="305"/>
      <c r="I2296" s="230"/>
      <c r="J2296" s="246"/>
      <c r="K2296" s="359"/>
      <c r="L2296" s="285"/>
      <c r="M2296" s="154"/>
      <c r="N2296" s="151"/>
      <c r="O2296" s="155"/>
      <c r="P2296" s="155"/>
      <c r="Q2296" s="155"/>
    </row>
    <row r="2297">
      <c r="A2297" s="287"/>
      <c r="B2297" s="338"/>
      <c r="C2297" s="338"/>
      <c r="D2297" s="339"/>
      <c r="E2297" s="345"/>
      <c r="F2297" s="304"/>
      <c r="G2297" s="304"/>
      <c r="H2297" s="304"/>
      <c r="I2297" s="228"/>
      <c r="J2297" s="250"/>
      <c r="K2297" s="360"/>
      <c r="L2297" s="288"/>
      <c r="M2297" s="154"/>
      <c r="N2297" s="151"/>
      <c r="O2297" s="155"/>
      <c r="P2297" s="155"/>
      <c r="Q2297" s="155"/>
    </row>
    <row r="2298">
      <c r="A2298" s="287"/>
      <c r="B2298" s="338"/>
      <c r="C2298" s="338"/>
      <c r="D2298" s="339"/>
      <c r="E2298" s="345"/>
      <c r="F2298" s="305"/>
      <c r="G2298" s="305"/>
      <c r="H2298" s="305"/>
      <c r="I2298" s="230"/>
      <c r="J2298" s="246"/>
      <c r="K2298" s="359"/>
      <c r="L2298" s="285"/>
      <c r="M2298" s="154"/>
      <c r="N2298" s="151"/>
      <c r="O2298" s="155"/>
      <c r="P2298" s="155"/>
      <c r="Q2298" s="155"/>
    </row>
    <row r="2299">
      <c r="A2299" s="287"/>
      <c r="B2299" s="338"/>
      <c r="C2299" s="338"/>
      <c r="D2299" s="339"/>
      <c r="E2299" s="345"/>
      <c r="F2299" s="304"/>
      <c r="G2299" s="304"/>
      <c r="H2299" s="304"/>
      <c r="I2299" s="228"/>
      <c r="J2299" s="250"/>
      <c r="K2299" s="360"/>
      <c r="L2299" s="288"/>
      <c r="M2299" s="154"/>
      <c r="N2299" s="151"/>
      <c r="O2299" s="155"/>
      <c r="P2299" s="155"/>
      <c r="Q2299" s="155"/>
    </row>
    <row r="2300">
      <c r="A2300" s="287"/>
      <c r="B2300" s="338"/>
      <c r="C2300" s="338"/>
      <c r="D2300" s="339"/>
      <c r="E2300" s="345"/>
      <c r="F2300" s="305"/>
      <c r="G2300" s="305"/>
      <c r="H2300" s="305"/>
      <c r="I2300" s="230"/>
      <c r="J2300" s="246"/>
      <c r="K2300" s="359"/>
      <c r="L2300" s="285"/>
      <c r="M2300" s="154"/>
      <c r="N2300" s="151"/>
      <c r="O2300" s="155"/>
      <c r="P2300" s="155"/>
      <c r="Q2300" s="155"/>
    </row>
    <row r="2301">
      <c r="A2301" s="287"/>
      <c r="B2301" s="338"/>
      <c r="C2301" s="338"/>
      <c r="D2301" s="339"/>
      <c r="E2301" s="345"/>
      <c r="F2301" s="304"/>
      <c r="G2301" s="304"/>
      <c r="H2301" s="304"/>
      <c r="I2301" s="228"/>
      <c r="J2301" s="250"/>
      <c r="K2301" s="360"/>
      <c r="L2301" s="288"/>
      <c r="M2301" s="154"/>
      <c r="N2301" s="151"/>
      <c r="O2301" s="155"/>
      <c r="P2301" s="155"/>
      <c r="Q2301" s="155"/>
    </row>
    <row r="2302">
      <c r="A2302" s="287"/>
      <c r="B2302" s="338"/>
      <c r="C2302" s="338"/>
      <c r="D2302" s="339"/>
      <c r="E2302" s="345"/>
      <c r="F2302" s="305"/>
      <c r="G2302" s="305"/>
      <c r="H2302" s="305"/>
      <c r="I2302" s="230"/>
      <c r="J2302" s="246"/>
      <c r="K2302" s="359"/>
      <c r="L2302" s="285"/>
      <c r="M2302" s="154"/>
      <c r="N2302" s="151"/>
      <c r="O2302" s="155"/>
      <c r="P2302" s="155"/>
      <c r="Q2302" s="155"/>
    </row>
    <row r="2303">
      <c r="A2303" s="287"/>
      <c r="B2303" s="338"/>
      <c r="C2303" s="338"/>
      <c r="D2303" s="339"/>
      <c r="E2303" s="345"/>
      <c r="F2303" s="304"/>
      <c r="G2303" s="304"/>
      <c r="H2303" s="304"/>
      <c r="I2303" s="228"/>
      <c r="J2303" s="250"/>
      <c r="K2303" s="360"/>
      <c r="L2303" s="288"/>
      <c r="M2303" s="154"/>
      <c r="N2303" s="151"/>
      <c r="O2303" s="155"/>
      <c r="P2303" s="155"/>
      <c r="Q2303" s="155"/>
    </row>
    <row r="2304">
      <c r="A2304" s="287"/>
      <c r="B2304" s="338"/>
      <c r="C2304" s="338"/>
      <c r="D2304" s="339"/>
      <c r="E2304" s="345"/>
      <c r="F2304" s="305"/>
      <c r="G2304" s="305"/>
      <c r="H2304" s="305"/>
      <c r="I2304" s="230"/>
      <c r="J2304" s="246"/>
      <c r="K2304" s="359"/>
      <c r="L2304" s="285"/>
      <c r="M2304" s="154"/>
      <c r="N2304" s="151"/>
      <c r="O2304" s="155"/>
      <c r="P2304" s="155"/>
      <c r="Q2304" s="155"/>
    </row>
    <row r="2305">
      <c r="A2305" s="287"/>
      <c r="B2305" s="338"/>
      <c r="C2305" s="338"/>
      <c r="D2305" s="339"/>
      <c r="E2305" s="345"/>
      <c r="F2305" s="304"/>
      <c r="G2305" s="304"/>
      <c r="H2305" s="304"/>
      <c r="I2305" s="228"/>
      <c r="J2305" s="250"/>
      <c r="K2305" s="360"/>
      <c r="L2305" s="288"/>
      <c r="M2305" s="154"/>
      <c r="N2305" s="151"/>
      <c r="O2305" s="155"/>
      <c r="P2305" s="155"/>
      <c r="Q2305" s="155"/>
    </row>
    <row r="2306">
      <c r="A2306" s="287"/>
      <c r="B2306" s="338"/>
      <c r="C2306" s="338"/>
      <c r="D2306" s="339"/>
      <c r="E2306" s="345"/>
      <c r="F2306" s="305"/>
      <c r="G2306" s="305"/>
      <c r="H2306" s="305"/>
      <c r="I2306" s="230"/>
      <c r="J2306" s="246"/>
      <c r="K2306" s="359"/>
      <c r="L2306" s="285"/>
      <c r="M2306" s="154"/>
      <c r="N2306" s="151"/>
      <c r="O2306" s="155"/>
      <c r="P2306" s="155"/>
      <c r="Q2306" s="155"/>
    </row>
    <row r="2307">
      <c r="A2307" s="287"/>
      <c r="B2307" s="338"/>
      <c r="C2307" s="338"/>
      <c r="D2307" s="339"/>
      <c r="E2307" s="345"/>
      <c r="F2307" s="304"/>
      <c r="G2307" s="304"/>
      <c r="H2307" s="304"/>
      <c r="I2307" s="228"/>
      <c r="J2307" s="250"/>
      <c r="K2307" s="360"/>
      <c r="L2307" s="288"/>
      <c r="M2307" s="154"/>
      <c r="N2307" s="151"/>
      <c r="O2307" s="155"/>
      <c r="P2307" s="155"/>
      <c r="Q2307" s="155"/>
    </row>
    <row r="2308">
      <c r="A2308" s="287"/>
      <c r="B2308" s="338"/>
      <c r="C2308" s="338"/>
      <c r="D2308" s="339"/>
      <c r="E2308" s="345"/>
      <c r="F2308" s="305"/>
      <c r="G2308" s="305"/>
      <c r="H2308" s="305"/>
      <c r="I2308" s="230"/>
      <c r="J2308" s="246"/>
      <c r="K2308" s="359"/>
      <c r="L2308" s="285"/>
      <c r="M2308" s="154"/>
      <c r="N2308" s="151"/>
      <c r="O2308" s="155"/>
      <c r="P2308" s="155"/>
      <c r="Q2308" s="155"/>
    </row>
    <row r="2309">
      <c r="A2309" s="287"/>
      <c r="B2309" s="338"/>
      <c r="C2309" s="338"/>
      <c r="D2309" s="339"/>
      <c r="E2309" s="345"/>
      <c r="F2309" s="304"/>
      <c r="G2309" s="304"/>
      <c r="H2309" s="304"/>
      <c r="I2309" s="228"/>
      <c r="J2309" s="250"/>
      <c r="K2309" s="360"/>
      <c r="L2309" s="288"/>
      <c r="M2309" s="154"/>
      <c r="N2309" s="151"/>
      <c r="O2309" s="155"/>
      <c r="P2309" s="155"/>
      <c r="Q2309" s="155"/>
    </row>
    <row r="2310">
      <c r="A2310" s="287"/>
      <c r="B2310" s="338"/>
      <c r="C2310" s="338"/>
      <c r="D2310" s="339"/>
      <c r="E2310" s="345"/>
      <c r="F2310" s="305"/>
      <c r="G2310" s="305"/>
      <c r="H2310" s="305"/>
      <c r="I2310" s="230"/>
      <c r="J2310" s="246"/>
      <c r="K2310" s="359"/>
      <c r="L2310" s="285"/>
      <c r="M2310" s="154"/>
      <c r="N2310" s="151"/>
      <c r="O2310" s="155"/>
      <c r="P2310" s="155"/>
      <c r="Q2310" s="155"/>
    </row>
    <row r="2311">
      <c r="A2311" s="287"/>
      <c r="B2311" s="338"/>
      <c r="C2311" s="338"/>
      <c r="D2311" s="339"/>
      <c r="E2311" s="345"/>
      <c r="F2311" s="304"/>
      <c r="G2311" s="304"/>
      <c r="H2311" s="304"/>
      <c r="I2311" s="228"/>
      <c r="J2311" s="250"/>
      <c r="K2311" s="360"/>
      <c r="L2311" s="288"/>
      <c r="M2311" s="154"/>
      <c r="N2311" s="151"/>
      <c r="O2311" s="155"/>
      <c r="P2311" s="155"/>
      <c r="Q2311" s="155"/>
    </row>
    <row r="2312">
      <c r="A2312" s="287"/>
      <c r="B2312" s="338"/>
      <c r="C2312" s="338"/>
      <c r="D2312" s="339"/>
      <c r="E2312" s="345"/>
      <c r="F2312" s="305"/>
      <c r="G2312" s="305"/>
      <c r="H2312" s="305"/>
      <c r="I2312" s="230"/>
      <c r="J2312" s="246"/>
      <c r="K2312" s="359"/>
      <c r="L2312" s="285"/>
      <c r="M2312" s="154"/>
      <c r="N2312" s="151"/>
      <c r="O2312" s="155"/>
      <c r="P2312" s="155"/>
      <c r="Q2312" s="155"/>
    </row>
    <row r="2313">
      <c r="A2313" s="287"/>
      <c r="B2313" s="338"/>
      <c r="C2313" s="338"/>
      <c r="D2313" s="339"/>
      <c r="E2313" s="345"/>
      <c r="F2313" s="304"/>
      <c r="G2313" s="304"/>
      <c r="H2313" s="304"/>
      <c r="I2313" s="228"/>
      <c r="J2313" s="250"/>
      <c r="K2313" s="360"/>
      <c r="L2313" s="288"/>
      <c r="M2313" s="154"/>
      <c r="N2313" s="151"/>
      <c r="O2313" s="155"/>
      <c r="P2313" s="155"/>
      <c r="Q2313" s="155"/>
    </row>
    <row r="2314">
      <c r="A2314" s="287"/>
      <c r="B2314" s="338"/>
      <c r="C2314" s="338"/>
      <c r="D2314" s="339"/>
      <c r="E2314" s="345"/>
      <c r="F2314" s="305"/>
      <c r="G2314" s="305"/>
      <c r="H2314" s="305"/>
      <c r="I2314" s="230"/>
      <c r="J2314" s="246"/>
      <c r="K2314" s="359"/>
      <c r="L2314" s="285"/>
      <c r="M2314" s="154"/>
      <c r="N2314" s="151"/>
      <c r="O2314" s="155"/>
      <c r="P2314" s="155"/>
      <c r="Q2314" s="155"/>
    </row>
    <row r="2315">
      <c r="A2315" s="287"/>
      <c r="B2315" s="338"/>
      <c r="C2315" s="338"/>
      <c r="D2315" s="339"/>
      <c r="E2315" s="345"/>
      <c r="F2315" s="304"/>
      <c r="G2315" s="304"/>
      <c r="H2315" s="304"/>
      <c r="I2315" s="228"/>
      <c r="J2315" s="250"/>
      <c r="K2315" s="360"/>
      <c r="L2315" s="288"/>
      <c r="M2315" s="154"/>
      <c r="N2315" s="151"/>
      <c r="O2315" s="155"/>
      <c r="P2315" s="155"/>
      <c r="Q2315" s="155"/>
    </row>
    <row r="2316">
      <c r="A2316" s="287"/>
      <c r="B2316" s="338"/>
      <c r="C2316" s="338"/>
      <c r="D2316" s="339"/>
      <c r="E2316" s="345"/>
      <c r="F2316" s="305"/>
      <c r="G2316" s="305"/>
      <c r="H2316" s="305"/>
      <c r="I2316" s="230"/>
      <c r="J2316" s="246"/>
      <c r="K2316" s="359"/>
      <c r="L2316" s="285"/>
      <c r="M2316" s="154"/>
      <c r="N2316" s="151"/>
      <c r="O2316" s="155"/>
      <c r="P2316" s="155"/>
      <c r="Q2316" s="155"/>
    </row>
    <row r="2317">
      <c r="A2317" s="287"/>
      <c r="B2317" s="338"/>
      <c r="C2317" s="338"/>
      <c r="D2317" s="339"/>
      <c r="E2317" s="345"/>
      <c r="F2317" s="304"/>
      <c r="G2317" s="304"/>
      <c r="H2317" s="304"/>
      <c r="I2317" s="228"/>
      <c r="J2317" s="250"/>
      <c r="K2317" s="360"/>
      <c r="L2317" s="288"/>
      <c r="M2317" s="154"/>
      <c r="N2317" s="151"/>
      <c r="O2317" s="155"/>
      <c r="P2317" s="155"/>
      <c r="Q2317" s="155"/>
    </row>
    <row r="2318">
      <c r="A2318" s="287"/>
      <c r="B2318" s="338"/>
      <c r="C2318" s="338"/>
      <c r="D2318" s="339"/>
      <c r="E2318" s="345"/>
      <c r="F2318" s="305"/>
      <c r="G2318" s="305"/>
      <c r="H2318" s="305"/>
      <c r="I2318" s="230"/>
      <c r="J2318" s="246"/>
      <c r="K2318" s="359"/>
      <c r="L2318" s="285"/>
      <c r="M2318" s="154"/>
      <c r="N2318" s="151"/>
      <c r="O2318" s="155"/>
      <c r="P2318" s="155"/>
      <c r="Q2318" s="155"/>
    </row>
    <row r="2319">
      <c r="A2319" s="287"/>
      <c r="B2319" s="338"/>
      <c r="C2319" s="338"/>
      <c r="D2319" s="339"/>
      <c r="E2319" s="345"/>
      <c r="F2319" s="304"/>
      <c r="G2319" s="304"/>
      <c r="H2319" s="304"/>
      <c r="I2319" s="228"/>
      <c r="J2319" s="250"/>
      <c r="K2319" s="360"/>
      <c r="L2319" s="288"/>
      <c r="M2319" s="154"/>
      <c r="N2319" s="151"/>
      <c r="O2319" s="155"/>
      <c r="P2319" s="155"/>
      <c r="Q2319" s="155"/>
    </row>
    <row r="2320">
      <c r="A2320" s="287"/>
      <c r="B2320" s="338"/>
      <c r="C2320" s="338"/>
      <c r="D2320" s="339"/>
      <c r="E2320" s="345"/>
      <c r="F2320" s="305"/>
      <c r="G2320" s="305"/>
      <c r="H2320" s="305"/>
      <c r="I2320" s="230"/>
      <c r="J2320" s="246"/>
      <c r="K2320" s="359"/>
      <c r="L2320" s="285"/>
      <c r="M2320" s="154"/>
      <c r="N2320" s="151"/>
      <c r="O2320" s="155"/>
      <c r="P2320" s="155"/>
      <c r="Q2320" s="155"/>
    </row>
    <row r="2321">
      <c r="A2321" s="287"/>
      <c r="B2321" s="338"/>
      <c r="C2321" s="338"/>
      <c r="D2321" s="339"/>
      <c r="E2321" s="345"/>
      <c r="F2321" s="304"/>
      <c r="G2321" s="304"/>
      <c r="H2321" s="304"/>
      <c r="I2321" s="228"/>
      <c r="J2321" s="250"/>
      <c r="K2321" s="360"/>
      <c r="L2321" s="288"/>
      <c r="M2321" s="154"/>
      <c r="N2321" s="151"/>
      <c r="O2321" s="155"/>
      <c r="P2321" s="155"/>
      <c r="Q2321" s="155"/>
    </row>
    <row r="2322">
      <c r="A2322" s="287"/>
      <c r="B2322" s="338"/>
      <c r="C2322" s="338"/>
      <c r="D2322" s="339"/>
      <c r="E2322" s="345"/>
      <c r="F2322" s="305"/>
      <c r="G2322" s="305"/>
      <c r="H2322" s="305"/>
      <c r="I2322" s="230"/>
      <c r="J2322" s="246"/>
      <c r="K2322" s="359"/>
      <c r="L2322" s="285"/>
      <c r="M2322" s="154"/>
      <c r="N2322" s="151"/>
      <c r="O2322" s="155"/>
      <c r="P2322" s="155"/>
      <c r="Q2322" s="155"/>
    </row>
    <row r="2323">
      <c r="A2323" s="287"/>
      <c r="B2323" s="338"/>
      <c r="C2323" s="338"/>
      <c r="D2323" s="339"/>
      <c r="E2323" s="345"/>
      <c r="F2323" s="304"/>
      <c r="G2323" s="304"/>
      <c r="H2323" s="304"/>
      <c r="I2323" s="228"/>
      <c r="J2323" s="250"/>
      <c r="K2323" s="360"/>
      <c r="L2323" s="288"/>
      <c r="M2323" s="154"/>
      <c r="N2323" s="151"/>
      <c r="O2323" s="155"/>
      <c r="P2323" s="155"/>
      <c r="Q2323" s="155"/>
    </row>
    <row r="2324">
      <c r="A2324" s="287"/>
      <c r="B2324" s="338"/>
      <c r="C2324" s="338"/>
      <c r="D2324" s="339"/>
      <c r="E2324" s="345"/>
      <c r="F2324" s="305"/>
      <c r="G2324" s="305"/>
      <c r="H2324" s="305"/>
      <c r="I2324" s="230"/>
      <c r="J2324" s="246"/>
      <c r="K2324" s="359"/>
      <c r="L2324" s="285"/>
      <c r="M2324" s="154"/>
      <c r="N2324" s="151"/>
      <c r="O2324" s="155"/>
      <c r="P2324" s="155"/>
      <c r="Q2324" s="155"/>
    </row>
    <row r="2325">
      <c r="A2325" s="287"/>
      <c r="B2325" s="338"/>
      <c r="C2325" s="338"/>
      <c r="D2325" s="339"/>
      <c r="E2325" s="345"/>
      <c r="F2325" s="304"/>
      <c r="G2325" s="304"/>
      <c r="H2325" s="304"/>
      <c r="I2325" s="228"/>
      <c r="J2325" s="250"/>
      <c r="K2325" s="360"/>
      <c r="L2325" s="288"/>
      <c r="M2325" s="154"/>
      <c r="N2325" s="151"/>
      <c r="O2325" s="155"/>
      <c r="P2325" s="155"/>
      <c r="Q2325" s="155"/>
    </row>
    <row r="2326">
      <c r="A2326" s="287"/>
      <c r="B2326" s="338"/>
      <c r="C2326" s="338"/>
      <c r="D2326" s="339"/>
      <c r="E2326" s="345"/>
      <c r="F2326" s="305"/>
      <c r="G2326" s="305"/>
      <c r="H2326" s="305"/>
      <c r="I2326" s="230"/>
      <c r="J2326" s="246"/>
      <c r="K2326" s="359"/>
      <c r="L2326" s="285"/>
      <c r="M2326" s="154"/>
      <c r="N2326" s="151"/>
      <c r="O2326" s="155"/>
      <c r="P2326" s="155"/>
      <c r="Q2326" s="155"/>
    </row>
    <row r="2327">
      <c r="A2327" s="287"/>
      <c r="B2327" s="338"/>
      <c r="C2327" s="338"/>
      <c r="D2327" s="339"/>
      <c r="E2327" s="345"/>
      <c r="F2327" s="304"/>
      <c r="G2327" s="304"/>
      <c r="H2327" s="304"/>
      <c r="I2327" s="228"/>
      <c r="J2327" s="250"/>
      <c r="K2327" s="360"/>
      <c r="L2327" s="288"/>
      <c r="M2327" s="154"/>
      <c r="N2327" s="151"/>
      <c r="O2327" s="155"/>
      <c r="P2327" s="155"/>
      <c r="Q2327" s="155"/>
    </row>
    <row r="2328">
      <c r="A2328" s="287"/>
      <c r="B2328" s="338"/>
      <c r="C2328" s="338"/>
      <c r="D2328" s="339"/>
      <c r="E2328" s="345"/>
      <c r="F2328" s="305"/>
      <c r="G2328" s="305"/>
      <c r="H2328" s="305"/>
      <c r="I2328" s="230"/>
      <c r="J2328" s="246"/>
      <c r="K2328" s="359"/>
      <c r="L2328" s="285"/>
      <c r="M2328" s="154"/>
      <c r="N2328" s="151"/>
      <c r="O2328" s="155"/>
      <c r="P2328" s="155"/>
      <c r="Q2328" s="155"/>
    </row>
    <row r="2329">
      <c r="A2329" s="287"/>
      <c r="B2329" s="338"/>
      <c r="C2329" s="338"/>
      <c r="D2329" s="339"/>
      <c r="E2329" s="345"/>
      <c r="F2329" s="304"/>
      <c r="G2329" s="304"/>
      <c r="H2329" s="304"/>
      <c r="I2329" s="228"/>
      <c r="J2329" s="250"/>
      <c r="K2329" s="360"/>
      <c r="L2329" s="288"/>
      <c r="M2329" s="154"/>
      <c r="N2329" s="151"/>
      <c r="O2329" s="155"/>
      <c r="P2329" s="155"/>
      <c r="Q2329" s="155"/>
    </row>
    <row r="2330">
      <c r="A2330" s="287"/>
      <c r="B2330" s="338"/>
      <c r="C2330" s="338"/>
      <c r="D2330" s="339"/>
      <c r="E2330" s="345"/>
      <c r="F2330" s="305"/>
      <c r="G2330" s="305"/>
      <c r="H2330" s="305"/>
      <c r="I2330" s="230"/>
      <c r="J2330" s="246"/>
      <c r="K2330" s="359"/>
      <c r="L2330" s="285"/>
      <c r="M2330" s="154"/>
      <c r="N2330" s="151"/>
      <c r="O2330" s="155"/>
      <c r="P2330" s="155"/>
      <c r="Q2330" s="155"/>
    </row>
    <row r="2331">
      <c r="A2331" s="287"/>
      <c r="B2331" s="338"/>
      <c r="C2331" s="338"/>
      <c r="D2331" s="339"/>
      <c r="E2331" s="345"/>
      <c r="F2331" s="304"/>
      <c r="G2331" s="304"/>
      <c r="H2331" s="304"/>
      <c r="I2331" s="228"/>
      <c r="J2331" s="250"/>
      <c r="K2331" s="360"/>
      <c r="L2331" s="288"/>
      <c r="M2331" s="154"/>
      <c r="N2331" s="151"/>
      <c r="O2331" s="155"/>
      <c r="P2331" s="155"/>
      <c r="Q2331" s="155"/>
    </row>
    <row r="2332">
      <c r="A2332" s="287"/>
      <c r="B2332" s="338"/>
      <c r="C2332" s="338"/>
      <c r="D2332" s="339"/>
      <c r="E2332" s="345"/>
      <c r="F2332" s="305"/>
      <c r="G2332" s="305"/>
      <c r="H2332" s="305"/>
      <c r="I2332" s="230"/>
      <c r="J2332" s="246"/>
      <c r="K2332" s="359"/>
      <c r="L2332" s="285"/>
      <c r="M2332" s="154"/>
      <c r="N2332" s="151"/>
      <c r="O2332" s="155"/>
      <c r="P2332" s="155"/>
      <c r="Q2332" s="155"/>
    </row>
    <row r="2333">
      <c r="A2333" s="287"/>
      <c r="B2333" s="338"/>
      <c r="C2333" s="338"/>
      <c r="D2333" s="339"/>
      <c r="E2333" s="345"/>
      <c r="F2333" s="304"/>
      <c r="G2333" s="304"/>
      <c r="H2333" s="304"/>
      <c r="I2333" s="228"/>
      <c r="J2333" s="250"/>
      <c r="K2333" s="360"/>
      <c r="L2333" s="288"/>
      <c r="M2333" s="154"/>
      <c r="N2333" s="151"/>
      <c r="O2333" s="155"/>
      <c r="P2333" s="155"/>
      <c r="Q2333" s="155"/>
    </row>
    <row r="2334">
      <c r="A2334" s="287"/>
      <c r="B2334" s="338"/>
      <c r="C2334" s="338"/>
      <c r="D2334" s="339"/>
      <c r="E2334" s="345"/>
      <c r="F2334" s="305"/>
      <c r="G2334" s="305"/>
      <c r="H2334" s="305"/>
      <c r="I2334" s="230"/>
      <c r="J2334" s="246"/>
      <c r="K2334" s="359"/>
      <c r="L2334" s="285"/>
      <c r="M2334" s="154"/>
      <c r="N2334" s="151"/>
      <c r="O2334" s="155"/>
      <c r="P2334" s="155"/>
      <c r="Q2334" s="155"/>
    </row>
    <row r="2335">
      <c r="A2335" s="287"/>
      <c r="B2335" s="338"/>
      <c r="C2335" s="338"/>
      <c r="D2335" s="339"/>
      <c r="E2335" s="345"/>
      <c r="F2335" s="304"/>
      <c r="G2335" s="304"/>
      <c r="H2335" s="304"/>
      <c r="I2335" s="228"/>
      <c r="J2335" s="250"/>
      <c r="K2335" s="360"/>
      <c r="L2335" s="288"/>
      <c r="M2335" s="154"/>
      <c r="N2335" s="151"/>
      <c r="O2335" s="155"/>
      <c r="P2335" s="155"/>
      <c r="Q2335" s="155"/>
    </row>
    <row r="2336">
      <c r="A2336" s="287"/>
      <c r="B2336" s="338"/>
      <c r="C2336" s="338"/>
      <c r="D2336" s="339"/>
      <c r="E2336" s="345"/>
      <c r="F2336" s="305"/>
      <c r="G2336" s="305"/>
      <c r="H2336" s="305"/>
      <c r="I2336" s="230"/>
      <c r="J2336" s="246"/>
      <c r="K2336" s="359"/>
      <c r="L2336" s="285"/>
      <c r="M2336" s="154"/>
      <c r="N2336" s="151"/>
      <c r="O2336" s="155"/>
      <c r="P2336" s="155"/>
      <c r="Q2336" s="155"/>
    </row>
    <row r="2337">
      <c r="A2337" s="287"/>
      <c r="B2337" s="338"/>
      <c r="C2337" s="338"/>
      <c r="D2337" s="339"/>
      <c r="E2337" s="345"/>
      <c r="F2337" s="304"/>
      <c r="G2337" s="304"/>
      <c r="H2337" s="304"/>
      <c r="I2337" s="228"/>
      <c r="J2337" s="250"/>
      <c r="K2337" s="360"/>
      <c r="L2337" s="288"/>
      <c r="M2337" s="154"/>
      <c r="N2337" s="151"/>
      <c r="O2337" s="155"/>
      <c r="P2337" s="155"/>
      <c r="Q2337" s="155"/>
    </row>
    <row r="2338">
      <c r="A2338" s="287"/>
      <c r="B2338" s="338"/>
      <c r="C2338" s="338"/>
      <c r="D2338" s="339"/>
      <c r="E2338" s="345"/>
      <c r="F2338" s="305"/>
      <c r="G2338" s="305"/>
      <c r="H2338" s="305"/>
      <c r="I2338" s="230"/>
      <c r="J2338" s="246"/>
      <c r="K2338" s="359"/>
      <c r="L2338" s="285"/>
      <c r="M2338" s="154"/>
      <c r="N2338" s="151"/>
      <c r="O2338" s="155"/>
      <c r="P2338" s="155"/>
      <c r="Q2338" s="155"/>
    </row>
    <row r="2339">
      <c r="A2339" s="287"/>
      <c r="B2339" s="338"/>
      <c r="C2339" s="338"/>
      <c r="D2339" s="339"/>
      <c r="E2339" s="345"/>
      <c r="F2339" s="304"/>
      <c r="G2339" s="304"/>
      <c r="H2339" s="304"/>
      <c r="I2339" s="228"/>
      <c r="J2339" s="250"/>
      <c r="K2339" s="360"/>
      <c r="L2339" s="288"/>
      <c r="M2339" s="154"/>
      <c r="N2339" s="151"/>
      <c r="O2339" s="155"/>
      <c r="P2339" s="155"/>
      <c r="Q2339" s="155"/>
    </row>
    <row r="2340">
      <c r="A2340" s="287"/>
      <c r="B2340" s="338"/>
      <c r="C2340" s="338"/>
      <c r="D2340" s="339"/>
      <c r="E2340" s="345"/>
      <c r="F2340" s="305"/>
      <c r="G2340" s="305"/>
      <c r="H2340" s="305"/>
      <c r="I2340" s="230"/>
      <c r="J2340" s="246"/>
      <c r="K2340" s="359"/>
      <c r="L2340" s="285"/>
      <c r="M2340" s="154"/>
      <c r="N2340" s="151"/>
      <c r="O2340" s="155"/>
      <c r="P2340" s="155"/>
      <c r="Q2340" s="155"/>
    </row>
    <row r="2341">
      <c r="A2341" s="287"/>
      <c r="B2341" s="338"/>
      <c r="C2341" s="338"/>
      <c r="D2341" s="339"/>
      <c r="E2341" s="345"/>
      <c r="F2341" s="304"/>
      <c r="G2341" s="304"/>
      <c r="H2341" s="304"/>
      <c r="I2341" s="228"/>
      <c r="J2341" s="250"/>
      <c r="K2341" s="360"/>
      <c r="L2341" s="288"/>
      <c r="M2341" s="154"/>
      <c r="N2341" s="151"/>
      <c r="O2341" s="155"/>
      <c r="P2341" s="155"/>
      <c r="Q2341" s="155"/>
    </row>
    <row r="2342">
      <c r="A2342" s="287"/>
      <c r="B2342" s="338"/>
      <c r="C2342" s="338"/>
      <c r="D2342" s="339"/>
      <c r="E2342" s="345"/>
      <c r="F2342" s="305"/>
      <c r="G2342" s="305"/>
      <c r="H2342" s="305"/>
      <c r="I2342" s="230"/>
      <c r="J2342" s="246"/>
      <c r="K2342" s="359"/>
      <c r="L2342" s="285"/>
      <c r="M2342" s="154"/>
      <c r="N2342" s="151"/>
      <c r="O2342" s="155"/>
      <c r="P2342" s="155"/>
      <c r="Q2342" s="155"/>
    </row>
    <row r="2343">
      <c r="A2343" s="287"/>
      <c r="B2343" s="338"/>
      <c r="C2343" s="338"/>
      <c r="D2343" s="339"/>
      <c r="E2343" s="345"/>
      <c r="F2343" s="304"/>
      <c r="G2343" s="304"/>
      <c r="H2343" s="304"/>
      <c r="I2343" s="228"/>
      <c r="J2343" s="250"/>
      <c r="K2343" s="360"/>
      <c r="L2343" s="288"/>
      <c r="M2343" s="154"/>
      <c r="N2343" s="151"/>
      <c r="O2343" s="155"/>
      <c r="P2343" s="155"/>
      <c r="Q2343" s="155"/>
    </row>
    <row r="2344">
      <c r="A2344" s="287"/>
      <c r="B2344" s="338"/>
      <c r="C2344" s="338"/>
      <c r="D2344" s="339"/>
      <c r="E2344" s="345"/>
      <c r="F2344" s="305"/>
      <c r="G2344" s="305"/>
      <c r="H2344" s="305"/>
      <c r="I2344" s="230"/>
      <c r="J2344" s="246"/>
      <c r="K2344" s="359"/>
      <c r="L2344" s="285"/>
      <c r="M2344" s="154"/>
      <c r="N2344" s="151"/>
      <c r="O2344" s="155"/>
      <c r="P2344" s="155"/>
      <c r="Q2344" s="155"/>
    </row>
    <row r="2345">
      <c r="A2345" s="287"/>
      <c r="B2345" s="338"/>
      <c r="C2345" s="338"/>
      <c r="D2345" s="339"/>
      <c r="E2345" s="345"/>
      <c r="F2345" s="304"/>
      <c r="G2345" s="304"/>
      <c r="H2345" s="304"/>
      <c r="I2345" s="228"/>
      <c r="J2345" s="250"/>
      <c r="K2345" s="360"/>
      <c r="L2345" s="288"/>
      <c r="M2345" s="154"/>
      <c r="N2345" s="151"/>
      <c r="O2345" s="155"/>
      <c r="P2345" s="155"/>
      <c r="Q2345" s="155"/>
    </row>
    <row r="2346">
      <c r="A2346" s="287"/>
      <c r="B2346" s="338"/>
      <c r="C2346" s="338"/>
      <c r="D2346" s="339"/>
      <c r="E2346" s="345"/>
      <c r="F2346" s="305"/>
      <c r="G2346" s="305"/>
      <c r="H2346" s="305"/>
      <c r="I2346" s="230"/>
      <c r="J2346" s="246"/>
      <c r="K2346" s="359"/>
      <c r="L2346" s="285"/>
      <c r="M2346" s="154"/>
      <c r="N2346" s="151"/>
      <c r="O2346" s="155"/>
      <c r="P2346" s="155"/>
      <c r="Q2346" s="155"/>
    </row>
    <row r="2347">
      <c r="A2347" s="287"/>
      <c r="B2347" s="338"/>
      <c r="C2347" s="338"/>
      <c r="D2347" s="339"/>
      <c r="E2347" s="345"/>
      <c r="F2347" s="304"/>
      <c r="G2347" s="304"/>
      <c r="H2347" s="304"/>
      <c r="I2347" s="228"/>
      <c r="J2347" s="250"/>
      <c r="K2347" s="360"/>
      <c r="L2347" s="288"/>
      <c r="M2347" s="154"/>
      <c r="N2347" s="151"/>
      <c r="O2347" s="155"/>
      <c r="P2347" s="155"/>
      <c r="Q2347" s="155"/>
    </row>
    <row r="2348">
      <c r="A2348" s="287"/>
      <c r="B2348" s="338"/>
      <c r="C2348" s="338"/>
      <c r="D2348" s="339"/>
      <c r="E2348" s="345"/>
      <c r="F2348" s="305"/>
      <c r="G2348" s="305"/>
      <c r="H2348" s="305"/>
      <c r="I2348" s="230"/>
      <c r="J2348" s="246"/>
      <c r="K2348" s="359"/>
      <c r="L2348" s="285"/>
      <c r="M2348" s="154"/>
      <c r="N2348" s="151"/>
      <c r="O2348" s="155"/>
      <c r="P2348" s="155"/>
      <c r="Q2348" s="155"/>
    </row>
    <row r="2349">
      <c r="A2349" s="287"/>
      <c r="B2349" s="338"/>
      <c r="C2349" s="338"/>
      <c r="D2349" s="339"/>
      <c r="E2349" s="345"/>
      <c r="F2349" s="304"/>
      <c r="G2349" s="304"/>
      <c r="H2349" s="304"/>
      <c r="I2349" s="228"/>
      <c r="J2349" s="250"/>
      <c r="K2349" s="360"/>
      <c r="L2349" s="288"/>
      <c r="M2349" s="154"/>
      <c r="N2349" s="151"/>
      <c r="O2349" s="155"/>
      <c r="P2349" s="155"/>
      <c r="Q2349" s="155"/>
    </row>
    <row r="2350">
      <c r="A2350" s="287"/>
      <c r="B2350" s="338"/>
      <c r="C2350" s="338"/>
      <c r="D2350" s="339"/>
      <c r="E2350" s="345"/>
      <c r="F2350" s="305"/>
      <c r="G2350" s="305"/>
      <c r="H2350" s="305"/>
      <c r="I2350" s="230"/>
      <c r="J2350" s="246"/>
      <c r="K2350" s="359"/>
      <c r="L2350" s="285"/>
      <c r="M2350" s="154"/>
      <c r="N2350" s="151"/>
      <c r="O2350" s="155"/>
      <c r="P2350" s="155"/>
      <c r="Q2350" s="155"/>
    </row>
    <row r="2351">
      <c r="A2351" s="287"/>
      <c r="B2351" s="338"/>
      <c r="C2351" s="338"/>
      <c r="D2351" s="339"/>
      <c r="E2351" s="345"/>
      <c r="F2351" s="304"/>
      <c r="G2351" s="304"/>
      <c r="H2351" s="304"/>
      <c r="I2351" s="228"/>
      <c r="J2351" s="250"/>
      <c r="K2351" s="360"/>
      <c r="L2351" s="288"/>
      <c r="M2351" s="154"/>
      <c r="N2351" s="151"/>
      <c r="O2351" s="155"/>
      <c r="P2351" s="155"/>
      <c r="Q2351" s="155"/>
    </row>
    <row r="2352">
      <c r="A2352" s="287"/>
      <c r="B2352" s="338"/>
      <c r="C2352" s="338"/>
      <c r="D2352" s="339"/>
      <c r="E2352" s="345"/>
      <c r="F2352" s="305"/>
      <c r="G2352" s="305"/>
      <c r="H2352" s="305"/>
      <c r="I2352" s="230"/>
      <c r="J2352" s="246"/>
      <c r="K2352" s="359"/>
      <c r="L2352" s="285"/>
      <c r="M2352" s="154"/>
      <c r="N2352" s="151"/>
      <c r="O2352" s="155"/>
      <c r="P2352" s="155"/>
      <c r="Q2352" s="155"/>
    </row>
    <row r="2353">
      <c r="A2353" s="287"/>
      <c r="B2353" s="338"/>
      <c r="C2353" s="338"/>
      <c r="D2353" s="339"/>
      <c r="E2353" s="345"/>
      <c r="F2353" s="304"/>
      <c r="G2353" s="304"/>
      <c r="H2353" s="304"/>
      <c r="I2353" s="228"/>
      <c r="J2353" s="250"/>
      <c r="K2353" s="360"/>
      <c r="L2353" s="288"/>
      <c r="M2353" s="154"/>
      <c r="N2353" s="151"/>
      <c r="O2353" s="155"/>
      <c r="P2353" s="155"/>
      <c r="Q2353" s="155"/>
    </row>
    <row r="2354">
      <c r="A2354" s="287"/>
      <c r="B2354" s="338"/>
      <c r="C2354" s="338"/>
      <c r="D2354" s="339"/>
      <c r="E2354" s="345"/>
      <c r="F2354" s="305"/>
      <c r="G2354" s="305"/>
      <c r="H2354" s="305"/>
      <c r="I2354" s="230"/>
      <c r="J2354" s="246"/>
      <c r="K2354" s="359"/>
      <c r="L2354" s="285"/>
      <c r="M2354" s="154"/>
      <c r="N2354" s="151"/>
      <c r="O2354" s="155"/>
      <c r="P2354" s="155"/>
      <c r="Q2354" s="155"/>
    </row>
    <row r="2355">
      <c r="A2355" s="287"/>
      <c r="B2355" s="338"/>
      <c r="C2355" s="338"/>
      <c r="D2355" s="339"/>
      <c r="E2355" s="345"/>
      <c r="F2355" s="304"/>
      <c r="G2355" s="304"/>
      <c r="H2355" s="304"/>
      <c r="I2355" s="228"/>
      <c r="J2355" s="250"/>
      <c r="K2355" s="360"/>
      <c r="L2355" s="288"/>
      <c r="M2355" s="154"/>
      <c r="N2355" s="151"/>
      <c r="O2355" s="155"/>
      <c r="P2355" s="155"/>
      <c r="Q2355" s="155"/>
    </row>
    <row r="2356">
      <c r="A2356" s="287"/>
      <c r="B2356" s="338"/>
      <c r="C2356" s="338"/>
      <c r="D2356" s="339"/>
      <c r="E2356" s="345"/>
      <c r="F2356" s="305"/>
      <c r="G2356" s="305"/>
      <c r="H2356" s="305"/>
      <c r="I2356" s="230"/>
      <c r="J2356" s="246"/>
      <c r="K2356" s="359"/>
      <c r="L2356" s="285"/>
      <c r="M2356" s="154"/>
      <c r="N2356" s="151"/>
      <c r="O2356" s="155"/>
      <c r="P2356" s="155"/>
      <c r="Q2356" s="155"/>
    </row>
    <row r="2357">
      <c r="A2357" s="287"/>
      <c r="B2357" s="338"/>
      <c r="C2357" s="338"/>
      <c r="D2357" s="339"/>
      <c r="E2357" s="345"/>
      <c r="F2357" s="304"/>
      <c r="G2357" s="304"/>
      <c r="H2357" s="304"/>
      <c r="I2357" s="228"/>
      <c r="J2357" s="250"/>
      <c r="K2357" s="360"/>
      <c r="L2357" s="288"/>
      <c r="M2357" s="154"/>
      <c r="N2357" s="151"/>
      <c r="O2357" s="155"/>
      <c r="P2357" s="155"/>
      <c r="Q2357" s="155"/>
    </row>
    <row r="2358">
      <c r="A2358" s="287"/>
      <c r="B2358" s="338"/>
      <c r="C2358" s="338"/>
      <c r="D2358" s="339"/>
      <c r="E2358" s="345"/>
      <c r="F2358" s="305"/>
      <c r="G2358" s="305"/>
      <c r="H2358" s="305"/>
      <c r="I2358" s="230"/>
      <c r="J2358" s="246"/>
      <c r="K2358" s="359"/>
      <c r="L2358" s="285"/>
      <c r="M2358" s="154"/>
      <c r="N2358" s="151"/>
      <c r="O2358" s="155"/>
      <c r="P2358" s="155"/>
      <c r="Q2358" s="155"/>
    </row>
    <row r="2359">
      <c r="A2359" s="287"/>
      <c r="B2359" s="338"/>
      <c r="C2359" s="338"/>
      <c r="D2359" s="339"/>
      <c r="E2359" s="345"/>
      <c r="F2359" s="304"/>
      <c r="G2359" s="304"/>
      <c r="H2359" s="304"/>
      <c r="I2359" s="228"/>
      <c r="J2359" s="250"/>
      <c r="K2359" s="360"/>
      <c r="L2359" s="288"/>
      <c r="M2359" s="154"/>
      <c r="N2359" s="151"/>
      <c r="O2359" s="155"/>
      <c r="P2359" s="155"/>
      <c r="Q2359" s="155"/>
    </row>
    <row r="2360">
      <c r="A2360" s="287"/>
      <c r="B2360" s="338"/>
      <c r="C2360" s="338"/>
      <c r="D2360" s="339"/>
      <c r="E2360" s="345"/>
      <c r="F2360" s="305"/>
      <c r="G2360" s="305"/>
      <c r="H2360" s="305"/>
      <c r="I2360" s="230"/>
      <c r="J2360" s="246"/>
      <c r="K2360" s="359"/>
      <c r="L2360" s="285"/>
      <c r="M2360" s="154"/>
      <c r="N2360" s="151"/>
      <c r="O2360" s="155"/>
      <c r="P2360" s="155"/>
      <c r="Q2360" s="155"/>
    </row>
    <row r="2361">
      <c r="A2361" s="287"/>
      <c r="B2361" s="338"/>
      <c r="C2361" s="338"/>
      <c r="D2361" s="339"/>
      <c r="E2361" s="345"/>
      <c r="F2361" s="304"/>
      <c r="G2361" s="304"/>
      <c r="H2361" s="304"/>
      <c r="I2361" s="228"/>
      <c r="J2361" s="250"/>
      <c r="K2361" s="360"/>
      <c r="L2361" s="288"/>
      <c r="M2361" s="154"/>
      <c r="N2361" s="151"/>
      <c r="O2361" s="155"/>
      <c r="P2361" s="155"/>
      <c r="Q2361" s="155"/>
    </row>
    <row r="2362">
      <c r="A2362" s="287"/>
      <c r="B2362" s="338"/>
      <c r="C2362" s="338"/>
      <c r="D2362" s="339"/>
      <c r="E2362" s="345"/>
      <c r="F2362" s="305"/>
      <c r="G2362" s="305"/>
      <c r="H2362" s="305"/>
      <c r="I2362" s="230"/>
      <c r="J2362" s="246"/>
      <c r="K2362" s="359"/>
      <c r="L2362" s="285"/>
      <c r="M2362" s="154"/>
      <c r="N2362" s="151"/>
      <c r="O2362" s="155"/>
      <c r="P2362" s="155"/>
      <c r="Q2362" s="155"/>
    </row>
    <row r="2363">
      <c r="A2363" s="287"/>
      <c r="B2363" s="338"/>
      <c r="C2363" s="338"/>
      <c r="D2363" s="339"/>
      <c r="E2363" s="345"/>
      <c r="F2363" s="304"/>
      <c r="G2363" s="304"/>
      <c r="H2363" s="304"/>
      <c r="I2363" s="228"/>
      <c r="J2363" s="250"/>
      <c r="K2363" s="360"/>
      <c r="L2363" s="288"/>
      <c r="M2363" s="154"/>
      <c r="N2363" s="151"/>
      <c r="O2363" s="155"/>
      <c r="P2363" s="155"/>
      <c r="Q2363" s="155"/>
    </row>
    <row r="2364">
      <c r="A2364" s="287"/>
      <c r="B2364" s="338"/>
      <c r="C2364" s="338"/>
      <c r="D2364" s="339"/>
      <c r="E2364" s="345"/>
      <c r="F2364" s="305"/>
      <c r="G2364" s="305"/>
      <c r="H2364" s="305"/>
      <c r="I2364" s="230"/>
      <c r="J2364" s="246"/>
      <c r="K2364" s="359"/>
      <c r="L2364" s="285"/>
      <c r="M2364" s="154"/>
      <c r="N2364" s="151"/>
      <c r="O2364" s="155"/>
      <c r="P2364" s="155"/>
      <c r="Q2364" s="155"/>
    </row>
    <row r="2365">
      <c r="A2365" s="287"/>
      <c r="B2365" s="338"/>
      <c r="C2365" s="338"/>
      <c r="D2365" s="339"/>
      <c r="E2365" s="345"/>
      <c r="F2365" s="304"/>
      <c r="G2365" s="304"/>
      <c r="H2365" s="304"/>
      <c r="I2365" s="228"/>
      <c r="J2365" s="250"/>
      <c r="K2365" s="360"/>
      <c r="L2365" s="288"/>
      <c r="M2365" s="154"/>
      <c r="N2365" s="151"/>
      <c r="O2365" s="155"/>
      <c r="P2365" s="155"/>
      <c r="Q2365" s="155"/>
    </row>
    <row r="2366">
      <c r="A2366" s="287"/>
      <c r="B2366" s="338"/>
      <c r="C2366" s="338"/>
      <c r="D2366" s="339"/>
      <c r="E2366" s="345"/>
      <c r="F2366" s="305"/>
      <c r="G2366" s="305"/>
      <c r="H2366" s="305"/>
      <c r="I2366" s="230"/>
      <c r="J2366" s="246"/>
      <c r="K2366" s="359"/>
      <c r="L2366" s="285"/>
      <c r="M2366" s="154"/>
      <c r="N2366" s="151"/>
      <c r="O2366" s="155"/>
      <c r="P2366" s="155"/>
      <c r="Q2366" s="155"/>
    </row>
    <row r="2367">
      <c r="A2367" s="287"/>
      <c r="B2367" s="338"/>
      <c r="C2367" s="338"/>
      <c r="D2367" s="339"/>
      <c r="E2367" s="345"/>
      <c r="F2367" s="304"/>
      <c r="G2367" s="304"/>
      <c r="H2367" s="304"/>
      <c r="I2367" s="228"/>
      <c r="J2367" s="250"/>
      <c r="K2367" s="360"/>
      <c r="L2367" s="288"/>
      <c r="M2367" s="154"/>
      <c r="N2367" s="151"/>
      <c r="O2367" s="155"/>
      <c r="P2367" s="155"/>
      <c r="Q2367" s="155"/>
    </row>
    <row r="2368">
      <c r="A2368" s="287"/>
      <c r="B2368" s="338"/>
      <c r="C2368" s="338"/>
      <c r="D2368" s="339"/>
      <c r="E2368" s="345"/>
      <c r="F2368" s="305"/>
      <c r="G2368" s="305"/>
      <c r="H2368" s="305"/>
      <c r="I2368" s="230"/>
      <c r="J2368" s="246"/>
      <c r="K2368" s="359"/>
      <c r="L2368" s="285"/>
      <c r="M2368" s="154"/>
      <c r="N2368" s="151"/>
      <c r="O2368" s="155"/>
      <c r="P2368" s="155"/>
      <c r="Q2368" s="155"/>
    </row>
    <row r="2369">
      <c r="A2369" s="287"/>
      <c r="B2369" s="338"/>
      <c r="C2369" s="338"/>
      <c r="D2369" s="339"/>
      <c r="E2369" s="345"/>
      <c r="F2369" s="304"/>
      <c r="G2369" s="304"/>
      <c r="H2369" s="304"/>
      <c r="I2369" s="228"/>
      <c r="J2369" s="250"/>
      <c r="K2369" s="360"/>
      <c r="L2369" s="288"/>
      <c r="M2369" s="154"/>
      <c r="N2369" s="151"/>
      <c r="O2369" s="155"/>
      <c r="P2369" s="155"/>
      <c r="Q2369" s="155"/>
    </row>
    <row r="2370">
      <c r="A2370" s="287"/>
      <c r="B2370" s="338"/>
      <c r="C2370" s="338"/>
      <c r="D2370" s="339"/>
      <c r="E2370" s="345"/>
      <c r="F2370" s="305"/>
      <c r="G2370" s="305"/>
      <c r="H2370" s="305"/>
      <c r="I2370" s="230"/>
      <c r="J2370" s="246"/>
      <c r="K2370" s="359"/>
      <c r="L2370" s="285"/>
      <c r="M2370" s="154"/>
      <c r="N2370" s="151"/>
      <c r="O2370" s="155"/>
      <c r="P2370" s="155"/>
      <c r="Q2370" s="155"/>
    </row>
    <row r="2371">
      <c r="A2371" s="287"/>
      <c r="B2371" s="338"/>
      <c r="C2371" s="338"/>
      <c r="D2371" s="339"/>
      <c r="E2371" s="345"/>
      <c r="F2371" s="304"/>
      <c r="G2371" s="304"/>
      <c r="H2371" s="304"/>
      <c r="I2371" s="228"/>
      <c r="J2371" s="250"/>
      <c r="K2371" s="360"/>
      <c r="L2371" s="288"/>
      <c r="M2371" s="154"/>
      <c r="N2371" s="151"/>
      <c r="O2371" s="155"/>
      <c r="P2371" s="155"/>
      <c r="Q2371" s="155"/>
    </row>
    <row r="2372">
      <c r="A2372" s="287"/>
      <c r="B2372" s="338"/>
      <c r="C2372" s="338"/>
      <c r="D2372" s="339"/>
      <c r="E2372" s="345"/>
      <c r="F2372" s="305"/>
      <c r="G2372" s="305"/>
      <c r="H2372" s="305"/>
      <c r="I2372" s="230"/>
      <c r="J2372" s="246"/>
      <c r="K2372" s="359"/>
      <c r="L2372" s="285"/>
      <c r="M2372" s="154"/>
      <c r="N2372" s="151"/>
      <c r="O2372" s="155"/>
      <c r="P2372" s="155"/>
      <c r="Q2372" s="155"/>
    </row>
    <row r="2373">
      <c r="A2373" s="287"/>
      <c r="B2373" s="338"/>
      <c r="C2373" s="338"/>
      <c r="D2373" s="339"/>
      <c r="E2373" s="345"/>
      <c r="F2373" s="304"/>
      <c r="G2373" s="304"/>
      <c r="H2373" s="304"/>
      <c r="I2373" s="228"/>
      <c r="J2373" s="250"/>
      <c r="K2373" s="360"/>
      <c r="L2373" s="288"/>
      <c r="M2373" s="154"/>
      <c r="N2373" s="151"/>
      <c r="O2373" s="155"/>
      <c r="P2373" s="155"/>
      <c r="Q2373" s="155"/>
    </row>
    <row r="2374">
      <c r="A2374" s="287"/>
      <c r="B2374" s="338"/>
      <c r="C2374" s="338"/>
      <c r="D2374" s="339"/>
      <c r="E2374" s="345"/>
      <c r="F2374" s="305"/>
      <c r="G2374" s="305"/>
      <c r="H2374" s="305"/>
      <c r="I2374" s="230"/>
      <c r="J2374" s="246"/>
      <c r="K2374" s="359"/>
      <c r="L2374" s="285"/>
      <c r="M2374" s="154"/>
      <c r="N2374" s="151"/>
      <c r="O2374" s="155"/>
      <c r="P2374" s="155"/>
      <c r="Q2374" s="155"/>
    </row>
    <row r="2375">
      <c r="A2375" s="287"/>
      <c r="B2375" s="338"/>
      <c r="C2375" s="338"/>
      <c r="D2375" s="339"/>
      <c r="E2375" s="345"/>
      <c r="F2375" s="304"/>
      <c r="G2375" s="304"/>
      <c r="H2375" s="304"/>
      <c r="I2375" s="228"/>
      <c r="J2375" s="250"/>
      <c r="K2375" s="360"/>
      <c r="L2375" s="288"/>
      <c r="M2375" s="154"/>
      <c r="N2375" s="151"/>
      <c r="O2375" s="155"/>
      <c r="P2375" s="155"/>
      <c r="Q2375" s="155"/>
    </row>
    <row r="2376">
      <c r="A2376" s="287"/>
      <c r="B2376" s="338"/>
      <c r="C2376" s="338"/>
      <c r="D2376" s="339"/>
      <c r="E2376" s="345"/>
      <c r="F2376" s="305"/>
      <c r="G2376" s="305"/>
      <c r="H2376" s="305"/>
      <c r="I2376" s="230"/>
      <c r="J2376" s="246"/>
      <c r="K2376" s="359"/>
      <c r="L2376" s="285"/>
      <c r="M2376" s="154"/>
      <c r="N2376" s="151"/>
      <c r="O2376" s="155"/>
      <c r="P2376" s="155"/>
      <c r="Q2376" s="155"/>
    </row>
    <row r="2377">
      <c r="A2377" s="287"/>
      <c r="B2377" s="338"/>
      <c r="C2377" s="338"/>
      <c r="D2377" s="339"/>
      <c r="E2377" s="345"/>
      <c r="F2377" s="304"/>
      <c r="G2377" s="304"/>
      <c r="H2377" s="304"/>
      <c r="I2377" s="228"/>
      <c r="J2377" s="250"/>
      <c r="K2377" s="360"/>
      <c r="L2377" s="288"/>
      <c r="M2377" s="154"/>
      <c r="N2377" s="151"/>
      <c r="O2377" s="155"/>
      <c r="P2377" s="155"/>
      <c r="Q2377" s="155"/>
    </row>
    <row r="2378">
      <c r="A2378" s="287"/>
      <c r="B2378" s="338"/>
      <c r="C2378" s="338"/>
      <c r="D2378" s="339"/>
      <c r="E2378" s="345"/>
      <c r="F2378" s="305"/>
      <c r="G2378" s="305"/>
      <c r="H2378" s="305"/>
      <c r="I2378" s="230"/>
      <c r="J2378" s="246"/>
      <c r="K2378" s="359"/>
      <c r="L2378" s="285"/>
      <c r="M2378" s="154"/>
      <c r="N2378" s="151"/>
      <c r="O2378" s="155"/>
      <c r="P2378" s="155"/>
      <c r="Q2378" s="155"/>
    </row>
    <row r="2379">
      <c r="A2379" s="287"/>
      <c r="B2379" s="338"/>
      <c r="C2379" s="338"/>
      <c r="D2379" s="339"/>
      <c r="E2379" s="345"/>
      <c r="F2379" s="304"/>
      <c r="G2379" s="304"/>
      <c r="H2379" s="304"/>
      <c r="I2379" s="228"/>
      <c r="J2379" s="250"/>
      <c r="K2379" s="360"/>
      <c r="L2379" s="288"/>
      <c r="M2379" s="154"/>
      <c r="N2379" s="151"/>
      <c r="O2379" s="155"/>
      <c r="P2379" s="155"/>
      <c r="Q2379" s="155"/>
    </row>
    <row r="2380">
      <c r="A2380" s="287"/>
      <c r="B2380" s="338"/>
      <c r="C2380" s="338"/>
      <c r="D2380" s="339"/>
      <c r="E2380" s="345"/>
      <c r="F2380" s="305"/>
      <c r="G2380" s="305"/>
      <c r="H2380" s="305"/>
      <c r="I2380" s="230"/>
      <c r="J2380" s="246"/>
      <c r="K2380" s="359"/>
      <c r="L2380" s="285"/>
      <c r="M2380" s="154"/>
      <c r="N2380" s="151"/>
      <c r="O2380" s="155"/>
      <c r="P2380" s="155"/>
      <c r="Q2380" s="155"/>
    </row>
    <row r="2381">
      <c r="A2381" s="287"/>
      <c r="B2381" s="338"/>
      <c r="C2381" s="338"/>
      <c r="D2381" s="339"/>
      <c r="E2381" s="345"/>
      <c r="F2381" s="304"/>
      <c r="G2381" s="304"/>
      <c r="H2381" s="304"/>
      <c r="I2381" s="228"/>
      <c r="J2381" s="250"/>
      <c r="K2381" s="360"/>
      <c r="L2381" s="288"/>
      <c r="M2381" s="154"/>
      <c r="N2381" s="151"/>
      <c r="O2381" s="155"/>
      <c r="P2381" s="155"/>
      <c r="Q2381" s="155"/>
    </row>
    <row r="2382">
      <c r="A2382" s="287"/>
      <c r="B2382" s="338"/>
      <c r="C2382" s="338"/>
      <c r="D2382" s="339"/>
      <c r="E2382" s="345"/>
      <c r="F2382" s="305"/>
      <c r="G2382" s="305"/>
      <c r="H2382" s="305"/>
      <c r="I2382" s="230"/>
      <c r="J2382" s="246"/>
      <c r="K2382" s="359"/>
      <c r="L2382" s="285"/>
      <c r="M2382" s="154"/>
      <c r="N2382" s="151"/>
      <c r="O2382" s="155"/>
      <c r="P2382" s="155"/>
      <c r="Q2382" s="155"/>
    </row>
    <row r="2383">
      <c r="A2383" s="287"/>
      <c r="B2383" s="338"/>
      <c r="C2383" s="338"/>
      <c r="D2383" s="339"/>
      <c r="E2383" s="345"/>
      <c r="F2383" s="304"/>
      <c r="G2383" s="304"/>
      <c r="H2383" s="304"/>
      <c r="I2383" s="228"/>
      <c r="J2383" s="250"/>
      <c r="K2383" s="360"/>
      <c r="L2383" s="288"/>
      <c r="M2383" s="154"/>
      <c r="N2383" s="151"/>
      <c r="O2383" s="155"/>
      <c r="P2383" s="155"/>
      <c r="Q2383" s="155"/>
    </row>
    <row r="2384">
      <c r="A2384" s="287"/>
      <c r="B2384" s="338"/>
      <c r="C2384" s="338"/>
      <c r="D2384" s="339"/>
      <c r="E2384" s="345"/>
      <c r="F2384" s="305"/>
      <c r="G2384" s="305"/>
      <c r="H2384" s="305"/>
      <c r="I2384" s="230"/>
      <c r="J2384" s="246"/>
      <c r="K2384" s="359"/>
      <c r="L2384" s="285"/>
      <c r="M2384" s="154"/>
      <c r="N2384" s="151"/>
      <c r="O2384" s="155"/>
      <c r="P2384" s="155"/>
      <c r="Q2384" s="155"/>
    </row>
    <row r="2385">
      <c r="A2385" s="287"/>
      <c r="B2385" s="338"/>
      <c r="C2385" s="338"/>
      <c r="D2385" s="339"/>
      <c r="E2385" s="345"/>
      <c r="F2385" s="304"/>
      <c r="G2385" s="304"/>
      <c r="H2385" s="304"/>
      <c r="I2385" s="228"/>
      <c r="J2385" s="250"/>
      <c r="K2385" s="360"/>
      <c r="L2385" s="288"/>
      <c r="M2385" s="154"/>
      <c r="N2385" s="151"/>
      <c r="O2385" s="155"/>
      <c r="P2385" s="155"/>
      <c r="Q2385" s="155"/>
    </row>
    <row r="2386">
      <c r="A2386" s="287"/>
      <c r="B2386" s="338"/>
      <c r="C2386" s="338"/>
      <c r="D2386" s="339"/>
      <c r="E2386" s="345"/>
      <c r="F2386" s="305"/>
      <c r="G2386" s="305"/>
      <c r="H2386" s="305"/>
      <c r="I2386" s="230"/>
      <c r="J2386" s="246"/>
      <c r="K2386" s="359"/>
      <c r="L2386" s="285"/>
      <c r="M2386" s="154"/>
      <c r="N2386" s="151"/>
      <c r="O2386" s="155"/>
      <c r="P2386" s="155"/>
      <c r="Q2386" s="155"/>
    </row>
    <row r="2387">
      <c r="A2387" s="287"/>
      <c r="B2387" s="338"/>
      <c r="C2387" s="338"/>
      <c r="D2387" s="339"/>
      <c r="E2387" s="345"/>
      <c r="F2387" s="304"/>
      <c r="G2387" s="304"/>
      <c r="H2387" s="304"/>
      <c r="I2387" s="228"/>
      <c r="J2387" s="250"/>
      <c r="K2387" s="360"/>
      <c r="L2387" s="288"/>
      <c r="M2387" s="154"/>
      <c r="N2387" s="151"/>
      <c r="O2387" s="155"/>
      <c r="P2387" s="155"/>
      <c r="Q2387" s="155"/>
    </row>
    <row r="2388">
      <c r="A2388" s="287"/>
      <c r="B2388" s="338"/>
      <c r="C2388" s="338"/>
      <c r="D2388" s="339"/>
      <c r="E2388" s="345"/>
      <c r="F2388" s="305"/>
      <c r="G2388" s="305"/>
      <c r="H2388" s="305"/>
      <c r="I2388" s="230"/>
      <c r="J2388" s="246"/>
      <c r="K2388" s="359"/>
      <c r="L2388" s="285"/>
      <c r="M2388" s="154"/>
      <c r="N2388" s="151"/>
      <c r="O2388" s="155"/>
      <c r="P2388" s="155"/>
      <c r="Q2388" s="155"/>
    </row>
    <row r="2389">
      <c r="A2389" s="287"/>
      <c r="B2389" s="338"/>
      <c r="C2389" s="338"/>
      <c r="D2389" s="339"/>
      <c r="E2389" s="345"/>
      <c r="F2389" s="304"/>
      <c r="G2389" s="304"/>
      <c r="H2389" s="304"/>
      <c r="I2389" s="228"/>
      <c r="J2389" s="250"/>
      <c r="K2389" s="360"/>
      <c r="L2389" s="288"/>
      <c r="M2389" s="154"/>
      <c r="N2389" s="151"/>
      <c r="O2389" s="155"/>
      <c r="P2389" s="155"/>
      <c r="Q2389" s="155"/>
    </row>
    <row r="2390">
      <c r="A2390" s="287"/>
      <c r="B2390" s="338"/>
      <c r="C2390" s="338"/>
      <c r="D2390" s="339"/>
      <c r="E2390" s="345"/>
      <c r="F2390" s="305"/>
      <c r="G2390" s="305"/>
      <c r="H2390" s="305"/>
      <c r="I2390" s="230"/>
      <c r="J2390" s="246"/>
      <c r="K2390" s="359"/>
      <c r="L2390" s="285"/>
      <c r="M2390" s="154"/>
      <c r="N2390" s="151"/>
      <c r="O2390" s="155"/>
      <c r="P2390" s="155"/>
      <c r="Q2390" s="155"/>
    </row>
    <row r="2391">
      <c r="A2391" s="287"/>
      <c r="B2391" s="338"/>
      <c r="C2391" s="338"/>
      <c r="D2391" s="339"/>
      <c r="E2391" s="345"/>
      <c r="F2391" s="304"/>
      <c r="G2391" s="304"/>
      <c r="H2391" s="304"/>
      <c r="I2391" s="228"/>
      <c r="J2391" s="250"/>
      <c r="K2391" s="360"/>
      <c r="L2391" s="288"/>
      <c r="M2391" s="154"/>
      <c r="N2391" s="151"/>
      <c r="O2391" s="155"/>
      <c r="P2391" s="155"/>
      <c r="Q2391" s="155"/>
    </row>
    <row r="2392">
      <c r="A2392" s="287"/>
      <c r="B2392" s="338"/>
      <c r="C2392" s="338"/>
      <c r="D2392" s="339"/>
      <c r="E2392" s="345"/>
      <c r="F2392" s="305"/>
      <c r="G2392" s="305"/>
      <c r="H2392" s="305"/>
      <c r="I2392" s="230"/>
      <c r="J2392" s="246"/>
      <c r="K2392" s="359"/>
      <c r="L2392" s="285"/>
      <c r="M2392" s="154"/>
      <c r="N2392" s="151"/>
      <c r="O2392" s="155"/>
      <c r="P2392" s="155"/>
      <c r="Q2392" s="155"/>
    </row>
    <row r="2393">
      <c r="A2393" s="287"/>
      <c r="B2393" s="338"/>
      <c r="C2393" s="338"/>
      <c r="D2393" s="339"/>
      <c r="E2393" s="345"/>
      <c r="F2393" s="304"/>
      <c r="G2393" s="304"/>
      <c r="H2393" s="304"/>
      <c r="I2393" s="228"/>
      <c r="J2393" s="250"/>
      <c r="K2393" s="360"/>
      <c r="L2393" s="288"/>
      <c r="M2393" s="154"/>
      <c r="N2393" s="151"/>
      <c r="O2393" s="155"/>
      <c r="P2393" s="155"/>
      <c r="Q2393" s="155"/>
    </row>
    <row r="2394">
      <c r="A2394" s="287"/>
      <c r="B2394" s="338"/>
      <c r="C2394" s="338"/>
      <c r="D2394" s="339"/>
      <c r="E2394" s="345"/>
      <c r="F2394" s="305"/>
      <c r="G2394" s="305"/>
      <c r="H2394" s="305"/>
      <c r="I2394" s="230"/>
      <c r="J2394" s="246"/>
      <c r="K2394" s="359"/>
      <c r="L2394" s="285"/>
      <c r="M2394" s="154"/>
      <c r="N2394" s="151"/>
      <c r="O2394" s="155"/>
      <c r="P2394" s="155"/>
      <c r="Q2394" s="155"/>
    </row>
    <row r="2395">
      <c r="A2395" s="287"/>
      <c r="B2395" s="338"/>
      <c r="C2395" s="338"/>
      <c r="D2395" s="339"/>
      <c r="E2395" s="345"/>
      <c r="F2395" s="304"/>
      <c r="G2395" s="304"/>
      <c r="H2395" s="304"/>
      <c r="I2395" s="228"/>
      <c r="J2395" s="250"/>
      <c r="K2395" s="360"/>
      <c r="L2395" s="288"/>
      <c r="M2395" s="154"/>
      <c r="N2395" s="151"/>
      <c r="O2395" s="155"/>
      <c r="P2395" s="155"/>
      <c r="Q2395" s="155"/>
    </row>
    <row r="2396">
      <c r="A2396" s="287"/>
      <c r="B2396" s="338"/>
      <c r="C2396" s="338"/>
      <c r="D2396" s="339"/>
      <c r="E2396" s="345"/>
      <c r="F2396" s="305"/>
      <c r="G2396" s="305"/>
      <c r="H2396" s="305"/>
      <c r="I2396" s="230"/>
      <c r="J2396" s="246"/>
      <c r="K2396" s="359"/>
      <c r="L2396" s="285"/>
      <c r="M2396" s="154"/>
      <c r="N2396" s="151"/>
      <c r="O2396" s="155"/>
      <c r="P2396" s="155"/>
      <c r="Q2396" s="155"/>
    </row>
    <row r="2397">
      <c r="A2397" s="287"/>
      <c r="B2397" s="338"/>
      <c r="C2397" s="338"/>
      <c r="D2397" s="339"/>
      <c r="E2397" s="345"/>
      <c r="F2397" s="304"/>
      <c r="G2397" s="304"/>
      <c r="H2397" s="304"/>
      <c r="I2397" s="228"/>
      <c r="J2397" s="250"/>
      <c r="K2397" s="360"/>
      <c r="L2397" s="288"/>
      <c r="M2397" s="154"/>
      <c r="N2397" s="151"/>
      <c r="O2397" s="155"/>
      <c r="P2397" s="155"/>
      <c r="Q2397" s="155"/>
    </row>
    <row r="2398">
      <c r="A2398" s="287"/>
      <c r="B2398" s="338"/>
      <c r="C2398" s="338"/>
      <c r="D2398" s="339"/>
      <c r="E2398" s="345"/>
      <c r="F2398" s="305"/>
      <c r="G2398" s="305"/>
      <c r="H2398" s="305"/>
      <c r="I2398" s="230"/>
      <c r="J2398" s="246"/>
      <c r="K2398" s="359"/>
      <c r="L2398" s="285"/>
      <c r="M2398" s="154"/>
      <c r="N2398" s="151"/>
      <c r="O2398" s="155"/>
      <c r="P2398" s="155"/>
      <c r="Q2398" s="155"/>
    </row>
    <row r="2399">
      <c r="A2399" s="287"/>
      <c r="B2399" s="338"/>
      <c r="C2399" s="338"/>
      <c r="D2399" s="339"/>
      <c r="E2399" s="345"/>
      <c r="F2399" s="304"/>
      <c r="G2399" s="304"/>
      <c r="H2399" s="304"/>
      <c r="I2399" s="228"/>
      <c r="J2399" s="250"/>
      <c r="K2399" s="360"/>
      <c r="L2399" s="288"/>
      <c r="M2399" s="154"/>
      <c r="N2399" s="151"/>
      <c r="O2399" s="155"/>
      <c r="P2399" s="155"/>
      <c r="Q2399" s="155"/>
    </row>
    <row r="2400">
      <c r="A2400" s="287"/>
      <c r="B2400" s="338"/>
      <c r="C2400" s="338"/>
      <c r="D2400" s="339"/>
      <c r="E2400" s="345"/>
      <c r="F2400" s="305"/>
      <c r="G2400" s="305"/>
      <c r="H2400" s="305"/>
      <c r="I2400" s="230"/>
      <c r="J2400" s="246"/>
      <c r="K2400" s="359"/>
      <c r="L2400" s="285"/>
      <c r="M2400" s="154"/>
      <c r="N2400" s="151"/>
      <c r="O2400" s="155"/>
      <c r="P2400" s="155"/>
      <c r="Q2400" s="155"/>
    </row>
    <row r="2401">
      <c r="A2401" s="287"/>
      <c r="B2401" s="338"/>
      <c r="C2401" s="338"/>
      <c r="D2401" s="339"/>
      <c r="E2401" s="345"/>
      <c r="F2401" s="304"/>
      <c r="G2401" s="304"/>
      <c r="H2401" s="304"/>
      <c r="I2401" s="228"/>
      <c r="J2401" s="250"/>
      <c r="K2401" s="360"/>
      <c r="L2401" s="288"/>
      <c r="M2401" s="154"/>
      <c r="N2401" s="151"/>
      <c r="O2401" s="155"/>
      <c r="P2401" s="155"/>
      <c r="Q2401" s="155"/>
    </row>
    <row r="2402">
      <c r="A2402" s="287"/>
      <c r="B2402" s="338"/>
      <c r="C2402" s="338"/>
      <c r="D2402" s="339"/>
      <c r="E2402" s="345"/>
      <c r="F2402" s="305"/>
      <c r="G2402" s="305"/>
      <c r="H2402" s="305"/>
      <c r="I2402" s="230"/>
      <c r="J2402" s="246"/>
      <c r="K2402" s="359"/>
      <c r="L2402" s="285"/>
      <c r="M2402" s="154"/>
      <c r="N2402" s="151"/>
      <c r="O2402" s="155"/>
      <c r="P2402" s="155"/>
      <c r="Q2402" s="155"/>
    </row>
    <row r="2403">
      <c r="A2403" s="287"/>
      <c r="B2403" s="338"/>
      <c r="C2403" s="338"/>
      <c r="D2403" s="339"/>
      <c r="E2403" s="345"/>
      <c r="F2403" s="304"/>
      <c r="G2403" s="304"/>
      <c r="H2403" s="304"/>
      <c r="I2403" s="228"/>
      <c r="J2403" s="250"/>
      <c r="K2403" s="360"/>
      <c r="L2403" s="288"/>
      <c r="M2403" s="154"/>
      <c r="N2403" s="151"/>
      <c r="O2403" s="155"/>
      <c r="P2403" s="155"/>
      <c r="Q2403" s="155"/>
    </row>
    <row r="2404">
      <c r="A2404" s="287"/>
      <c r="B2404" s="338"/>
      <c r="C2404" s="338"/>
      <c r="D2404" s="339"/>
      <c r="E2404" s="345"/>
      <c r="F2404" s="305"/>
      <c r="G2404" s="305"/>
      <c r="H2404" s="305"/>
      <c r="I2404" s="230"/>
      <c r="J2404" s="246"/>
      <c r="K2404" s="359"/>
      <c r="L2404" s="285"/>
      <c r="M2404" s="154"/>
      <c r="N2404" s="151"/>
      <c r="O2404" s="155"/>
      <c r="P2404" s="155"/>
      <c r="Q2404" s="155"/>
    </row>
    <row r="2405">
      <c r="A2405" s="287"/>
      <c r="B2405" s="338"/>
      <c r="C2405" s="338"/>
      <c r="D2405" s="339"/>
      <c r="E2405" s="345"/>
      <c r="F2405" s="304"/>
      <c r="G2405" s="304"/>
      <c r="H2405" s="304"/>
      <c r="I2405" s="228"/>
      <c r="J2405" s="250"/>
      <c r="K2405" s="360"/>
      <c r="L2405" s="288"/>
      <c r="M2405" s="154"/>
      <c r="N2405" s="151"/>
      <c r="O2405" s="155"/>
      <c r="P2405" s="155"/>
      <c r="Q2405" s="155"/>
    </row>
    <row r="2406">
      <c r="A2406" s="287"/>
      <c r="B2406" s="338"/>
      <c r="C2406" s="338"/>
      <c r="D2406" s="339"/>
      <c r="E2406" s="345"/>
      <c r="F2406" s="305"/>
      <c r="G2406" s="305"/>
      <c r="H2406" s="305"/>
      <c r="I2406" s="230"/>
      <c r="J2406" s="246"/>
      <c r="K2406" s="359"/>
      <c r="L2406" s="285"/>
      <c r="M2406" s="154"/>
      <c r="N2406" s="151"/>
      <c r="O2406" s="155"/>
      <c r="P2406" s="155"/>
      <c r="Q2406" s="155"/>
    </row>
    <row r="2407">
      <c r="A2407" s="287"/>
      <c r="B2407" s="338"/>
      <c r="C2407" s="338"/>
      <c r="D2407" s="339"/>
      <c r="E2407" s="345"/>
      <c r="F2407" s="304"/>
      <c r="G2407" s="304"/>
      <c r="H2407" s="304"/>
      <c r="I2407" s="228"/>
      <c r="J2407" s="250"/>
      <c r="K2407" s="360"/>
      <c r="L2407" s="288"/>
      <c r="M2407" s="154"/>
      <c r="N2407" s="151"/>
      <c r="O2407" s="155"/>
      <c r="P2407" s="155"/>
      <c r="Q2407" s="155"/>
    </row>
    <row r="2408">
      <c r="A2408" s="287"/>
      <c r="B2408" s="338"/>
      <c r="C2408" s="338"/>
      <c r="D2408" s="339"/>
      <c r="E2408" s="345"/>
      <c r="F2408" s="305"/>
      <c r="G2408" s="305"/>
      <c r="H2408" s="305"/>
      <c r="I2408" s="230"/>
      <c r="J2408" s="246"/>
      <c r="K2408" s="359"/>
      <c r="L2408" s="285"/>
      <c r="M2408" s="154"/>
      <c r="N2408" s="151"/>
      <c r="O2408" s="155"/>
      <c r="P2408" s="155"/>
      <c r="Q2408" s="155"/>
    </row>
    <row r="2409">
      <c r="A2409" s="287"/>
      <c r="B2409" s="338"/>
      <c r="C2409" s="338"/>
      <c r="D2409" s="339"/>
      <c r="E2409" s="345"/>
      <c r="F2409" s="304"/>
      <c r="G2409" s="304"/>
      <c r="H2409" s="304"/>
      <c r="I2409" s="228"/>
      <c r="J2409" s="250"/>
      <c r="K2409" s="360"/>
      <c r="L2409" s="288"/>
      <c r="M2409" s="154"/>
      <c r="N2409" s="151"/>
      <c r="O2409" s="155"/>
      <c r="P2409" s="155"/>
      <c r="Q2409" s="155"/>
    </row>
    <row r="2410">
      <c r="A2410" s="287"/>
      <c r="B2410" s="338"/>
      <c r="C2410" s="338"/>
      <c r="D2410" s="339"/>
      <c r="E2410" s="345"/>
      <c r="F2410" s="305"/>
      <c r="G2410" s="305"/>
      <c r="H2410" s="305"/>
      <c r="I2410" s="230"/>
      <c r="J2410" s="246"/>
      <c r="K2410" s="359"/>
      <c r="L2410" s="285"/>
      <c r="M2410" s="154"/>
      <c r="N2410" s="151"/>
      <c r="O2410" s="155"/>
      <c r="P2410" s="155"/>
      <c r="Q2410" s="155"/>
    </row>
    <row r="2411">
      <c r="A2411" s="287"/>
      <c r="B2411" s="338"/>
      <c r="C2411" s="338"/>
      <c r="D2411" s="339"/>
      <c r="E2411" s="345"/>
      <c r="F2411" s="304"/>
      <c r="G2411" s="304"/>
      <c r="H2411" s="304"/>
      <c r="I2411" s="228"/>
      <c r="J2411" s="250"/>
      <c r="K2411" s="360"/>
      <c r="L2411" s="288"/>
      <c r="M2411" s="154"/>
      <c r="N2411" s="151"/>
      <c r="O2411" s="155"/>
      <c r="P2411" s="155"/>
      <c r="Q2411" s="155"/>
    </row>
    <row r="2412">
      <c r="A2412" s="287"/>
      <c r="B2412" s="338"/>
      <c r="C2412" s="338"/>
      <c r="D2412" s="339"/>
      <c r="E2412" s="345"/>
      <c r="F2412" s="305"/>
      <c r="G2412" s="305"/>
      <c r="H2412" s="305"/>
      <c r="I2412" s="230"/>
      <c r="J2412" s="246"/>
      <c r="K2412" s="359"/>
      <c r="L2412" s="285"/>
      <c r="M2412" s="154"/>
      <c r="N2412" s="151"/>
      <c r="O2412" s="155"/>
      <c r="P2412" s="155"/>
      <c r="Q2412" s="155"/>
    </row>
    <row r="2413">
      <c r="A2413" s="287"/>
      <c r="B2413" s="338"/>
      <c r="C2413" s="338"/>
      <c r="D2413" s="339"/>
      <c r="E2413" s="345"/>
      <c r="F2413" s="304"/>
      <c r="G2413" s="304"/>
      <c r="H2413" s="304"/>
      <c r="I2413" s="228"/>
      <c r="J2413" s="250"/>
      <c r="K2413" s="360"/>
      <c r="L2413" s="288"/>
      <c r="M2413" s="154"/>
      <c r="N2413" s="151"/>
      <c r="O2413" s="155"/>
      <c r="P2413" s="155"/>
      <c r="Q2413" s="155"/>
    </row>
    <row r="2414">
      <c r="A2414" s="287"/>
      <c r="B2414" s="338"/>
      <c r="C2414" s="338"/>
      <c r="D2414" s="339"/>
      <c r="E2414" s="345"/>
      <c r="F2414" s="305"/>
      <c r="G2414" s="305"/>
      <c r="H2414" s="305"/>
      <c r="I2414" s="230"/>
      <c r="J2414" s="246"/>
      <c r="K2414" s="359"/>
      <c r="L2414" s="285"/>
      <c r="M2414" s="154"/>
      <c r="N2414" s="151"/>
      <c r="O2414" s="155"/>
      <c r="P2414" s="155"/>
      <c r="Q2414" s="155"/>
    </row>
    <row r="2415">
      <c r="A2415" s="287"/>
      <c r="B2415" s="338"/>
      <c r="C2415" s="338"/>
      <c r="D2415" s="339"/>
      <c r="E2415" s="345"/>
      <c r="F2415" s="304"/>
      <c r="G2415" s="304"/>
      <c r="H2415" s="304"/>
      <c r="I2415" s="228"/>
      <c r="J2415" s="250"/>
      <c r="K2415" s="360"/>
      <c r="L2415" s="288"/>
      <c r="M2415" s="154"/>
      <c r="N2415" s="151"/>
      <c r="O2415" s="155"/>
      <c r="P2415" s="155"/>
      <c r="Q2415" s="155"/>
    </row>
    <row r="2416">
      <c r="A2416" s="287"/>
      <c r="B2416" s="338"/>
      <c r="C2416" s="338"/>
      <c r="D2416" s="339"/>
      <c r="E2416" s="345"/>
      <c r="F2416" s="305"/>
      <c r="G2416" s="305"/>
      <c r="H2416" s="305"/>
      <c r="I2416" s="230"/>
      <c r="J2416" s="246"/>
      <c r="K2416" s="359"/>
      <c r="L2416" s="285"/>
      <c r="M2416" s="154"/>
      <c r="N2416" s="151"/>
      <c r="O2416" s="155"/>
      <c r="P2416" s="155"/>
      <c r="Q2416" s="155"/>
    </row>
    <row r="2417">
      <c r="A2417" s="287"/>
      <c r="B2417" s="338"/>
      <c r="C2417" s="338"/>
      <c r="D2417" s="339"/>
      <c r="E2417" s="345"/>
      <c r="F2417" s="304"/>
      <c r="G2417" s="304"/>
      <c r="H2417" s="304"/>
      <c r="I2417" s="228"/>
      <c r="J2417" s="250"/>
      <c r="K2417" s="360"/>
      <c r="L2417" s="288"/>
      <c r="M2417" s="154"/>
      <c r="N2417" s="151"/>
      <c r="O2417" s="155"/>
      <c r="P2417" s="155"/>
      <c r="Q2417" s="155"/>
    </row>
    <row r="2418">
      <c r="A2418" s="287"/>
      <c r="B2418" s="338"/>
      <c r="C2418" s="338"/>
      <c r="D2418" s="339"/>
      <c r="E2418" s="345"/>
      <c r="F2418" s="305"/>
      <c r="G2418" s="305"/>
      <c r="H2418" s="305"/>
      <c r="I2418" s="230"/>
      <c r="J2418" s="246"/>
      <c r="K2418" s="359"/>
      <c r="L2418" s="285"/>
      <c r="M2418" s="154"/>
      <c r="N2418" s="151"/>
      <c r="O2418" s="155"/>
      <c r="P2418" s="155"/>
      <c r="Q2418" s="155"/>
    </row>
    <row r="2419">
      <c r="A2419" s="287"/>
      <c r="B2419" s="338"/>
      <c r="C2419" s="338"/>
      <c r="D2419" s="339"/>
      <c r="E2419" s="345"/>
      <c r="F2419" s="304"/>
      <c r="G2419" s="304"/>
      <c r="H2419" s="304"/>
      <c r="I2419" s="228"/>
      <c r="J2419" s="250"/>
      <c r="K2419" s="360"/>
      <c r="L2419" s="288"/>
      <c r="M2419" s="154"/>
      <c r="N2419" s="151"/>
      <c r="O2419" s="155"/>
      <c r="P2419" s="155"/>
      <c r="Q2419" s="155"/>
    </row>
    <row r="2420">
      <c r="A2420" s="287"/>
      <c r="B2420" s="338"/>
      <c r="C2420" s="338"/>
      <c r="D2420" s="339"/>
      <c r="E2420" s="345"/>
      <c r="F2420" s="305"/>
      <c r="G2420" s="305"/>
      <c r="H2420" s="305"/>
      <c r="I2420" s="230"/>
      <c r="J2420" s="246"/>
      <c r="K2420" s="359"/>
      <c r="L2420" s="285"/>
      <c r="M2420" s="154"/>
      <c r="N2420" s="151"/>
      <c r="O2420" s="155"/>
      <c r="P2420" s="155"/>
      <c r="Q2420" s="155"/>
    </row>
    <row r="2421">
      <c r="A2421" s="287"/>
      <c r="B2421" s="338"/>
      <c r="C2421" s="338"/>
      <c r="D2421" s="339"/>
      <c r="E2421" s="345"/>
      <c r="F2421" s="304"/>
      <c r="G2421" s="304"/>
      <c r="H2421" s="304"/>
      <c r="I2421" s="228"/>
      <c r="J2421" s="250"/>
      <c r="K2421" s="360"/>
      <c r="L2421" s="288"/>
      <c r="M2421" s="154"/>
      <c r="N2421" s="151"/>
      <c r="O2421" s="155"/>
      <c r="P2421" s="155"/>
      <c r="Q2421" s="155"/>
    </row>
    <row r="2422">
      <c r="A2422" s="287"/>
      <c r="B2422" s="338"/>
      <c r="C2422" s="338"/>
      <c r="D2422" s="339"/>
      <c r="E2422" s="345"/>
      <c r="F2422" s="305"/>
      <c r="G2422" s="305"/>
      <c r="H2422" s="305"/>
      <c r="I2422" s="230"/>
      <c r="J2422" s="246"/>
      <c r="K2422" s="359"/>
      <c r="L2422" s="285"/>
      <c r="M2422" s="154"/>
      <c r="N2422" s="151"/>
      <c r="O2422" s="155"/>
      <c r="P2422" s="155"/>
      <c r="Q2422" s="155"/>
    </row>
    <row r="2423">
      <c r="A2423" s="287"/>
      <c r="B2423" s="338"/>
      <c r="C2423" s="338"/>
      <c r="D2423" s="339"/>
      <c r="E2423" s="345"/>
      <c r="F2423" s="304"/>
      <c r="G2423" s="304"/>
      <c r="H2423" s="304"/>
      <c r="I2423" s="228"/>
      <c r="J2423" s="250"/>
      <c r="K2423" s="360"/>
      <c r="L2423" s="288"/>
      <c r="M2423" s="154"/>
      <c r="N2423" s="151"/>
      <c r="O2423" s="155"/>
      <c r="P2423" s="155"/>
      <c r="Q2423" s="155"/>
    </row>
    <row r="2424">
      <c r="A2424" s="287"/>
      <c r="B2424" s="338"/>
      <c r="C2424" s="338"/>
      <c r="D2424" s="339"/>
      <c r="E2424" s="345"/>
      <c r="F2424" s="305"/>
      <c r="G2424" s="305"/>
      <c r="H2424" s="305"/>
      <c r="I2424" s="230"/>
      <c r="J2424" s="246"/>
      <c r="K2424" s="359"/>
      <c r="L2424" s="285"/>
      <c r="M2424" s="154"/>
      <c r="N2424" s="151"/>
      <c r="O2424" s="155"/>
      <c r="P2424" s="155"/>
      <c r="Q2424" s="155"/>
    </row>
    <row r="2425">
      <c r="A2425" s="287"/>
      <c r="B2425" s="338"/>
      <c r="C2425" s="338"/>
      <c r="D2425" s="339"/>
      <c r="E2425" s="345"/>
      <c r="F2425" s="304"/>
      <c r="G2425" s="304"/>
      <c r="H2425" s="304"/>
      <c r="I2425" s="228"/>
      <c r="J2425" s="250"/>
      <c r="K2425" s="360"/>
      <c r="L2425" s="288"/>
      <c r="M2425" s="154"/>
      <c r="N2425" s="151"/>
      <c r="O2425" s="155"/>
      <c r="P2425" s="155"/>
      <c r="Q2425" s="155"/>
    </row>
    <row r="2426">
      <c r="A2426" s="287"/>
      <c r="B2426" s="338"/>
      <c r="C2426" s="338"/>
      <c r="D2426" s="339"/>
      <c r="E2426" s="345"/>
      <c r="F2426" s="305"/>
      <c r="G2426" s="305"/>
      <c r="H2426" s="305"/>
      <c r="I2426" s="230"/>
      <c r="J2426" s="246"/>
      <c r="K2426" s="359"/>
      <c r="L2426" s="285"/>
      <c r="M2426" s="154"/>
      <c r="N2426" s="151"/>
      <c r="O2426" s="155"/>
      <c r="P2426" s="155"/>
      <c r="Q2426" s="155"/>
    </row>
    <row r="2427">
      <c r="A2427" s="287"/>
      <c r="B2427" s="338"/>
      <c r="C2427" s="338"/>
      <c r="D2427" s="339"/>
      <c r="E2427" s="345"/>
      <c r="F2427" s="304"/>
      <c r="G2427" s="304"/>
      <c r="H2427" s="304"/>
      <c r="I2427" s="228"/>
      <c r="J2427" s="250"/>
      <c r="K2427" s="360"/>
      <c r="L2427" s="288"/>
      <c r="M2427" s="154"/>
      <c r="N2427" s="151"/>
      <c r="O2427" s="155"/>
      <c r="P2427" s="155"/>
      <c r="Q2427" s="155"/>
    </row>
    <row r="2428">
      <c r="A2428" s="287"/>
      <c r="B2428" s="338"/>
      <c r="C2428" s="338"/>
      <c r="D2428" s="339"/>
      <c r="E2428" s="345"/>
      <c r="F2428" s="305"/>
      <c r="G2428" s="305"/>
      <c r="H2428" s="305"/>
      <c r="I2428" s="230"/>
      <c r="J2428" s="246"/>
      <c r="K2428" s="359"/>
      <c r="L2428" s="285"/>
      <c r="M2428" s="154"/>
      <c r="N2428" s="151"/>
      <c r="O2428" s="155"/>
      <c r="P2428" s="155"/>
      <c r="Q2428" s="155"/>
    </row>
    <row r="2429">
      <c r="A2429" s="287"/>
      <c r="B2429" s="338"/>
      <c r="C2429" s="338"/>
      <c r="D2429" s="339"/>
      <c r="E2429" s="345"/>
      <c r="F2429" s="304"/>
      <c r="G2429" s="304"/>
      <c r="H2429" s="304"/>
      <c r="I2429" s="228"/>
      <c r="J2429" s="250"/>
      <c r="K2429" s="360"/>
      <c r="L2429" s="288"/>
      <c r="M2429" s="154"/>
      <c r="N2429" s="151"/>
      <c r="O2429" s="155"/>
      <c r="P2429" s="155"/>
      <c r="Q2429" s="155"/>
    </row>
    <row r="2430">
      <c r="A2430" s="287"/>
      <c r="B2430" s="338"/>
      <c r="C2430" s="338"/>
      <c r="D2430" s="339"/>
      <c r="E2430" s="345"/>
      <c r="F2430" s="305"/>
      <c r="G2430" s="305"/>
      <c r="H2430" s="305"/>
      <c r="I2430" s="230"/>
      <c r="J2430" s="246"/>
      <c r="K2430" s="359"/>
      <c r="L2430" s="285"/>
      <c r="M2430" s="154"/>
      <c r="N2430" s="151"/>
      <c r="O2430" s="155"/>
      <c r="P2430" s="155"/>
      <c r="Q2430" s="155"/>
    </row>
    <row r="2431">
      <c r="A2431" s="287"/>
      <c r="B2431" s="338"/>
      <c r="C2431" s="338"/>
      <c r="D2431" s="339"/>
      <c r="E2431" s="345"/>
      <c r="F2431" s="304"/>
      <c r="G2431" s="304"/>
      <c r="H2431" s="304"/>
      <c r="I2431" s="228"/>
      <c r="J2431" s="250"/>
      <c r="K2431" s="360"/>
      <c r="L2431" s="288"/>
      <c r="M2431" s="154"/>
      <c r="N2431" s="151"/>
      <c r="O2431" s="155"/>
      <c r="P2431" s="155"/>
      <c r="Q2431" s="155"/>
    </row>
    <row r="2432">
      <c r="A2432" s="287"/>
      <c r="B2432" s="338"/>
      <c r="C2432" s="338"/>
      <c r="D2432" s="339"/>
      <c r="E2432" s="345"/>
      <c r="F2432" s="305"/>
      <c r="G2432" s="305"/>
      <c r="H2432" s="305"/>
      <c r="I2432" s="230"/>
      <c r="J2432" s="246"/>
      <c r="K2432" s="359"/>
      <c r="L2432" s="285"/>
      <c r="M2432" s="154"/>
      <c r="N2432" s="151"/>
      <c r="O2432" s="155"/>
      <c r="P2432" s="155"/>
      <c r="Q2432" s="155"/>
    </row>
    <row r="2433">
      <c r="A2433" s="287"/>
      <c r="B2433" s="338"/>
      <c r="C2433" s="338"/>
      <c r="D2433" s="339"/>
      <c r="E2433" s="345"/>
      <c r="F2433" s="304"/>
      <c r="G2433" s="304"/>
      <c r="H2433" s="304"/>
      <c r="I2433" s="228"/>
      <c r="J2433" s="250"/>
      <c r="K2433" s="360"/>
      <c r="L2433" s="288"/>
      <c r="M2433" s="154"/>
      <c r="N2433" s="151"/>
      <c r="O2433" s="155"/>
      <c r="P2433" s="155"/>
      <c r="Q2433" s="155"/>
    </row>
    <row r="2434">
      <c r="A2434" s="287"/>
      <c r="B2434" s="338"/>
      <c r="C2434" s="338"/>
      <c r="D2434" s="339"/>
      <c r="E2434" s="345"/>
      <c r="F2434" s="305"/>
      <c r="G2434" s="305"/>
      <c r="H2434" s="305"/>
      <c r="I2434" s="230"/>
      <c r="J2434" s="246"/>
      <c r="K2434" s="359"/>
      <c r="L2434" s="285"/>
      <c r="M2434" s="154"/>
      <c r="N2434" s="151"/>
      <c r="O2434" s="155"/>
      <c r="P2434" s="155"/>
      <c r="Q2434" s="155"/>
    </row>
    <row r="2435">
      <c r="A2435" s="287"/>
      <c r="B2435" s="338"/>
      <c r="C2435" s="338"/>
      <c r="D2435" s="339"/>
      <c r="E2435" s="345"/>
      <c r="F2435" s="304"/>
      <c r="G2435" s="304"/>
      <c r="H2435" s="304"/>
      <c r="I2435" s="228"/>
      <c r="J2435" s="250"/>
      <c r="K2435" s="360"/>
      <c r="L2435" s="288"/>
      <c r="M2435" s="154"/>
      <c r="N2435" s="151"/>
      <c r="O2435" s="155"/>
      <c r="P2435" s="155"/>
      <c r="Q2435" s="155"/>
    </row>
    <row r="2436">
      <c r="A2436" s="287"/>
      <c r="B2436" s="338"/>
      <c r="C2436" s="338"/>
      <c r="D2436" s="339"/>
      <c r="E2436" s="345"/>
      <c r="F2436" s="305"/>
      <c r="G2436" s="305"/>
      <c r="H2436" s="305"/>
      <c r="I2436" s="230"/>
      <c r="J2436" s="246"/>
      <c r="K2436" s="359"/>
      <c r="L2436" s="285"/>
      <c r="M2436" s="154"/>
      <c r="N2436" s="151"/>
      <c r="O2436" s="155"/>
      <c r="P2436" s="155"/>
      <c r="Q2436" s="155"/>
    </row>
    <row r="2437">
      <c r="A2437" s="287"/>
      <c r="B2437" s="338"/>
      <c r="C2437" s="338"/>
      <c r="D2437" s="339"/>
      <c r="E2437" s="345"/>
      <c r="F2437" s="304"/>
      <c r="G2437" s="304"/>
      <c r="H2437" s="304"/>
      <c r="I2437" s="228"/>
      <c r="J2437" s="250"/>
      <c r="K2437" s="360"/>
      <c r="L2437" s="288"/>
      <c r="M2437" s="154"/>
      <c r="N2437" s="151"/>
      <c r="O2437" s="155"/>
      <c r="P2437" s="155"/>
      <c r="Q2437" s="155"/>
    </row>
    <row r="2438">
      <c r="A2438" s="287"/>
      <c r="B2438" s="338"/>
      <c r="C2438" s="338"/>
      <c r="D2438" s="339"/>
      <c r="E2438" s="345"/>
      <c r="F2438" s="305"/>
      <c r="G2438" s="305"/>
      <c r="H2438" s="305"/>
      <c r="I2438" s="230"/>
      <c r="J2438" s="246"/>
      <c r="K2438" s="359"/>
      <c r="L2438" s="285"/>
      <c r="M2438" s="154"/>
      <c r="N2438" s="151"/>
      <c r="O2438" s="155"/>
      <c r="P2438" s="155"/>
      <c r="Q2438" s="155"/>
    </row>
    <row r="2439">
      <c r="A2439" s="287"/>
      <c r="B2439" s="338"/>
      <c r="C2439" s="338"/>
      <c r="D2439" s="339"/>
      <c r="E2439" s="345"/>
      <c r="F2439" s="304"/>
      <c r="G2439" s="304"/>
      <c r="H2439" s="304"/>
      <c r="I2439" s="228"/>
      <c r="J2439" s="250"/>
      <c r="K2439" s="360"/>
      <c r="L2439" s="288"/>
      <c r="M2439" s="154"/>
      <c r="N2439" s="151"/>
      <c r="O2439" s="155"/>
      <c r="P2439" s="155"/>
      <c r="Q2439" s="155"/>
    </row>
    <row r="2440">
      <c r="A2440" s="287"/>
      <c r="B2440" s="338"/>
      <c r="C2440" s="338"/>
      <c r="D2440" s="339"/>
      <c r="E2440" s="345"/>
      <c r="F2440" s="305"/>
      <c r="G2440" s="305"/>
      <c r="H2440" s="305"/>
      <c r="I2440" s="230"/>
      <c r="J2440" s="246"/>
      <c r="K2440" s="359"/>
      <c r="L2440" s="285"/>
      <c r="M2440" s="154"/>
      <c r="N2440" s="151"/>
      <c r="O2440" s="155"/>
      <c r="P2440" s="155"/>
      <c r="Q2440" s="155"/>
    </row>
    <row r="2441">
      <c r="A2441" s="287"/>
      <c r="B2441" s="338"/>
      <c r="C2441" s="338"/>
      <c r="D2441" s="339"/>
      <c r="E2441" s="345"/>
      <c r="F2441" s="304"/>
      <c r="G2441" s="304"/>
      <c r="H2441" s="304"/>
      <c r="I2441" s="228"/>
      <c r="J2441" s="250"/>
      <c r="K2441" s="360"/>
      <c r="L2441" s="288"/>
      <c r="M2441" s="154"/>
      <c r="N2441" s="151"/>
      <c r="O2441" s="155"/>
      <c r="P2441" s="155"/>
      <c r="Q2441" s="155"/>
    </row>
    <row r="2442">
      <c r="A2442" s="287"/>
      <c r="B2442" s="338"/>
      <c r="C2442" s="338"/>
      <c r="D2442" s="339"/>
      <c r="E2442" s="345"/>
      <c r="F2442" s="305"/>
      <c r="G2442" s="305"/>
      <c r="H2442" s="305"/>
      <c r="I2442" s="230"/>
      <c r="J2442" s="246"/>
      <c r="K2442" s="359"/>
      <c r="L2442" s="285"/>
      <c r="M2442" s="154"/>
      <c r="N2442" s="151"/>
      <c r="O2442" s="155"/>
      <c r="P2442" s="155"/>
      <c r="Q2442" s="155"/>
    </row>
    <row r="2443">
      <c r="A2443" s="287"/>
      <c r="B2443" s="338"/>
      <c r="C2443" s="338"/>
      <c r="D2443" s="339"/>
      <c r="E2443" s="345"/>
      <c r="F2443" s="304"/>
      <c r="G2443" s="304"/>
      <c r="H2443" s="304"/>
      <c r="I2443" s="228"/>
      <c r="J2443" s="250"/>
      <c r="K2443" s="360"/>
      <c r="L2443" s="288"/>
      <c r="M2443" s="154"/>
      <c r="N2443" s="151"/>
      <c r="O2443" s="155"/>
      <c r="P2443" s="155"/>
      <c r="Q2443" s="155"/>
    </row>
    <row r="2444">
      <c r="A2444" s="287"/>
      <c r="B2444" s="338"/>
      <c r="C2444" s="338"/>
      <c r="D2444" s="339"/>
      <c r="E2444" s="345"/>
      <c r="F2444" s="305"/>
      <c r="G2444" s="305"/>
      <c r="H2444" s="305"/>
      <c r="I2444" s="230"/>
      <c r="J2444" s="246"/>
      <c r="K2444" s="359"/>
      <c r="L2444" s="285"/>
      <c r="M2444" s="154"/>
      <c r="N2444" s="151"/>
      <c r="O2444" s="155"/>
      <c r="P2444" s="155"/>
      <c r="Q2444" s="155"/>
    </row>
    <row r="2445">
      <c r="A2445" s="287"/>
      <c r="B2445" s="338"/>
      <c r="C2445" s="338"/>
      <c r="D2445" s="339"/>
      <c r="E2445" s="345"/>
      <c r="F2445" s="304"/>
      <c r="G2445" s="304"/>
      <c r="H2445" s="304"/>
      <c r="I2445" s="228"/>
      <c r="J2445" s="250"/>
      <c r="K2445" s="360"/>
      <c r="L2445" s="288"/>
      <c r="M2445" s="154"/>
      <c r="N2445" s="151"/>
      <c r="O2445" s="155"/>
      <c r="P2445" s="155"/>
      <c r="Q2445" s="155"/>
    </row>
    <row r="2446">
      <c r="A2446" s="287"/>
      <c r="B2446" s="338"/>
      <c r="C2446" s="338"/>
      <c r="D2446" s="339"/>
      <c r="E2446" s="345"/>
      <c r="F2446" s="305"/>
      <c r="G2446" s="305"/>
      <c r="H2446" s="305"/>
      <c r="I2446" s="230"/>
      <c r="J2446" s="246"/>
      <c r="K2446" s="359"/>
      <c r="L2446" s="285"/>
      <c r="M2446" s="154"/>
      <c r="N2446" s="151"/>
      <c r="O2446" s="155"/>
      <c r="P2446" s="155"/>
      <c r="Q2446" s="155"/>
    </row>
    <row r="2447">
      <c r="A2447" s="287"/>
      <c r="B2447" s="338"/>
      <c r="C2447" s="338"/>
      <c r="D2447" s="339"/>
      <c r="E2447" s="345"/>
      <c r="F2447" s="304"/>
      <c r="G2447" s="304"/>
      <c r="H2447" s="304"/>
      <c r="I2447" s="228"/>
      <c r="J2447" s="250"/>
      <c r="K2447" s="360"/>
      <c r="L2447" s="288"/>
      <c r="M2447" s="154"/>
      <c r="N2447" s="151"/>
      <c r="O2447" s="155"/>
      <c r="P2447" s="155"/>
      <c r="Q2447" s="155"/>
    </row>
    <row r="2448">
      <c r="A2448" s="287"/>
      <c r="B2448" s="338"/>
      <c r="C2448" s="338"/>
      <c r="D2448" s="339"/>
      <c r="E2448" s="345"/>
      <c r="F2448" s="305"/>
      <c r="G2448" s="305"/>
      <c r="H2448" s="305"/>
      <c r="I2448" s="230"/>
      <c r="J2448" s="246"/>
      <c r="K2448" s="359"/>
      <c r="L2448" s="285"/>
      <c r="M2448" s="154"/>
      <c r="N2448" s="151"/>
      <c r="O2448" s="155"/>
      <c r="P2448" s="155"/>
      <c r="Q2448" s="155"/>
    </row>
    <row r="2449">
      <c r="A2449" s="287"/>
      <c r="B2449" s="338"/>
      <c r="C2449" s="338"/>
      <c r="D2449" s="339"/>
      <c r="E2449" s="345"/>
      <c r="F2449" s="304"/>
      <c r="G2449" s="304"/>
      <c r="H2449" s="304"/>
      <c r="I2449" s="228"/>
      <c r="J2449" s="250"/>
      <c r="K2449" s="360"/>
      <c r="L2449" s="288"/>
      <c r="M2449" s="154"/>
      <c r="N2449" s="151"/>
      <c r="O2449" s="155"/>
      <c r="P2449" s="155"/>
      <c r="Q2449" s="155"/>
    </row>
    <row r="2450">
      <c r="A2450" s="287"/>
      <c r="B2450" s="338"/>
      <c r="C2450" s="338"/>
      <c r="D2450" s="339"/>
      <c r="E2450" s="345"/>
      <c r="F2450" s="305"/>
      <c r="G2450" s="305"/>
      <c r="H2450" s="305"/>
      <c r="I2450" s="230"/>
      <c r="J2450" s="246"/>
      <c r="K2450" s="359"/>
      <c r="L2450" s="285"/>
      <c r="M2450" s="154"/>
      <c r="N2450" s="151"/>
      <c r="O2450" s="155"/>
      <c r="P2450" s="155"/>
      <c r="Q2450" s="155"/>
    </row>
    <row r="2451">
      <c r="A2451" s="287"/>
      <c r="B2451" s="338"/>
      <c r="C2451" s="338"/>
      <c r="D2451" s="339"/>
      <c r="E2451" s="345"/>
      <c r="F2451" s="304"/>
      <c r="G2451" s="304"/>
      <c r="H2451" s="304"/>
      <c r="I2451" s="228"/>
      <c r="J2451" s="250"/>
      <c r="K2451" s="360"/>
      <c r="L2451" s="288"/>
      <c r="M2451" s="154"/>
      <c r="N2451" s="151"/>
      <c r="O2451" s="155"/>
      <c r="P2451" s="155"/>
      <c r="Q2451" s="155"/>
    </row>
    <row r="2452">
      <c r="A2452" s="287"/>
      <c r="B2452" s="338"/>
      <c r="C2452" s="338"/>
      <c r="D2452" s="339"/>
      <c r="E2452" s="345"/>
      <c r="F2452" s="305"/>
      <c r="G2452" s="305"/>
      <c r="H2452" s="305"/>
      <c r="I2452" s="230"/>
      <c r="J2452" s="246"/>
      <c r="K2452" s="359"/>
      <c r="L2452" s="285"/>
      <c r="M2452" s="154"/>
      <c r="N2452" s="151"/>
      <c r="O2452" s="155"/>
      <c r="P2452" s="155"/>
      <c r="Q2452" s="155"/>
    </row>
    <row r="2453">
      <c r="A2453" s="287"/>
      <c r="B2453" s="338"/>
      <c r="C2453" s="338"/>
      <c r="D2453" s="339"/>
      <c r="E2453" s="345"/>
      <c r="F2453" s="304"/>
      <c r="G2453" s="304"/>
      <c r="H2453" s="304"/>
      <c r="I2453" s="228"/>
      <c r="J2453" s="250"/>
      <c r="K2453" s="360"/>
      <c r="L2453" s="288"/>
      <c r="M2453" s="154"/>
      <c r="N2453" s="151"/>
      <c r="O2453" s="155"/>
      <c r="P2453" s="155"/>
      <c r="Q2453" s="155"/>
    </row>
    <row r="2454">
      <c r="A2454" s="287"/>
      <c r="B2454" s="338"/>
      <c r="C2454" s="338"/>
      <c r="D2454" s="339"/>
      <c r="E2454" s="345"/>
      <c r="F2454" s="305"/>
      <c r="G2454" s="305"/>
      <c r="H2454" s="305"/>
      <c r="I2454" s="230"/>
      <c r="J2454" s="246"/>
      <c r="K2454" s="359"/>
      <c r="L2454" s="285"/>
      <c r="M2454" s="154"/>
      <c r="N2454" s="151"/>
      <c r="O2454" s="155"/>
      <c r="P2454" s="155"/>
      <c r="Q2454" s="155"/>
    </row>
    <row r="2455">
      <c r="A2455" s="287"/>
      <c r="B2455" s="338"/>
      <c r="C2455" s="338"/>
      <c r="D2455" s="339"/>
      <c r="E2455" s="345"/>
      <c r="F2455" s="304"/>
      <c r="G2455" s="304"/>
      <c r="H2455" s="304"/>
      <c r="I2455" s="228"/>
      <c r="J2455" s="250"/>
      <c r="K2455" s="360"/>
      <c r="L2455" s="288"/>
      <c r="M2455" s="154"/>
      <c r="N2455" s="151"/>
      <c r="O2455" s="155"/>
      <c r="P2455" s="155"/>
      <c r="Q2455" s="155"/>
    </row>
    <row r="2456">
      <c r="A2456" s="287"/>
      <c r="B2456" s="338"/>
      <c r="C2456" s="338"/>
      <c r="D2456" s="339"/>
      <c r="E2456" s="345"/>
      <c r="F2456" s="305"/>
      <c r="G2456" s="305"/>
      <c r="H2456" s="305"/>
      <c r="I2456" s="230"/>
      <c r="J2456" s="246"/>
      <c r="K2456" s="359"/>
      <c r="L2456" s="285"/>
      <c r="M2456" s="154"/>
      <c r="N2456" s="151"/>
      <c r="O2456" s="155"/>
      <c r="P2456" s="155"/>
      <c r="Q2456" s="155"/>
    </row>
    <row r="2457">
      <c r="A2457" s="287"/>
      <c r="B2457" s="338"/>
      <c r="C2457" s="338"/>
      <c r="D2457" s="339"/>
      <c r="E2457" s="345"/>
      <c r="F2457" s="304"/>
      <c r="G2457" s="304"/>
      <c r="H2457" s="304"/>
      <c r="I2457" s="228"/>
      <c r="J2457" s="250"/>
      <c r="K2457" s="360"/>
      <c r="L2457" s="288"/>
      <c r="M2457" s="154"/>
      <c r="N2457" s="151"/>
      <c r="O2457" s="155"/>
      <c r="P2457" s="155"/>
      <c r="Q2457" s="155"/>
    </row>
    <row r="2458">
      <c r="A2458" s="287"/>
      <c r="B2458" s="338"/>
      <c r="C2458" s="338"/>
      <c r="D2458" s="339"/>
      <c r="E2458" s="345"/>
      <c r="F2458" s="305"/>
      <c r="G2458" s="305"/>
      <c r="H2458" s="305"/>
      <c r="I2458" s="230"/>
      <c r="J2458" s="246"/>
      <c r="K2458" s="359"/>
      <c r="L2458" s="285"/>
      <c r="M2458" s="154"/>
      <c r="N2458" s="151"/>
      <c r="O2458" s="155"/>
      <c r="P2458" s="155"/>
      <c r="Q2458" s="155"/>
    </row>
    <row r="2459">
      <c r="A2459" s="287"/>
      <c r="B2459" s="338"/>
      <c r="C2459" s="338"/>
      <c r="D2459" s="339"/>
      <c r="E2459" s="345"/>
      <c r="F2459" s="304"/>
      <c r="G2459" s="304"/>
      <c r="H2459" s="304"/>
      <c r="I2459" s="228"/>
      <c r="J2459" s="250"/>
      <c r="K2459" s="360"/>
      <c r="L2459" s="288"/>
      <c r="M2459" s="154"/>
      <c r="N2459" s="151"/>
      <c r="O2459" s="155"/>
      <c r="P2459" s="155"/>
      <c r="Q2459" s="155"/>
    </row>
    <row r="2460">
      <c r="A2460" s="287"/>
      <c r="B2460" s="338"/>
      <c r="C2460" s="338"/>
      <c r="D2460" s="339"/>
      <c r="E2460" s="345"/>
      <c r="F2460" s="305"/>
      <c r="G2460" s="305"/>
      <c r="H2460" s="305"/>
      <c r="I2460" s="230"/>
      <c r="J2460" s="246"/>
      <c r="K2460" s="359"/>
      <c r="L2460" s="285"/>
      <c r="M2460" s="154"/>
      <c r="N2460" s="151"/>
      <c r="O2460" s="155"/>
      <c r="P2460" s="155"/>
      <c r="Q2460" s="155"/>
    </row>
    <row r="2461">
      <c r="A2461" s="287"/>
      <c r="B2461" s="338"/>
      <c r="C2461" s="338"/>
      <c r="D2461" s="339"/>
      <c r="E2461" s="345"/>
      <c r="F2461" s="304"/>
      <c r="G2461" s="304"/>
      <c r="H2461" s="304"/>
      <c r="I2461" s="228"/>
      <c r="J2461" s="250"/>
      <c r="K2461" s="360"/>
      <c r="L2461" s="288"/>
      <c r="M2461" s="154"/>
      <c r="N2461" s="151"/>
      <c r="O2461" s="155"/>
      <c r="P2461" s="155"/>
      <c r="Q2461" s="155"/>
    </row>
    <row r="2462">
      <c r="A2462" s="287"/>
      <c r="B2462" s="338"/>
      <c r="C2462" s="338"/>
      <c r="D2462" s="339"/>
      <c r="E2462" s="345"/>
      <c r="F2462" s="305"/>
      <c r="G2462" s="305"/>
      <c r="H2462" s="305"/>
      <c r="I2462" s="230"/>
      <c r="J2462" s="246"/>
      <c r="K2462" s="359"/>
      <c r="L2462" s="285"/>
      <c r="M2462" s="154"/>
      <c r="N2462" s="151"/>
      <c r="O2462" s="155"/>
      <c r="P2462" s="155"/>
      <c r="Q2462" s="155"/>
    </row>
    <row r="2463">
      <c r="A2463" s="287"/>
      <c r="B2463" s="338"/>
      <c r="C2463" s="338"/>
      <c r="D2463" s="339"/>
      <c r="E2463" s="345"/>
      <c r="F2463" s="304"/>
      <c r="G2463" s="304"/>
      <c r="H2463" s="304"/>
      <c r="I2463" s="228"/>
      <c r="J2463" s="250"/>
      <c r="K2463" s="360"/>
      <c r="L2463" s="288"/>
      <c r="M2463" s="154"/>
      <c r="N2463" s="151"/>
      <c r="O2463" s="155"/>
      <c r="P2463" s="155"/>
      <c r="Q2463" s="155"/>
    </row>
    <row r="2464">
      <c r="A2464" s="287"/>
      <c r="B2464" s="338"/>
      <c r="C2464" s="338"/>
      <c r="D2464" s="339"/>
      <c r="E2464" s="345"/>
      <c r="F2464" s="305"/>
      <c r="G2464" s="305"/>
      <c r="H2464" s="305"/>
      <c r="I2464" s="230"/>
      <c r="J2464" s="246"/>
      <c r="K2464" s="359"/>
      <c r="L2464" s="285"/>
      <c r="M2464" s="154"/>
      <c r="N2464" s="151"/>
      <c r="O2464" s="155"/>
      <c r="P2464" s="155"/>
      <c r="Q2464" s="155"/>
    </row>
    <row r="2465">
      <c r="A2465" s="287"/>
      <c r="B2465" s="338"/>
      <c r="C2465" s="338"/>
      <c r="D2465" s="339"/>
      <c r="E2465" s="345"/>
      <c r="F2465" s="304"/>
      <c r="G2465" s="304"/>
      <c r="H2465" s="304"/>
      <c r="I2465" s="228"/>
      <c r="J2465" s="250"/>
      <c r="K2465" s="360"/>
      <c r="L2465" s="288"/>
      <c r="M2465" s="154"/>
      <c r="N2465" s="151"/>
      <c r="O2465" s="155"/>
      <c r="P2465" s="155"/>
      <c r="Q2465" s="155"/>
    </row>
    <row r="2466">
      <c r="A2466" s="287"/>
      <c r="B2466" s="338"/>
      <c r="C2466" s="338"/>
      <c r="D2466" s="339"/>
      <c r="E2466" s="345"/>
      <c r="F2466" s="305"/>
      <c r="G2466" s="305"/>
      <c r="H2466" s="305"/>
      <c r="I2466" s="230"/>
      <c r="J2466" s="246"/>
      <c r="K2466" s="359"/>
      <c r="L2466" s="285"/>
      <c r="M2466" s="154"/>
      <c r="N2466" s="151"/>
      <c r="O2466" s="155"/>
      <c r="P2466" s="155"/>
      <c r="Q2466" s="155"/>
    </row>
    <row r="2467">
      <c r="A2467" s="287"/>
      <c r="B2467" s="338"/>
      <c r="C2467" s="338"/>
      <c r="D2467" s="339"/>
      <c r="E2467" s="345"/>
      <c r="F2467" s="304"/>
      <c r="G2467" s="304"/>
      <c r="H2467" s="304"/>
      <c r="I2467" s="228"/>
      <c r="J2467" s="250"/>
      <c r="K2467" s="360"/>
      <c r="L2467" s="288"/>
      <c r="M2467" s="154"/>
      <c r="N2467" s="151"/>
      <c r="O2467" s="155"/>
      <c r="P2467" s="155"/>
      <c r="Q2467" s="155"/>
    </row>
    <row r="2468">
      <c r="A2468" s="287"/>
      <c r="B2468" s="338"/>
      <c r="C2468" s="338"/>
      <c r="D2468" s="339"/>
      <c r="E2468" s="345"/>
      <c r="F2468" s="305"/>
      <c r="G2468" s="305"/>
      <c r="H2468" s="305"/>
      <c r="I2468" s="230"/>
      <c r="J2468" s="246"/>
      <c r="K2468" s="359"/>
      <c r="L2468" s="285"/>
      <c r="M2468" s="154"/>
      <c r="N2468" s="151"/>
      <c r="O2468" s="155"/>
      <c r="P2468" s="155"/>
      <c r="Q2468" s="155"/>
    </row>
    <row r="2469">
      <c r="A2469" s="287"/>
      <c r="B2469" s="338"/>
      <c r="C2469" s="338"/>
      <c r="D2469" s="339"/>
      <c r="E2469" s="345"/>
      <c r="F2469" s="304"/>
      <c r="G2469" s="304"/>
      <c r="H2469" s="304"/>
      <c r="I2469" s="228"/>
      <c r="J2469" s="250"/>
      <c r="K2469" s="360"/>
      <c r="L2469" s="288"/>
      <c r="M2469" s="154"/>
      <c r="N2469" s="151"/>
      <c r="O2469" s="155"/>
      <c r="P2469" s="155"/>
      <c r="Q2469" s="155"/>
    </row>
    <row r="2470">
      <c r="A2470" s="287"/>
      <c r="B2470" s="338"/>
      <c r="C2470" s="338"/>
      <c r="D2470" s="339"/>
      <c r="E2470" s="345"/>
      <c r="F2470" s="305"/>
      <c r="G2470" s="305"/>
      <c r="H2470" s="305"/>
      <c r="I2470" s="230"/>
      <c r="J2470" s="246"/>
      <c r="K2470" s="359"/>
      <c r="L2470" s="285"/>
      <c r="M2470" s="154"/>
      <c r="N2470" s="151"/>
      <c r="O2470" s="155"/>
      <c r="P2470" s="155"/>
      <c r="Q2470" s="155"/>
    </row>
    <row r="2471">
      <c r="A2471" s="287"/>
      <c r="B2471" s="338"/>
      <c r="C2471" s="338"/>
      <c r="D2471" s="339"/>
      <c r="E2471" s="345"/>
      <c r="F2471" s="304"/>
      <c r="G2471" s="304"/>
      <c r="H2471" s="304"/>
      <c r="I2471" s="228"/>
      <c r="J2471" s="250"/>
      <c r="K2471" s="360"/>
      <c r="L2471" s="288"/>
      <c r="M2471" s="154"/>
      <c r="N2471" s="151"/>
      <c r="O2471" s="155"/>
      <c r="P2471" s="155"/>
      <c r="Q2471" s="155"/>
    </row>
    <row r="2472">
      <c r="A2472" s="287"/>
      <c r="B2472" s="338"/>
      <c r="C2472" s="338"/>
      <c r="D2472" s="339"/>
      <c r="E2472" s="345"/>
      <c r="F2472" s="305"/>
      <c r="G2472" s="305"/>
      <c r="H2472" s="305"/>
      <c r="I2472" s="230"/>
      <c r="J2472" s="246"/>
      <c r="K2472" s="359"/>
      <c r="L2472" s="285"/>
      <c r="M2472" s="154"/>
      <c r="N2472" s="151"/>
      <c r="O2472" s="155"/>
      <c r="P2472" s="155"/>
      <c r="Q2472" s="155"/>
    </row>
    <row r="2473">
      <c r="A2473" s="287"/>
      <c r="B2473" s="338"/>
      <c r="C2473" s="338"/>
      <c r="D2473" s="339"/>
      <c r="E2473" s="345"/>
      <c r="F2473" s="304"/>
      <c r="G2473" s="304"/>
      <c r="H2473" s="304"/>
      <c r="I2473" s="228"/>
      <c r="J2473" s="250"/>
      <c r="K2473" s="360"/>
      <c r="L2473" s="288"/>
      <c r="M2473" s="154"/>
      <c r="N2473" s="151"/>
      <c r="O2473" s="155"/>
      <c r="P2473" s="155"/>
      <c r="Q2473" s="155"/>
    </row>
    <row r="2474">
      <c r="A2474" s="287"/>
      <c r="B2474" s="338"/>
      <c r="C2474" s="338"/>
      <c r="D2474" s="339"/>
      <c r="E2474" s="345"/>
      <c r="F2474" s="305"/>
      <c r="G2474" s="305"/>
      <c r="H2474" s="305"/>
      <c r="I2474" s="230"/>
      <c r="J2474" s="246"/>
      <c r="K2474" s="359"/>
      <c r="L2474" s="285"/>
      <c r="M2474" s="154"/>
      <c r="N2474" s="151"/>
      <c r="O2474" s="155"/>
      <c r="P2474" s="155"/>
      <c r="Q2474" s="155"/>
    </row>
    <row r="2475">
      <c r="A2475" s="287"/>
      <c r="B2475" s="338"/>
      <c r="C2475" s="338"/>
      <c r="D2475" s="339"/>
      <c r="E2475" s="345"/>
      <c r="F2475" s="304"/>
      <c r="G2475" s="304"/>
      <c r="H2475" s="304"/>
      <c r="I2475" s="228"/>
      <c r="J2475" s="250"/>
      <c r="K2475" s="360"/>
      <c r="L2475" s="288"/>
      <c r="M2475" s="154"/>
      <c r="N2475" s="151"/>
      <c r="O2475" s="155"/>
      <c r="P2475" s="155"/>
      <c r="Q2475" s="155"/>
    </row>
    <row r="2476">
      <c r="A2476" s="287"/>
      <c r="B2476" s="338"/>
      <c r="C2476" s="338"/>
      <c r="D2476" s="339"/>
      <c r="E2476" s="345"/>
      <c r="F2476" s="305"/>
      <c r="G2476" s="305"/>
      <c r="H2476" s="305"/>
      <c r="I2476" s="230"/>
      <c r="J2476" s="246"/>
      <c r="K2476" s="359"/>
      <c r="L2476" s="285"/>
      <c r="M2476" s="154"/>
      <c r="N2476" s="151"/>
      <c r="O2476" s="155"/>
      <c r="P2476" s="155"/>
      <c r="Q2476" s="155"/>
    </row>
    <row r="2477">
      <c r="A2477" s="287"/>
      <c r="B2477" s="338"/>
      <c r="C2477" s="338"/>
      <c r="D2477" s="339"/>
      <c r="E2477" s="345"/>
      <c r="F2477" s="304"/>
      <c r="G2477" s="304"/>
      <c r="H2477" s="304"/>
      <c r="I2477" s="228"/>
      <c r="J2477" s="250"/>
      <c r="K2477" s="360"/>
      <c r="L2477" s="288"/>
      <c r="M2477" s="154"/>
      <c r="N2477" s="151"/>
      <c r="O2477" s="155"/>
      <c r="P2477" s="155"/>
      <c r="Q2477" s="155"/>
    </row>
    <row r="2478">
      <c r="A2478" s="287"/>
      <c r="B2478" s="338"/>
      <c r="C2478" s="338"/>
      <c r="D2478" s="339"/>
      <c r="E2478" s="345"/>
      <c r="F2478" s="305"/>
      <c r="G2478" s="305"/>
      <c r="H2478" s="305"/>
      <c r="I2478" s="230"/>
      <c r="J2478" s="246"/>
      <c r="K2478" s="359"/>
      <c r="L2478" s="285"/>
      <c r="M2478" s="154"/>
      <c r="N2478" s="151"/>
      <c r="O2478" s="155"/>
      <c r="P2478" s="155"/>
      <c r="Q2478" s="155"/>
    </row>
    <row r="2479">
      <c r="A2479" s="287"/>
      <c r="B2479" s="338"/>
      <c r="C2479" s="338"/>
      <c r="D2479" s="339"/>
      <c r="E2479" s="345"/>
      <c r="F2479" s="304"/>
      <c r="G2479" s="304"/>
      <c r="H2479" s="304"/>
      <c r="I2479" s="228"/>
      <c r="J2479" s="250"/>
      <c r="K2479" s="360"/>
      <c r="L2479" s="288"/>
      <c r="M2479" s="154"/>
      <c r="N2479" s="151"/>
      <c r="O2479" s="155"/>
      <c r="P2479" s="155"/>
      <c r="Q2479" s="155"/>
    </row>
    <row r="2480">
      <c r="A2480" s="287"/>
      <c r="B2480" s="338"/>
      <c r="C2480" s="338"/>
      <c r="D2480" s="339"/>
      <c r="E2480" s="345"/>
      <c r="F2480" s="305"/>
      <c r="G2480" s="305"/>
      <c r="H2480" s="305"/>
      <c r="I2480" s="230"/>
      <c r="J2480" s="246"/>
      <c r="K2480" s="359"/>
      <c r="L2480" s="285"/>
      <c r="M2480" s="154"/>
      <c r="N2480" s="151"/>
      <c r="O2480" s="155"/>
      <c r="P2480" s="155"/>
      <c r="Q2480" s="155"/>
    </row>
    <row r="2481">
      <c r="A2481" s="287"/>
      <c r="B2481" s="338"/>
      <c r="C2481" s="338"/>
      <c r="D2481" s="339"/>
      <c r="E2481" s="345"/>
      <c r="F2481" s="304"/>
      <c r="G2481" s="304"/>
      <c r="H2481" s="304"/>
      <c r="I2481" s="228"/>
      <c r="J2481" s="250"/>
      <c r="K2481" s="360"/>
      <c r="L2481" s="288"/>
      <c r="M2481" s="154"/>
      <c r="N2481" s="151"/>
      <c r="O2481" s="155"/>
      <c r="P2481" s="155"/>
      <c r="Q2481" s="155"/>
    </row>
    <row r="2482">
      <c r="A2482" s="287"/>
      <c r="B2482" s="338"/>
      <c r="C2482" s="338"/>
      <c r="D2482" s="339"/>
      <c r="E2482" s="345"/>
      <c r="F2482" s="305"/>
      <c r="G2482" s="305"/>
      <c r="H2482" s="305"/>
      <c r="I2482" s="230"/>
      <c r="J2482" s="246"/>
      <c r="K2482" s="359"/>
      <c r="L2482" s="285"/>
      <c r="M2482" s="154"/>
      <c r="N2482" s="151"/>
      <c r="O2482" s="155"/>
      <c r="P2482" s="155"/>
      <c r="Q2482" s="155"/>
    </row>
    <row r="2483">
      <c r="A2483" s="287"/>
      <c r="B2483" s="338"/>
      <c r="C2483" s="338"/>
      <c r="D2483" s="339"/>
      <c r="E2483" s="345"/>
      <c r="F2483" s="304"/>
      <c r="G2483" s="304"/>
      <c r="H2483" s="304"/>
      <c r="I2483" s="228"/>
      <c r="J2483" s="250"/>
      <c r="K2483" s="360"/>
      <c r="L2483" s="288"/>
      <c r="M2483" s="154"/>
      <c r="N2483" s="151"/>
      <c r="O2483" s="155"/>
      <c r="P2483" s="155"/>
      <c r="Q2483" s="155"/>
    </row>
    <row r="2484">
      <c r="A2484" s="287"/>
      <c r="B2484" s="338"/>
      <c r="C2484" s="338"/>
      <c r="D2484" s="339"/>
      <c r="E2484" s="345"/>
      <c r="F2484" s="305"/>
      <c r="G2484" s="305"/>
      <c r="H2484" s="305"/>
      <c r="I2484" s="230"/>
      <c r="J2484" s="246"/>
      <c r="K2484" s="359"/>
      <c r="L2484" s="285"/>
      <c r="M2484" s="154"/>
      <c r="N2484" s="151"/>
      <c r="O2484" s="155"/>
      <c r="P2484" s="155"/>
      <c r="Q2484" s="155"/>
    </row>
    <row r="2485">
      <c r="A2485" s="287"/>
      <c r="B2485" s="338"/>
      <c r="C2485" s="338"/>
      <c r="D2485" s="339"/>
      <c r="E2485" s="345"/>
      <c r="F2485" s="304"/>
      <c r="G2485" s="304"/>
      <c r="H2485" s="304"/>
      <c r="I2485" s="228"/>
      <c r="J2485" s="250"/>
      <c r="K2485" s="360"/>
      <c r="L2485" s="288"/>
      <c r="M2485" s="154"/>
      <c r="N2485" s="151"/>
      <c r="O2485" s="155"/>
      <c r="P2485" s="155"/>
      <c r="Q2485" s="155"/>
    </row>
    <row r="2486">
      <c r="A2486" s="287"/>
      <c r="B2486" s="338"/>
      <c r="C2486" s="338"/>
      <c r="D2486" s="339"/>
      <c r="E2486" s="345"/>
      <c r="F2486" s="305"/>
      <c r="G2486" s="305"/>
      <c r="H2486" s="305"/>
      <c r="I2486" s="230"/>
      <c r="J2486" s="246"/>
      <c r="K2486" s="359"/>
      <c r="L2486" s="285"/>
      <c r="M2486" s="154"/>
      <c r="N2486" s="151"/>
      <c r="O2486" s="155"/>
      <c r="P2486" s="155"/>
      <c r="Q2486" s="155"/>
    </row>
    <row r="2487">
      <c r="A2487" s="287"/>
      <c r="B2487" s="338"/>
      <c r="C2487" s="338"/>
      <c r="D2487" s="339"/>
      <c r="E2487" s="345"/>
      <c r="F2487" s="304"/>
      <c r="G2487" s="304"/>
      <c r="H2487" s="304"/>
      <c r="I2487" s="228"/>
      <c r="J2487" s="250"/>
      <c r="K2487" s="360"/>
      <c r="L2487" s="288"/>
      <c r="M2487" s="154"/>
      <c r="N2487" s="151"/>
      <c r="O2487" s="155"/>
      <c r="P2487" s="155"/>
      <c r="Q2487" s="155"/>
    </row>
    <row r="2488">
      <c r="A2488" s="287"/>
      <c r="B2488" s="338"/>
      <c r="C2488" s="338"/>
      <c r="D2488" s="339"/>
      <c r="E2488" s="345"/>
      <c r="F2488" s="305"/>
      <c r="G2488" s="305"/>
      <c r="H2488" s="305"/>
      <c r="I2488" s="230"/>
      <c r="J2488" s="246"/>
      <c r="K2488" s="359"/>
      <c r="L2488" s="285"/>
      <c r="M2488" s="154"/>
      <c r="N2488" s="151"/>
      <c r="O2488" s="155"/>
      <c r="P2488" s="155"/>
      <c r="Q2488" s="155"/>
    </row>
    <row r="2489">
      <c r="A2489" s="287"/>
      <c r="B2489" s="338"/>
      <c r="C2489" s="338"/>
      <c r="D2489" s="339"/>
      <c r="E2489" s="345"/>
      <c r="F2489" s="304"/>
      <c r="G2489" s="304"/>
      <c r="H2489" s="304"/>
      <c r="I2489" s="228"/>
      <c r="J2489" s="250"/>
      <c r="K2489" s="360"/>
      <c r="L2489" s="288"/>
      <c r="M2489" s="154"/>
      <c r="N2489" s="151"/>
      <c r="O2489" s="155"/>
      <c r="P2489" s="155"/>
      <c r="Q2489" s="155"/>
    </row>
    <row r="2490">
      <c r="A2490" s="287"/>
      <c r="B2490" s="338"/>
      <c r="C2490" s="338"/>
      <c r="D2490" s="339"/>
      <c r="E2490" s="345"/>
      <c r="F2490" s="305"/>
      <c r="G2490" s="305"/>
      <c r="H2490" s="305"/>
      <c r="I2490" s="230"/>
      <c r="J2490" s="246"/>
      <c r="K2490" s="359"/>
      <c r="L2490" s="285"/>
      <c r="M2490" s="154"/>
      <c r="N2490" s="151"/>
      <c r="O2490" s="155"/>
      <c r="P2490" s="155"/>
      <c r="Q2490" s="155"/>
    </row>
    <row r="2491">
      <c r="A2491" s="287"/>
      <c r="B2491" s="338"/>
      <c r="C2491" s="338"/>
      <c r="D2491" s="339"/>
      <c r="E2491" s="345"/>
      <c r="F2491" s="304"/>
      <c r="G2491" s="304"/>
      <c r="H2491" s="304"/>
      <c r="I2491" s="228"/>
      <c r="J2491" s="250"/>
      <c r="K2491" s="360"/>
      <c r="L2491" s="288"/>
      <c r="M2491" s="154"/>
      <c r="N2491" s="151"/>
      <c r="O2491" s="155"/>
      <c r="P2491" s="155"/>
      <c r="Q2491" s="155"/>
    </row>
    <row r="2492">
      <c r="A2492" s="287"/>
      <c r="B2492" s="338"/>
      <c r="C2492" s="338"/>
      <c r="D2492" s="339"/>
      <c r="E2492" s="345"/>
      <c r="F2492" s="305"/>
      <c r="G2492" s="305"/>
      <c r="H2492" s="305"/>
      <c r="I2492" s="230"/>
      <c r="J2492" s="246"/>
      <c r="K2492" s="359"/>
      <c r="L2492" s="285"/>
      <c r="M2492" s="154"/>
      <c r="N2492" s="151"/>
      <c r="O2492" s="155"/>
      <c r="P2492" s="155"/>
      <c r="Q2492" s="155"/>
    </row>
    <row r="2493">
      <c r="A2493" s="287"/>
      <c r="B2493" s="338"/>
      <c r="C2493" s="338"/>
      <c r="D2493" s="339"/>
      <c r="E2493" s="345"/>
      <c r="F2493" s="304"/>
      <c r="G2493" s="304"/>
      <c r="H2493" s="304"/>
      <c r="I2493" s="228"/>
      <c r="J2493" s="250"/>
      <c r="K2493" s="360"/>
      <c r="L2493" s="288"/>
      <c r="M2493" s="154"/>
      <c r="N2493" s="151"/>
      <c r="O2493" s="155"/>
      <c r="P2493" s="155"/>
      <c r="Q2493" s="155"/>
    </row>
    <row r="2494">
      <c r="A2494" s="287"/>
      <c r="B2494" s="338"/>
      <c r="C2494" s="338"/>
      <c r="D2494" s="339"/>
      <c r="E2494" s="345"/>
      <c r="F2494" s="305"/>
      <c r="G2494" s="305"/>
      <c r="H2494" s="305"/>
      <c r="I2494" s="230"/>
      <c r="J2494" s="246"/>
      <c r="K2494" s="359"/>
      <c r="L2494" s="285"/>
      <c r="M2494" s="154"/>
      <c r="N2494" s="151"/>
      <c r="O2494" s="155"/>
      <c r="P2494" s="155"/>
      <c r="Q2494" s="155"/>
    </row>
    <row r="2495">
      <c r="A2495" s="287"/>
      <c r="B2495" s="338"/>
      <c r="C2495" s="338"/>
      <c r="D2495" s="339"/>
      <c r="E2495" s="345"/>
      <c r="F2495" s="304"/>
      <c r="G2495" s="304"/>
      <c r="H2495" s="304"/>
      <c r="I2495" s="228"/>
      <c r="J2495" s="250"/>
      <c r="K2495" s="360"/>
      <c r="L2495" s="288"/>
      <c r="M2495" s="154"/>
      <c r="N2495" s="151"/>
      <c r="O2495" s="155"/>
      <c r="P2495" s="155"/>
      <c r="Q2495" s="155"/>
    </row>
    <row r="2496">
      <c r="A2496" s="287"/>
      <c r="B2496" s="338"/>
      <c r="C2496" s="338"/>
      <c r="D2496" s="339"/>
      <c r="E2496" s="345"/>
      <c r="F2496" s="305"/>
      <c r="G2496" s="305"/>
      <c r="H2496" s="305"/>
      <c r="I2496" s="230"/>
      <c r="J2496" s="246"/>
      <c r="K2496" s="359"/>
      <c r="L2496" s="285"/>
      <c r="M2496" s="154"/>
      <c r="N2496" s="151"/>
      <c r="O2496" s="155"/>
      <c r="P2496" s="155"/>
      <c r="Q2496" s="155"/>
    </row>
    <row r="2497">
      <c r="A2497" s="287"/>
      <c r="B2497" s="338"/>
      <c r="C2497" s="338"/>
      <c r="D2497" s="339"/>
      <c r="E2497" s="345"/>
      <c r="F2497" s="304"/>
      <c r="G2497" s="304"/>
      <c r="H2497" s="304"/>
      <c r="I2497" s="228"/>
      <c r="J2497" s="250"/>
      <c r="K2497" s="360"/>
      <c r="L2497" s="288"/>
      <c r="M2497" s="154"/>
      <c r="N2497" s="151"/>
      <c r="O2497" s="155"/>
      <c r="P2497" s="155"/>
      <c r="Q2497" s="155"/>
    </row>
    <row r="2498">
      <c r="A2498" s="287"/>
      <c r="B2498" s="338"/>
      <c r="C2498" s="338"/>
      <c r="D2498" s="339"/>
      <c r="E2498" s="345"/>
      <c r="F2498" s="305"/>
      <c r="G2498" s="305"/>
      <c r="H2498" s="305"/>
      <c r="I2498" s="230"/>
      <c r="J2498" s="246"/>
      <c r="K2498" s="359"/>
      <c r="L2498" s="285"/>
      <c r="M2498" s="154"/>
      <c r="N2498" s="151"/>
      <c r="O2498" s="155"/>
      <c r="P2498" s="155"/>
      <c r="Q2498" s="155"/>
    </row>
    <row r="2499">
      <c r="A2499" s="287"/>
      <c r="B2499" s="338"/>
      <c r="C2499" s="338"/>
      <c r="D2499" s="339"/>
      <c r="E2499" s="345"/>
      <c r="F2499" s="304"/>
      <c r="G2499" s="304"/>
      <c r="H2499" s="304"/>
      <c r="I2499" s="228"/>
      <c r="J2499" s="250"/>
      <c r="K2499" s="360"/>
      <c r="L2499" s="288"/>
      <c r="M2499" s="154"/>
      <c r="N2499" s="151"/>
      <c r="O2499" s="155"/>
      <c r="P2499" s="155"/>
      <c r="Q2499" s="155"/>
    </row>
    <row r="2500">
      <c r="A2500" s="287"/>
      <c r="B2500" s="338"/>
      <c r="C2500" s="338"/>
      <c r="D2500" s="339"/>
      <c r="E2500" s="345"/>
      <c r="F2500" s="305"/>
      <c r="G2500" s="305"/>
      <c r="H2500" s="305"/>
      <c r="I2500" s="230"/>
      <c r="J2500" s="246"/>
      <c r="K2500" s="359"/>
      <c r="L2500" s="285"/>
      <c r="M2500" s="154"/>
      <c r="N2500" s="151"/>
      <c r="O2500" s="155"/>
      <c r="P2500" s="155"/>
      <c r="Q2500" s="155"/>
    </row>
    <row r="2501">
      <c r="A2501" s="287"/>
      <c r="B2501" s="338"/>
      <c r="C2501" s="338"/>
      <c r="D2501" s="339"/>
      <c r="E2501" s="345"/>
      <c r="F2501" s="304"/>
      <c r="G2501" s="304"/>
      <c r="H2501" s="304"/>
      <c r="I2501" s="228"/>
      <c r="J2501" s="250"/>
      <c r="K2501" s="360"/>
      <c r="L2501" s="288"/>
      <c r="M2501" s="154"/>
      <c r="N2501" s="151"/>
      <c r="O2501" s="155"/>
      <c r="P2501" s="155"/>
      <c r="Q2501" s="155"/>
    </row>
    <row r="2502">
      <c r="A2502" s="287"/>
      <c r="B2502" s="338"/>
      <c r="C2502" s="338"/>
      <c r="D2502" s="339"/>
      <c r="E2502" s="345"/>
      <c r="F2502" s="305"/>
      <c r="G2502" s="305"/>
      <c r="H2502" s="305"/>
      <c r="I2502" s="230"/>
      <c r="J2502" s="246"/>
      <c r="K2502" s="359"/>
      <c r="L2502" s="285"/>
      <c r="M2502" s="154"/>
      <c r="N2502" s="151"/>
      <c r="O2502" s="155"/>
      <c r="P2502" s="155"/>
      <c r="Q2502" s="155"/>
    </row>
    <row r="2503">
      <c r="A2503" s="287"/>
      <c r="B2503" s="338"/>
      <c r="C2503" s="338"/>
      <c r="D2503" s="339"/>
      <c r="E2503" s="345"/>
      <c r="F2503" s="304"/>
      <c r="G2503" s="304"/>
      <c r="H2503" s="304"/>
      <c r="I2503" s="228"/>
      <c r="J2503" s="250"/>
      <c r="K2503" s="360"/>
      <c r="L2503" s="288"/>
      <c r="M2503" s="154"/>
      <c r="N2503" s="151"/>
      <c r="O2503" s="155"/>
      <c r="P2503" s="155"/>
      <c r="Q2503" s="155"/>
    </row>
    <row r="2504">
      <c r="A2504" s="287"/>
      <c r="B2504" s="338"/>
      <c r="C2504" s="338"/>
      <c r="D2504" s="339"/>
      <c r="E2504" s="345"/>
      <c r="F2504" s="305"/>
      <c r="G2504" s="305"/>
      <c r="H2504" s="305"/>
      <c r="I2504" s="230"/>
      <c r="J2504" s="246"/>
      <c r="K2504" s="359"/>
      <c r="L2504" s="285"/>
      <c r="M2504" s="154"/>
      <c r="N2504" s="151"/>
      <c r="O2504" s="155"/>
      <c r="P2504" s="155"/>
      <c r="Q2504" s="155"/>
    </row>
    <row r="2505">
      <c r="A2505" s="287"/>
      <c r="B2505" s="338"/>
      <c r="C2505" s="338"/>
      <c r="D2505" s="339"/>
      <c r="E2505" s="345"/>
      <c r="F2505" s="304"/>
      <c r="G2505" s="304"/>
      <c r="H2505" s="304"/>
      <c r="I2505" s="228"/>
      <c r="J2505" s="250"/>
      <c r="K2505" s="360"/>
      <c r="L2505" s="288"/>
      <c r="M2505" s="154"/>
      <c r="N2505" s="151"/>
      <c r="O2505" s="155"/>
      <c r="P2505" s="155"/>
      <c r="Q2505" s="155"/>
    </row>
    <row r="2506">
      <c r="A2506" s="287"/>
      <c r="B2506" s="338"/>
      <c r="C2506" s="338"/>
      <c r="D2506" s="339"/>
      <c r="E2506" s="345"/>
      <c r="F2506" s="305"/>
      <c r="G2506" s="305"/>
      <c r="H2506" s="305"/>
      <c r="I2506" s="230"/>
      <c r="J2506" s="246"/>
      <c r="K2506" s="359"/>
      <c r="L2506" s="285"/>
      <c r="M2506" s="154"/>
      <c r="N2506" s="151"/>
      <c r="O2506" s="155"/>
      <c r="P2506" s="155"/>
      <c r="Q2506" s="155"/>
    </row>
    <row r="2507">
      <c r="A2507" s="287"/>
      <c r="B2507" s="338"/>
      <c r="C2507" s="338"/>
      <c r="D2507" s="339"/>
      <c r="E2507" s="345"/>
      <c r="F2507" s="304"/>
      <c r="G2507" s="304"/>
      <c r="H2507" s="304"/>
      <c r="I2507" s="228"/>
      <c r="J2507" s="250"/>
      <c r="K2507" s="360"/>
      <c r="L2507" s="288"/>
      <c r="M2507" s="154"/>
      <c r="N2507" s="151"/>
      <c r="O2507" s="155"/>
      <c r="P2507" s="155"/>
      <c r="Q2507" s="155"/>
    </row>
    <row r="2508">
      <c r="A2508" s="287"/>
      <c r="B2508" s="338"/>
      <c r="C2508" s="338"/>
      <c r="D2508" s="339"/>
      <c r="E2508" s="345"/>
      <c r="F2508" s="305"/>
      <c r="G2508" s="305"/>
      <c r="H2508" s="305"/>
      <c r="I2508" s="230"/>
      <c r="J2508" s="246"/>
      <c r="K2508" s="359"/>
      <c r="L2508" s="285"/>
      <c r="M2508" s="154"/>
      <c r="N2508" s="151"/>
      <c r="O2508" s="155"/>
      <c r="P2508" s="155"/>
      <c r="Q2508" s="155"/>
    </row>
    <row r="2509">
      <c r="A2509" s="287"/>
      <c r="B2509" s="338"/>
      <c r="C2509" s="338"/>
      <c r="D2509" s="339"/>
      <c r="E2509" s="345"/>
      <c r="F2509" s="304"/>
      <c r="G2509" s="304"/>
      <c r="H2509" s="304"/>
      <c r="I2509" s="228"/>
      <c r="J2509" s="250"/>
      <c r="K2509" s="360"/>
      <c r="L2509" s="288"/>
      <c r="M2509" s="154"/>
      <c r="N2509" s="151"/>
      <c r="O2509" s="155"/>
      <c r="P2509" s="155"/>
      <c r="Q2509" s="155"/>
    </row>
    <row r="2510">
      <c r="A2510" s="287"/>
      <c r="B2510" s="338"/>
      <c r="C2510" s="338"/>
      <c r="D2510" s="339"/>
      <c r="E2510" s="345"/>
      <c r="F2510" s="305"/>
      <c r="G2510" s="305"/>
      <c r="H2510" s="305"/>
      <c r="I2510" s="230"/>
      <c r="J2510" s="246"/>
      <c r="K2510" s="359"/>
      <c r="L2510" s="285"/>
      <c r="M2510" s="154"/>
      <c r="N2510" s="151"/>
      <c r="O2510" s="155"/>
      <c r="P2510" s="155"/>
      <c r="Q2510" s="155"/>
    </row>
    <row r="2511">
      <c r="A2511" s="287"/>
      <c r="B2511" s="338"/>
      <c r="C2511" s="338"/>
      <c r="D2511" s="339"/>
      <c r="E2511" s="345"/>
      <c r="F2511" s="304"/>
      <c r="G2511" s="304"/>
      <c r="H2511" s="304"/>
      <c r="I2511" s="228"/>
      <c r="J2511" s="250"/>
      <c r="K2511" s="360"/>
      <c r="L2511" s="288"/>
      <c r="M2511" s="154"/>
      <c r="N2511" s="151"/>
      <c r="O2511" s="155"/>
      <c r="P2511" s="155"/>
      <c r="Q2511" s="155"/>
    </row>
    <row r="2512">
      <c r="A2512" s="287"/>
      <c r="B2512" s="338"/>
      <c r="C2512" s="338"/>
      <c r="D2512" s="339"/>
      <c r="E2512" s="345"/>
      <c r="F2512" s="305"/>
      <c r="G2512" s="305"/>
      <c r="H2512" s="305"/>
      <c r="I2512" s="230"/>
      <c r="J2512" s="246"/>
      <c r="K2512" s="359"/>
      <c r="L2512" s="285"/>
      <c r="M2512" s="154"/>
      <c r="N2512" s="151"/>
      <c r="O2512" s="155"/>
      <c r="P2512" s="155"/>
      <c r="Q2512" s="155"/>
    </row>
    <row r="2513">
      <c r="A2513" s="287"/>
      <c r="B2513" s="338"/>
      <c r="C2513" s="338"/>
      <c r="D2513" s="339"/>
      <c r="E2513" s="345"/>
      <c r="F2513" s="304"/>
      <c r="G2513" s="304"/>
      <c r="H2513" s="304"/>
      <c r="I2513" s="228"/>
      <c r="J2513" s="250"/>
      <c r="K2513" s="360"/>
      <c r="L2513" s="288"/>
      <c r="M2513" s="154"/>
      <c r="N2513" s="151"/>
      <c r="O2513" s="155"/>
      <c r="P2513" s="155"/>
      <c r="Q2513" s="155"/>
    </row>
    <row r="2514">
      <c r="A2514" s="287"/>
      <c r="B2514" s="338"/>
      <c r="C2514" s="338"/>
      <c r="D2514" s="339"/>
      <c r="E2514" s="345"/>
      <c r="F2514" s="305"/>
      <c r="G2514" s="305"/>
      <c r="H2514" s="305"/>
      <c r="I2514" s="230"/>
      <c r="J2514" s="246"/>
      <c r="K2514" s="359"/>
      <c r="L2514" s="285"/>
      <c r="M2514" s="154"/>
      <c r="N2514" s="151"/>
      <c r="O2514" s="155"/>
      <c r="P2514" s="155"/>
      <c r="Q2514" s="155"/>
    </row>
    <row r="2515">
      <c r="A2515" s="287"/>
      <c r="B2515" s="338"/>
      <c r="C2515" s="338"/>
      <c r="D2515" s="339"/>
      <c r="E2515" s="345"/>
      <c r="F2515" s="304"/>
      <c r="G2515" s="304"/>
      <c r="H2515" s="304"/>
      <c r="I2515" s="228"/>
      <c r="J2515" s="250"/>
      <c r="K2515" s="360"/>
      <c r="L2515" s="288"/>
      <c r="M2515" s="154"/>
      <c r="N2515" s="151"/>
      <c r="O2515" s="155"/>
      <c r="P2515" s="155"/>
      <c r="Q2515" s="155"/>
    </row>
    <row r="2516">
      <c r="A2516" s="287"/>
      <c r="B2516" s="338"/>
      <c r="C2516" s="338"/>
      <c r="D2516" s="339"/>
      <c r="E2516" s="345"/>
      <c r="F2516" s="305"/>
      <c r="G2516" s="305"/>
      <c r="H2516" s="305"/>
      <c r="I2516" s="230"/>
      <c r="J2516" s="246"/>
      <c r="K2516" s="359"/>
      <c r="L2516" s="285"/>
      <c r="M2516" s="154"/>
      <c r="N2516" s="151"/>
      <c r="O2516" s="155"/>
      <c r="P2516" s="155"/>
      <c r="Q2516" s="155"/>
    </row>
    <row r="2517">
      <c r="A2517" s="287"/>
      <c r="B2517" s="338"/>
      <c r="C2517" s="338"/>
      <c r="D2517" s="339"/>
      <c r="E2517" s="345"/>
      <c r="F2517" s="304"/>
      <c r="G2517" s="304"/>
      <c r="H2517" s="304"/>
      <c r="I2517" s="228"/>
      <c r="J2517" s="250"/>
      <c r="K2517" s="360"/>
      <c r="L2517" s="288"/>
      <c r="M2517" s="154"/>
      <c r="N2517" s="151"/>
      <c r="O2517" s="155"/>
      <c r="P2517" s="155"/>
      <c r="Q2517" s="155"/>
    </row>
    <row r="2518">
      <c r="A2518" s="287"/>
      <c r="B2518" s="338"/>
      <c r="C2518" s="338"/>
      <c r="D2518" s="339"/>
      <c r="E2518" s="345"/>
      <c r="F2518" s="305"/>
      <c r="G2518" s="305"/>
      <c r="H2518" s="305"/>
      <c r="I2518" s="230"/>
      <c r="J2518" s="246"/>
      <c r="K2518" s="359"/>
      <c r="L2518" s="285"/>
      <c r="M2518" s="154"/>
      <c r="N2518" s="151"/>
      <c r="O2518" s="155"/>
      <c r="P2518" s="155"/>
      <c r="Q2518" s="155"/>
    </row>
    <row r="2519">
      <c r="A2519" s="287"/>
      <c r="B2519" s="338"/>
      <c r="C2519" s="338"/>
      <c r="D2519" s="339"/>
      <c r="E2519" s="345"/>
      <c r="F2519" s="304"/>
      <c r="G2519" s="304"/>
      <c r="H2519" s="304"/>
      <c r="I2519" s="228"/>
      <c r="J2519" s="250"/>
      <c r="K2519" s="360"/>
      <c r="L2519" s="288"/>
      <c r="M2519" s="154"/>
      <c r="N2519" s="151"/>
      <c r="O2519" s="155"/>
      <c r="P2519" s="155"/>
      <c r="Q2519" s="155"/>
    </row>
    <row r="2520">
      <c r="A2520" s="287"/>
      <c r="B2520" s="338"/>
      <c r="C2520" s="338"/>
      <c r="D2520" s="339"/>
      <c r="E2520" s="345"/>
      <c r="F2520" s="305"/>
      <c r="G2520" s="305"/>
      <c r="H2520" s="305"/>
      <c r="I2520" s="230"/>
      <c r="J2520" s="246"/>
      <c r="K2520" s="359"/>
      <c r="L2520" s="285"/>
      <c r="M2520" s="154"/>
      <c r="N2520" s="151"/>
      <c r="O2520" s="155"/>
      <c r="P2520" s="155"/>
      <c r="Q2520" s="155"/>
    </row>
    <row r="2521">
      <c r="A2521" s="287"/>
      <c r="B2521" s="338"/>
      <c r="C2521" s="338"/>
      <c r="D2521" s="339"/>
      <c r="E2521" s="345"/>
      <c r="F2521" s="304"/>
      <c r="G2521" s="304"/>
      <c r="H2521" s="304"/>
      <c r="I2521" s="228"/>
      <c r="J2521" s="250"/>
      <c r="K2521" s="360"/>
      <c r="L2521" s="288"/>
      <c r="M2521" s="154"/>
      <c r="N2521" s="151"/>
      <c r="O2521" s="155"/>
      <c r="P2521" s="155"/>
      <c r="Q2521" s="155"/>
    </row>
    <row r="2522">
      <c r="A2522" s="287"/>
      <c r="B2522" s="338"/>
      <c r="C2522" s="338"/>
      <c r="D2522" s="339"/>
      <c r="E2522" s="345"/>
      <c r="F2522" s="305"/>
      <c r="G2522" s="305"/>
      <c r="H2522" s="305"/>
      <c r="I2522" s="230"/>
      <c r="J2522" s="246"/>
      <c r="K2522" s="359"/>
      <c r="L2522" s="285"/>
      <c r="M2522" s="154"/>
      <c r="N2522" s="151"/>
      <c r="O2522" s="155"/>
      <c r="P2522" s="155"/>
      <c r="Q2522" s="155"/>
    </row>
    <row r="2523">
      <c r="A2523" s="287"/>
      <c r="B2523" s="338"/>
      <c r="C2523" s="338"/>
      <c r="D2523" s="339"/>
      <c r="E2523" s="345"/>
      <c r="F2523" s="304"/>
      <c r="G2523" s="304"/>
      <c r="H2523" s="304"/>
      <c r="I2523" s="228"/>
      <c r="J2523" s="250"/>
      <c r="K2523" s="360"/>
      <c r="L2523" s="288"/>
      <c r="M2523" s="154"/>
      <c r="N2523" s="151"/>
      <c r="O2523" s="155"/>
      <c r="P2523" s="155"/>
      <c r="Q2523" s="155"/>
    </row>
    <row r="2524">
      <c r="A2524" s="287"/>
      <c r="B2524" s="338"/>
      <c r="C2524" s="338"/>
      <c r="D2524" s="339"/>
      <c r="E2524" s="345"/>
      <c r="F2524" s="305"/>
      <c r="G2524" s="305"/>
      <c r="H2524" s="305"/>
      <c r="I2524" s="230"/>
      <c r="J2524" s="246"/>
      <c r="K2524" s="359"/>
      <c r="L2524" s="285"/>
      <c r="M2524" s="154"/>
      <c r="N2524" s="151"/>
      <c r="O2524" s="155"/>
      <c r="P2524" s="155"/>
      <c r="Q2524" s="155"/>
    </row>
    <row r="2525">
      <c r="A2525" s="287"/>
      <c r="B2525" s="338"/>
      <c r="C2525" s="338"/>
      <c r="D2525" s="339"/>
      <c r="E2525" s="345"/>
      <c r="F2525" s="304"/>
      <c r="G2525" s="304"/>
      <c r="H2525" s="304"/>
      <c r="I2525" s="228"/>
      <c r="J2525" s="250"/>
      <c r="K2525" s="360"/>
      <c r="L2525" s="288"/>
      <c r="M2525" s="154"/>
      <c r="N2525" s="151"/>
      <c r="O2525" s="155"/>
      <c r="P2525" s="155"/>
      <c r="Q2525" s="155"/>
    </row>
    <row r="2526">
      <c r="A2526" s="287"/>
      <c r="B2526" s="338"/>
      <c r="C2526" s="338"/>
      <c r="D2526" s="339"/>
      <c r="E2526" s="345"/>
      <c r="F2526" s="305"/>
      <c r="G2526" s="305"/>
      <c r="H2526" s="305"/>
      <c r="I2526" s="230"/>
      <c r="J2526" s="246"/>
      <c r="K2526" s="359"/>
      <c r="L2526" s="285"/>
      <c r="M2526" s="154"/>
      <c r="N2526" s="151"/>
      <c r="O2526" s="155"/>
      <c r="P2526" s="155"/>
      <c r="Q2526" s="155"/>
    </row>
    <row r="2527">
      <c r="A2527" s="287"/>
      <c r="B2527" s="338"/>
      <c r="C2527" s="338"/>
      <c r="D2527" s="339"/>
      <c r="E2527" s="345"/>
      <c r="F2527" s="304"/>
      <c r="G2527" s="304"/>
      <c r="H2527" s="304"/>
      <c r="I2527" s="228"/>
      <c r="J2527" s="250"/>
      <c r="K2527" s="360"/>
      <c r="L2527" s="288"/>
      <c r="M2527" s="154"/>
      <c r="N2527" s="151"/>
      <c r="O2527" s="155"/>
      <c r="P2527" s="155"/>
      <c r="Q2527" s="155"/>
    </row>
    <row r="2528">
      <c r="A2528" s="287"/>
      <c r="B2528" s="338"/>
      <c r="C2528" s="338"/>
      <c r="D2528" s="339"/>
      <c r="E2528" s="345"/>
      <c r="F2528" s="305"/>
      <c r="G2528" s="305"/>
      <c r="H2528" s="305"/>
      <c r="I2528" s="230"/>
      <c r="J2528" s="246"/>
      <c r="K2528" s="359"/>
      <c r="L2528" s="285"/>
      <c r="M2528" s="154"/>
      <c r="N2528" s="151"/>
      <c r="O2528" s="155"/>
      <c r="P2528" s="155"/>
      <c r="Q2528" s="155"/>
    </row>
    <row r="2529">
      <c r="A2529" s="287"/>
      <c r="B2529" s="338"/>
      <c r="C2529" s="338"/>
      <c r="D2529" s="339"/>
      <c r="E2529" s="345"/>
      <c r="F2529" s="304"/>
      <c r="G2529" s="304"/>
      <c r="H2529" s="304"/>
      <c r="I2529" s="228"/>
      <c r="J2529" s="250"/>
      <c r="K2529" s="360"/>
      <c r="L2529" s="288"/>
      <c r="M2529" s="154"/>
      <c r="N2529" s="151"/>
      <c r="O2529" s="155"/>
      <c r="P2529" s="155"/>
      <c r="Q2529" s="155"/>
    </row>
    <row r="2530">
      <c r="A2530" s="287"/>
      <c r="B2530" s="338"/>
      <c r="C2530" s="338"/>
      <c r="D2530" s="339"/>
      <c r="E2530" s="345"/>
      <c r="F2530" s="305"/>
      <c r="G2530" s="305"/>
      <c r="H2530" s="305"/>
      <c r="I2530" s="230"/>
      <c r="J2530" s="246"/>
      <c r="K2530" s="359"/>
      <c r="L2530" s="285"/>
      <c r="M2530" s="154"/>
      <c r="N2530" s="151"/>
      <c r="O2530" s="155"/>
      <c r="P2530" s="155"/>
      <c r="Q2530" s="155"/>
    </row>
    <row r="2531">
      <c r="A2531" s="287"/>
      <c r="B2531" s="338"/>
      <c r="C2531" s="338"/>
      <c r="D2531" s="339"/>
      <c r="E2531" s="345"/>
      <c r="F2531" s="304"/>
      <c r="G2531" s="304"/>
      <c r="H2531" s="304"/>
      <c r="I2531" s="228"/>
      <c r="J2531" s="250"/>
      <c r="K2531" s="360"/>
      <c r="L2531" s="288"/>
      <c r="M2531" s="154"/>
      <c r="N2531" s="151"/>
      <c r="O2531" s="155"/>
      <c r="P2531" s="155"/>
      <c r="Q2531" s="155"/>
    </row>
    <row r="2532">
      <c r="A2532" s="287"/>
      <c r="B2532" s="338"/>
      <c r="C2532" s="338"/>
      <c r="D2532" s="339"/>
      <c r="E2532" s="345"/>
      <c r="F2532" s="305"/>
      <c r="G2532" s="305"/>
      <c r="H2532" s="305"/>
      <c r="I2532" s="230"/>
      <c r="J2532" s="246"/>
      <c r="K2532" s="359"/>
      <c r="L2532" s="285"/>
      <c r="M2532" s="154"/>
      <c r="N2532" s="151"/>
      <c r="O2532" s="155"/>
      <c r="P2532" s="155"/>
      <c r="Q2532" s="155"/>
    </row>
    <row r="2533">
      <c r="A2533" s="287"/>
      <c r="B2533" s="338"/>
      <c r="C2533" s="338"/>
      <c r="D2533" s="339"/>
      <c r="E2533" s="345"/>
      <c r="F2533" s="304"/>
      <c r="G2533" s="304"/>
      <c r="H2533" s="304"/>
      <c r="I2533" s="228"/>
      <c r="J2533" s="250"/>
      <c r="K2533" s="360"/>
      <c r="L2533" s="288"/>
      <c r="M2533" s="154"/>
      <c r="N2533" s="151"/>
      <c r="O2533" s="155"/>
      <c r="P2533" s="155"/>
      <c r="Q2533" s="155"/>
    </row>
    <row r="2534">
      <c r="A2534" s="287"/>
      <c r="B2534" s="338"/>
      <c r="C2534" s="338"/>
      <c r="D2534" s="339"/>
      <c r="E2534" s="345"/>
      <c r="F2534" s="305"/>
      <c r="G2534" s="305"/>
      <c r="H2534" s="305"/>
      <c r="I2534" s="230"/>
      <c r="J2534" s="246"/>
      <c r="K2534" s="359"/>
      <c r="L2534" s="285"/>
      <c r="M2534" s="154"/>
      <c r="N2534" s="151"/>
      <c r="O2534" s="155"/>
      <c r="P2534" s="155"/>
      <c r="Q2534" s="155"/>
    </row>
    <row r="2535">
      <c r="A2535" s="287"/>
      <c r="B2535" s="338"/>
      <c r="C2535" s="338"/>
      <c r="D2535" s="339"/>
      <c r="E2535" s="345"/>
      <c r="F2535" s="304"/>
      <c r="G2535" s="304"/>
      <c r="H2535" s="304"/>
      <c r="I2535" s="228"/>
      <c r="J2535" s="250"/>
      <c r="K2535" s="360"/>
      <c r="L2535" s="288"/>
      <c r="M2535" s="154"/>
      <c r="N2535" s="151"/>
      <c r="O2535" s="155"/>
      <c r="P2535" s="155"/>
      <c r="Q2535" s="155"/>
    </row>
    <row r="2536">
      <c r="A2536" s="287"/>
      <c r="B2536" s="338"/>
      <c r="C2536" s="338"/>
      <c r="D2536" s="339"/>
      <c r="E2536" s="345"/>
      <c r="F2536" s="305"/>
      <c r="G2536" s="305"/>
      <c r="H2536" s="305"/>
      <c r="I2536" s="230"/>
      <c r="J2536" s="246"/>
      <c r="K2536" s="359"/>
      <c r="L2536" s="285"/>
      <c r="M2536" s="154"/>
      <c r="N2536" s="151"/>
      <c r="O2536" s="155"/>
      <c r="P2536" s="155"/>
      <c r="Q2536" s="155"/>
    </row>
    <row r="2537">
      <c r="A2537" s="287"/>
      <c r="B2537" s="338"/>
      <c r="C2537" s="338"/>
      <c r="D2537" s="339"/>
      <c r="E2537" s="345"/>
      <c r="F2537" s="304"/>
      <c r="G2537" s="304"/>
      <c r="H2537" s="304"/>
      <c r="I2537" s="228"/>
      <c r="J2537" s="250"/>
      <c r="K2537" s="360"/>
      <c r="L2537" s="288"/>
      <c r="M2537" s="154"/>
      <c r="N2537" s="151"/>
      <c r="O2537" s="155"/>
      <c r="P2537" s="155"/>
      <c r="Q2537" s="155"/>
    </row>
    <row r="2538">
      <c r="A2538" s="287"/>
      <c r="B2538" s="338"/>
      <c r="C2538" s="338"/>
      <c r="D2538" s="339"/>
      <c r="E2538" s="345"/>
      <c r="F2538" s="305"/>
      <c r="G2538" s="305"/>
      <c r="H2538" s="305"/>
      <c r="I2538" s="230"/>
      <c r="J2538" s="246"/>
      <c r="K2538" s="359"/>
      <c r="L2538" s="285"/>
      <c r="M2538" s="154"/>
      <c r="N2538" s="151"/>
      <c r="O2538" s="155"/>
      <c r="P2538" s="155"/>
      <c r="Q2538" s="155"/>
    </row>
    <row r="2539">
      <c r="A2539" s="287"/>
      <c r="B2539" s="338"/>
      <c r="C2539" s="338"/>
      <c r="D2539" s="339"/>
      <c r="E2539" s="345"/>
      <c r="F2539" s="304"/>
      <c r="G2539" s="304"/>
      <c r="H2539" s="304"/>
      <c r="I2539" s="228"/>
      <c r="J2539" s="250"/>
      <c r="K2539" s="360"/>
      <c r="L2539" s="288"/>
      <c r="M2539" s="154"/>
      <c r="N2539" s="151"/>
      <c r="O2539" s="155"/>
      <c r="P2539" s="155"/>
      <c r="Q2539" s="155"/>
    </row>
    <row r="2540">
      <c r="A2540" s="287"/>
      <c r="B2540" s="338"/>
      <c r="C2540" s="338"/>
      <c r="D2540" s="339"/>
      <c r="E2540" s="345"/>
      <c r="F2540" s="305"/>
      <c r="G2540" s="305"/>
      <c r="H2540" s="305"/>
      <c r="I2540" s="230"/>
      <c r="J2540" s="246"/>
      <c r="K2540" s="359"/>
      <c r="L2540" s="285"/>
      <c r="M2540" s="154"/>
      <c r="N2540" s="151"/>
      <c r="O2540" s="155"/>
      <c r="P2540" s="155"/>
      <c r="Q2540" s="155"/>
    </row>
    <row r="2541">
      <c r="A2541" s="287"/>
      <c r="B2541" s="338"/>
      <c r="C2541" s="338"/>
      <c r="D2541" s="339"/>
      <c r="E2541" s="345"/>
      <c r="F2541" s="304"/>
      <c r="G2541" s="304"/>
      <c r="H2541" s="304"/>
      <c r="I2541" s="228"/>
      <c r="J2541" s="250"/>
      <c r="K2541" s="360"/>
      <c r="L2541" s="288"/>
      <c r="M2541" s="154"/>
      <c r="N2541" s="151"/>
      <c r="O2541" s="155"/>
      <c r="P2541" s="155"/>
      <c r="Q2541" s="155"/>
    </row>
    <row r="2542">
      <c r="A2542" s="287"/>
      <c r="B2542" s="338"/>
      <c r="C2542" s="338"/>
      <c r="D2542" s="339"/>
      <c r="E2542" s="345"/>
      <c r="F2542" s="305"/>
      <c r="G2542" s="305"/>
      <c r="H2542" s="305"/>
      <c r="I2542" s="230"/>
      <c r="J2542" s="246"/>
      <c r="K2542" s="359"/>
      <c r="L2542" s="285"/>
      <c r="M2542" s="154"/>
      <c r="N2542" s="151"/>
      <c r="O2542" s="155"/>
      <c r="P2542" s="155"/>
      <c r="Q2542" s="155"/>
    </row>
    <row r="2543">
      <c r="A2543" s="287"/>
      <c r="B2543" s="338"/>
      <c r="C2543" s="338"/>
      <c r="D2543" s="339"/>
      <c r="E2543" s="345"/>
      <c r="F2543" s="304"/>
      <c r="G2543" s="304"/>
      <c r="H2543" s="304"/>
      <c r="I2543" s="228"/>
      <c r="J2543" s="250"/>
      <c r="K2543" s="360"/>
      <c r="L2543" s="288"/>
      <c r="M2543" s="154"/>
      <c r="N2543" s="151"/>
      <c r="O2543" s="155"/>
      <c r="P2543" s="155"/>
      <c r="Q2543" s="155"/>
    </row>
    <row r="2544">
      <c r="A2544" s="287"/>
      <c r="B2544" s="338"/>
      <c r="C2544" s="338"/>
      <c r="D2544" s="339"/>
      <c r="E2544" s="345"/>
      <c r="F2544" s="305"/>
      <c r="G2544" s="305"/>
      <c r="H2544" s="305"/>
      <c r="I2544" s="230"/>
      <c r="J2544" s="246"/>
      <c r="K2544" s="359"/>
      <c r="L2544" s="285"/>
      <c r="M2544" s="154"/>
      <c r="N2544" s="151"/>
      <c r="O2544" s="155"/>
      <c r="P2544" s="155"/>
      <c r="Q2544" s="155"/>
    </row>
    <row r="2545">
      <c r="A2545" s="287"/>
      <c r="B2545" s="338"/>
      <c r="C2545" s="338"/>
      <c r="D2545" s="339"/>
      <c r="E2545" s="345"/>
      <c r="F2545" s="304"/>
      <c r="G2545" s="304"/>
      <c r="H2545" s="304"/>
      <c r="I2545" s="228"/>
      <c r="J2545" s="250"/>
      <c r="K2545" s="360"/>
      <c r="L2545" s="288"/>
      <c r="M2545" s="154"/>
      <c r="N2545" s="151"/>
      <c r="O2545" s="155"/>
      <c r="P2545" s="155"/>
      <c r="Q2545" s="155"/>
    </row>
    <row r="2546">
      <c r="A2546" s="287"/>
      <c r="B2546" s="338"/>
      <c r="C2546" s="338"/>
      <c r="D2546" s="339"/>
      <c r="E2546" s="345"/>
      <c r="F2546" s="305"/>
      <c r="G2546" s="305"/>
      <c r="H2546" s="305"/>
      <c r="I2546" s="230"/>
      <c r="J2546" s="246"/>
      <c r="K2546" s="359"/>
      <c r="L2546" s="285"/>
      <c r="M2546" s="154"/>
      <c r="N2546" s="151"/>
      <c r="O2546" s="155"/>
      <c r="P2546" s="155"/>
      <c r="Q2546" s="155"/>
    </row>
    <row r="2547">
      <c r="A2547" s="287"/>
      <c r="B2547" s="338"/>
      <c r="C2547" s="338"/>
      <c r="D2547" s="339"/>
      <c r="E2547" s="345"/>
      <c r="F2547" s="304"/>
      <c r="G2547" s="304"/>
      <c r="H2547" s="304"/>
      <c r="I2547" s="228"/>
      <c r="J2547" s="250"/>
      <c r="K2547" s="360"/>
      <c r="L2547" s="288"/>
      <c r="M2547" s="154"/>
      <c r="N2547" s="151"/>
      <c r="O2547" s="155"/>
      <c r="P2547" s="155"/>
      <c r="Q2547" s="155"/>
    </row>
    <row r="2548">
      <c r="A2548" s="287"/>
      <c r="B2548" s="338"/>
      <c r="C2548" s="338"/>
      <c r="D2548" s="339"/>
      <c r="E2548" s="345"/>
      <c r="F2548" s="305"/>
      <c r="G2548" s="305"/>
      <c r="H2548" s="305"/>
      <c r="I2548" s="230"/>
      <c r="J2548" s="246"/>
      <c r="K2548" s="359"/>
      <c r="L2548" s="285"/>
      <c r="M2548" s="154"/>
      <c r="N2548" s="151"/>
      <c r="O2548" s="155"/>
      <c r="P2548" s="155"/>
      <c r="Q2548" s="155"/>
    </row>
    <row r="2549">
      <c r="A2549" s="287"/>
      <c r="B2549" s="338"/>
      <c r="C2549" s="338"/>
      <c r="D2549" s="339"/>
      <c r="E2549" s="345"/>
      <c r="F2549" s="304"/>
      <c r="G2549" s="304"/>
      <c r="H2549" s="304"/>
      <c r="I2549" s="228"/>
      <c r="J2549" s="250"/>
      <c r="K2549" s="360"/>
      <c r="L2549" s="288"/>
      <c r="M2549" s="154"/>
      <c r="N2549" s="151"/>
      <c r="O2549" s="155"/>
      <c r="P2549" s="155"/>
      <c r="Q2549" s="155"/>
    </row>
    <row r="2550">
      <c r="A2550" s="287"/>
      <c r="B2550" s="338"/>
      <c r="C2550" s="338"/>
      <c r="D2550" s="339"/>
      <c r="E2550" s="345"/>
      <c r="F2550" s="305"/>
      <c r="G2550" s="305"/>
      <c r="H2550" s="305"/>
      <c r="I2550" s="230"/>
      <c r="J2550" s="246"/>
      <c r="K2550" s="359"/>
      <c r="L2550" s="285"/>
      <c r="M2550" s="154"/>
      <c r="N2550" s="151"/>
      <c r="O2550" s="155"/>
      <c r="P2550" s="155"/>
      <c r="Q2550" s="155"/>
    </row>
    <row r="2551">
      <c r="A2551" s="287"/>
      <c r="B2551" s="338"/>
      <c r="C2551" s="338"/>
      <c r="D2551" s="339"/>
      <c r="E2551" s="345"/>
      <c r="F2551" s="304"/>
      <c r="G2551" s="304"/>
      <c r="H2551" s="304"/>
      <c r="I2551" s="228"/>
      <c r="J2551" s="250"/>
      <c r="K2551" s="360"/>
      <c r="L2551" s="288"/>
      <c r="M2551" s="154"/>
      <c r="N2551" s="151"/>
      <c r="O2551" s="155"/>
      <c r="P2551" s="155"/>
      <c r="Q2551" s="155"/>
    </row>
    <row r="2552">
      <c r="A2552" s="287"/>
      <c r="B2552" s="338"/>
      <c r="C2552" s="338"/>
      <c r="D2552" s="339"/>
      <c r="E2552" s="345"/>
      <c r="F2552" s="305"/>
      <c r="G2552" s="305"/>
      <c r="H2552" s="305"/>
      <c r="I2552" s="230"/>
      <c r="J2552" s="246"/>
      <c r="K2552" s="359"/>
      <c r="L2552" s="285"/>
      <c r="M2552" s="154"/>
      <c r="N2552" s="151"/>
      <c r="O2552" s="155"/>
      <c r="P2552" s="155"/>
      <c r="Q2552" s="155"/>
    </row>
    <row r="2553">
      <c r="A2553" s="287"/>
      <c r="B2553" s="338"/>
      <c r="C2553" s="338"/>
      <c r="D2553" s="339"/>
      <c r="E2553" s="345"/>
      <c r="F2553" s="304"/>
      <c r="G2553" s="304"/>
      <c r="H2553" s="304"/>
      <c r="I2553" s="228"/>
      <c r="J2553" s="250"/>
      <c r="K2553" s="360"/>
      <c r="L2553" s="288"/>
      <c r="M2553" s="154"/>
      <c r="N2553" s="151"/>
      <c r="O2553" s="155"/>
      <c r="P2553" s="155"/>
      <c r="Q2553" s="155"/>
    </row>
    <row r="2554">
      <c r="A2554" s="287"/>
      <c r="B2554" s="338"/>
      <c r="C2554" s="338"/>
      <c r="D2554" s="339"/>
      <c r="E2554" s="345"/>
      <c r="F2554" s="305"/>
      <c r="G2554" s="305"/>
      <c r="H2554" s="305"/>
      <c r="I2554" s="230"/>
      <c r="J2554" s="246"/>
      <c r="K2554" s="359"/>
      <c r="L2554" s="285"/>
      <c r="M2554" s="154"/>
      <c r="N2554" s="151"/>
      <c r="O2554" s="155"/>
      <c r="P2554" s="155"/>
      <c r="Q2554" s="155"/>
    </row>
    <row r="2555">
      <c r="A2555" s="287"/>
      <c r="B2555" s="338"/>
      <c r="C2555" s="338"/>
      <c r="D2555" s="339"/>
      <c r="E2555" s="345"/>
      <c r="F2555" s="304"/>
      <c r="G2555" s="304"/>
      <c r="H2555" s="304"/>
      <c r="I2555" s="228"/>
      <c r="J2555" s="250"/>
      <c r="K2555" s="360"/>
      <c r="L2555" s="288"/>
      <c r="M2555" s="154"/>
      <c r="N2555" s="151"/>
      <c r="O2555" s="155"/>
      <c r="P2555" s="155"/>
      <c r="Q2555" s="155"/>
    </row>
    <row r="2556">
      <c r="A2556" s="287"/>
      <c r="B2556" s="338"/>
      <c r="C2556" s="338"/>
      <c r="D2556" s="339"/>
      <c r="E2556" s="345"/>
      <c r="F2556" s="305"/>
      <c r="G2556" s="305"/>
      <c r="H2556" s="305"/>
      <c r="I2556" s="230"/>
      <c r="J2556" s="246"/>
      <c r="K2556" s="359"/>
      <c r="L2556" s="285"/>
      <c r="M2556" s="154"/>
      <c r="N2556" s="151"/>
      <c r="O2556" s="155"/>
      <c r="P2556" s="155"/>
      <c r="Q2556" s="155"/>
    </row>
    <row r="2557">
      <c r="A2557" s="287"/>
      <c r="B2557" s="338"/>
      <c r="C2557" s="338"/>
      <c r="D2557" s="339"/>
      <c r="E2557" s="345"/>
      <c r="F2557" s="304"/>
      <c r="G2557" s="304"/>
      <c r="H2557" s="304"/>
      <c r="I2557" s="228"/>
      <c r="J2557" s="250"/>
      <c r="K2557" s="360"/>
      <c r="L2557" s="288"/>
      <c r="M2557" s="154"/>
      <c r="N2557" s="151"/>
      <c r="O2557" s="155"/>
      <c r="P2557" s="155"/>
      <c r="Q2557" s="155"/>
    </row>
    <row r="2558">
      <c r="A2558" s="287"/>
      <c r="B2558" s="338"/>
      <c r="C2558" s="338"/>
      <c r="D2558" s="339"/>
      <c r="E2558" s="345"/>
      <c r="F2558" s="305"/>
      <c r="G2558" s="305"/>
      <c r="H2558" s="305"/>
      <c r="I2558" s="230"/>
      <c r="J2558" s="246"/>
      <c r="K2558" s="359"/>
      <c r="L2558" s="285"/>
      <c r="M2558" s="154"/>
      <c r="N2558" s="151"/>
      <c r="O2558" s="155"/>
      <c r="P2558" s="155"/>
      <c r="Q2558" s="155"/>
    </row>
    <row r="2559">
      <c r="A2559" s="287"/>
      <c r="B2559" s="338"/>
      <c r="C2559" s="338"/>
      <c r="D2559" s="339"/>
      <c r="E2559" s="345"/>
      <c r="F2559" s="304"/>
      <c r="G2559" s="304"/>
      <c r="H2559" s="304"/>
      <c r="I2559" s="228"/>
      <c r="J2559" s="250"/>
      <c r="K2559" s="360"/>
      <c r="L2559" s="288"/>
      <c r="M2559" s="154"/>
      <c r="N2559" s="151"/>
      <c r="O2559" s="155"/>
      <c r="P2559" s="155"/>
      <c r="Q2559" s="155"/>
    </row>
    <row r="2560">
      <c r="A2560" s="287"/>
      <c r="B2560" s="338"/>
      <c r="C2560" s="338"/>
      <c r="D2560" s="339"/>
      <c r="E2560" s="345"/>
      <c r="F2560" s="305"/>
      <c r="G2560" s="305"/>
      <c r="H2560" s="305"/>
      <c r="I2560" s="230"/>
      <c r="J2560" s="246"/>
      <c r="K2560" s="359"/>
      <c r="L2560" s="285"/>
      <c r="M2560" s="154"/>
      <c r="N2560" s="151"/>
      <c r="O2560" s="155"/>
      <c r="P2560" s="155"/>
      <c r="Q2560" s="155"/>
    </row>
    <row r="2561">
      <c r="A2561" s="287"/>
      <c r="B2561" s="338"/>
      <c r="C2561" s="338"/>
      <c r="D2561" s="339"/>
      <c r="E2561" s="345"/>
      <c r="F2561" s="304"/>
      <c r="G2561" s="304"/>
      <c r="H2561" s="304"/>
      <c r="I2561" s="228"/>
      <c r="J2561" s="250"/>
      <c r="K2561" s="360"/>
      <c r="L2561" s="288"/>
      <c r="M2561" s="154"/>
      <c r="N2561" s="151"/>
      <c r="O2561" s="155"/>
      <c r="P2561" s="155"/>
      <c r="Q2561" s="155"/>
    </row>
    <row r="2562">
      <c r="A2562" s="287"/>
      <c r="B2562" s="338"/>
      <c r="C2562" s="338"/>
      <c r="D2562" s="339"/>
      <c r="E2562" s="345"/>
      <c r="F2562" s="305"/>
      <c r="G2562" s="305"/>
      <c r="H2562" s="305"/>
      <c r="I2562" s="230"/>
      <c r="J2562" s="246"/>
      <c r="K2562" s="359"/>
      <c r="L2562" s="285"/>
      <c r="M2562" s="154"/>
      <c r="N2562" s="151"/>
      <c r="O2562" s="155"/>
      <c r="P2562" s="155"/>
      <c r="Q2562" s="155"/>
    </row>
    <row r="2563">
      <c r="A2563" s="287"/>
      <c r="B2563" s="338"/>
      <c r="C2563" s="338"/>
      <c r="D2563" s="339"/>
      <c r="E2563" s="345"/>
      <c r="F2563" s="304"/>
      <c r="G2563" s="304"/>
      <c r="H2563" s="304"/>
      <c r="I2563" s="228"/>
      <c r="J2563" s="250"/>
      <c r="K2563" s="360"/>
      <c r="L2563" s="288"/>
      <c r="M2563" s="154"/>
      <c r="N2563" s="151"/>
      <c r="O2563" s="155"/>
      <c r="P2563" s="155"/>
      <c r="Q2563" s="155"/>
    </row>
    <row r="2564">
      <c r="A2564" s="287"/>
      <c r="B2564" s="338"/>
      <c r="C2564" s="338"/>
      <c r="D2564" s="339"/>
      <c r="E2564" s="345"/>
      <c r="F2564" s="305"/>
      <c r="G2564" s="305"/>
      <c r="H2564" s="305"/>
      <c r="I2564" s="230"/>
      <c r="J2564" s="246"/>
      <c r="K2564" s="359"/>
      <c r="L2564" s="285"/>
      <c r="M2564" s="154"/>
      <c r="N2564" s="151"/>
      <c r="O2564" s="155"/>
      <c r="P2564" s="155"/>
      <c r="Q2564" s="155"/>
    </row>
    <row r="2565">
      <c r="A2565" s="287"/>
      <c r="B2565" s="338"/>
      <c r="C2565" s="338"/>
      <c r="D2565" s="339"/>
      <c r="E2565" s="345"/>
      <c r="F2565" s="304"/>
      <c r="G2565" s="304"/>
      <c r="H2565" s="304"/>
      <c r="I2565" s="228"/>
      <c r="J2565" s="250"/>
      <c r="K2565" s="360"/>
      <c r="L2565" s="288"/>
      <c r="M2565" s="154"/>
      <c r="N2565" s="151"/>
      <c r="O2565" s="155"/>
      <c r="P2565" s="155"/>
      <c r="Q2565" s="155"/>
    </row>
    <row r="2566">
      <c r="A2566" s="287"/>
      <c r="B2566" s="338"/>
      <c r="C2566" s="338"/>
      <c r="D2566" s="339"/>
      <c r="E2566" s="345"/>
      <c r="F2566" s="305"/>
      <c r="G2566" s="305"/>
      <c r="H2566" s="305"/>
      <c r="I2566" s="230"/>
      <c r="J2566" s="246"/>
      <c r="K2566" s="359"/>
      <c r="L2566" s="285"/>
      <c r="M2566" s="154"/>
      <c r="N2566" s="151"/>
      <c r="O2566" s="155"/>
      <c r="P2566" s="155"/>
      <c r="Q2566" s="155"/>
    </row>
    <row r="2567">
      <c r="A2567" s="287"/>
      <c r="B2567" s="338"/>
      <c r="C2567" s="338"/>
      <c r="D2567" s="339"/>
      <c r="E2567" s="345"/>
      <c r="F2567" s="304"/>
      <c r="G2567" s="304"/>
      <c r="H2567" s="304"/>
      <c r="I2567" s="228"/>
      <c r="J2567" s="250"/>
      <c r="K2567" s="360"/>
      <c r="L2567" s="288"/>
      <c r="M2567" s="154"/>
      <c r="N2567" s="151"/>
      <c r="O2567" s="155"/>
      <c r="P2567" s="155"/>
      <c r="Q2567" s="155"/>
    </row>
    <row r="2568">
      <c r="A2568" s="287"/>
      <c r="B2568" s="338"/>
      <c r="C2568" s="338"/>
      <c r="D2568" s="339"/>
      <c r="E2568" s="345"/>
      <c r="F2568" s="305"/>
      <c r="G2568" s="305"/>
      <c r="H2568" s="305"/>
      <c r="I2568" s="230"/>
      <c r="J2568" s="246"/>
      <c r="K2568" s="359"/>
      <c r="L2568" s="285"/>
      <c r="M2568" s="154"/>
      <c r="N2568" s="151"/>
      <c r="O2568" s="155"/>
      <c r="P2568" s="155"/>
      <c r="Q2568" s="155"/>
    </row>
    <row r="2569">
      <c r="A2569" s="287"/>
      <c r="B2569" s="338"/>
      <c r="C2569" s="338"/>
      <c r="D2569" s="339"/>
      <c r="E2569" s="345"/>
      <c r="F2569" s="304"/>
      <c r="G2569" s="304"/>
      <c r="H2569" s="304"/>
      <c r="I2569" s="228"/>
      <c r="J2569" s="250"/>
      <c r="K2569" s="360"/>
      <c r="L2569" s="288"/>
      <c r="M2569" s="154"/>
      <c r="N2569" s="151"/>
      <c r="O2569" s="155"/>
      <c r="P2569" s="155"/>
      <c r="Q2569" s="155"/>
    </row>
    <row r="2570">
      <c r="A2570" s="287"/>
      <c r="B2570" s="338"/>
      <c r="C2570" s="338"/>
      <c r="D2570" s="339"/>
      <c r="E2570" s="345"/>
      <c r="F2570" s="305"/>
      <c r="G2570" s="305"/>
      <c r="H2570" s="305"/>
      <c r="I2570" s="230"/>
      <c r="J2570" s="246"/>
      <c r="K2570" s="359"/>
      <c r="L2570" s="285"/>
      <c r="M2570" s="154"/>
      <c r="N2570" s="151"/>
      <c r="O2570" s="155"/>
      <c r="P2570" s="155"/>
      <c r="Q2570" s="155"/>
    </row>
    <row r="2571">
      <c r="A2571" s="287"/>
      <c r="B2571" s="338"/>
      <c r="C2571" s="338"/>
      <c r="D2571" s="339"/>
      <c r="E2571" s="345"/>
      <c r="F2571" s="304"/>
      <c r="G2571" s="304"/>
      <c r="H2571" s="304"/>
      <c r="I2571" s="228"/>
      <c r="J2571" s="250"/>
      <c r="K2571" s="360"/>
      <c r="L2571" s="288"/>
      <c r="M2571" s="154"/>
      <c r="N2571" s="151"/>
      <c r="O2571" s="155"/>
      <c r="P2571" s="155"/>
      <c r="Q2571" s="155"/>
    </row>
    <row r="2572">
      <c r="A2572" s="287"/>
      <c r="B2572" s="338"/>
      <c r="C2572" s="338"/>
      <c r="D2572" s="339"/>
      <c r="E2572" s="345"/>
      <c r="F2572" s="305"/>
      <c r="G2572" s="305"/>
      <c r="H2572" s="305"/>
      <c r="I2572" s="230"/>
      <c r="J2572" s="246"/>
      <c r="K2572" s="359"/>
      <c r="L2572" s="285"/>
      <c r="M2572" s="154"/>
      <c r="N2572" s="151"/>
      <c r="O2572" s="155"/>
      <c r="P2572" s="155"/>
      <c r="Q2572" s="155"/>
    </row>
    <row r="2573">
      <c r="A2573" s="287"/>
      <c r="B2573" s="338"/>
      <c r="C2573" s="338"/>
      <c r="D2573" s="339"/>
      <c r="E2573" s="345"/>
      <c r="F2573" s="304"/>
      <c r="G2573" s="304"/>
      <c r="H2573" s="304"/>
      <c r="I2573" s="228"/>
      <c r="J2573" s="250"/>
      <c r="K2573" s="360"/>
      <c r="L2573" s="288"/>
      <c r="M2573" s="154"/>
      <c r="N2573" s="151"/>
      <c r="O2573" s="155"/>
      <c r="P2573" s="155"/>
      <c r="Q2573" s="155"/>
    </row>
    <row r="2574">
      <c r="A2574" s="287"/>
      <c r="B2574" s="338"/>
      <c r="C2574" s="338"/>
      <c r="D2574" s="339"/>
      <c r="E2574" s="345"/>
      <c r="F2574" s="305"/>
      <c r="G2574" s="305"/>
      <c r="H2574" s="305"/>
      <c r="I2574" s="230"/>
      <c r="J2574" s="246"/>
      <c r="K2574" s="359"/>
      <c r="L2574" s="285"/>
      <c r="M2574" s="154"/>
      <c r="N2574" s="151"/>
      <c r="O2574" s="155"/>
      <c r="P2574" s="155"/>
      <c r="Q2574" s="155"/>
    </row>
    <row r="2575">
      <c r="A2575" s="287"/>
      <c r="B2575" s="338"/>
      <c r="C2575" s="338"/>
      <c r="D2575" s="339"/>
      <c r="E2575" s="345"/>
      <c r="F2575" s="304"/>
      <c r="G2575" s="304"/>
      <c r="H2575" s="304"/>
      <c r="I2575" s="228"/>
      <c r="J2575" s="250"/>
      <c r="K2575" s="360"/>
      <c r="L2575" s="288"/>
      <c r="M2575" s="154"/>
      <c r="N2575" s="151"/>
      <c r="O2575" s="155"/>
      <c r="P2575" s="155"/>
      <c r="Q2575" s="155"/>
    </row>
    <row r="2576">
      <c r="A2576" s="287"/>
      <c r="B2576" s="338"/>
      <c r="C2576" s="338"/>
      <c r="D2576" s="339"/>
      <c r="E2576" s="345"/>
      <c r="F2576" s="305"/>
      <c r="G2576" s="305"/>
      <c r="H2576" s="305"/>
      <c r="I2576" s="230"/>
      <c r="J2576" s="246"/>
      <c r="K2576" s="359"/>
      <c r="L2576" s="285"/>
      <c r="M2576" s="154"/>
      <c r="N2576" s="151"/>
      <c r="O2576" s="155"/>
      <c r="P2576" s="155"/>
      <c r="Q2576" s="155"/>
    </row>
    <row r="2577">
      <c r="A2577" s="287"/>
      <c r="B2577" s="338"/>
      <c r="C2577" s="338"/>
      <c r="D2577" s="339"/>
      <c r="E2577" s="345"/>
      <c r="F2577" s="304"/>
      <c r="G2577" s="304"/>
      <c r="H2577" s="304"/>
      <c r="I2577" s="228"/>
      <c r="J2577" s="250"/>
      <c r="K2577" s="360"/>
      <c r="L2577" s="288"/>
      <c r="M2577" s="154"/>
      <c r="N2577" s="151"/>
      <c r="O2577" s="155"/>
      <c r="P2577" s="155"/>
      <c r="Q2577" s="155"/>
    </row>
    <row r="2578">
      <c r="A2578" s="287"/>
      <c r="B2578" s="338"/>
      <c r="C2578" s="338"/>
      <c r="D2578" s="339"/>
      <c r="E2578" s="345"/>
      <c r="F2578" s="305"/>
      <c r="G2578" s="305"/>
      <c r="H2578" s="305"/>
      <c r="I2578" s="230"/>
      <c r="J2578" s="246"/>
      <c r="K2578" s="359"/>
      <c r="L2578" s="285"/>
      <c r="M2578" s="154"/>
      <c r="N2578" s="151"/>
      <c r="O2578" s="155"/>
      <c r="P2578" s="155"/>
      <c r="Q2578" s="155"/>
    </row>
    <row r="2579">
      <c r="A2579" s="287"/>
      <c r="B2579" s="338"/>
      <c r="C2579" s="338"/>
      <c r="D2579" s="339"/>
      <c r="E2579" s="345"/>
      <c r="F2579" s="304"/>
      <c r="G2579" s="304"/>
      <c r="H2579" s="304"/>
      <c r="I2579" s="228"/>
      <c r="J2579" s="250"/>
      <c r="K2579" s="360"/>
      <c r="L2579" s="288"/>
      <c r="M2579" s="154"/>
      <c r="N2579" s="151"/>
      <c r="O2579" s="155"/>
      <c r="P2579" s="155"/>
      <c r="Q2579" s="155"/>
    </row>
    <row r="2580">
      <c r="A2580" s="287"/>
      <c r="B2580" s="338"/>
      <c r="C2580" s="338"/>
      <c r="D2580" s="339"/>
      <c r="E2580" s="345"/>
      <c r="F2580" s="305"/>
      <c r="G2580" s="305"/>
      <c r="H2580" s="305"/>
      <c r="I2580" s="230"/>
      <c r="J2580" s="246"/>
      <c r="K2580" s="359"/>
      <c r="L2580" s="285"/>
      <c r="M2580" s="154"/>
      <c r="N2580" s="151"/>
      <c r="O2580" s="155"/>
      <c r="P2580" s="155"/>
      <c r="Q2580" s="155"/>
    </row>
    <row r="2581">
      <c r="A2581" s="287"/>
      <c r="B2581" s="338"/>
      <c r="C2581" s="338"/>
      <c r="D2581" s="339"/>
      <c r="E2581" s="345"/>
      <c r="F2581" s="304"/>
      <c r="G2581" s="304"/>
      <c r="H2581" s="304"/>
      <c r="I2581" s="228"/>
      <c r="J2581" s="250"/>
      <c r="K2581" s="360"/>
      <c r="L2581" s="288"/>
      <c r="M2581" s="154"/>
      <c r="N2581" s="151"/>
      <c r="O2581" s="155"/>
      <c r="P2581" s="155"/>
      <c r="Q2581" s="155"/>
    </row>
    <row r="2582">
      <c r="A2582" s="287"/>
      <c r="B2582" s="338"/>
      <c r="C2582" s="338"/>
      <c r="D2582" s="339"/>
      <c r="E2582" s="345"/>
      <c r="F2582" s="305"/>
      <c r="G2582" s="305"/>
      <c r="H2582" s="305"/>
      <c r="I2582" s="230"/>
      <c r="J2582" s="246"/>
      <c r="K2582" s="359"/>
      <c r="L2582" s="285"/>
      <c r="M2582" s="154"/>
      <c r="N2582" s="151"/>
      <c r="O2582" s="155"/>
      <c r="P2582" s="155"/>
      <c r="Q2582" s="155"/>
    </row>
    <row r="2583">
      <c r="A2583" s="287"/>
      <c r="B2583" s="338"/>
      <c r="C2583" s="338"/>
      <c r="D2583" s="339"/>
      <c r="E2583" s="345"/>
      <c r="F2583" s="304"/>
      <c r="G2583" s="304"/>
      <c r="H2583" s="304"/>
      <c r="I2583" s="228"/>
      <c r="J2583" s="250"/>
      <c r="K2583" s="360"/>
      <c r="L2583" s="288"/>
      <c r="M2583" s="154"/>
      <c r="N2583" s="151"/>
      <c r="O2583" s="155"/>
      <c r="P2583" s="155"/>
      <c r="Q2583" s="155"/>
    </row>
    <row r="2584">
      <c r="A2584" s="287"/>
      <c r="B2584" s="338"/>
      <c r="C2584" s="338"/>
      <c r="D2584" s="339"/>
      <c r="E2584" s="345"/>
      <c r="F2584" s="305"/>
      <c r="G2584" s="305"/>
      <c r="H2584" s="305"/>
      <c r="I2584" s="230"/>
      <c r="J2584" s="246"/>
      <c r="K2584" s="359"/>
      <c r="L2584" s="285"/>
      <c r="M2584" s="154"/>
      <c r="N2584" s="151"/>
      <c r="O2584" s="155"/>
      <c r="P2584" s="155"/>
      <c r="Q2584" s="155"/>
    </row>
    <row r="2585">
      <c r="A2585" s="287"/>
      <c r="B2585" s="338"/>
      <c r="C2585" s="338"/>
      <c r="D2585" s="339"/>
      <c r="E2585" s="345"/>
      <c r="F2585" s="304"/>
      <c r="G2585" s="304"/>
      <c r="H2585" s="304"/>
      <c r="I2585" s="228"/>
      <c r="J2585" s="250"/>
      <c r="K2585" s="360"/>
      <c r="L2585" s="288"/>
      <c r="M2585" s="154"/>
      <c r="N2585" s="151"/>
      <c r="O2585" s="155"/>
      <c r="P2585" s="155"/>
      <c r="Q2585" s="155"/>
    </row>
    <row r="2586">
      <c r="A2586" s="287"/>
      <c r="B2586" s="338"/>
      <c r="C2586" s="338"/>
      <c r="D2586" s="339"/>
      <c r="E2586" s="345"/>
      <c r="F2586" s="305"/>
      <c r="G2586" s="305"/>
      <c r="H2586" s="305"/>
      <c r="I2586" s="230"/>
      <c r="J2586" s="246"/>
      <c r="K2586" s="359"/>
      <c r="L2586" s="285"/>
      <c r="M2586" s="154"/>
      <c r="N2586" s="151"/>
      <c r="O2586" s="155"/>
      <c r="P2586" s="155"/>
      <c r="Q2586" s="155"/>
    </row>
    <row r="2587">
      <c r="A2587" s="287"/>
      <c r="B2587" s="338"/>
      <c r="C2587" s="338"/>
      <c r="D2587" s="339"/>
      <c r="E2587" s="345"/>
      <c r="F2587" s="304"/>
      <c r="G2587" s="304"/>
      <c r="H2587" s="304"/>
      <c r="I2587" s="228"/>
      <c r="J2587" s="250"/>
      <c r="K2587" s="360"/>
      <c r="L2587" s="288"/>
      <c r="M2587" s="154"/>
      <c r="N2587" s="151"/>
      <c r="O2587" s="155"/>
      <c r="P2587" s="155"/>
      <c r="Q2587" s="155"/>
    </row>
    <row r="2588">
      <c r="A2588" s="287"/>
      <c r="B2588" s="338"/>
      <c r="C2588" s="338"/>
      <c r="D2588" s="339"/>
      <c r="E2588" s="345"/>
      <c r="F2588" s="305"/>
      <c r="G2588" s="305"/>
      <c r="H2588" s="305"/>
      <c r="I2588" s="230"/>
      <c r="J2588" s="246"/>
      <c r="K2588" s="359"/>
      <c r="L2588" s="285"/>
      <c r="M2588" s="154"/>
      <c r="N2588" s="151"/>
      <c r="O2588" s="155"/>
      <c r="P2588" s="155"/>
      <c r="Q2588" s="155"/>
    </row>
    <row r="2589">
      <c r="A2589" s="287"/>
      <c r="B2589" s="338"/>
      <c r="C2589" s="338"/>
      <c r="D2589" s="339"/>
      <c r="E2589" s="345"/>
      <c r="F2589" s="304"/>
      <c r="G2589" s="304"/>
      <c r="H2589" s="304"/>
      <c r="I2589" s="228"/>
      <c r="J2589" s="250"/>
      <c r="K2589" s="360"/>
      <c r="L2589" s="288"/>
      <c r="M2589" s="154"/>
      <c r="N2589" s="151"/>
      <c r="O2589" s="155"/>
      <c r="P2589" s="155"/>
      <c r="Q2589" s="155"/>
    </row>
    <row r="2590">
      <c r="A2590" s="287"/>
      <c r="B2590" s="338"/>
      <c r="C2590" s="338"/>
      <c r="D2590" s="339"/>
      <c r="E2590" s="345"/>
      <c r="F2590" s="305"/>
      <c r="G2590" s="305"/>
      <c r="H2590" s="305"/>
      <c r="I2590" s="230"/>
      <c r="J2590" s="246"/>
      <c r="K2590" s="359"/>
      <c r="L2590" s="285"/>
      <c r="M2590" s="154"/>
      <c r="N2590" s="151"/>
      <c r="O2590" s="155"/>
      <c r="P2590" s="155"/>
      <c r="Q2590" s="155"/>
    </row>
    <row r="2591">
      <c r="A2591" s="287"/>
      <c r="B2591" s="338"/>
      <c r="C2591" s="338"/>
      <c r="D2591" s="339"/>
      <c r="E2591" s="345"/>
      <c r="F2591" s="304"/>
      <c r="G2591" s="304"/>
      <c r="H2591" s="304"/>
      <c r="I2591" s="228"/>
      <c r="J2591" s="250"/>
      <c r="K2591" s="360"/>
      <c r="L2591" s="288"/>
      <c r="M2591" s="154"/>
      <c r="N2591" s="151"/>
      <c r="O2591" s="155"/>
      <c r="P2591" s="155"/>
      <c r="Q2591" s="155"/>
    </row>
    <row r="2592">
      <c r="A2592" s="287"/>
      <c r="B2592" s="338"/>
      <c r="C2592" s="338"/>
      <c r="D2592" s="339"/>
      <c r="E2592" s="345"/>
      <c r="F2592" s="305"/>
      <c r="G2592" s="305"/>
      <c r="H2592" s="305"/>
      <c r="I2592" s="230"/>
      <c r="J2592" s="246"/>
      <c r="K2592" s="359"/>
      <c r="L2592" s="285"/>
      <c r="M2592" s="154"/>
      <c r="N2592" s="151"/>
      <c r="O2592" s="155"/>
      <c r="P2592" s="155"/>
      <c r="Q2592" s="155"/>
    </row>
    <row r="2593">
      <c r="A2593" s="287"/>
      <c r="B2593" s="338"/>
      <c r="C2593" s="338"/>
      <c r="D2593" s="339"/>
      <c r="E2593" s="345"/>
      <c r="F2593" s="304"/>
      <c r="G2593" s="304"/>
      <c r="H2593" s="304"/>
      <c r="I2593" s="228"/>
      <c r="J2593" s="250"/>
      <c r="K2593" s="360"/>
      <c r="L2593" s="288"/>
      <c r="M2593" s="154"/>
      <c r="N2593" s="151"/>
      <c r="O2593" s="155"/>
      <c r="P2593" s="155"/>
      <c r="Q2593" s="155"/>
    </row>
    <row r="2594">
      <c r="A2594" s="287"/>
      <c r="B2594" s="338"/>
      <c r="C2594" s="338"/>
      <c r="D2594" s="339"/>
      <c r="E2594" s="345"/>
      <c r="F2594" s="305"/>
      <c r="G2594" s="305"/>
      <c r="H2594" s="305"/>
      <c r="I2594" s="230"/>
      <c r="J2594" s="246"/>
      <c r="K2594" s="359"/>
      <c r="L2594" s="285"/>
      <c r="M2594" s="154"/>
      <c r="N2594" s="151"/>
      <c r="O2594" s="155"/>
      <c r="P2594" s="155"/>
      <c r="Q2594" s="155"/>
    </row>
    <row r="2595">
      <c r="A2595" s="287"/>
      <c r="B2595" s="338"/>
      <c r="C2595" s="338"/>
      <c r="D2595" s="339"/>
      <c r="E2595" s="345"/>
      <c r="F2595" s="304"/>
      <c r="G2595" s="304"/>
      <c r="H2595" s="304"/>
      <c r="I2595" s="228"/>
      <c r="J2595" s="250"/>
      <c r="K2595" s="360"/>
      <c r="L2595" s="288"/>
      <c r="M2595" s="154"/>
      <c r="N2595" s="151"/>
      <c r="O2595" s="155"/>
      <c r="P2595" s="155"/>
      <c r="Q2595" s="155"/>
    </row>
    <row r="2596">
      <c r="A2596" s="287"/>
      <c r="B2596" s="338"/>
      <c r="C2596" s="338"/>
      <c r="D2596" s="339"/>
      <c r="E2596" s="345"/>
      <c r="F2596" s="305"/>
      <c r="G2596" s="305"/>
      <c r="H2596" s="305"/>
      <c r="I2596" s="230"/>
      <c r="J2596" s="246"/>
      <c r="K2596" s="359"/>
      <c r="L2596" s="285"/>
      <c r="M2596" s="154"/>
      <c r="N2596" s="151"/>
      <c r="O2596" s="155"/>
      <c r="P2596" s="155"/>
      <c r="Q2596" s="155"/>
    </row>
    <row r="2597">
      <c r="A2597" s="287"/>
      <c r="B2597" s="338"/>
      <c r="C2597" s="338"/>
      <c r="D2597" s="339"/>
      <c r="E2597" s="345"/>
      <c r="F2597" s="304"/>
      <c r="G2597" s="304"/>
      <c r="H2597" s="304"/>
      <c r="I2597" s="228"/>
      <c r="J2597" s="250"/>
      <c r="K2597" s="360"/>
      <c r="L2597" s="288"/>
      <c r="M2597" s="154"/>
      <c r="N2597" s="151"/>
      <c r="O2597" s="155"/>
      <c r="P2597" s="155"/>
      <c r="Q2597" s="155"/>
    </row>
    <row r="2598">
      <c r="A2598" s="287"/>
      <c r="B2598" s="338"/>
      <c r="C2598" s="338"/>
      <c r="D2598" s="339"/>
      <c r="E2598" s="345"/>
      <c r="F2598" s="305"/>
      <c r="G2598" s="305"/>
      <c r="H2598" s="305"/>
      <c r="I2598" s="230"/>
      <c r="J2598" s="246"/>
      <c r="K2598" s="359"/>
      <c r="L2598" s="285"/>
      <c r="M2598" s="154"/>
      <c r="N2598" s="151"/>
      <c r="O2598" s="155"/>
      <c r="P2598" s="155"/>
      <c r="Q2598" s="155"/>
    </row>
    <row r="2599">
      <c r="A2599" s="287"/>
      <c r="B2599" s="338"/>
      <c r="C2599" s="338"/>
      <c r="D2599" s="339"/>
      <c r="E2599" s="345"/>
      <c r="F2599" s="304"/>
      <c r="G2599" s="304"/>
      <c r="H2599" s="304"/>
      <c r="I2599" s="228"/>
      <c r="J2599" s="250"/>
      <c r="K2599" s="360"/>
      <c r="L2599" s="288"/>
      <c r="M2599" s="154"/>
      <c r="N2599" s="151"/>
      <c r="O2599" s="155"/>
      <c r="P2599" s="155"/>
      <c r="Q2599" s="155"/>
    </row>
    <row r="2600">
      <c r="A2600" s="287"/>
      <c r="B2600" s="338"/>
      <c r="C2600" s="338"/>
      <c r="D2600" s="339"/>
      <c r="E2600" s="345"/>
      <c r="F2600" s="305"/>
      <c r="G2600" s="305"/>
      <c r="H2600" s="305"/>
      <c r="I2600" s="230"/>
      <c r="J2600" s="246"/>
      <c r="K2600" s="359"/>
      <c r="L2600" s="285"/>
      <c r="M2600" s="154"/>
      <c r="N2600" s="151"/>
      <c r="O2600" s="155"/>
      <c r="P2600" s="155"/>
      <c r="Q2600" s="155"/>
    </row>
    <row r="2601">
      <c r="A2601" s="287"/>
      <c r="B2601" s="338"/>
      <c r="C2601" s="338"/>
      <c r="D2601" s="339"/>
      <c r="E2601" s="345"/>
      <c r="F2601" s="304"/>
      <c r="G2601" s="304"/>
      <c r="H2601" s="304"/>
      <c r="I2601" s="228"/>
      <c r="J2601" s="250"/>
      <c r="K2601" s="360"/>
      <c r="L2601" s="288"/>
      <c r="M2601" s="154"/>
      <c r="N2601" s="151"/>
      <c r="O2601" s="155"/>
      <c r="P2601" s="155"/>
      <c r="Q2601" s="155"/>
    </row>
    <row r="2602">
      <c r="A2602" s="287"/>
      <c r="B2602" s="338"/>
      <c r="C2602" s="338"/>
      <c r="D2602" s="339"/>
      <c r="E2602" s="345"/>
      <c r="F2602" s="305"/>
      <c r="G2602" s="305"/>
      <c r="H2602" s="305"/>
      <c r="I2602" s="230"/>
      <c r="J2602" s="246"/>
      <c r="K2602" s="359"/>
      <c r="L2602" s="285"/>
      <c r="M2602" s="154"/>
      <c r="N2602" s="151"/>
      <c r="O2602" s="155"/>
      <c r="P2602" s="155"/>
      <c r="Q2602" s="155"/>
    </row>
    <row r="2603">
      <c r="A2603" s="287"/>
      <c r="B2603" s="338"/>
      <c r="C2603" s="338"/>
      <c r="D2603" s="339"/>
      <c r="E2603" s="345"/>
      <c r="F2603" s="304"/>
      <c r="G2603" s="304"/>
      <c r="H2603" s="304"/>
      <c r="I2603" s="228"/>
      <c r="J2603" s="250"/>
      <c r="K2603" s="360"/>
      <c r="L2603" s="288"/>
      <c r="M2603" s="154"/>
      <c r="N2603" s="151"/>
      <c r="O2603" s="155"/>
      <c r="P2603" s="155"/>
      <c r="Q2603" s="155"/>
    </row>
    <row r="2604">
      <c r="A2604" s="287"/>
      <c r="B2604" s="338"/>
      <c r="C2604" s="338"/>
      <c r="D2604" s="339"/>
      <c r="E2604" s="345"/>
      <c r="F2604" s="305"/>
      <c r="G2604" s="305"/>
      <c r="H2604" s="305"/>
      <c r="I2604" s="230"/>
      <c r="J2604" s="246"/>
      <c r="K2604" s="359"/>
      <c r="L2604" s="285"/>
      <c r="M2604" s="154"/>
      <c r="N2604" s="151"/>
      <c r="O2604" s="155"/>
      <c r="P2604" s="155"/>
      <c r="Q2604" s="155"/>
    </row>
    <row r="2605">
      <c r="A2605" s="287"/>
      <c r="B2605" s="338"/>
      <c r="C2605" s="338"/>
      <c r="D2605" s="339"/>
      <c r="E2605" s="345"/>
      <c r="F2605" s="304"/>
      <c r="G2605" s="304"/>
      <c r="H2605" s="304"/>
      <c r="I2605" s="228"/>
      <c r="J2605" s="250"/>
      <c r="K2605" s="360"/>
      <c r="L2605" s="288"/>
      <c r="M2605" s="154"/>
      <c r="N2605" s="151"/>
      <c r="O2605" s="155"/>
      <c r="P2605" s="155"/>
      <c r="Q2605" s="155"/>
    </row>
    <row r="2606">
      <c r="A2606" s="287"/>
      <c r="B2606" s="338"/>
      <c r="C2606" s="338"/>
      <c r="D2606" s="339"/>
      <c r="E2606" s="345"/>
      <c r="F2606" s="305"/>
      <c r="G2606" s="305"/>
      <c r="H2606" s="305"/>
      <c r="I2606" s="230"/>
      <c r="J2606" s="246"/>
      <c r="K2606" s="359"/>
      <c r="L2606" s="285"/>
      <c r="M2606" s="154"/>
      <c r="N2606" s="151"/>
      <c r="O2606" s="155"/>
      <c r="P2606" s="155"/>
      <c r="Q2606" s="155"/>
    </row>
    <row r="2607">
      <c r="A2607" s="287"/>
      <c r="B2607" s="338"/>
      <c r="C2607" s="338"/>
      <c r="D2607" s="339"/>
      <c r="E2607" s="345"/>
      <c r="F2607" s="304"/>
      <c r="G2607" s="304"/>
      <c r="H2607" s="304"/>
      <c r="I2607" s="228"/>
      <c r="J2607" s="250"/>
      <c r="K2607" s="360"/>
      <c r="L2607" s="288"/>
      <c r="M2607" s="154"/>
      <c r="N2607" s="151"/>
      <c r="O2607" s="155"/>
      <c r="P2607" s="155"/>
      <c r="Q2607" s="155"/>
    </row>
    <row r="2608">
      <c r="A2608" s="287"/>
      <c r="B2608" s="338"/>
      <c r="C2608" s="338"/>
      <c r="D2608" s="339"/>
      <c r="E2608" s="345"/>
      <c r="F2608" s="305"/>
      <c r="G2608" s="305"/>
      <c r="H2608" s="305"/>
      <c r="I2608" s="230"/>
      <c r="J2608" s="246"/>
      <c r="K2608" s="359"/>
      <c r="L2608" s="285"/>
      <c r="M2608" s="154"/>
      <c r="N2608" s="151"/>
      <c r="O2608" s="155"/>
      <c r="P2608" s="155"/>
      <c r="Q2608" s="155"/>
    </row>
    <row r="2609">
      <c r="A2609" s="287"/>
      <c r="B2609" s="338"/>
      <c r="C2609" s="338"/>
      <c r="D2609" s="339"/>
      <c r="E2609" s="345"/>
      <c r="F2609" s="304"/>
      <c r="G2609" s="304"/>
      <c r="H2609" s="304"/>
      <c r="I2609" s="228"/>
      <c r="J2609" s="250"/>
      <c r="K2609" s="360"/>
      <c r="L2609" s="288"/>
      <c r="M2609" s="154"/>
      <c r="N2609" s="151"/>
      <c r="O2609" s="155"/>
      <c r="P2609" s="155"/>
      <c r="Q2609" s="155"/>
    </row>
    <row r="2610">
      <c r="A2610" s="287"/>
      <c r="B2610" s="338"/>
      <c r="C2610" s="338"/>
      <c r="D2610" s="339"/>
      <c r="E2610" s="345"/>
      <c r="F2610" s="305"/>
      <c r="G2610" s="305"/>
      <c r="H2610" s="305"/>
      <c r="I2610" s="230"/>
      <c r="J2610" s="246"/>
      <c r="K2610" s="359"/>
      <c r="L2610" s="285"/>
      <c r="M2610" s="154"/>
      <c r="N2610" s="151"/>
      <c r="O2610" s="155"/>
      <c r="P2610" s="155"/>
      <c r="Q2610" s="155"/>
    </row>
    <row r="2611">
      <c r="A2611" s="287"/>
      <c r="B2611" s="338"/>
      <c r="C2611" s="338"/>
      <c r="D2611" s="339"/>
      <c r="E2611" s="345"/>
      <c r="F2611" s="304"/>
      <c r="G2611" s="304"/>
      <c r="H2611" s="304"/>
      <c r="I2611" s="228"/>
      <c r="J2611" s="250"/>
      <c r="K2611" s="360"/>
      <c r="L2611" s="288"/>
      <c r="M2611" s="154"/>
      <c r="N2611" s="151"/>
      <c r="O2611" s="155"/>
      <c r="P2611" s="155"/>
      <c r="Q2611" s="155"/>
    </row>
    <row r="2612">
      <c r="A2612" s="287"/>
      <c r="B2612" s="338"/>
      <c r="C2612" s="338"/>
      <c r="D2612" s="339"/>
      <c r="E2612" s="345"/>
      <c r="F2612" s="305"/>
      <c r="G2612" s="305"/>
      <c r="H2612" s="305"/>
      <c r="I2612" s="230"/>
      <c r="J2612" s="246"/>
      <c r="K2612" s="359"/>
      <c r="L2612" s="285"/>
      <c r="M2612" s="154"/>
      <c r="N2612" s="151"/>
      <c r="O2612" s="155"/>
      <c r="P2612" s="155"/>
      <c r="Q2612" s="155"/>
    </row>
    <row r="2613">
      <c r="A2613" s="287"/>
      <c r="B2613" s="338"/>
      <c r="C2613" s="338"/>
      <c r="D2613" s="339"/>
      <c r="E2613" s="345"/>
      <c r="F2613" s="304"/>
      <c r="G2613" s="304"/>
      <c r="H2613" s="304"/>
      <c r="I2613" s="228"/>
      <c r="J2613" s="250"/>
      <c r="K2613" s="360"/>
      <c r="L2613" s="288"/>
      <c r="M2613" s="154"/>
      <c r="N2613" s="151"/>
      <c r="O2613" s="155"/>
      <c r="P2613" s="155"/>
      <c r="Q2613" s="155"/>
    </row>
    <row r="2614">
      <c r="A2614" s="287"/>
      <c r="B2614" s="338"/>
      <c r="C2614" s="338"/>
      <c r="D2614" s="339"/>
      <c r="E2614" s="345"/>
      <c r="F2614" s="305"/>
      <c r="G2614" s="305"/>
      <c r="H2614" s="305"/>
      <c r="I2614" s="230"/>
      <c r="J2614" s="246"/>
      <c r="K2614" s="359"/>
      <c r="L2614" s="285"/>
      <c r="M2614" s="154"/>
      <c r="N2614" s="151"/>
      <c r="O2614" s="155"/>
      <c r="P2614" s="155"/>
      <c r="Q2614" s="155"/>
    </row>
    <row r="2615">
      <c r="A2615" s="287"/>
      <c r="B2615" s="338"/>
      <c r="C2615" s="338"/>
      <c r="D2615" s="339"/>
      <c r="E2615" s="345"/>
      <c r="F2615" s="304"/>
      <c r="G2615" s="304"/>
      <c r="H2615" s="304"/>
      <c r="I2615" s="228"/>
      <c r="J2615" s="250"/>
      <c r="K2615" s="360"/>
      <c r="L2615" s="288"/>
      <c r="M2615" s="154"/>
      <c r="N2615" s="151"/>
      <c r="O2615" s="155"/>
      <c r="P2615" s="155"/>
      <c r="Q2615" s="155"/>
    </row>
    <row r="2616">
      <c r="A2616" s="287"/>
      <c r="B2616" s="338"/>
      <c r="C2616" s="338"/>
      <c r="D2616" s="339"/>
      <c r="E2616" s="345"/>
      <c r="F2616" s="305"/>
      <c r="G2616" s="305"/>
      <c r="H2616" s="305"/>
      <c r="I2616" s="230"/>
      <c r="J2616" s="246"/>
      <c r="K2616" s="359"/>
      <c r="L2616" s="285"/>
      <c r="M2616" s="154"/>
      <c r="N2616" s="151"/>
      <c r="O2616" s="155"/>
      <c r="P2616" s="155"/>
      <c r="Q2616" s="155"/>
    </row>
    <row r="2617">
      <c r="A2617" s="287"/>
      <c r="B2617" s="338"/>
      <c r="C2617" s="338"/>
      <c r="D2617" s="339"/>
      <c r="E2617" s="345"/>
      <c r="F2617" s="304"/>
      <c r="G2617" s="304"/>
      <c r="H2617" s="304"/>
      <c r="I2617" s="228"/>
      <c r="J2617" s="250"/>
      <c r="K2617" s="360"/>
      <c r="L2617" s="288"/>
      <c r="M2617" s="154"/>
      <c r="N2617" s="151"/>
      <c r="O2617" s="155"/>
      <c r="P2617" s="155"/>
      <c r="Q2617" s="155"/>
    </row>
    <row r="2618">
      <c r="A2618" s="287"/>
      <c r="B2618" s="338"/>
      <c r="C2618" s="338"/>
      <c r="D2618" s="339"/>
      <c r="E2618" s="345"/>
      <c r="F2618" s="305"/>
      <c r="G2618" s="305"/>
      <c r="H2618" s="305"/>
      <c r="I2618" s="230"/>
      <c r="J2618" s="246"/>
      <c r="K2618" s="359"/>
      <c r="L2618" s="285"/>
      <c r="M2618" s="154"/>
      <c r="N2618" s="151"/>
      <c r="O2618" s="155"/>
      <c r="P2618" s="155"/>
      <c r="Q2618" s="155"/>
    </row>
    <row r="2619">
      <c r="A2619" s="287"/>
      <c r="B2619" s="338"/>
      <c r="C2619" s="338"/>
      <c r="D2619" s="339"/>
      <c r="E2619" s="345"/>
      <c r="F2619" s="304"/>
      <c r="G2619" s="304"/>
      <c r="H2619" s="304"/>
      <c r="I2619" s="228"/>
      <c r="J2619" s="250"/>
      <c r="K2619" s="360"/>
      <c r="L2619" s="288"/>
      <c r="M2619" s="154"/>
      <c r="N2619" s="151"/>
      <c r="O2619" s="155"/>
      <c r="P2619" s="155"/>
      <c r="Q2619" s="155"/>
    </row>
    <row r="2620">
      <c r="A2620" s="287"/>
      <c r="B2620" s="338"/>
      <c r="C2620" s="338"/>
      <c r="D2620" s="339"/>
      <c r="E2620" s="345"/>
      <c r="F2620" s="305"/>
      <c r="G2620" s="305"/>
      <c r="H2620" s="305"/>
      <c r="I2620" s="230"/>
      <c r="J2620" s="246"/>
      <c r="K2620" s="359"/>
      <c r="L2620" s="285"/>
      <c r="M2620" s="154"/>
      <c r="N2620" s="151"/>
      <c r="O2620" s="155"/>
      <c r="P2620" s="155"/>
      <c r="Q2620" s="155"/>
    </row>
    <row r="2621">
      <c r="A2621" s="287"/>
      <c r="B2621" s="338"/>
      <c r="C2621" s="338"/>
      <c r="D2621" s="339"/>
      <c r="E2621" s="345"/>
      <c r="F2621" s="304"/>
      <c r="G2621" s="304"/>
      <c r="H2621" s="304"/>
      <c r="I2621" s="228"/>
      <c r="J2621" s="250"/>
      <c r="K2621" s="360"/>
      <c r="L2621" s="288"/>
      <c r="M2621" s="154"/>
      <c r="N2621" s="151"/>
      <c r="O2621" s="155"/>
      <c r="P2621" s="155"/>
      <c r="Q2621" s="155"/>
    </row>
    <row r="2622">
      <c r="A2622" s="287"/>
      <c r="B2622" s="338"/>
      <c r="C2622" s="338"/>
      <c r="D2622" s="339"/>
      <c r="E2622" s="345"/>
      <c r="F2622" s="305"/>
      <c r="G2622" s="305"/>
      <c r="H2622" s="305"/>
      <c r="I2622" s="230"/>
      <c r="J2622" s="246"/>
      <c r="K2622" s="359"/>
      <c r="L2622" s="285"/>
      <c r="M2622" s="154"/>
      <c r="N2622" s="151"/>
      <c r="O2622" s="155"/>
      <c r="P2622" s="155"/>
      <c r="Q2622" s="155"/>
    </row>
    <row r="2623">
      <c r="A2623" s="287"/>
      <c r="B2623" s="338"/>
      <c r="C2623" s="338"/>
      <c r="D2623" s="339"/>
      <c r="E2623" s="345"/>
      <c r="F2623" s="304"/>
      <c r="G2623" s="304"/>
      <c r="H2623" s="304"/>
      <c r="I2623" s="228"/>
      <c r="J2623" s="250"/>
      <c r="K2623" s="360"/>
      <c r="L2623" s="288"/>
      <c r="M2623" s="154"/>
      <c r="N2623" s="151"/>
      <c r="O2623" s="155"/>
      <c r="P2623" s="155"/>
      <c r="Q2623" s="155"/>
    </row>
    <row r="2624">
      <c r="A2624" s="287"/>
      <c r="B2624" s="338"/>
      <c r="C2624" s="338"/>
      <c r="D2624" s="339"/>
      <c r="E2624" s="345"/>
      <c r="F2624" s="305"/>
      <c r="G2624" s="305"/>
      <c r="H2624" s="305"/>
      <c r="I2624" s="230"/>
      <c r="J2624" s="246"/>
      <c r="K2624" s="359"/>
      <c r="L2624" s="285"/>
      <c r="M2624" s="154"/>
      <c r="N2624" s="151"/>
      <c r="O2624" s="155"/>
      <c r="P2624" s="155"/>
      <c r="Q2624" s="155"/>
    </row>
    <row r="2625">
      <c r="A2625" s="287"/>
      <c r="B2625" s="338"/>
      <c r="C2625" s="338"/>
      <c r="D2625" s="339"/>
      <c r="E2625" s="345"/>
      <c r="F2625" s="304"/>
      <c r="G2625" s="304"/>
      <c r="H2625" s="304"/>
      <c r="I2625" s="228"/>
      <c r="J2625" s="250"/>
      <c r="K2625" s="360"/>
      <c r="L2625" s="288"/>
      <c r="M2625" s="154"/>
      <c r="N2625" s="151"/>
      <c r="O2625" s="155"/>
      <c r="P2625" s="155"/>
      <c r="Q2625" s="155"/>
    </row>
    <row r="2626">
      <c r="A2626" s="287"/>
      <c r="B2626" s="338"/>
      <c r="C2626" s="338"/>
      <c r="D2626" s="339"/>
      <c r="E2626" s="345"/>
      <c r="F2626" s="305"/>
      <c r="G2626" s="305"/>
      <c r="H2626" s="305"/>
      <c r="I2626" s="230"/>
      <c r="J2626" s="246"/>
      <c r="K2626" s="359"/>
      <c r="L2626" s="285"/>
      <c r="M2626" s="154"/>
      <c r="N2626" s="151"/>
      <c r="O2626" s="155"/>
      <c r="P2626" s="155"/>
      <c r="Q2626" s="155"/>
    </row>
    <row r="2627">
      <c r="A2627" s="287"/>
      <c r="B2627" s="338"/>
      <c r="C2627" s="338"/>
      <c r="D2627" s="339"/>
      <c r="E2627" s="345"/>
      <c r="F2627" s="304"/>
      <c r="G2627" s="304"/>
      <c r="H2627" s="304"/>
      <c r="I2627" s="228"/>
      <c r="J2627" s="250"/>
      <c r="K2627" s="360"/>
      <c r="L2627" s="288"/>
      <c r="M2627" s="154"/>
      <c r="N2627" s="151"/>
      <c r="O2627" s="155"/>
      <c r="P2627" s="155"/>
      <c r="Q2627" s="155"/>
    </row>
    <row r="2628">
      <c r="A2628" s="287"/>
      <c r="B2628" s="338"/>
      <c r="C2628" s="338"/>
      <c r="D2628" s="339"/>
      <c r="E2628" s="345"/>
      <c r="F2628" s="305"/>
      <c r="G2628" s="305"/>
      <c r="H2628" s="305"/>
      <c r="I2628" s="230"/>
      <c r="J2628" s="246"/>
      <c r="K2628" s="359"/>
      <c r="L2628" s="285"/>
      <c r="M2628" s="154"/>
      <c r="N2628" s="151"/>
      <c r="O2628" s="155"/>
      <c r="P2628" s="155"/>
      <c r="Q2628" s="155"/>
    </row>
    <row r="2629">
      <c r="A2629" s="287"/>
      <c r="B2629" s="338"/>
      <c r="C2629" s="338"/>
      <c r="D2629" s="339"/>
      <c r="E2629" s="345"/>
      <c r="F2629" s="304"/>
      <c r="G2629" s="304"/>
      <c r="H2629" s="304"/>
      <c r="I2629" s="228"/>
      <c r="J2629" s="250"/>
      <c r="K2629" s="360"/>
      <c r="L2629" s="288"/>
      <c r="M2629" s="154"/>
      <c r="N2629" s="151"/>
      <c r="O2629" s="155"/>
      <c r="P2629" s="155"/>
      <c r="Q2629" s="155"/>
    </row>
    <row r="2630">
      <c r="A2630" s="287"/>
      <c r="B2630" s="338"/>
      <c r="C2630" s="338"/>
      <c r="D2630" s="339"/>
      <c r="E2630" s="345"/>
      <c r="F2630" s="305"/>
      <c r="G2630" s="305"/>
      <c r="H2630" s="305"/>
      <c r="I2630" s="230"/>
      <c r="J2630" s="246"/>
      <c r="K2630" s="359"/>
      <c r="L2630" s="285"/>
      <c r="M2630" s="154"/>
      <c r="N2630" s="151"/>
      <c r="O2630" s="155"/>
      <c r="P2630" s="155"/>
      <c r="Q2630" s="155"/>
    </row>
    <row r="2631">
      <c r="A2631" s="287"/>
      <c r="B2631" s="338"/>
      <c r="C2631" s="338"/>
      <c r="D2631" s="339"/>
      <c r="E2631" s="345"/>
      <c r="F2631" s="304"/>
      <c r="G2631" s="304"/>
      <c r="H2631" s="304"/>
      <c r="I2631" s="228"/>
      <c r="J2631" s="250"/>
      <c r="K2631" s="360"/>
      <c r="L2631" s="288"/>
      <c r="M2631" s="154"/>
      <c r="N2631" s="151"/>
      <c r="O2631" s="155"/>
      <c r="P2631" s="155"/>
      <c r="Q2631" s="155"/>
    </row>
    <row r="2632">
      <c r="A2632" s="287"/>
      <c r="B2632" s="338"/>
      <c r="C2632" s="338"/>
      <c r="D2632" s="339"/>
      <c r="E2632" s="345"/>
      <c r="F2632" s="305"/>
      <c r="G2632" s="305"/>
      <c r="H2632" s="305"/>
      <c r="I2632" s="230"/>
      <c r="J2632" s="246"/>
      <c r="K2632" s="359"/>
      <c r="L2632" s="285"/>
      <c r="M2632" s="154"/>
      <c r="N2632" s="151"/>
      <c r="O2632" s="155"/>
      <c r="P2632" s="155"/>
      <c r="Q2632" s="155"/>
    </row>
    <row r="2633">
      <c r="A2633" s="287"/>
      <c r="B2633" s="338"/>
      <c r="C2633" s="338"/>
      <c r="D2633" s="339"/>
      <c r="E2633" s="345"/>
      <c r="F2633" s="304"/>
      <c r="G2633" s="304"/>
      <c r="H2633" s="304"/>
      <c r="I2633" s="228"/>
      <c r="J2633" s="250"/>
      <c r="K2633" s="360"/>
      <c r="L2633" s="288"/>
      <c r="M2633" s="154"/>
      <c r="N2633" s="151"/>
      <c r="O2633" s="155"/>
      <c r="P2633" s="155"/>
      <c r="Q2633" s="155"/>
    </row>
    <row r="2634">
      <c r="A2634" s="287"/>
      <c r="B2634" s="338"/>
      <c r="C2634" s="338"/>
      <c r="D2634" s="339"/>
      <c r="E2634" s="345"/>
      <c r="F2634" s="305"/>
      <c r="G2634" s="305"/>
      <c r="H2634" s="305"/>
      <c r="I2634" s="230"/>
      <c r="J2634" s="246"/>
      <c r="K2634" s="359"/>
      <c r="L2634" s="285"/>
      <c r="M2634" s="154"/>
      <c r="N2634" s="151"/>
      <c r="O2634" s="155"/>
      <c r="P2634" s="155"/>
      <c r="Q2634" s="155"/>
    </row>
    <row r="2635">
      <c r="A2635" s="287"/>
      <c r="B2635" s="338"/>
      <c r="C2635" s="338"/>
      <c r="D2635" s="339"/>
      <c r="E2635" s="345"/>
      <c r="F2635" s="304"/>
      <c r="G2635" s="304"/>
      <c r="H2635" s="304"/>
      <c r="I2635" s="228"/>
      <c r="J2635" s="250"/>
      <c r="K2635" s="360"/>
      <c r="L2635" s="288"/>
      <c r="M2635" s="154"/>
      <c r="N2635" s="151"/>
      <c r="O2635" s="155"/>
      <c r="P2635" s="155"/>
      <c r="Q2635" s="155"/>
    </row>
    <row r="2636">
      <c r="A2636" s="287"/>
      <c r="B2636" s="338"/>
      <c r="C2636" s="338"/>
      <c r="D2636" s="339"/>
      <c r="E2636" s="345"/>
      <c r="F2636" s="305"/>
      <c r="G2636" s="305"/>
      <c r="H2636" s="305"/>
      <c r="I2636" s="230"/>
      <c r="J2636" s="246"/>
      <c r="K2636" s="359"/>
      <c r="L2636" s="285"/>
      <c r="M2636" s="154"/>
      <c r="N2636" s="151"/>
      <c r="O2636" s="155"/>
      <c r="P2636" s="155"/>
      <c r="Q2636" s="155"/>
    </row>
    <row r="2637">
      <c r="A2637" s="287"/>
      <c r="B2637" s="338"/>
      <c r="C2637" s="338"/>
      <c r="D2637" s="339"/>
      <c r="E2637" s="345"/>
      <c r="F2637" s="304"/>
      <c r="G2637" s="304"/>
      <c r="H2637" s="304"/>
      <c r="I2637" s="228"/>
      <c r="J2637" s="250"/>
      <c r="K2637" s="360"/>
      <c r="L2637" s="288"/>
      <c r="M2637" s="154"/>
      <c r="N2637" s="151"/>
      <c r="O2637" s="155"/>
      <c r="P2637" s="155"/>
      <c r="Q2637" s="155"/>
    </row>
    <row r="2638">
      <c r="A2638" s="287"/>
      <c r="B2638" s="338"/>
      <c r="C2638" s="338"/>
      <c r="D2638" s="339"/>
      <c r="E2638" s="345"/>
      <c r="F2638" s="305"/>
      <c r="G2638" s="305"/>
      <c r="H2638" s="305"/>
      <c r="I2638" s="230"/>
      <c r="J2638" s="246"/>
      <c r="K2638" s="359"/>
      <c r="L2638" s="285"/>
      <c r="M2638" s="154"/>
      <c r="N2638" s="151"/>
      <c r="O2638" s="155"/>
      <c r="P2638" s="155"/>
      <c r="Q2638" s="155"/>
    </row>
    <row r="2639">
      <c r="A2639" s="287"/>
      <c r="B2639" s="338"/>
      <c r="C2639" s="338"/>
      <c r="D2639" s="339"/>
      <c r="E2639" s="345"/>
      <c r="F2639" s="304"/>
      <c r="G2639" s="304"/>
      <c r="H2639" s="304"/>
      <c r="I2639" s="228"/>
      <c r="J2639" s="250"/>
      <c r="K2639" s="360"/>
      <c r="L2639" s="288"/>
      <c r="M2639" s="154"/>
      <c r="N2639" s="151"/>
      <c r="O2639" s="155"/>
      <c r="P2639" s="155"/>
      <c r="Q2639" s="155"/>
    </row>
    <row r="2640">
      <c r="A2640" s="287"/>
      <c r="B2640" s="338"/>
      <c r="C2640" s="338"/>
      <c r="D2640" s="339"/>
      <c r="E2640" s="345"/>
      <c r="F2640" s="305"/>
      <c r="G2640" s="305"/>
      <c r="H2640" s="305"/>
      <c r="I2640" s="230"/>
      <c r="J2640" s="246"/>
      <c r="K2640" s="359"/>
      <c r="L2640" s="285"/>
      <c r="M2640" s="154"/>
      <c r="N2640" s="151"/>
      <c r="O2640" s="155"/>
      <c r="P2640" s="155"/>
      <c r="Q2640" s="155"/>
    </row>
    <row r="2641">
      <c r="A2641" s="287"/>
      <c r="B2641" s="338"/>
      <c r="C2641" s="338"/>
      <c r="D2641" s="339"/>
      <c r="E2641" s="345"/>
      <c r="F2641" s="304"/>
      <c r="G2641" s="304"/>
      <c r="H2641" s="304"/>
      <c r="I2641" s="228"/>
      <c r="J2641" s="250"/>
      <c r="K2641" s="360"/>
      <c r="L2641" s="288"/>
      <c r="M2641" s="154"/>
      <c r="N2641" s="151"/>
      <c r="O2641" s="155"/>
      <c r="P2641" s="155"/>
      <c r="Q2641" s="155"/>
    </row>
    <row r="2642">
      <c r="A2642" s="287"/>
      <c r="B2642" s="338"/>
      <c r="C2642" s="338"/>
      <c r="D2642" s="339"/>
      <c r="E2642" s="345"/>
      <c r="F2642" s="305"/>
      <c r="G2642" s="305"/>
      <c r="H2642" s="305"/>
      <c r="I2642" s="230"/>
      <c r="J2642" s="246"/>
      <c r="K2642" s="359"/>
      <c r="L2642" s="285"/>
      <c r="M2642" s="154"/>
      <c r="N2642" s="151"/>
      <c r="O2642" s="155"/>
      <c r="P2642" s="155"/>
      <c r="Q2642" s="155"/>
    </row>
    <row r="2643">
      <c r="A2643" s="287"/>
      <c r="B2643" s="338"/>
      <c r="C2643" s="338"/>
      <c r="D2643" s="339"/>
      <c r="E2643" s="345"/>
      <c r="F2643" s="304"/>
      <c r="G2643" s="304"/>
      <c r="H2643" s="304"/>
      <c r="I2643" s="228"/>
      <c r="J2643" s="250"/>
      <c r="K2643" s="360"/>
      <c r="L2643" s="288"/>
      <c r="M2643" s="154"/>
      <c r="N2643" s="151"/>
      <c r="O2643" s="155"/>
      <c r="P2643" s="155"/>
      <c r="Q2643" s="155"/>
    </row>
    <row r="2644">
      <c r="A2644" s="287"/>
      <c r="B2644" s="338"/>
      <c r="C2644" s="338"/>
      <c r="D2644" s="339"/>
      <c r="E2644" s="345"/>
      <c r="F2644" s="305"/>
      <c r="G2644" s="305"/>
      <c r="H2644" s="305"/>
      <c r="I2644" s="230"/>
      <c r="J2644" s="246"/>
      <c r="K2644" s="359"/>
      <c r="L2644" s="285"/>
      <c r="M2644" s="154"/>
      <c r="N2644" s="151"/>
      <c r="O2644" s="155"/>
      <c r="P2644" s="155"/>
      <c r="Q2644" s="155"/>
    </row>
    <row r="2645">
      <c r="A2645" s="287"/>
      <c r="B2645" s="338"/>
      <c r="C2645" s="338"/>
      <c r="D2645" s="339"/>
      <c r="E2645" s="345"/>
      <c r="F2645" s="304"/>
      <c r="G2645" s="304"/>
      <c r="H2645" s="304"/>
      <c r="I2645" s="228"/>
      <c r="J2645" s="250"/>
      <c r="K2645" s="360"/>
      <c r="L2645" s="288"/>
      <c r="M2645" s="154"/>
      <c r="N2645" s="151"/>
      <c r="O2645" s="155"/>
      <c r="P2645" s="155"/>
      <c r="Q2645" s="155"/>
    </row>
    <row r="2646">
      <c r="A2646" s="287"/>
      <c r="B2646" s="338"/>
      <c r="C2646" s="338"/>
      <c r="D2646" s="339"/>
      <c r="E2646" s="345"/>
      <c r="F2646" s="305"/>
      <c r="G2646" s="305"/>
      <c r="H2646" s="305"/>
      <c r="I2646" s="230"/>
      <c r="J2646" s="246"/>
      <c r="K2646" s="359"/>
      <c r="L2646" s="285"/>
      <c r="M2646" s="154"/>
      <c r="N2646" s="151"/>
      <c r="O2646" s="155"/>
      <c r="P2646" s="155"/>
      <c r="Q2646" s="155"/>
    </row>
    <row r="2647">
      <c r="A2647" s="287"/>
      <c r="B2647" s="338"/>
      <c r="C2647" s="338"/>
      <c r="D2647" s="339"/>
      <c r="E2647" s="345"/>
      <c r="F2647" s="304"/>
      <c r="G2647" s="304"/>
      <c r="H2647" s="304"/>
      <c r="I2647" s="228"/>
      <c r="J2647" s="250"/>
      <c r="K2647" s="360"/>
      <c r="L2647" s="288"/>
      <c r="M2647" s="154"/>
      <c r="N2647" s="151"/>
      <c r="O2647" s="155"/>
      <c r="P2647" s="155"/>
      <c r="Q2647" s="155"/>
    </row>
    <row r="2648">
      <c r="A2648" s="287"/>
      <c r="B2648" s="338"/>
      <c r="C2648" s="338"/>
      <c r="D2648" s="339"/>
      <c r="E2648" s="345"/>
      <c r="F2648" s="305"/>
      <c r="G2648" s="305"/>
      <c r="H2648" s="305"/>
      <c r="I2648" s="230"/>
      <c r="J2648" s="246"/>
      <c r="K2648" s="359"/>
      <c r="L2648" s="285"/>
      <c r="M2648" s="154"/>
      <c r="N2648" s="151"/>
      <c r="O2648" s="155"/>
      <c r="P2648" s="155"/>
      <c r="Q2648" s="155"/>
    </row>
    <row r="2649">
      <c r="A2649" s="287"/>
      <c r="B2649" s="338"/>
      <c r="C2649" s="338"/>
      <c r="D2649" s="339"/>
      <c r="E2649" s="345"/>
      <c r="F2649" s="304"/>
      <c r="G2649" s="304"/>
      <c r="H2649" s="304"/>
      <c r="I2649" s="228"/>
      <c r="J2649" s="250"/>
      <c r="K2649" s="360"/>
      <c r="L2649" s="288"/>
      <c r="M2649" s="154"/>
      <c r="N2649" s="151"/>
      <c r="O2649" s="155"/>
      <c r="P2649" s="155"/>
      <c r="Q2649" s="155"/>
    </row>
    <row r="2650">
      <c r="A2650" s="287"/>
      <c r="B2650" s="338"/>
      <c r="C2650" s="338"/>
      <c r="D2650" s="339"/>
      <c r="E2650" s="345"/>
      <c r="F2650" s="305"/>
      <c r="G2650" s="305"/>
      <c r="H2650" s="305"/>
      <c r="I2650" s="230"/>
      <c r="J2650" s="246"/>
      <c r="K2650" s="359"/>
      <c r="L2650" s="285"/>
      <c r="M2650" s="154"/>
      <c r="N2650" s="151"/>
      <c r="O2650" s="155"/>
      <c r="P2650" s="155"/>
      <c r="Q2650" s="155"/>
    </row>
    <row r="2651">
      <c r="A2651" s="287"/>
      <c r="B2651" s="338"/>
      <c r="C2651" s="338"/>
      <c r="D2651" s="339"/>
      <c r="E2651" s="345"/>
      <c r="F2651" s="304"/>
      <c r="G2651" s="304"/>
      <c r="H2651" s="304"/>
      <c r="I2651" s="228"/>
      <c r="J2651" s="250"/>
      <c r="K2651" s="360"/>
      <c r="L2651" s="288"/>
      <c r="M2651" s="154"/>
      <c r="N2651" s="151"/>
      <c r="O2651" s="155"/>
      <c r="P2651" s="155"/>
      <c r="Q2651" s="155"/>
    </row>
    <row r="2652">
      <c r="A2652" s="287"/>
      <c r="B2652" s="338"/>
      <c r="C2652" s="338"/>
      <c r="D2652" s="339"/>
      <c r="E2652" s="345"/>
      <c r="F2652" s="305"/>
      <c r="G2652" s="305"/>
      <c r="H2652" s="305"/>
      <c r="I2652" s="230"/>
      <c r="J2652" s="246"/>
      <c r="K2652" s="359"/>
      <c r="L2652" s="285"/>
      <c r="M2652" s="154"/>
      <c r="N2652" s="151"/>
      <c r="O2652" s="155"/>
      <c r="P2652" s="155"/>
      <c r="Q2652" s="155"/>
    </row>
    <row r="2653">
      <c r="A2653" s="287"/>
      <c r="B2653" s="338"/>
      <c r="C2653" s="338"/>
      <c r="D2653" s="339"/>
      <c r="E2653" s="345"/>
      <c r="F2653" s="304"/>
      <c r="G2653" s="304"/>
      <c r="H2653" s="304"/>
      <c r="I2653" s="228"/>
      <c r="J2653" s="250"/>
      <c r="K2653" s="360"/>
      <c r="L2653" s="288"/>
      <c r="M2653" s="154"/>
      <c r="N2653" s="151"/>
      <c r="O2653" s="155"/>
      <c r="P2653" s="155"/>
      <c r="Q2653" s="155"/>
    </row>
    <row r="2654">
      <c r="A2654" s="287"/>
      <c r="B2654" s="338"/>
      <c r="C2654" s="338"/>
      <c r="D2654" s="339"/>
      <c r="E2654" s="345"/>
      <c r="F2654" s="305"/>
      <c r="G2654" s="305"/>
      <c r="H2654" s="305"/>
      <c r="I2654" s="230"/>
      <c r="J2654" s="246"/>
      <c r="K2654" s="359"/>
      <c r="L2654" s="285"/>
      <c r="M2654" s="154"/>
      <c r="N2654" s="151"/>
      <c r="O2654" s="155"/>
      <c r="P2654" s="155"/>
      <c r="Q2654" s="155"/>
    </row>
    <row r="2655">
      <c r="A2655" s="287"/>
      <c r="B2655" s="338"/>
      <c r="C2655" s="338"/>
      <c r="D2655" s="339"/>
      <c r="E2655" s="345"/>
      <c r="F2655" s="304"/>
      <c r="G2655" s="304"/>
      <c r="H2655" s="304"/>
      <c r="I2655" s="228"/>
      <c r="J2655" s="250"/>
      <c r="K2655" s="360"/>
      <c r="L2655" s="288"/>
      <c r="M2655" s="154"/>
      <c r="N2655" s="151"/>
      <c r="O2655" s="155"/>
      <c r="P2655" s="155"/>
      <c r="Q2655" s="155"/>
    </row>
    <row r="2656">
      <c r="A2656" s="287"/>
      <c r="B2656" s="338"/>
      <c r="C2656" s="338"/>
      <c r="D2656" s="339"/>
      <c r="E2656" s="345"/>
      <c r="F2656" s="305"/>
      <c r="G2656" s="305"/>
      <c r="H2656" s="305"/>
      <c r="I2656" s="230"/>
      <c r="J2656" s="246"/>
      <c r="K2656" s="359"/>
      <c r="L2656" s="285"/>
      <c r="M2656" s="154"/>
      <c r="N2656" s="151"/>
      <c r="O2656" s="155"/>
      <c r="P2656" s="155"/>
      <c r="Q2656" s="155"/>
    </row>
    <row r="2657">
      <c r="A2657" s="287"/>
      <c r="B2657" s="338"/>
      <c r="C2657" s="338"/>
      <c r="D2657" s="339"/>
      <c r="E2657" s="345"/>
      <c r="F2657" s="304"/>
      <c r="G2657" s="304"/>
      <c r="H2657" s="304"/>
      <c r="I2657" s="228"/>
      <c r="J2657" s="250"/>
      <c r="K2657" s="360"/>
      <c r="L2657" s="288"/>
      <c r="M2657" s="154"/>
      <c r="N2657" s="151"/>
      <c r="O2657" s="155"/>
      <c r="P2657" s="155"/>
      <c r="Q2657" s="155"/>
    </row>
    <row r="2658">
      <c r="A2658" s="287"/>
      <c r="B2658" s="338"/>
      <c r="C2658" s="338"/>
      <c r="D2658" s="339"/>
      <c r="E2658" s="345"/>
      <c r="F2658" s="305"/>
      <c r="G2658" s="305"/>
      <c r="H2658" s="305"/>
      <c r="I2658" s="230"/>
      <c r="J2658" s="246"/>
      <c r="K2658" s="359"/>
      <c r="L2658" s="285"/>
      <c r="M2658" s="154"/>
      <c r="N2658" s="151"/>
      <c r="O2658" s="155"/>
      <c r="P2658" s="155"/>
      <c r="Q2658" s="155"/>
    </row>
    <row r="2659">
      <c r="A2659" s="287"/>
      <c r="B2659" s="338"/>
      <c r="C2659" s="338"/>
      <c r="D2659" s="339"/>
      <c r="E2659" s="345"/>
      <c r="F2659" s="304"/>
      <c r="G2659" s="304"/>
      <c r="H2659" s="304"/>
      <c r="I2659" s="228"/>
      <c r="J2659" s="250"/>
      <c r="K2659" s="360"/>
      <c r="L2659" s="288"/>
      <c r="M2659" s="154"/>
      <c r="N2659" s="151"/>
      <c r="O2659" s="155"/>
      <c r="P2659" s="155"/>
      <c r="Q2659" s="155"/>
    </row>
    <row r="2660">
      <c r="A2660" s="287"/>
      <c r="B2660" s="338"/>
      <c r="C2660" s="338"/>
      <c r="D2660" s="339"/>
      <c r="E2660" s="345"/>
      <c r="F2660" s="305"/>
      <c r="G2660" s="305"/>
      <c r="H2660" s="305"/>
      <c r="I2660" s="230"/>
      <c r="J2660" s="246"/>
      <c r="K2660" s="359"/>
      <c r="L2660" s="285"/>
      <c r="M2660" s="154"/>
      <c r="N2660" s="151"/>
      <c r="O2660" s="155"/>
      <c r="P2660" s="155"/>
      <c r="Q2660" s="155"/>
    </row>
    <row r="2661">
      <c r="A2661" s="287"/>
      <c r="B2661" s="338"/>
      <c r="C2661" s="338"/>
      <c r="D2661" s="339"/>
      <c r="E2661" s="345"/>
      <c r="F2661" s="304"/>
      <c r="G2661" s="304"/>
      <c r="H2661" s="304"/>
      <c r="I2661" s="228"/>
      <c r="J2661" s="250"/>
      <c r="K2661" s="360"/>
      <c r="L2661" s="288"/>
      <c r="M2661" s="154"/>
      <c r="N2661" s="151"/>
      <c r="O2661" s="155"/>
      <c r="P2661" s="155"/>
      <c r="Q2661" s="155"/>
    </row>
    <row r="2662">
      <c r="A2662" s="287"/>
      <c r="B2662" s="338"/>
      <c r="C2662" s="338"/>
      <c r="D2662" s="339"/>
      <c r="E2662" s="345"/>
      <c r="F2662" s="305"/>
      <c r="G2662" s="305"/>
      <c r="H2662" s="305"/>
      <c r="I2662" s="230"/>
      <c r="J2662" s="246"/>
      <c r="K2662" s="359"/>
      <c r="L2662" s="285"/>
      <c r="M2662" s="154"/>
      <c r="N2662" s="151"/>
      <c r="O2662" s="155"/>
      <c r="P2662" s="155"/>
      <c r="Q2662" s="155"/>
    </row>
    <row r="2663">
      <c r="A2663" s="287"/>
      <c r="B2663" s="338"/>
      <c r="C2663" s="338"/>
      <c r="D2663" s="339"/>
      <c r="E2663" s="345"/>
      <c r="F2663" s="304"/>
      <c r="G2663" s="304"/>
      <c r="H2663" s="304"/>
      <c r="I2663" s="228"/>
      <c r="J2663" s="250"/>
      <c r="K2663" s="360"/>
      <c r="L2663" s="288"/>
      <c r="M2663" s="154"/>
      <c r="N2663" s="151"/>
      <c r="O2663" s="155"/>
      <c r="P2663" s="155"/>
      <c r="Q2663" s="155"/>
    </row>
    <row r="2664">
      <c r="A2664" s="287"/>
      <c r="B2664" s="338"/>
      <c r="C2664" s="338"/>
      <c r="D2664" s="339"/>
      <c r="E2664" s="345"/>
      <c r="F2664" s="305"/>
      <c r="G2664" s="305"/>
      <c r="H2664" s="305"/>
      <c r="I2664" s="230"/>
      <c r="J2664" s="246"/>
      <c r="K2664" s="359"/>
      <c r="L2664" s="285"/>
      <c r="M2664" s="154"/>
      <c r="N2664" s="151"/>
      <c r="O2664" s="155"/>
      <c r="P2664" s="155"/>
      <c r="Q2664" s="155"/>
    </row>
    <row r="2665">
      <c r="A2665" s="287"/>
      <c r="B2665" s="338"/>
      <c r="C2665" s="338"/>
      <c r="D2665" s="339"/>
      <c r="E2665" s="345"/>
      <c r="F2665" s="304"/>
      <c r="G2665" s="304"/>
      <c r="H2665" s="304"/>
      <c r="I2665" s="228"/>
      <c r="J2665" s="250"/>
      <c r="K2665" s="360"/>
      <c r="L2665" s="288"/>
      <c r="M2665" s="154"/>
      <c r="N2665" s="151"/>
      <c r="O2665" s="155"/>
      <c r="P2665" s="155"/>
      <c r="Q2665" s="155"/>
    </row>
    <row r="2666">
      <c r="A2666" s="287"/>
      <c r="B2666" s="338"/>
      <c r="C2666" s="338"/>
      <c r="D2666" s="339"/>
      <c r="E2666" s="345"/>
      <c r="F2666" s="305"/>
      <c r="G2666" s="305"/>
      <c r="H2666" s="305"/>
      <c r="I2666" s="230"/>
      <c r="J2666" s="246"/>
      <c r="K2666" s="359"/>
      <c r="L2666" s="285"/>
      <c r="M2666" s="154"/>
      <c r="N2666" s="151"/>
      <c r="O2666" s="155"/>
      <c r="P2666" s="155"/>
      <c r="Q2666" s="155"/>
    </row>
    <row r="2667">
      <c r="A2667" s="287"/>
      <c r="B2667" s="338"/>
      <c r="C2667" s="338"/>
      <c r="D2667" s="339"/>
      <c r="E2667" s="345"/>
      <c r="F2667" s="304"/>
      <c r="G2667" s="304"/>
      <c r="H2667" s="304"/>
      <c r="I2667" s="228"/>
      <c r="J2667" s="250"/>
      <c r="K2667" s="360"/>
      <c r="L2667" s="288"/>
      <c r="M2667" s="154"/>
      <c r="N2667" s="151"/>
      <c r="O2667" s="155"/>
      <c r="P2667" s="155"/>
      <c r="Q2667" s="155"/>
    </row>
    <row r="2668">
      <c r="A2668" s="287"/>
      <c r="B2668" s="338"/>
      <c r="C2668" s="338"/>
      <c r="D2668" s="339"/>
      <c r="E2668" s="345"/>
      <c r="F2668" s="305"/>
      <c r="G2668" s="305"/>
      <c r="H2668" s="305"/>
      <c r="I2668" s="230"/>
      <c r="J2668" s="246"/>
      <c r="K2668" s="359"/>
      <c r="L2668" s="285"/>
      <c r="M2668" s="154"/>
      <c r="N2668" s="151"/>
      <c r="O2668" s="155"/>
      <c r="P2668" s="155"/>
      <c r="Q2668" s="155"/>
    </row>
    <row r="2669">
      <c r="A2669" s="287"/>
      <c r="B2669" s="338"/>
      <c r="C2669" s="338"/>
      <c r="D2669" s="339"/>
      <c r="E2669" s="345"/>
      <c r="F2669" s="304"/>
      <c r="G2669" s="304"/>
      <c r="H2669" s="304"/>
      <c r="I2669" s="228"/>
      <c r="J2669" s="250"/>
      <c r="K2669" s="360"/>
      <c r="L2669" s="288"/>
      <c r="M2669" s="154"/>
      <c r="N2669" s="151"/>
      <c r="O2669" s="155"/>
      <c r="P2669" s="155"/>
      <c r="Q2669" s="155"/>
    </row>
    <row r="2670">
      <c r="A2670" s="287"/>
      <c r="B2670" s="338"/>
      <c r="C2670" s="338"/>
      <c r="D2670" s="339"/>
      <c r="E2670" s="345"/>
      <c r="F2670" s="305"/>
      <c r="G2670" s="305"/>
      <c r="H2670" s="305"/>
      <c r="I2670" s="230"/>
      <c r="J2670" s="246"/>
      <c r="K2670" s="359"/>
      <c r="L2670" s="285"/>
      <c r="M2670" s="154"/>
      <c r="N2670" s="151"/>
      <c r="O2670" s="155"/>
      <c r="P2670" s="155"/>
      <c r="Q2670" s="155"/>
    </row>
    <row r="2671">
      <c r="A2671" s="287"/>
      <c r="B2671" s="338"/>
      <c r="C2671" s="338"/>
      <c r="D2671" s="339"/>
      <c r="E2671" s="345"/>
      <c r="F2671" s="304"/>
      <c r="G2671" s="304"/>
      <c r="H2671" s="304"/>
      <c r="I2671" s="228"/>
      <c r="J2671" s="250"/>
      <c r="K2671" s="360"/>
      <c r="L2671" s="288"/>
      <c r="M2671" s="154"/>
      <c r="N2671" s="151"/>
      <c r="O2671" s="155"/>
      <c r="P2671" s="155"/>
      <c r="Q2671" s="155"/>
    </row>
    <row r="2672">
      <c r="A2672" s="287"/>
      <c r="B2672" s="338"/>
      <c r="C2672" s="338"/>
      <c r="D2672" s="339"/>
      <c r="E2672" s="345"/>
      <c r="F2672" s="305"/>
      <c r="G2672" s="305"/>
      <c r="H2672" s="305"/>
      <c r="I2672" s="230"/>
      <c r="J2672" s="246"/>
      <c r="K2672" s="359"/>
      <c r="L2672" s="285"/>
      <c r="M2672" s="154"/>
      <c r="N2672" s="151"/>
      <c r="O2672" s="155"/>
      <c r="P2672" s="155"/>
      <c r="Q2672" s="155"/>
    </row>
    <row r="2673">
      <c r="A2673" s="287"/>
      <c r="B2673" s="338"/>
      <c r="C2673" s="338"/>
      <c r="D2673" s="339"/>
      <c r="E2673" s="345"/>
      <c r="F2673" s="304"/>
      <c r="G2673" s="304"/>
      <c r="H2673" s="304"/>
      <c r="I2673" s="228"/>
      <c r="J2673" s="250"/>
      <c r="K2673" s="360"/>
      <c r="L2673" s="288"/>
      <c r="M2673" s="154"/>
      <c r="N2673" s="151"/>
      <c r="O2673" s="155"/>
      <c r="P2673" s="155"/>
      <c r="Q2673" s="155"/>
    </row>
    <row r="2674">
      <c r="A2674" s="287"/>
      <c r="B2674" s="338"/>
      <c r="C2674" s="338"/>
      <c r="D2674" s="339"/>
      <c r="E2674" s="345"/>
      <c r="F2674" s="305"/>
      <c r="G2674" s="305"/>
      <c r="H2674" s="305"/>
      <c r="I2674" s="230"/>
      <c r="J2674" s="246"/>
      <c r="K2674" s="359"/>
      <c r="L2674" s="285"/>
      <c r="M2674" s="154"/>
      <c r="N2674" s="151"/>
      <c r="O2674" s="155"/>
      <c r="P2674" s="155"/>
      <c r="Q2674" s="155"/>
    </row>
    <row r="2675">
      <c r="A2675" s="287"/>
      <c r="B2675" s="338"/>
      <c r="C2675" s="338"/>
      <c r="D2675" s="339"/>
      <c r="E2675" s="345"/>
      <c r="F2675" s="304"/>
      <c r="G2675" s="304"/>
      <c r="H2675" s="304"/>
      <c r="I2675" s="228"/>
      <c r="J2675" s="250"/>
      <c r="K2675" s="360"/>
      <c r="L2675" s="288"/>
      <c r="M2675" s="154"/>
      <c r="N2675" s="151"/>
      <c r="O2675" s="155"/>
      <c r="P2675" s="155"/>
      <c r="Q2675" s="155"/>
    </row>
    <row r="2676">
      <c r="A2676" s="287"/>
      <c r="B2676" s="338"/>
      <c r="C2676" s="338"/>
      <c r="D2676" s="339"/>
      <c r="E2676" s="345"/>
      <c r="F2676" s="305"/>
      <c r="G2676" s="305"/>
      <c r="H2676" s="305"/>
      <c r="I2676" s="230"/>
      <c r="J2676" s="246"/>
      <c r="K2676" s="359"/>
      <c r="L2676" s="285"/>
      <c r="M2676" s="154"/>
      <c r="N2676" s="151"/>
      <c r="O2676" s="155"/>
      <c r="P2676" s="155"/>
      <c r="Q2676" s="155"/>
    </row>
    <row r="2677">
      <c r="A2677" s="287"/>
      <c r="B2677" s="338"/>
      <c r="C2677" s="338"/>
      <c r="D2677" s="339"/>
      <c r="E2677" s="345"/>
      <c r="F2677" s="304"/>
      <c r="G2677" s="304"/>
      <c r="H2677" s="304"/>
      <c r="I2677" s="228"/>
      <c r="J2677" s="250"/>
      <c r="K2677" s="360"/>
      <c r="L2677" s="288"/>
      <c r="M2677" s="154"/>
      <c r="N2677" s="151"/>
      <c r="O2677" s="155"/>
      <c r="P2677" s="155"/>
      <c r="Q2677" s="155"/>
    </row>
    <row r="2678">
      <c r="A2678" s="287"/>
      <c r="B2678" s="338"/>
      <c r="C2678" s="338"/>
      <c r="D2678" s="339"/>
      <c r="E2678" s="345"/>
      <c r="F2678" s="305"/>
      <c r="G2678" s="305"/>
      <c r="H2678" s="305"/>
      <c r="I2678" s="230"/>
      <c r="J2678" s="246"/>
      <c r="K2678" s="359"/>
      <c r="L2678" s="285"/>
      <c r="M2678" s="154"/>
      <c r="N2678" s="151"/>
      <c r="O2678" s="155"/>
      <c r="P2678" s="155"/>
      <c r="Q2678" s="155"/>
    </row>
    <row r="2679">
      <c r="A2679" s="287"/>
      <c r="B2679" s="338"/>
      <c r="C2679" s="338"/>
      <c r="D2679" s="339"/>
      <c r="E2679" s="345"/>
      <c r="F2679" s="304"/>
      <c r="G2679" s="304"/>
      <c r="H2679" s="304"/>
      <c r="I2679" s="228"/>
      <c r="J2679" s="250"/>
      <c r="K2679" s="360"/>
      <c r="L2679" s="288"/>
      <c r="M2679" s="154"/>
      <c r="N2679" s="151"/>
      <c r="O2679" s="155"/>
      <c r="P2679" s="155"/>
      <c r="Q2679" s="155"/>
    </row>
    <row r="2680">
      <c r="A2680" s="287"/>
      <c r="B2680" s="338"/>
      <c r="C2680" s="338"/>
      <c r="D2680" s="339"/>
      <c r="E2680" s="345"/>
      <c r="F2680" s="305"/>
      <c r="G2680" s="305"/>
      <c r="H2680" s="305"/>
      <c r="I2680" s="230"/>
      <c r="J2680" s="246"/>
      <c r="K2680" s="359"/>
      <c r="L2680" s="285"/>
      <c r="M2680" s="154"/>
      <c r="N2680" s="151"/>
      <c r="O2680" s="155"/>
      <c r="P2680" s="155"/>
      <c r="Q2680" s="155"/>
    </row>
    <row r="2681">
      <c r="A2681" s="287"/>
      <c r="B2681" s="338"/>
      <c r="C2681" s="338"/>
      <c r="D2681" s="339"/>
      <c r="E2681" s="345"/>
      <c r="F2681" s="304"/>
      <c r="G2681" s="304"/>
      <c r="H2681" s="304"/>
      <c r="I2681" s="228"/>
      <c r="J2681" s="250"/>
      <c r="K2681" s="360"/>
      <c r="L2681" s="288"/>
      <c r="M2681" s="154"/>
      <c r="N2681" s="151"/>
      <c r="O2681" s="155"/>
      <c r="P2681" s="155"/>
      <c r="Q2681" s="155"/>
    </row>
    <row r="2682">
      <c r="A2682" s="287"/>
      <c r="B2682" s="338"/>
      <c r="C2682" s="338"/>
      <c r="D2682" s="339"/>
      <c r="E2682" s="345"/>
      <c r="F2682" s="305"/>
      <c r="G2682" s="305"/>
      <c r="H2682" s="305"/>
      <c r="I2682" s="230"/>
      <c r="J2682" s="246"/>
      <c r="K2682" s="359"/>
      <c r="L2682" s="285"/>
      <c r="M2682" s="154"/>
      <c r="N2682" s="151"/>
      <c r="O2682" s="155"/>
      <c r="P2682" s="155"/>
      <c r="Q2682" s="155"/>
    </row>
    <row r="2683">
      <c r="A2683" s="287"/>
      <c r="B2683" s="338"/>
      <c r="C2683" s="338"/>
      <c r="D2683" s="339"/>
      <c r="E2683" s="345"/>
      <c r="F2683" s="304"/>
      <c r="G2683" s="304"/>
      <c r="H2683" s="304"/>
      <c r="I2683" s="228"/>
      <c r="J2683" s="250"/>
      <c r="K2683" s="360"/>
      <c r="L2683" s="288"/>
      <c r="M2683" s="154"/>
      <c r="N2683" s="151"/>
      <c r="O2683" s="155"/>
      <c r="P2683" s="155"/>
      <c r="Q2683" s="155"/>
    </row>
    <row r="2684">
      <c r="A2684" s="287"/>
      <c r="B2684" s="338"/>
      <c r="C2684" s="338"/>
      <c r="D2684" s="339"/>
      <c r="E2684" s="345"/>
      <c r="F2684" s="305"/>
      <c r="G2684" s="305"/>
      <c r="H2684" s="305"/>
      <c r="I2684" s="230"/>
      <c r="J2684" s="246"/>
      <c r="K2684" s="359"/>
      <c r="L2684" s="285"/>
      <c r="M2684" s="154"/>
      <c r="N2684" s="151"/>
      <c r="O2684" s="155"/>
      <c r="P2684" s="155"/>
      <c r="Q2684" s="155"/>
    </row>
    <row r="2685">
      <c r="A2685" s="287"/>
      <c r="B2685" s="338"/>
      <c r="C2685" s="338"/>
      <c r="D2685" s="339"/>
      <c r="E2685" s="345"/>
      <c r="F2685" s="304"/>
      <c r="G2685" s="304"/>
      <c r="H2685" s="304"/>
      <c r="I2685" s="228"/>
      <c r="J2685" s="250"/>
      <c r="K2685" s="360"/>
      <c r="L2685" s="288"/>
      <c r="M2685" s="154"/>
      <c r="N2685" s="151"/>
      <c r="O2685" s="155"/>
      <c r="P2685" s="155"/>
      <c r="Q2685" s="155"/>
    </row>
    <row r="2686">
      <c r="A2686" s="287"/>
      <c r="B2686" s="338"/>
      <c r="C2686" s="338"/>
      <c r="D2686" s="339"/>
      <c r="E2686" s="345"/>
      <c r="F2686" s="305"/>
      <c r="G2686" s="305"/>
      <c r="H2686" s="305"/>
      <c r="I2686" s="230"/>
      <c r="J2686" s="246"/>
      <c r="K2686" s="359"/>
      <c r="L2686" s="285"/>
      <c r="M2686" s="154"/>
      <c r="N2686" s="151"/>
      <c r="O2686" s="155"/>
      <c r="P2686" s="155"/>
      <c r="Q2686" s="155"/>
    </row>
    <row r="2687">
      <c r="A2687" s="287"/>
      <c r="B2687" s="338"/>
      <c r="C2687" s="338"/>
      <c r="D2687" s="339"/>
      <c r="E2687" s="345"/>
      <c r="F2687" s="304"/>
      <c r="G2687" s="304"/>
      <c r="H2687" s="304"/>
      <c r="I2687" s="228"/>
      <c r="J2687" s="250"/>
      <c r="K2687" s="360"/>
      <c r="L2687" s="288"/>
      <c r="M2687" s="154"/>
      <c r="N2687" s="151"/>
      <c r="O2687" s="155"/>
      <c r="P2687" s="155"/>
      <c r="Q2687" s="155"/>
    </row>
    <row r="2688">
      <c r="A2688" s="287"/>
      <c r="B2688" s="338"/>
      <c r="C2688" s="338"/>
      <c r="D2688" s="339"/>
      <c r="E2688" s="345"/>
      <c r="F2688" s="305"/>
      <c r="G2688" s="305"/>
      <c r="H2688" s="305"/>
      <c r="I2688" s="230"/>
      <c r="J2688" s="246"/>
      <c r="K2688" s="359"/>
      <c r="L2688" s="285"/>
      <c r="M2688" s="154"/>
      <c r="N2688" s="151"/>
      <c r="O2688" s="155"/>
      <c r="P2688" s="155"/>
      <c r="Q2688" s="155"/>
    </row>
    <row r="2689">
      <c r="A2689" s="287"/>
      <c r="B2689" s="338"/>
      <c r="C2689" s="338"/>
      <c r="D2689" s="339"/>
      <c r="E2689" s="345"/>
      <c r="F2689" s="304"/>
      <c r="G2689" s="304"/>
      <c r="H2689" s="304"/>
      <c r="I2689" s="228"/>
      <c r="J2689" s="250"/>
      <c r="K2689" s="360"/>
      <c r="L2689" s="288"/>
      <c r="M2689" s="154"/>
      <c r="N2689" s="151"/>
      <c r="O2689" s="155"/>
      <c r="P2689" s="155"/>
      <c r="Q2689" s="155"/>
    </row>
    <row r="2690">
      <c r="A2690" s="287"/>
      <c r="B2690" s="338"/>
      <c r="C2690" s="338"/>
      <c r="D2690" s="339"/>
      <c r="E2690" s="345"/>
      <c r="F2690" s="305"/>
      <c r="G2690" s="305"/>
      <c r="H2690" s="305"/>
      <c r="I2690" s="230"/>
      <c r="J2690" s="246"/>
      <c r="K2690" s="359"/>
      <c r="L2690" s="285"/>
      <c r="M2690" s="154"/>
      <c r="N2690" s="151"/>
      <c r="O2690" s="155"/>
      <c r="P2690" s="155"/>
      <c r="Q2690" s="155"/>
    </row>
    <row r="2691">
      <c r="A2691" s="287"/>
      <c r="B2691" s="338"/>
      <c r="C2691" s="338"/>
      <c r="D2691" s="339"/>
      <c r="E2691" s="345"/>
      <c r="F2691" s="304"/>
      <c r="G2691" s="304"/>
      <c r="H2691" s="304"/>
      <c r="I2691" s="228"/>
      <c r="J2691" s="250"/>
      <c r="K2691" s="360"/>
      <c r="L2691" s="288"/>
      <c r="M2691" s="154"/>
      <c r="N2691" s="151"/>
      <c r="O2691" s="155"/>
      <c r="P2691" s="155"/>
      <c r="Q2691" s="155"/>
    </row>
    <row r="2692">
      <c r="A2692" s="287"/>
      <c r="B2692" s="338"/>
      <c r="C2692" s="338"/>
      <c r="D2692" s="339"/>
      <c r="E2692" s="345"/>
      <c r="F2692" s="305"/>
      <c r="G2692" s="305"/>
      <c r="H2692" s="305"/>
      <c r="I2692" s="230"/>
      <c r="J2692" s="246"/>
      <c r="K2692" s="359"/>
      <c r="L2692" s="285"/>
      <c r="M2692" s="154"/>
      <c r="N2692" s="151"/>
      <c r="O2692" s="155"/>
      <c r="P2692" s="155"/>
      <c r="Q2692" s="155"/>
    </row>
    <row r="2693">
      <c r="A2693" s="287"/>
      <c r="B2693" s="338"/>
      <c r="C2693" s="338"/>
      <c r="D2693" s="339"/>
      <c r="E2693" s="345"/>
      <c r="F2693" s="304"/>
      <c r="G2693" s="304"/>
      <c r="H2693" s="304"/>
      <c r="I2693" s="228"/>
      <c r="J2693" s="250"/>
      <c r="K2693" s="360"/>
      <c r="L2693" s="288"/>
      <c r="M2693" s="154"/>
      <c r="N2693" s="151"/>
      <c r="O2693" s="155"/>
      <c r="P2693" s="155"/>
      <c r="Q2693" s="155"/>
    </row>
    <row r="2694">
      <c r="A2694" s="287"/>
      <c r="B2694" s="338"/>
      <c r="C2694" s="338"/>
      <c r="D2694" s="339"/>
      <c r="E2694" s="345"/>
      <c r="F2694" s="305"/>
      <c r="G2694" s="305"/>
      <c r="H2694" s="305"/>
      <c r="I2694" s="230"/>
      <c r="J2694" s="246"/>
      <c r="K2694" s="359"/>
      <c r="L2694" s="285"/>
      <c r="M2694" s="154"/>
      <c r="N2694" s="151"/>
      <c r="O2694" s="155"/>
      <c r="P2694" s="155"/>
      <c r="Q2694" s="155"/>
    </row>
    <row r="2695">
      <c r="A2695" s="287"/>
      <c r="B2695" s="338"/>
      <c r="C2695" s="338"/>
      <c r="D2695" s="339"/>
      <c r="E2695" s="345"/>
      <c r="F2695" s="304"/>
      <c r="G2695" s="304"/>
      <c r="H2695" s="304"/>
      <c r="I2695" s="228"/>
      <c r="J2695" s="250"/>
      <c r="K2695" s="360"/>
      <c r="L2695" s="288"/>
      <c r="M2695" s="154"/>
      <c r="N2695" s="151"/>
      <c r="O2695" s="155"/>
      <c r="P2695" s="155"/>
      <c r="Q2695" s="155"/>
    </row>
    <row r="2696">
      <c r="A2696" s="287"/>
      <c r="B2696" s="338"/>
      <c r="C2696" s="338"/>
      <c r="D2696" s="339"/>
      <c r="E2696" s="345"/>
      <c r="F2696" s="305"/>
      <c r="G2696" s="305"/>
      <c r="H2696" s="305"/>
      <c r="I2696" s="230"/>
      <c r="J2696" s="246"/>
      <c r="K2696" s="359"/>
      <c r="L2696" s="285"/>
      <c r="M2696" s="154"/>
      <c r="N2696" s="151"/>
      <c r="O2696" s="155"/>
      <c r="P2696" s="155"/>
      <c r="Q2696" s="155"/>
    </row>
    <row r="2697">
      <c r="A2697" s="287"/>
      <c r="B2697" s="338"/>
      <c r="C2697" s="338"/>
      <c r="D2697" s="339"/>
      <c r="E2697" s="345"/>
      <c r="F2697" s="304"/>
      <c r="G2697" s="304"/>
      <c r="H2697" s="304"/>
      <c r="I2697" s="228"/>
      <c r="J2697" s="250"/>
      <c r="K2697" s="360"/>
      <c r="L2697" s="288"/>
      <c r="M2697" s="154"/>
      <c r="N2697" s="151"/>
      <c r="O2697" s="155"/>
      <c r="P2697" s="155"/>
      <c r="Q2697" s="155"/>
    </row>
    <row r="2698">
      <c r="A2698" s="287"/>
      <c r="B2698" s="338"/>
      <c r="C2698" s="338"/>
      <c r="D2698" s="339"/>
      <c r="E2698" s="345"/>
      <c r="F2698" s="305"/>
      <c r="G2698" s="305"/>
      <c r="H2698" s="305"/>
      <c r="I2698" s="230"/>
      <c r="J2698" s="246"/>
      <c r="K2698" s="359"/>
      <c r="L2698" s="285"/>
      <c r="M2698" s="154"/>
      <c r="N2698" s="151"/>
      <c r="O2698" s="155"/>
      <c r="P2698" s="155"/>
      <c r="Q2698" s="155"/>
    </row>
    <row r="2699">
      <c r="A2699" s="287"/>
      <c r="B2699" s="338"/>
      <c r="C2699" s="338"/>
      <c r="D2699" s="339"/>
      <c r="E2699" s="345"/>
      <c r="F2699" s="304"/>
      <c r="G2699" s="304"/>
      <c r="H2699" s="304"/>
      <c r="I2699" s="228"/>
      <c r="J2699" s="250"/>
      <c r="K2699" s="360"/>
      <c r="L2699" s="288"/>
      <c r="M2699" s="154"/>
      <c r="N2699" s="151"/>
      <c r="O2699" s="155"/>
      <c r="P2699" s="155"/>
      <c r="Q2699" s="155"/>
    </row>
    <row r="2700">
      <c r="A2700" s="287"/>
      <c r="B2700" s="338"/>
      <c r="C2700" s="338"/>
      <c r="D2700" s="339"/>
      <c r="E2700" s="345"/>
      <c r="F2700" s="305"/>
      <c r="G2700" s="305"/>
      <c r="H2700" s="305"/>
      <c r="I2700" s="230"/>
      <c r="J2700" s="246"/>
      <c r="K2700" s="359"/>
      <c r="L2700" s="285"/>
      <c r="M2700" s="154"/>
      <c r="N2700" s="151"/>
      <c r="O2700" s="155"/>
      <c r="P2700" s="155"/>
      <c r="Q2700" s="155"/>
    </row>
    <row r="2701">
      <c r="A2701" s="287"/>
      <c r="B2701" s="338"/>
      <c r="C2701" s="338"/>
      <c r="D2701" s="339"/>
      <c r="E2701" s="345"/>
      <c r="F2701" s="304"/>
      <c r="G2701" s="304"/>
      <c r="H2701" s="304"/>
      <c r="I2701" s="228"/>
      <c r="J2701" s="250"/>
      <c r="K2701" s="360"/>
      <c r="L2701" s="288"/>
      <c r="M2701" s="154"/>
      <c r="N2701" s="151"/>
      <c r="O2701" s="155"/>
      <c r="P2701" s="155"/>
      <c r="Q2701" s="155"/>
    </row>
    <row r="2702">
      <c r="A2702" s="287"/>
      <c r="B2702" s="338"/>
      <c r="C2702" s="338"/>
      <c r="D2702" s="339"/>
      <c r="E2702" s="345"/>
      <c r="F2702" s="305"/>
      <c r="G2702" s="305"/>
      <c r="H2702" s="305"/>
      <c r="I2702" s="230"/>
      <c r="J2702" s="246"/>
      <c r="K2702" s="359"/>
      <c r="L2702" s="285"/>
      <c r="M2702" s="154"/>
      <c r="N2702" s="151"/>
      <c r="O2702" s="155"/>
      <c r="P2702" s="155"/>
      <c r="Q2702" s="155"/>
    </row>
    <row r="2703">
      <c r="A2703" s="287"/>
      <c r="B2703" s="338"/>
      <c r="C2703" s="338"/>
      <c r="D2703" s="339"/>
      <c r="E2703" s="345"/>
      <c r="F2703" s="304"/>
      <c r="G2703" s="304"/>
      <c r="H2703" s="304"/>
      <c r="I2703" s="228"/>
      <c r="J2703" s="250"/>
      <c r="K2703" s="360"/>
      <c r="L2703" s="288"/>
      <c r="M2703" s="154"/>
      <c r="N2703" s="151"/>
      <c r="O2703" s="155"/>
      <c r="P2703" s="155"/>
      <c r="Q2703" s="155"/>
    </row>
    <row r="2704">
      <c r="A2704" s="287"/>
      <c r="B2704" s="338"/>
      <c r="C2704" s="338"/>
      <c r="D2704" s="339"/>
      <c r="E2704" s="345"/>
      <c r="F2704" s="305"/>
      <c r="G2704" s="305"/>
      <c r="H2704" s="305"/>
      <c r="I2704" s="230"/>
      <c r="J2704" s="246"/>
      <c r="K2704" s="359"/>
      <c r="L2704" s="285"/>
      <c r="M2704" s="154"/>
      <c r="N2704" s="151"/>
      <c r="O2704" s="155"/>
      <c r="P2704" s="155"/>
      <c r="Q2704" s="155"/>
    </row>
    <row r="2705">
      <c r="A2705" s="287"/>
      <c r="B2705" s="338"/>
      <c r="C2705" s="338"/>
      <c r="D2705" s="339"/>
      <c r="E2705" s="345"/>
      <c r="F2705" s="304"/>
      <c r="G2705" s="304"/>
      <c r="H2705" s="304"/>
      <c r="I2705" s="228"/>
      <c r="J2705" s="250"/>
      <c r="K2705" s="360"/>
      <c r="L2705" s="288"/>
      <c r="M2705" s="154"/>
      <c r="N2705" s="151"/>
      <c r="O2705" s="155"/>
      <c r="P2705" s="155"/>
      <c r="Q2705" s="155"/>
    </row>
    <row r="2706">
      <c r="A2706" s="287"/>
      <c r="B2706" s="338"/>
      <c r="C2706" s="338"/>
      <c r="D2706" s="339"/>
      <c r="E2706" s="345"/>
      <c r="F2706" s="305"/>
      <c r="G2706" s="305"/>
      <c r="H2706" s="305"/>
      <c r="I2706" s="230"/>
      <c r="J2706" s="246"/>
      <c r="K2706" s="359"/>
      <c r="L2706" s="285"/>
      <c r="M2706" s="154"/>
      <c r="N2706" s="151"/>
      <c r="O2706" s="155"/>
      <c r="P2706" s="155"/>
      <c r="Q2706" s="155"/>
    </row>
    <row r="2707">
      <c r="A2707" s="287"/>
      <c r="B2707" s="338"/>
      <c r="C2707" s="338"/>
      <c r="D2707" s="339"/>
      <c r="E2707" s="345"/>
      <c r="F2707" s="304"/>
      <c r="G2707" s="304"/>
      <c r="H2707" s="304"/>
      <c r="I2707" s="228"/>
      <c r="J2707" s="250"/>
      <c r="K2707" s="360"/>
      <c r="L2707" s="288"/>
      <c r="M2707" s="154"/>
      <c r="N2707" s="151"/>
      <c r="O2707" s="155"/>
      <c r="P2707" s="155"/>
      <c r="Q2707" s="155"/>
    </row>
    <row r="2708">
      <c r="A2708" s="287"/>
      <c r="B2708" s="338"/>
      <c r="C2708" s="338"/>
      <c r="D2708" s="339"/>
      <c r="E2708" s="345"/>
      <c r="F2708" s="305"/>
      <c r="G2708" s="305"/>
      <c r="H2708" s="305"/>
      <c r="I2708" s="230"/>
      <c r="J2708" s="246"/>
      <c r="K2708" s="359"/>
      <c r="L2708" s="285"/>
      <c r="M2708" s="154"/>
      <c r="N2708" s="151"/>
      <c r="O2708" s="155"/>
      <c r="P2708" s="155"/>
      <c r="Q2708" s="155"/>
    </row>
    <row r="2709">
      <c r="A2709" s="287"/>
      <c r="B2709" s="338"/>
      <c r="C2709" s="338"/>
      <c r="D2709" s="339"/>
      <c r="E2709" s="345"/>
      <c r="F2709" s="304"/>
      <c r="G2709" s="304"/>
      <c r="H2709" s="304"/>
      <c r="I2709" s="228"/>
      <c r="J2709" s="250"/>
      <c r="K2709" s="360"/>
      <c r="L2709" s="288"/>
      <c r="M2709" s="154"/>
      <c r="N2709" s="151"/>
      <c r="O2709" s="155"/>
      <c r="P2709" s="155"/>
      <c r="Q2709" s="155"/>
    </row>
    <row r="2710">
      <c r="A2710" s="287"/>
      <c r="B2710" s="338"/>
      <c r="C2710" s="338"/>
      <c r="D2710" s="339"/>
      <c r="E2710" s="345"/>
      <c r="F2710" s="305"/>
      <c r="G2710" s="305"/>
      <c r="H2710" s="305"/>
      <c r="I2710" s="230"/>
      <c r="J2710" s="246"/>
      <c r="K2710" s="359"/>
      <c r="L2710" s="285"/>
      <c r="M2710" s="154"/>
      <c r="N2710" s="151"/>
      <c r="O2710" s="155"/>
      <c r="P2710" s="155"/>
      <c r="Q2710" s="155"/>
    </row>
    <row r="2711">
      <c r="A2711" s="287"/>
      <c r="B2711" s="338"/>
      <c r="C2711" s="338"/>
      <c r="D2711" s="339"/>
      <c r="E2711" s="345"/>
      <c r="F2711" s="304"/>
      <c r="G2711" s="304"/>
      <c r="H2711" s="304"/>
      <c r="I2711" s="228"/>
      <c r="J2711" s="250"/>
      <c r="K2711" s="360"/>
      <c r="L2711" s="288"/>
      <c r="M2711" s="154"/>
      <c r="N2711" s="151"/>
      <c r="O2711" s="155"/>
      <c r="P2711" s="155"/>
      <c r="Q2711" s="155"/>
    </row>
    <row r="2712">
      <c r="A2712" s="287"/>
      <c r="B2712" s="338"/>
      <c r="C2712" s="338"/>
      <c r="D2712" s="339"/>
      <c r="E2712" s="345"/>
      <c r="F2712" s="305"/>
      <c r="G2712" s="305"/>
      <c r="H2712" s="305"/>
      <c r="I2712" s="230"/>
      <c r="J2712" s="246"/>
      <c r="K2712" s="359"/>
      <c r="L2712" s="285"/>
      <c r="M2712" s="154"/>
      <c r="N2712" s="151"/>
      <c r="O2712" s="155"/>
      <c r="P2712" s="155"/>
      <c r="Q2712" s="155"/>
    </row>
    <row r="2713">
      <c r="A2713" s="287"/>
      <c r="B2713" s="338"/>
      <c r="C2713" s="338"/>
      <c r="D2713" s="339"/>
      <c r="E2713" s="345"/>
      <c r="F2713" s="304"/>
      <c r="G2713" s="304"/>
      <c r="H2713" s="304"/>
      <c r="I2713" s="228"/>
      <c r="J2713" s="250"/>
      <c r="K2713" s="360"/>
      <c r="L2713" s="288"/>
      <c r="M2713" s="154"/>
      <c r="N2713" s="151"/>
      <c r="O2713" s="155"/>
      <c r="P2713" s="155"/>
      <c r="Q2713" s="155"/>
    </row>
    <row r="2714">
      <c r="A2714" s="287"/>
      <c r="B2714" s="338"/>
      <c r="C2714" s="338"/>
      <c r="D2714" s="339"/>
      <c r="E2714" s="345"/>
      <c r="F2714" s="305"/>
      <c r="G2714" s="305"/>
      <c r="H2714" s="305"/>
      <c r="I2714" s="230"/>
      <c r="J2714" s="246"/>
      <c r="K2714" s="359"/>
      <c r="L2714" s="285"/>
      <c r="M2714" s="154"/>
      <c r="N2714" s="151"/>
      <c r="O2714" s="155"/>
      <c r="P2714" s="155"/>
      <c r="Q2714" s="155"/>
    </row>
    <row r="2715">
      <c r="A2715" s="287"/>
      <c r="B2715" s="338"/>
      <c r="C2715" s="338"/>
      <c r="D2715" s="339"/>
      <c r="E2715" s="345"/>
      <c r="F2715" s="304"/>
      <c r="G2715" s="304"/>
      <c r="H2715" s="304"/>
      <c r="I2715" s="228"/>
      <c r="J2715" s="250"/>
      <c r="K2715" s="360"/>
      <c r="L2715" s="288"/>
      <c r="M2715" s="154"/>
      <c r="N2715" s="151"/>
      <c r="O2715" s="155"/>
      <c r="P2715" s="155"/>
      <c r="Q2715" s="155"/>
    </row>
    <row r="2716">
      <c r="A2716" s="287"/>
      <c r="B2716" s="338"/>
      <c r="C2716" s="338"/>
      <c r="D2716" s="339"/>
      <c r="E2716" s="345"/>
      <c r="F2716" s="305"/>
      <c r="G2716" s="305"/>
      <c r="H2716" s="305"/>
      <c r="I2716" s="230"/>
      <c r="J2716" s="246"/>
      <c r="K2716" s="359"/>
      <c r="L2716" s="285"/>
      <c r="M2716" s="154"/>
      <c r="N2716" s="151"/>
      <c r="O2716" s="155"/>
      <c r="P2716" s="155"/>
      <c r="Q2716" s="155"/>
    </row>
    <row r="2717">
      <c r="A2717" s="287"/>
      <c r="B2717" s="338"/>
      <c r="C2717" s="338"/>
      <c r="D2717" s="339"/>
      <c r="E2717" s="345"/>
      <c r="F2717" s="304"/>
      <c r="G2717" s="304"/>
      <c r="H2717" s="304"/>
      <c r="I2717" s="228"/>
      <c r="J2717" s="250"/>
      <c r="K2717" s="360"/>
      <c r="L2717" s="288"/>
      <c r="M2717" s="154"/>
      <c r="N2717" s="151"/>
      <c r="O2717" s="155"/>
      <c r="P2717" s="155"/>
      <c r="Q2717" s="155"/>
    </row>
    <row r="2718">
      <c r="A2718" s="287"/>
      <c r="B2718" s="338"/>
      <c r="C2718" s="338"/>
      <c r="D2718" s="339"/>
      <c r="E2718" s="345"/>
      <c r="F2718" s="305"/>
      <c r="G2718" s="305"/>
      <c r="H2718" s="305"/>
      <c r="I2718" s="230"/>
      <c r="J2718" s="246"/>
      <c r="K2718" s="359"/>
      <c r="L2718" s="285"/>
      <c r="M2718" s="154"/>
      <c r="N2718" s="151"/>
      <c r="O2718" s="155"/>
      <c r="P2718" s="155"/>
      <c r="Q2718" s="155"/>
    </row>
    <row r="2719">
      <c r="A2719" s="287"/>
      <c r="B2719" s="338"/>
      <c r="C2719" s="338"/>
      <c r="D2719" s="339"/>
      <c r="E2719" s="345"/>
      <c r="F2719" s="304"/>
      <c r="G2719" s="304"/>
      <c r="H2719" s="304"/>
      <c r="I2719" s="228"/>
      <c r="J2719" s="250"/>
      <c r="K2719" s="360"/>
      <c r="L2719" s="288"/>
      <c r="M2719" s="154"/>
      <c r="N2719" s="151"/>
      <c r="O2719" s="155"/>
      <c r="P2719" s="155"/>
      <c r="Q2719" s="155"/>
    </row>
    <row r="2720">
      <c r="A2720" s="287"/>
      <c r="B2720" s="338"/>
      <c r="C2720" s="338"/>
      <c r="D2720" s="339"/>
      <c r="E2720" s="345"/>
      <c r="F2720" s="305"/>
      <c r="G2720" s="305"/>
      <c r="H2720" s="305"/>
      <c r="I2720" s="230"/>
      <c r="J2720" s="246"/>
      <c r="K2720" s="359"/>
      <c r="L2720" s="285"/>
      <c r="M2720" s="154"/>
      <c r="N2720" s="151"/>
      <c r="O2720" s="155"/>
      <c r="P2720" s="155"/>
      <c r="Q2720" s="155"/>
    </row>
    <row r="2721">
      <c r="A2721" s="287"/>
      <c r="B2721" s="338"/>
      <c r="C2721" s="338"/>
      <c r="D2721" s="339"/>
      <c r="E2721" s="345"/>
      <c r="F2721" s="304"/>
      <c r="G2721" s="304"/>
      <c r="H2721" s="304"/>
      <c r="I2721" s="228"/>
      <c r="J2721" s="250"/>
      <c r="K2721" s="360"/>
      <c r="L2721" s="288"/>
      <c r="M2721" s="154"/>
      <c r="N2721" s="151"/>
      <c r="O2721" s="155"/>
      <c r="P2721" s="155"/>
      <c r="Q2721" s="155"/>
    </row>
    <row r="2722">
      <c r="A2722" s="287"/>
      <c r="B2722" s="338"/>
      <c r="C2722" s="338"/>
      <c r="D2722" s="339"/>
      <c r="E2722" s="345"/>
      <c r="F2722" s="305"/>
      <c r="G2722" s="305"/>
      <c r="H2722" s="305"/>
      <c r="I2722" s="230"/>
      <c r="J2722" s="246"/>
      <c r="K2722" s="359"/>
      <c r="L2722" s="285"/>
      <c r="M2722" s="154"/>
      <c r="N2722" s="151"/>
      <c r="O2722" s="155"/>
      <c r="P2722" s="155"/>
      <c r="Q2722" s="155"/>
    </row>
    <row r="2723">
      <c r="A2723" s="287"/>
      <c r="B2723" s="338"/>
      <c r="C2723" s="338"/>
      <c r="D2723" s="339"/>
      <c r="E2723" s="345"/>
      <c r="F2723" s="304"/>
      <c r="G2723" s="304"/>
      <c r="H2723" s="304"/>
      <c r="I2723" s="228"/>
      <c r="J2723" s="250"/>
      <c r="K2723" s="360"/>
      <c r="L2723" s="288"/>
      <c r="M2723" s="154"/>
      <c r="N2723" s="151"/>
      <c r="O2723" s="155"/>
      <c r="P2723" s="155"/>
      <c r="Q2723" s="155"/>
    </row>
    <row r="2724">
      <c r="A2724" s="287"/>
      <c r="B2724" s="338"/>
      <c r="C2724" s="338"/>
      <c r="D2724" s="339"/>
      <c r="E2724" s="345"/>
      <c r="F2724" s="305"/>
      <c r="G2724" s="305"/>
      <c r="H2724" s="305"/>
      <c r="I2724" s="230"/>
      <c r="J2724" s="246"/>
      <c r="K2724" s="359"/>
      <c r="L2724" s="285"/>
      <c r="M2724" s="154"/>
      <c r="N2724" s="151"/>
      <c r="O2724" s="155"/>
      <c r="P2724" s="155"/>
      <c r="Q2724" s="155"/>
    </row>
    <row r="2725">
      <c r="A2725" s="287"/>
      <c r="B2725" s="338"/>
      <c r="C2725" s="338"/>
      <c r="D2725" s="339"/>
      <c r="E2725" s="345"/>
      <c r="F2725" s="304"/>
      <c r="G2725" s="304"/>
      <c r="H2725" s="304"/>
      <c r="I2725" s="228"/>
      <c r="J2725" s="250"/>
      <c r="K2725" s="360"/>
      <c r="L2725" s="288"/>
      <c r="M2725" s="154"/>
      <c r="N2725" s="151"/>
      <c r="O2725" s="155"/>
      <c r="P2725" s="155"/>
      <c r="Q2725" s="155"/>
    </row>
    <row r="2726">
      <c r="A2726" s="287"/>
      <c r="B2726" s="338"/>
      <c r="C2726" s="338"/>
      <c r="D2726" s="339"/>
      <c r="E2726" s="345"/>
      <c r="F2726" s="305"/>
      <c r="G2726" s="305"/>
      <c r="H2726" s="305"/>
      <c r="I2726" s="230"/>
      <c r="J2726" s="246"/>
      <c r="K2726" s="359"/>
      <c r="L2726" s="285"/>
      <c r="M2726" s="154"/>
      <c r="N2726" s="151"/>
      <c r="O2726" s="155"/>
      <c r="P2726" s="155"/>
      <c r="Q2726" s="155"/>
    </row>
    <row r="2727">
      <c r="A2727" s="287"/>
      <c r="B2727" s="338"/>
      <c r="C2727" s="338"/>
      <c r="D2727" s="339"/>
      <c r="E2727" s="345"/>
      <c r="F2727" s="304"/>
      <c r="G2727" s="304"/>
      <c r="H2727" s="304"/>
      <c r="I2727" s="228"/>
      <c r="J2727" s="250"/>
      <c r="K2727" s="360"/>
      <c r="L2727" s="288"/>
      <c r="M2727" s="154"/>
      <c r="N2727" s="151"/>
      <c r="O2727" s="155"/>
      <c r="P2727" s="155"/>
      <c r="Q2727" s="155"/>
    </row>
    <row r="2728">
      <c r="A2728" s="287"/>
      <c r="B2728" s="338"/>
      <c r="C2728" s="338"/>
      <c r="D2728" s="339"/>
      <c r="E2728" s="345"/>
      <c r="F2728" s="305"/>
      <c r="G2728" s="305"/>
      <c r="H2728" s="305"/>
      <c r="I2728" s="230"/>
      <c r="J2728" s="246"/>
      <c r="K2728" s="359"/>
      <c r="L2728" s="285"/>
      <c r="M2728" s="154"/>
      <c r="N2728" s="151"/>
      <c r="O2728" s="155"/>
      <c r="P2728" s="155"/>
      <c r="Q2728" s="155"/>
    </row>
    <row r="2729">
      <c r="A2729" s="287"/>
      <c r="B2729" s="338"/>
      <c r="C2729" s="338"/>
      <c r="D2729" s="339"/>
      <c r="E2729" s="345"/>
      <c r="F2729" s="304"/>
      <c r="G2729" s="304"/>
      <c r="H2729" s="304"/>
      <c r="I2729" s="228"/>
      <c r="J2729" s="250"/>
      <c r="K2729" s="360"/>
      <c r="L2729" s="288"/>
      <c r="M2729" s="154"/>
      <c r="N2729" s="151"/>
      <c r="O2729" s="155"/>
      <c r="P2729" s="155"/>
      <c r="Q2729" s="155"/>
    </row>
  </sheetData>
  <autoFilter ref="$A$7:$Q$2729"/>
  <customSheetViews>
    <customSheetView guid="{8D5579ED-170D-4BFC-BD05-D26992F64FD9}" filter="1" showAutoFilter="1">
      <autoFilter ref="$J$4:$J$1742">
        <filterColumn colId="0">
          <filters>
            <filter val="Fund6"/>
            <filter val="Fund5"/>
            <filter val="Fund8"/>
            <filter val="Fund7"/>
            <filter val="Fund9"/>
            <filter val="Fund 14"/>
            <filter val="Fund 13"/>
            <filter val="Fund 12"/>
            <filter val="Fund 11"/>
            <filter val="Fund13"/>
            <filter val="Fund12"/>
            <filter val="Fund11"/>
            <filter val="Fund10"/>
            <filter val="Fund2"/>
            <filter val="Fund4"/>
            <filter val="Fund3"/>
            <filter val="Fund14"/>
          </filters>
        </filterColumn>
      </autoFilter>
    </customSheetView>
    <customSheetView guid="{946A29A0-E15D-4150-9588-CAA46729ED8C}" filter="1" showAutoFilter="1">
      <autoFilter ref="$J$4"/>
    </customSheetView>
  </customSheetViews>
  <mergeCells count="4">
    <mergeCell ref="A1:Q3"/>
    <mergeCell ref="F5:H5"/>
    <mergeCell ref="M5:N5"/>
    <mergeCell ref="O5:Q5"/>
  </mergeCells>
  <conditionalFormatting sqref="B1503:D1511 F1503:I1511 K1503 K1506:K1511 B1515:D1569 E1515 F1515:I1569 K1515:K1767 E1568 B1588:I1588 B1590:D1600 F1590:I1600 B1607:D1608 E1607 F1607:I1608 B1610:I1610 B1612:D1616 F1612:I1616 B1621:D1621 F1621:I1621 B1633:D1634 F1633:I1634 B1648:I1648 B1654:D1654 F1654:I1654 B1668:D1668 F1668:I1668 E1757:E1762 J1777:J1778 J1784:J1787 J1797:J2729">
    <cfRule type="containsText" dxfId="1" priority="1" operator="containsText" text="FALSE">
      <formula>NOT(ISERROR(SEARCH(("FALSE"),(B1503))))</formula>
    </cfRule>
  </conditionalFormatting>
  <conditionalFormatting sqref="B1502:D1502 F1502:I1502 K1502">
    <cfRule type="containsText" dxfId="1" priority="2" operator="containsText" text="FALSE">
      <formula>NOT(ISERROR(SEARCH(("FALSE"),(B1502))))</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503:I1511 K1503 K1506:K1511 B1515:D1569 E1515 F1515:I1569 K1515:K1767 E1568 B1588:I1588 B1590:D1600 F1590:I1600 B1607:D1608 E1607 F1607:I1608 B1610:I1610 B1612:D1616 F1612:I1616 B1621:D1621 F1621:I1621 B1633:D1634 F1633:I1634 B1648:I1648 B1654:D1654 F1654:I1654 B1668:D1668 F1668:I1668 E1757:E1762 J1777:J1778 J1784:J1787 J1797:J2729">
    <cfRule type="containsText" dxfId="2" priority="3"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502:I1502 K1502 B1515:D1569 E1568">
    <cfRule type="containsText" dxfId="2" priority="4"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501:I1501 K1501 B1515:D1569 E1568">
    <cfRule type="containsText" dxfId="2" priority="5"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500:I1500 K1500 B1515:D1569 E1568">
    <cfRule type="containsText" dxfId="2" priority="6"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B1515:D1569 E1568">
    <cfRule type="containsText" dxfId="2" priority="7"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9:I1499 K1499 B1515:D1569 E1568">
    <cfRule type="containsText" dxfId="2" priority="8"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8:I1498 K1498 B1515:D1569 E1568">
    <cfRule type="containsText" dxfId="2" priority="9"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7:I1497 K1497 B1515:D1569 E1568">
    <cfRule type="containsText" dxfId="2" priority="10"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6:I1496 K1496 B1515:D1569 E1568">
    <cfRule type="containsText" dxfId="2" priority="11"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5:I1495 K1495 B1515:D1569 E1568">
    <cfRule type="containsText" dxfId="2" priority="12"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4:I1494 K1494 B1515:D1569 E1568">
    <cfRule type="containsText" dxfId="2" priority="13"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3:I1493 K1493 B1515:D1569 E1568">
    <cfRule type="containsText" dxfId="2" priority="14"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2:I1492 K1492 B1515:D1569 E1568">
    <cfRule type="containsText" dxfId="2" priority="15"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1:I1491 K1491 B1515:D1569 E1568">
    <cfRule type="containsText" dxfId="2" priority="16" operator="containsText" text="TRUE">
      <formula>NOT(ISERROR(SEARCH(("TRUE"),(C14))))</formula>
    </cfRule>
  </conditionalFormatting>
  <conditionalFormatting sqref="C14:D16 C19:D21 C24:D26 C29:D752 O522 C754:D766 C777:D789 C791:D791 C797:D808 C810:D812 C814:D816 C819:D820 C822:D831 C833:D833 C835:D844 C846:D851 C853:D854 C856:D859 C861:D866 C870:D872 C875:D875 C881:D881 C884:D884 C886:D886 C888:D888 C891:D891 C897:D898 C900:D903 C905:D905 C908:D908 C918:D919 C932:D936 C938:D938 C943:D943 C945:D946 C951:D951 C953:D953 C957:D957 C969:D969 C972:D972 C977:D984 C997:D997 C1029:D1029 C1045:D1046 C1059:D1059 C1064:D1064 C1067:D1068 C1087:D1087 C1110:D1110 C1112:D1112 C1127:D1127 C1132:D1133 C1143:D1143 C1153:D1155 C1158:D1158 C1167:D1167 C1176:D1179 C1191:D1198 C1207:D1214 C1222:D1225 C1233:D1243 C1248:D1252 C1262:D1271 C1277:D1277 C1279:D1299 C1311:D1314 C1342:D1342 C1362:D1364 C1369:D1376 C1382:D1387 C1406:C1420 D1407:D1420 C1423:D1423 C1428:C1475 D1431:D1475 C1477:D1479 C1481:D1481 C1484:D1484 B1490:D1511 F1490:I1490 K1490 B1515:D1569 E1568">
    <cfRule type="containsText" dxfId="2" priority="17" operator="containsText" text="TRUE">
      <formula>NOT(ISERROR(SEARCH(("TRUE"),(C14))))</formula>
    </cfRule>
  </conditionalFormatting>
  <hyperlinks>
    <hyperlink r:id="rId1" ref="A1"/>
    <hyperlink r:id="rId2" ref="D8"/>
    <hyperlink r:id="rId3" location="slide=id.ge8e7e12b51_0_8915" ref="M8"/>
    <hyperlink r:id="rId4" ref="N8"/>
    <hyperlink r:id="rId5" ref="D9"/>
    <hyperlink r:id="rId6" location="slide=id.gd0bd6b1465_0_0" ref="M9"/>
    <hyperlink r:id="rId7" ref="N9"/>
    <hyperlink r:id="rId8" ref="D10"/>
    <hyperlink r:id="rId9" location="slide=id.ge8e7e12b51_0_6235" ref="M10"/>
    <hyperlink r:id="rId10" ref="N10"/>
    <hyperlink r:id="rId11" ref="D11"/>
    <hyperlink r:id="rId12" location="slide=id.geb801ec31f_1_13938" ref="M11"/>
    <hyperlink r:id="rId13" ref="N11"/>
    <hyperlink r:id="rId14" ref="D12"/>
    <hyperlink r:id="rId15" location="slide=id.gef920b8573_0_11" ref="M12"/>
    <hyperlink r:id="rId16" ref="N12"/>
    <hyperlink r:id="rId17" ref="D13"/>
    <hyperlink r:id="rId18" location="slide=id.gef920b8573_0_11" ref="M13"/>
    <hyperlink r:id="rId19" ref="N13"/>
    <hyperlink r:id="rId20" ref="D14"/>
    <hyperlink r:id="rId21" ref="O14"/>
    <hyperlink r:id="rId22" ref="D15"/>
    <hyperlink r:id="rId23" ref="O15"/>
    <hyperlink r:id="rId24" ref="P15"/>
    <hyperlink r:id="rId25" ref="Q15"/>
    <hyperlink r:id="rId26" ref="D16"/>
    <hyperlink r:id="rId27" ref="O16"/>
    <hyperlink r:id="rId28" ref="P16"/>
    <hyperlink r:id="rId29" ref="Q16"/>
    <hyperlink r:id="rId30" ref="D17"/>
    <hyperlink r:id="rId31" location="slide=id.gf9a9b45fbc_0_5002" ref="M17"/>
    <hyperlink r:id="rId32" ref="N17"/>
    <hyperlink r:id="rId33" ref="D18"/>
    <hyperlink r:id="rId34" location="slide=id.gf69e0ccf0f_1_2387" ref="M18"/>
    <hyperlink r:id="rId35" ref="N18"/>
    <hyperlink r:id="rId36" ref="D19"/>
    <hyperlink r:id="rId37" ref="O19"/>
    <hyperlink r:id="rId38" ref="Q19"/>
    <hyperlink r:id="rId39" ref="D20"/>
    <hyperlink r:id="rId40" ref="O20"/>
    <hyperlink r:id="rId41" ref="P20"/>
    <hyperlink r:id="rId42" ref="Q20"/>
    <hyperlink r:id="rId43" ref="D21"/>
    <hyperlink r:id="rId44" location="slide=id.g1050bd8c40a_0_8840" ref="M21"/>
    <hyperlink r:id="rId45" ref="N21"/>
    <hyperlink r:id="rId46" ref="D22"/>
    <hyperlink r:id="rId47" location="slide=id.gf9a9b45fbc_0_10242" ref="M22"/>
    <hyperlink r:id="rId48" ref="N22"/>
    <hyperlink r:id="rId49" ref="O22"/>
    <hyperlink r:id="rId50" ref="P22"/>
    <hyperlink r:id="rId51" ref="Q22"/>
    <hyperlink r:id="rId52" ref="D23"/>
    <hyperlink r:id="rId53" location="slide=id.gf69e0ccf0f_1_4675" ref="M23"/>
    <hyperlink r:id="rId54" ref="N23"/>
    <hyperlink r:id="rId55" ref="O23"/>
    <hyperlink r:id="rId56" ref="P23"/>
    <hyperlink r:id="rId57" ref="Q23"/>
    <hyperlink r:id="rId58" ref="D24"/>
    <hyperlink r:id="rId59" ref="O24"/>
    <hyperlink r:id="rId60" ref="P24"/>
    <hyperlink r:id="rId61" ref="Q24"/>
    <hyperlink r:id="rId62" ref="D25"/>
    <hyperlink r:id="rId63" ref="O25"/>
    <hyperlink r:id="rId64" ref="P25"/>
    <hyperlink r:id="rId65" ref="Q25"/>
    <hyperlink r:id="rId66" ref="D26"/>
    <hyperlink r:id="rId67" ref="O26"/>
    <hyperlink r:id="rId68" ref="D27"/>
    <hyperlink r:id="rId69" location="slide=id.g1050bd8c40a_0_6160" ref="M27"/>
    <hyperlink r:id="rId70" ref="N27"/>
    <hyperlink r:id="rId71" ref="O27"/>
    <hyperlink r:id="rId72" ref="P27"/>
    <hyperlink r:id="rId73" ref="Q27"/>
    <hyperlink r:id="rId74" ref="D28"/>
    <hyperlink r:id="rId75" ref="O28"/>
    <hyperlink r:id="rId76" ref="P28"/>
    <hyperlink r:id="rId77" ref="Q28"/>
    <hyperlink r:id="rId78" ref="D29"/>
    <hyperlink r:id="rId79" ref="O29"/>
    <hyperlink r:id="rId80" ref="P29"/>
    <hyperlink r:id="rId81" ref="Q29"/>
    <hyperlink r:id="rId82" ref="D30"/>
    <hyperlink r:id="rId83" ref="O30"/>
    <hyperlink r:id="rId84" ref="P30"/>
    <hyperlink r:id="rId85" ref="Q30"/>
    <hyperlink r:id="rId86" ref="D31"/>
    <hyperlink r:id="rId87" ref="O31"/>
    <hyperlink r:id="rId88" ref="P31"/>
    <hyperlink r:id="rId89" ref="Q31"/>
    <hyperlink r:id="rId90" ref="D32"/>
    <hyperlink r:id="rId91" ref="O32"/>
    <hyperlink r:id="rId92" ref="P32"/>
    <hyperlink r:id="rId93" ref="Q32"/>
    <hyperlink r:id="rId94" ref="D33"/>
    <hyperlink r:id="rId95" ref="O33"/>
    <hyperlink r:id="rId96" ref="P33"/>
    <hyperlink r:id="rId97" ref="Q33"/>
    <hyperlink r:id="rId98" ref="D34"/>
    <hyperlink r:id="rId99" ref="O34"/>
    <hyperlink r:id="rId100" ref="P34"/>
    <hyperlink r:id="rId101" ref="Q34"/>
    <hyperlink r:id="rId102" ref="D35"/>
    <hyperlink r:id="rId103" ref="O35"/>
    <hyperlink r:id="rId104" ref="P35"/>
    <hyperlink r:id="rId105" ref="Q35"/>
    <hyperlink r:id="rId106" ref="D36"/>
    <hyperlink display="https://docs.google.com/spreadsheets/d/1bfnWFa94Y7Zj0G7dtpo9W1nAYGovJbswipxiHT4UE3g/edit#gid=416498551" location="COMPLETED!A1" ref="M36"/>
    <hyperlink r:id="rId107" ref="N36"/>
    <hyperlink r:id="rId108" ref="O36"/>
    <hyperlink r:id="rId109" ref="P36"/>
    <hyperlink r:id="rId110" ref="Q36"/>
    <hyperlink r:id="rId111" ref="D37"/>
    <hyperlink r:id="rId112" ref="O37"/>
    <hyperlink r:id="rId113" ref="P37"/>
    <hyperlink r:id="rId114" ref="Q37"/>
    <hyperlink r:id="rId115" ref="D38"/>
    <hyperlink r:id="rId116" ref="O38"/>
    <hyperlink r:id="rId117" ref="P38"/>
    <hyperlink r:id="rId118" ref="Q38"/>
    <hyperlink r:id="rId119" ref="D39"/>
    <hyperlink r:id="rId120" ref="O39"/>
    <hyperlink r:id="rId121" ref="P39"/>
    <hyperlink r:id="rId122" ref="Q39"/>
    <hyperlink r:id="rId123" ref="D40"/>
    <hyperlink r:id="rId124" ref="O40"/>
    <hyperlink r:id="rId125" ref="P40"/>
    <hyperlink r:id="rId126" ref="Q40"/>
    <hyperlink r:id="rId127" ref="D41"/>
    <hyperlink r:id="rId128" ref="O41"/>
    <hyperlink r:id="rId129" ref="P41"/>
    <hyperlink r:id="rId130" ref="Q41"/>
    <hyperlink r:id="rId131" ref="D42"/>
    <hyperlink r:id="rId132" ref="O42"/>
    <hyperlink r:id="rId133" ref="P42"/>
    <hyperlink r:id="rId134" ref="Q42"/>
    <hyperlink r:id="rId135" ref="D43"/>
    <hyperlink r:id="rId136" ref="O43"/>
    <hyperlink r:id="rId137" ref="P43"/>
    <hyperlink r:id="rId138" ref="Q43"/>
    <hyperlink r:id="rId139" ref="D44"/>
    <hyperlink r:id="rId140" ref="O44"/>
    <hyperlink r:id="rId141" ref="P44"/>
    <hyperlink r:id="rId142" ref="Q44"/>
    <hyperlink r:id="rId143" ref="D45"/>
    <hyperlink r:id="rId144" ref="O45"/>
    <hyperlink r:id="rId145" ref="P45"/>
    <hyperlink r:id="rId146" ref="Q45"/>
    <hyperlink r:id="rId147" ref="D46"/>
    <hyperlink r:id="rId148" ref="O46"/>
    <hyperlink r:id="rId149" ref="P46"/>
    <hyperlink r:id="rId150" ref="Q46"/>
    <hyperlink r:id="rId151" ref="D47"/>
    <hyperlink r:id="rId152" ref="O47"/>
    <hyperlink r:id="rId153" ref="P47"/>
    <hyperlink r:id="rId154" ref="Q47"/>
    <hyperlink r:id="rId155" ref="D48"/>
    <hyperlink r:id="rId156" ref="O48"/>
    <hyperlink r:id="rId157" ref="P48"/>
    <hyperlink r:id="rId158" ref="Q48"/>
    <hyperlink r:id="rId159" ref="D49"/>
    <hyperlink r:id="rId160" ref="O49"/>
    <hyperlink r:id="rId161" ref="Q49"/>
    <hyperlink r:id="rId162" ref="D50"/>
    <hyperlink r:id="rId163" ref="O50"/>
    <hyperlink r:id="rId164" ref="P50"/>
    <hyperlink r:id="rId165" ref="Q50"/>
    <hyperlink r:id="rId166" ref="D51"/>
    <hyperlink r:id="rId167" ref="O51"/>
    <hyperlink r:id="rId168" ref="P51"/>
    <hyperlink r:id="rId169" ref="Q51"/>
    <hyperlink r:id="rId170" ref="D52"/>
    <hyperlink r:id="rId171" ref="O52"/>
    <hyperlink r:id="rId172" ref="P52"/>
    <hyperlink r:id="rId173" ref="Q52"/>
    <hyperlink r:id="rId174" ref="D53"/>
    <hyperlink r:id="rId175" ref="O53"/>
    <hyperlink r:id="rId176" ref="P53"/>
    <hyperlink r:id="rId177" ref="Q53"/>
    <hyperlink r:id="rId178" ref="D54"/>
    <hyperlink r:id="rId179" ref="O54"/>
    <hyperlink r:id="rId180" ref="P54"/>
    <hyperlink r:id="rId181" ref="Q54"/>
    <hyperlink r:id="rId182" ref="D55"/>
    <hyperlink r:id="rId183" ref="O55"/>
    <hyperlink r:id="rId184" ref="P55"/>
    <hyperlink r:id="rId185" ref="Q55"/>
    <hyperlink r:id="rId186" location="idea-tab-comments" ref="D56"/>
    <hyperlink r:id="rId187" ref="O56"/>
    <hyperlink r:id="rId188" ref="P56"/>
    <hyperlink r:id="rId189" ref="Q56"/>
    <hyperlink r:id="rId190" ref="D57"/>
    <hyperlink r:id="rId191" ref="O57"/>
    <hyperlink r:id="rId192" ref="P57"/>
    <hyperlink r:id="rId193" ref="Q57"/>
    <hyperlink r:id="rId194" ref="D58"/>
    <hyperlink r:id="rId195" ref="O58"/>
    <hyperlink r:id="rId196" ref="P58"/>
    <hyperlink r:id="rId197" ref="Q58"/>
    <hyperlink r:id="rId198" ref="D59"/>
    <hyperlink r:id="rId199" ref="O59"/>
    <hyperlink r:id="rId200" ref="P59"/>
    <hyperlink r:id="rId201" ref="Q59"/>
    <hyperlink r:id="rId202" ref="D60"/>
    <hyperlink r:id="rId203" ref="O60"/>
    <hyperlink r:id="rId204" ref="P60"/>
    <hyperlink r:id="rId205" ref="Q60"/>
    <hyperlink r:id="rId206" ref="D61"/>
    <hyperlink r:id="rId207" ref="O61"/>
    <hyperlink r:id="rId208" ref="P61"/>
    <hyperlink r:id="rId209" ref="Q61"/>
    <hyperlink r:id="rId210" ref="D62"/>
    <hyperlink r:id="rId211" ref="O62"/>
    <hyperlink r:id="rId212" ref="P62"/>
    <hyperlink r:id="rId213" ref="Q62"/>
    <hyperlink r:id="rId214" ref="D63"/>
    <hyperlink r:id="rId215" ref="O63"/>
    <hyperlink r:id="rId216" ref="P63"/>
    <hyperlink r:id="rId217" ref="Q63"/>
    <hyperlink r:id="rId218" ref="D64"/>
    <hyperlink r:id="rId219" ref="O64"/>
    <hyperlink r:id="rId220" ref="P64"/>
    <hyperlink r:id="rId221" ref="Q64"/>
    <hyperlink r:id="rId222" ref="D65"/>
    <hyperlink r:id="rId223" ref="O65"/>
    <hyperlink r:id="rId224" ref="P65"/>
    <hyperlink r:id="rId225" ref="Q65"/>
    <hyperlink r:id="rId226" ref="D66"/>
    <hyperlink r:id="rId227" ref="O66"/>
    <hyperlink r:id="rId228" ref="P66"/>
    <hyperlink r:id="rId229" ref="Q66"/>
    <hyperlink r:id="rId230" ref="D67"/>
    <hyperlink r:id="rId231" ref="O67"/>
    <hyperlink r:id="rId232" ref="P67"/>
    <hyperlink r:id="rId233" ref="Q67"/>
    <hyperlink r:id="rId234" ref="D68"/>
    <hyperlink r:id="rId235" ref="O68"/>
    <hyperlink r:id="rId236" ref="P68"/>
    <hyperlink r:id="rId237" ref="Q68"/>
    <hyperlink r:id="rId238" ref="D69"/>
    <hyperlink r:id="rId239" ref="O69"/>
    <hyperlink r:id="rId240" ref="P69"/>
    <hyperlink r:id="rId241" ref="Q69"/>
    <hyperlink r:id="rId242" ref="D70"/>
    <hyperlink r:id="rId243" ref="O70"/>
    <hyperlink r:id="rId244" ref="P70"/>
    <hyperlink r:id="rId245" ref="Q70"/>
    <hyperlink r:id="rId246" ref="D71"/>
    <hyperlink r:id="rId247" ref="O71"/>
    <hyperlink r:id="rId248" ref="P71"/>
    <hyperlink r:id="rId249" ref="Q71"/>
    <hyperlink r:id="rId250" ref="D72"/>
    <hyperlink r:id="rId251" ref="O72"/>
    <hyperlink r:id="rId252" ref="P72"/>
    <hyperlink r:id="rId253" ref="Q72"/>
    <hyperlink r:id="rId254" ref="D73"/>
    <hyperlink r:id="rId255" ref="O73"/>
    <hyperlink r:id="rId256" ref="P73"/>
    <hyperlink r:id="rId257" ref="Q73"/>
    <hyperlink r:id="rId258" ref="D74"/>
    <hyperlink r:id="rId259" ref="O74"/>
    <hyperlink r:id="rId260" ref="P74"/>
    <hyperlink r:id="rId261" ref="Q74"/>
    <hyperlink r:id="rId262" ref="D75"/>
    <hyperlink r:id="rId263" ref="O75"/>
    <hyperlink r:id="rId264" ref="P75"/>
    <hyperlink r:id="rId265" ref="Q75"/>
    <hyperlink r:id="rId266" ref="D76"/>
    <hyperlink r:id="rId267" ref="O76"/>
    <hyperlink r:id="rId268" ref="P76"/>
    <hyperlink r:id="rId269" ref="Q76"/>
    <hyperlink r:id="rId270" ref="D77"/>
    <hyperlink r:id="rId271" ref="O77"/>
    <hyperlink r:id="rId272" ref="P77"/>
    <hyperlink r:id="rId273" ref="Q77"/>
    <hyperlink r:id="rId274" ref="D78"/>
    <hyperlink r:id="rId275" ref="O78"/>
    <hyperlink r:id="rId276" ref="P78"/>
    <hyperlink r:id="rId277" ref="Q78"/>
    <hyperlink r:id="rId278" ref="D79"/>
    <hyperlink r:id="rId279" ref="O79"/>
    <hyperlink r:id="rId280" ref="P79"/>
    <hyperlink r:id="rId281" ref="Q79"/>
    <hyperlink r:id="rId282" ref="D80"/>
    <hyperlink r:id="rId283" ref="O80"/>
    <hyperlink r:id="rId284" ref="P80"/>
    <hyperlink r:id="rId285" ref="Q80"/>
    <hyperlink r:id="rId286" ref="D81"/>
    <hyperlink r:id="rId287" ref="O81"/>
    <hyperlink r:id="rId288" ref="P81"/>
    <hyperlink r:id="rId289" ref="Q81"/>
    <hyperlink r:id="rId290" ref="D82"/>
    <hyperlink r:id="rId291" ref="O82"/>
    <hyperlink r:id="rId292" ref="P82"/>
    <hyperlink r:id="rId293" ref="Q82"/>
    <hyperlink r:id="rId294" ref="D83"/>
    <hyperlink r:id="rId295" ref="O83"/>
    <hyperlink r:id="rId296" ref="P83"/>
    <hyperlink r:id="rId297" ref="Q83"/>
    <hyperlink r:id="rId298" ref="D84"/>
    <hyperlink r:id="rId299" ref="O84"/>
    <hyperlink r:id="rId300" ref="P84"/>
    <hyperlink r:id="rId301" ref="Q84"/>
    <hyperlink r:id="rId302" ref="D85"/>
    <hyperlink r:id="rId303" ref="O85"/>
    <hyperlink r:id="rId304" ref="P85"/>
    <hyperlink r:id="rId305" ref="Q85"/>
    <hyperlink r:id="rId306" ref="D86"/>
    <hyperlink r:id="rId307" ref="O86"/>
    <hyperlink r:id="rId308" ref="P86"/>
    <hyperlink r:id="rId309" ref="Q86"/>
    <hyperlink r:id="rId310" ref="D87"/>
    <hyperlink r:id="rId311" ref="O87"/>
    <hyperlink r:id="rId312" ref="P87"/>
    <hyperlink r:id="rId313" ref="Q87"/>
    <hyperlink r:id="rId314" ref="D88"/>
    <hyperlink r:id="rId315" ref="O88"/>
    <hyperlink r:id="rId316" ref="Q88"/>
    <hyperlink r:id="rId317" ref="D89"/>
    <hyperlink r:id="rId318" ref="O89"/>
    <hyperlink r:id="rId319" ref="P89"/>
    <hyperlink r:id="rId320" ref="Q89"/>
    <hyperlink r:id="rId321" ref="D90"/>
    <hyperlink r:id="rId322" ref="O90"/>
    <hyperlink r:id="rId323" ref="Q90"/>
    <hyperlink r:id="rId324" ref="D91"/>
    <hyperlink r:id="rId325" ref="O91"/>
    <hyperlink r:id="rId326" ref="P91"/>
    <hyperlink r:id="rId327" ref="Q91"/>
    <hyperlink r:id="rId328" ref="D92"/>
    <hyperlink r:id="rId329" ref="O92"/>
    <hyperlink r:id="rId330" ref="P92"/>
    <hyperlink r:id="rId331" ref="Q92"/>
    <hyperlink r:id="rId332" ref="D93"/>
    <hyperlink r:id="rId333" ref="O93"/>
    <hyperlink r:id="rId334" ref="P93"/>
    <hyperlink r:id="rId335" ref="Q93"/>
    <hyperlink r:id="rId336" ref="D94"/>
    <hyperlink r:id="rId337" ref="O94"/>
    <hyperlink r:id="rId338" ref="P94"/>
    <hyperlink r:id="rId339" ref="Q94"/>
    <hyperlink r:id="rId340" ref="D95"/>
    <hyperlink r:id="rId341" ref="O95"/>
    <hyperlink r:id="rId342" ref="P95"/>
    <hyperlink r:id="rId343" ref="Q95"/>
    <hyperlink r:id="rId344" ref="D96"/>
    <hyperlink r:id="rId345" ref="O96"/>
    <hyperlink r:id="rId346" ref="P96"/>
    <hyperlink r:id="rId347" ref="Q96"/>
    <hyperlink r:id="rId348" ref="D97"/>
    <hyperlink r:id="rId349" ref="O97"/>
    <hyperlink r:id="rId350" ref="P97"/>
    <hyperlink r:id="rId351" ref="Q97"/>
    <hyperlink r:id="rId352" ref="D98"/>
    <hyperlink r:id="rId353" ref="O98"/>
    <hyperlink r:id="rId354" ref="P98"/>
    <hyperlink r:id="rId355" ref="Q98"/>
    <hyperlink r:id="rId356" ref="D99"/>
    <hyperlink r:id="rId357" ref="O99"/>
    <hyperlink r:id="rId358" ref="P99"/>
    <hyperlink r:id="rId359" ref="Q99"/>
    <hyperlink r:id="rId360" ref="D100"/>
    <hyperlink r:id="rId361" ref="O100"/>
    <hyperlink r:id="rId362" ref="P100"/>
    <hyperlink r:id="rId363" ref="Q100"/>
    <hyperlink r:id="rId364" ref="D101"/>
    <hyperlink r:id="rId365" ref="O101"/>
    <hyperlink r:id="rId366" ref="P101"/>
    <hyperlink r:id="rId367" ref="Q101"/>
    <hyperlink r:id="rId368" ref="D102"/>
    <hyperlink r:id="rId369" ref="O102"/>
    <hyperlink r:id="rId370" ref="P102"/>
    <hyperlink r:id="rId371" ref="Q102"/>
    <hyperlink r:id="rId372" ref="D103"/>
    <hyperlink r:id="rId373" ref="O103"/>
    <hyperlink r:id="rId374" ref="P103"/>
    <hyperlink r:id="rId375" ref="Q103"/>
    <hyperlink r:id="rId376" ref="D104"/>
    <hyperlink r:id="rId377" ref="O104"/>
    <hyperlink r:id="rId378" ref="P104"/>
    <hyperlink r:id="rId379" ref="Q104"/>
    <hyperlink r:id="rId380" ref="D105"/>
    <hyperlink r:id="rId381" ref="O105"/>
    <hyperlink r:id="rId382" ref="P105"/>
    <hyperlink r:id="rId383" ref="Q105"/>
    <hyperlink r:id="rId384" ref="D106"/>
    <hyperlink r:id="rId385" ref="O106"/>
    <hyperlink r:id="rId386" ref="P106"/>
    <hyperlink r:id="rId387" ref="Q106"/>
    <hyperlink r:id="rId388" ref="D107"/>
    <hyperlink r:id="rId389" ref="O107"/>
    <hyperlink r:id="rId390" ref="P107"/>
    <hyperlink r:id="rId391" ref="Q107"/>
    <hyperlink r:id="rId392" ref="D108"/>
    <hyperlink r:id="rId393" ref="O108"/>
    <hyperlink r:id="rId394" ref="P108"/>
    <hyperlink r:id="rId395" ref="Q108"/>
    <hyperlink r:id="rId396" ref="D109"/>
    <hyperlink r:id="rId397" ref="O109"/>
    <hyperlink r:id="rId398" ref="P109"/>
    <hyperlink r:id="rId399" ref="Q109"/>
    <hyperlink r:id="rId400" ref="D110"/>
    <hyperlink r:id="rId401" ref="O110"/>
    <hyperlink r:id="rId402" ref="P110"/>
    <hyperlink r:id="rId403" ref="Q110"/>
    <hyperlink r:id="rId404" ref="D111"/>
    <hyperlink r:id="rId405" ref="O111"/>
    <hyperlink r:id="rId406" ref="P111"/>
    <hyperlink r:id="rId407" ref="Q111"/>
    <hyperlink r:id="rId408" ref="D112"/>
    <hyperlink r:id="rId409" ref="O112"/>
    <hyperlink r:id="rId410" ref="P112"/>
    <hyperlink r:id="rId411" ref="Q112"/>
    <hyperlink r:id="rId412" ref="D113"/>
    <hyperlink r:id="rId413" ref="O113"/>
    <hyperlink r:id="rId414" ref="P113"/>
    <hyperlink r:id="rId415" ref="Q113"/>
    <hyperlink r:id="rId416" ref="D114"/>
    <hyperlink r:id="rId417" ref="O114"/>
    <hyperlink r:id="rId418" ref="P114"/>
    <hyperlink r:id="rId419" ref="Q114"/>
    <hyperlink r:id="rId420" ref="D115"/>
    <hyperlink r:id="rId421" ref="O115"/>
    <hyperlink r:id="rId422" ref="P115"/>
    <hyperlink r:id="rId423" ref="Q115"/>
    <hyperlink r:id="rId424" ref="D116"/>
    <hyperlink r:id="rId425" ref="O116"/>
    <hyperlink r:id="rId426" ref="P116"/>
    <hyperlink r:id="rId427" ref="Q116"/>
    <hyperlink r:id="rId428" ref="D117"/>
    <hyperlink r:id="rId429" ref="O117"/>
    <hyperlink r:id="rId430" ref="P117"/>
    <hyperlink r:id="rId431" ref="Q117"/>
    <hyperlink r:id="rId432" ref="D118"/>
    <hyperlink r:id="rId433" ref="O118"/>
    <hyperlink r:id="rId434" ref="P118"/>
    <hyperlink r:id="rId435" ref="Q118"/>
    <hyperlink r:id="rId436" ref="D119"/>
    <hyperlink r:id="rId437" ref="O119"/>
    <hyperlink r:id="rId438" ref="P119"/>
    <hyperlink r:id="rId439" ref="Q119"/>
    <hyperlink r:id="rId440" ref="D120"/>
    <hyperlink r:id="rId441" ref="O120"/>
    <hyperlink r:id="rId442" ref="P120"/>
    <hyperlink r:id="rId443" ref="Q120"/>
    <hyperlink r:id="rId444" ref="D121"/>
    <hyperlink r:id="rId445" ref="O121"/>
    <hyperlink r:id="rId446" ref="P121"/>
    <hyperlink r:id="rId447" ref="Q121"/>
    <hyperlink r:id="rId448" ref="D122"/>
    <hyperlink r:id="rId449" ref="O122"/>
    <hyperlink r:id="rId450" ref="P122"/>
    <hyperlink r:id="rId451" ref="Q122"/>
    <hyperlink r:id="rId452" ref="D123"/>
    <hyperlink r:id="rId453" ref="O123"/>
    <hyperlink r:id="rId454" ref="P123"/>
    <hyperlink r:id="rId455" ref="Q123"/>
    <hyperlink r:id="rId456" ref="D124"/>
    <hyperlink r:id="rId457" ref="O124"/>
    <hyperlink r:id="rId458" ref="P124"/>
    <hyperlink r:id="rId459" ref="Q124"/>
    <hyperlink r:id="rId460" ref="D125"/>
    <hyperlink r:id="rId461" ref="O125"/>
    <hyperlink r:id="rId462" ref="Q125"/>
    <hyperlink r:id="rId463" ref="D126"/>
    <hyperlink r:id="rId464" ref="O126"/>
    <hyperlink r:id="rId465" ref="P126"/>
    <hyperlink r:id="rId466" ref="Q126"/>
    <hyperlink r:id="rId467" ref="D127"/>
    <hyperlink r:id="rId468" ref="O127"/>
    <hyperlink r:id="rId469" ref="P127"/>
    <hyperlink r:id="rId470" ref="Q127"/>
    <hyperlink r:id="rId471" ref="D128"/>
    <hyperlink r:id="rId472" ref="O128"/>
    <hyperlink r:id="rId473" ref="P128"/>
    <hyperlink r:id="rId474" ref="Q128"/>
    <hyperlink r:id="rId475" location="idea-tab-comments" ref="D129"/>
    <hyperlink r:id="rId476" ref="O129"/>
    <hyperlink r:id="rId477" ref="P129"/>
    <hyperlink r:id="rId478" ref="Q129"/>
    <hyperlink r:id="rId479" ref="D130"/>
    <hyperlink r:id="rId480" ref="O130"/>
    <hyperlink r:id="rId481" ref="Q130"/>
    <hyperlink r:id="rId482" ref="D131"/>
    <hyperlink r:id="rId483" ref="O131"/>
    <hyperlink r:id="rId484" ref="P131"/>
    <hyperlink r:id="rId485" ref="Q131"/>
    <hyperlink r:id="rId486" ref="D132"/>
    <hyperlink r:id="rId487" ref="O132"/>
    <hyperlink r:id="rId488" ref="P132"/>
    <hyperlink r:id="rId489" ref="Q132"/>
    <hyperlink r:id="rId490" ref="D133"/>
    <hyperlink r:id="rId491" ref="O133"/>
    <hyperlink r:id="rId492" ref="P133"/>
    <hyperlink r:id="rId493" ref="Q133"/>
    <hyperlink r:id="rId494" ref="D134"/>
    <hyperlink r:id="rId495" ref="O134"/>
    <hyperlink r:id="rId496" ref="P134"/>
    <hyperlink r:id="rId497" ref="Q134"/>
    <hyperlink r:id="rId498" ref="D135"/>
    <hyperlink r:id="rId499" ref="O135"/>
    <hyperlink r:id="rId500" ref="P135"/>
    <hyperlink r:id="rId501" ref="Q135"/>
    <hyperlink r:id="rId502" ref="D136"/>
    <hyperlink r:id="rId503" ref="O136"/>
    <hyperlink r:id="rId504" ref="P136"/>
    <hyperlink r:id="rId505" ref="Q136"/>
    <hyperlink r:id="rId506" ref="D137"/>
    <hyperlink r:id="rId507" ref="O137"/>
    <hyperlink r:id="rId508" ref="P137"/>
    <hyperlink r:id="rId509" ref="Q137"/>
    <hyperlink r:id="rId510" ref="D138"/>
    <hyperlink r:id="rId511" ref="O138"/>
    <hyperlink r:id="rId512" ref="P138"/>
    <hyperlink r:id="rId513" ref="Q138"/>
    <hyperlink r:id="rId514" ref="D139"/>
    <hyperlink r:id="rId515" ref="O139"/>
    <hyperlink r:id="rId516" ref="P139"/>
    <hyperlink r:id="rId517" ref="Q139"/>
    <hyperlink r:id="rId518" ref="D140"/>
    <hyperlink r:id="rId519" ref="O140"/>
    <hyperlink r:id="rId520" ref="P140"/>
    <hyperlink r:id="rId521" ref="Q140"/>
    <hyperlink r:id="rId522" ref="D141"/>
    <hyperlink r:id="rId523" ref="O141"/>
    <hyperlink r:id="rId524" ref="P141"/>
    <hyperlink r:id="rId525" ref="Q141"/>
    <hyperlink r:id="rId526" ref="D142"/>
    <hyperlink r:id="rId527" ref="O142"/>
    <hyperlink r:id="rId528" ref="P142"/>
    <hyperlink r:id="rId529" ref="Q142"/>
    <hyperlink r:id="rId530" ref="D143"/>
    <hyperlink r:id="rId531" ref="O143"/>
    <hyperlink r:id="rId532" ref="P143"/>
    <hyperlink r:id="rId533" ref="Q143"/>
    <hyperlink r:id="rId534" ref="D144"/>
    <hyperlink r:id="rId535" ref="O144"/>
    <hyperlink r:id="rId536" ref="P144"/>
    <hyperlink r:id="rId537" ref="Q144"/>
    <hyperlink r:id="rId538" ref="D145"/>
    <hyperlink r:id="rId539" ref="O145"/>
    <hyperlink r:id="rId540" ref="P145"/>
    <hyperlink r:id="rId541" ref="Q145"/>
    <hyperlink r:id="rId542" ref="D146"/>
    <hyperlink r:id="rId543" ref="O146"/>
    <hyperlink r:id="rId544" ref="P146"/>
    <hyperlink r:id="rId545" ref="Q146"/>
    <hyperlink r:id="rId546" ref="D147"/>
    <hyperlink r:id="rId547" ref="O147"/>
    <hyperlink r:id="rId548" ref="P147"/>
    <hyperlink r:id="rId549" ref="D148"/>
    <hyperlink r:id="rId550" ref="O148"/>
    <hyperlink r:id="rId551" ref="D149"/>
    <hyperlink r:id="rId552" ref="O149"/>
    <hyperlink r:id="rId553" ref="D150"/>
    <hyperlink r:id="rId554" ref="O150"/>
    <hyperlink r:id="rId555" ref="P150"/>
    <hyperlink r:id="rId556" ref="Q150"/>
    <hyperlink r:id="rId557" ref="D151"/>
    <hyperlink r:id="rId558" ref="O151"/>
    <hyperlink r:id="rId559" ref="P151"/>
    <hyperlink r:id="rId560" ref="Q151"/>
    <hyperlink r:id="rId561" ref="D152"/>
    <hyperlink r:id="rId562" ref="O152"/>
    <hyperlink r:id="rId563" ref="P152"/>
    <hyperlink r:id="rId564" ref="Q152"/>
    <hyperlink r:id="rId565" ref="D153"/>
    <hyperlink r:id="rId566" ref="O153"/>
    <hyperlink r:id="rId567" ref="P153"/>
    <hyperlink r:id="rId568" ref="Q153"/>
    <hyperlink r:id="rId569" ref="D154"/>
    <hyperlink r:id="rId570" ref="O154"/>
    <hyperlink r:id="rId571" ref="P154"/>
    <hyperlink r:id="rId572" ref="Q154"/>
    <hyperlink r:id="rId573" ref="D155"/>
    <hyperlink r:id="rId574" ref="O155"/>
    <hyperlink r:id="rId575" ref="P155"/>
    <hyperlink r:id="rId576" ref="Q155"/>
    <hyperlink r:id="rId577" ref="D156"/>
    <hyperlink r:id="rId578" ref="O156"/>
    <hyperlink r:id="rId579" ref="P156"/>
    <hyperlink r:id="rId580" ref="Q156"/>
    <hyperlink r:id="rId581" ref="D157"/>
    <hyperlink r:id="rId582" ref="O157"/>
    <hyperlink r:id="rId583" ref="P157"/>
    <hyperlink r:id="rId584" ref="Q157"/>
    <hyperlink r:id="rId585" ref="D158"/>
    <hyperlink r:id="rId586" ref="O158"/>
    <hyperlink r:id="rId587" ref="P158"/>
    <hyperlink r:id="rId588" ref="Q158"/>
    <hyperlink r:id="rId589" ref="D159"/>
    <hyperlink r:id="rId590" ref="O159"/>
    <hyperlink r:id="rId591" ref="Q159"/>
    <hyperlink r:id="rId592" ref="D160"/>
    <hyperlink r:id="rId593" ref="O160"/>
    <hyperlink r:id="rId594" ref="P160"/>
    <hyperlink r:id="rId595" ref="Q160"/>
    <hyperlink r:id="rId596" ref="D161"/>
    <hyperlink r:id="rId597" ref="O161"/>
    <hyperlink r:id="rId598" ref="P161"/>
    <hyperlink r:id="rId599" ref="Q161"/>
    <hyperlink r:id="rId600" ref="D162"/>
    <hyperlink r:id="rId601" ref="O162"/>
    <hyperlink r:id="rId602" ref="P162"/>
    <hyperlink r:id="rId603" ref="Q162"/>
    <hyperlink r:id="rId604" ref="D163"/>
    <hyperlink r:id="rId605" ref="O163"/>
    <hyperlink r:id="rId606" ref="P163"/>
    <hyperlink r:id="rId607" ref="Q163"/>
    <hyperlink r:id="rId608" ref="D164"/>
    <hyperlink r:id="rId609" ref="O164"/>
    <hyperlink r:id="rId610" ref="P164"/>
    <hyperlink r:id="rId611" ref="Q164"/>
    <hyperlink r:id="rId612" ref="D165"/>
    <hyperlink r:id="rId613" ref="O165"/>
    <hyperlink r:id="rId614" ref="Q165"/>
    <hyperlink r:id="rId615" ref="D166"/>
    <hyperlink r:id="rId616" ref="O166"/>
    <hyperlink r:id="rId617" ref="P166"/>
    <hyperlink r:id="rId618" ref="Q166"/>
    <hyperlink r:id="rId619" ref="D167"/>
    <hyperlink r:id="rId620" ref="O167"/>
    <hyperlink r:id="rId621" ref="P167"/>
    <hyperlink r:id="rId622" ref="Q167"/>
    <hyperlink r:id="rId623" ref="D168"/>
    <hyperlink r:id="rId624" ref="O168"/>
    <hyperlink r:id="rId625" ref="P168"/>
    <hyperlink r:id="rId626" ref="Q168"/>
    <hyperlink r:id="rId627" ref="D169"/>
    <hyperlink r:id="rId628" ref="O169"/>
    <hyperlink r:id="rId629" ref="P169"/>
    <hyperlink r:id="rId630" ref="Q169"/>
    <hyperlink r:id="rId631" ref="D170"/>
    <hyperlink r:id="rId632" ref="O170"/>
    <hyperlink r:id="rId633" ref="P170"/>
    <hyperlink r:id="rId634" ref="Q170"/>
    <hyperlink r:id="rId635" ref="D171"/>
    <hyperlink r:id="rId636" ref="O171"/>
    <hyperlink r:id="rId637" ref="P171"/>
    <hyperlink r:id="rId638" ref="Q171"/>
    <hyperlink r:id="rId639" ref="D172"/>
    <hyperlink r:id="rId640" ref="O172"/>
    <hyperlink r:id="rId641" ref="P172"/>
    <hyperlink r:id="rId642" ref="Q172"/>
    <hyperlink r:id="rId643" ref="D173"/>
    <hyperlink r:id="rId644" ref="O173"/>
    <hyperlink r:id="rId645" ref="P173"/>
    <hyperlink r:id="rId646" ref="Q173"/>
    <hyperlink r:id="rId647" ref="D174"/>
    <hyperlink r:id="rId648" ref="O174"/>
    <hyperlink r:id="rId649" ref="P174"/>
    <hyperlink r:id="rId650" ref="Q174"/>
    <hyperlink r:id="rId651" ref="D175"/>
    <hyperlink r:id="rId652" ref="O175"/>
    <hyperlink r:id="rId653" ref="P175"/>
    <hyperlink r:id="rId654" ref="Q175"/>
    <hyperlink r:id="rId655" ref="D176"/>
    <hyperlink r:id="rId656" ref="O176"/>
    <hyperlink r:id="rId657" ref="P176"/>
    <hyperlink r:id="rId658" ref="Q176"/>
    <hyperlink r:id="rId659" ref="D177"/>
    <hyperlink r:id="rId660" ref="O177"/>
    <hyperlink r:id="rId661" ref="P177"/>
    <hyperlink r:id="rId662" ref="Q177"/>
    <hyperlink r:id="rId663" ref="D178"/>
    <hyperlink r:id="rId664" ref="O178"/>
    <hyperlink r:id="rId665" ref="P178"/>
    <hyperlink r:id="rId666" ref="Q178"/>
    <hyperlink r:id="rId667" ref="D179"/>
    <hyperlink r:id="rId668" ref="O179"/>
    <hyperlink r:id="rId669" ref="P179"/>
    <hyperlink r:id="rId670" ref="Q179"/>
    <hyperlink r:id="rId671" ref="D180"/>
    <hyperlink r:id="rId672" ref="O180"/>
    <hyperlink r:id="rId673" ref="P180"/>
    <hyperlink r:id="rId674" ref="Q180"/>
    <hyperlink r:id="rId675" ref="D181"/>
    <hyperlink r:id="rId676" ref="O181"/>
    <hyperlink r:id="rId677" ref="P181"/>
    <hyperlink r:id="rId678" ref="Q181"/>
    <hyperlink r:id="rId679" ref="D182"/>
    <hyperlink r:id="rId680" ref="O182"/>
    <hyperlink r:id="rId681" ref="P182"/>
    <hyperlink r:id="rId682" ref="Q182"/>
    <hyperlink r:id="rId683" ref="D183"/>
    <hyperlink r:id="rId684" ref="O183"/>
    <hyperlink r:id="rId685" ref="P183"/>
    <hyperlink r:id="rId686" ref="Q183"/>
    <hyperlink r:id="rId687" ref="D184"/>
    <hyperlink r:id="rId688" ref="O184"/>
    <hyperlink r:id="rId689" ref="P184"/>
    <hyperlink r:id="rId690" ref="Q184"/>
    <hyperlink r:id="rId691" ref="D185"/>
    <hyperlink r:id="rId692" ref="O185"/>
    <hyperlink r:id="rId693" ref="Q185"/>
    <hyperlink r:id="rId694" ref="D186"/>
    <hyperlink r:id="rId695" ref="O186"/>
    <hyperlink r:id="rId696" ref="P186"/>
    <hyperlink r:id="rId697" ref="Q186"/>
    <hyperlink r:id="rId698" ref="D187"/>
    <hyperlink r:id="rId699" ref="O187"/>
    <hyperlink r:id="rId700" ref="P187"/>
    <hyperlink r:id="rId701" ref="Q187"/>
    <hyperlink r:id="rId702" ref="D188"/>
    <hyperlink r:id="rId703" ref="O188"/>
    <hyperlink r:id="rId704" ref="P188"/>
    <hyperlink r:id="rId705" ref="Q188"/>
    <hyperlink r:id="rId706" ref="D189"/>
    <hyperlink r:id="rId707" ref="O189"/>
    <hyperlink r:id="rId708" ref="P189"/>
    <hyperlink r:id="rId709" ref="Q189"/>
    <hyperlink r:id="rId710" ref="D190"/>
    <hyperlink r:id="rId711" ref="O190"/>
    <hyperlink r:id="rId712" ref="P190"/>
    <hyperlink r:id="rId713" ref="Q190"/>
    <hyperlink r:id="rId714" ref="D191"/>
    <hyperlink r:id="rId715" ref="O191"/>
    <hyperlink r:id="rId716" ref="P191"/>
    <hyperlink r:id="rId717" ref="Q191"/>
    <hyperlink r:id="rId718" ref="D192"/>
    <hyperlink r:id="rId719" ref="O192"/>
    <hyperlink r:id="rId720" ref="P192"/>
    <hyperlink r:id="rId721" ref="Q192"/>
    <hyperlink r:id="rId722" ref="D193"/>
    <hyperlink r:id="rId723" ref="O193"/>
    <hyperlink r:id="rId724" ref="P193"/>
    <hyperlink r:id="rId725" ref="Q193"/>
    <hyperlink r:id="rId726" ref="D194"/>
    <hyperlink r:id="rId727" ref="O194"/>
    <hyperlink r:id="rId728" ref="P194"/>
    <hyperlink r:id="rId729" ref="Q194"/>
    <hyperlink r:id="rId730" ref="D195"/>
    <hyperlink r:id="rId731" ref="O195"/>
    <hyperlink r:id="rId732" ref="P195"/>
    <hyperlink r:id="rId733" ref="Q195"/>
    <hyperlink r:id="rId734" ref="D196"/>
    <hyperlink r:id="rId735" ref="O196"/>
    <hyperlink r:id="rId736" ref="P196"/>
    <hyperlink r:id="rId737" ref="Q196"/>
    <hyperlink r:id="rId738" ref="D197"/>
    <hyperlink r:id="rId739" ref="O197"/>
    <hyperlink r:id="rId740" ref="P197"/>
    <hyperlink r:id="rId741" ref="Q197"/>
    <hyperlink r:id="rId742" ref="D198"/>
    <hyperlink r:id="rId743" ref="O198"/>
    <hyperlink r:id="rId744" ref="P198"/>
    <hyperlink r:id="rId745" ref="Q198"/>
    <hyperlink r:id="rId746" ref="D199"/>
    <hyperlink r:id="rId747" ref="O199"/>
    <hyperlink r:id="rId748" ref="P199"/>
    <hyperlink r:id="rId749" ref="Q199"/>
    <hyperlink r:id="rId750" ref="D200"/>
    <hyperlink r:id="rId751" ref="O200"/>
    <hyperlink r:id="rId752" ref="P200"/>
    <hyperlink r:id="rId753" ref="Q200"/>
    <hyperlink r:id="rId754" ref="D201"/>
    <hyperlink r:id="rId755" ref="O201"/>
    <hyperlink r:id="rId756" ref="P201"/>
    <hyperlink r:id="rId757" ref="Q201"/>
    <hyperlink r:id="rId758" ref="D202"/>
    <hyperlink r:id="rId759" ref="O202"/>
    <hyperlink r:id="rId760" ref="P202"/>
    <hyperlink r:id="rId761" ref="Q202"/>
    <hyperlink r:id="rId762" ref="D203"/>
    <hyperlink r:id="rId763" ref="O203"/>
    <hyperlink r:id="rId764" ref="P203"/>
    <hyperlink r:id="rId765" ref="Q203"/>
    <hyperlink r:id="rId766" ref="D204"/>
    <hyperlink r:id="rId767" ref="O204"/>
    <hyperlink r:id="rId768" ref="Q204"/>
    <hyperlink r:id="rId769" ref="D205"/>
    <hyperlink r:id="rId770" ref="O205"/>
    <hyperlink r:id="rId771" ref="P205"/>
    <hyperlink r:id="rId772" ref="Q205"/>
    <hyperlink r:id="rId773" ref="D206"/>
    <hyperlink r:id="rId774" ref="O206"/>
    <hyperlink r:id="rId775" ref="D207"/>
    <hyperlink r:id="rId776" ref="O207"/>
    <hyperlink r:id="rId777" ref="P207"/>
    <hyperlink r:id="rId778" ref="Q207"/>
    <hyperlink r:id="rId779" ref="D208"/>
    <hyperlink r:id="rId780" ref="O208"/>
    <hyperlink r:id="rId781" ref="P208"/>
    <hyperlink r:id="rId782" ref="Q208"/>
    <hyperlink r:id="rId783" ref="D209"/>
    <hyperlink r:id="rId784" ref="O209"/>
    <hyperlink r:id="rId785" ref="P209"/>
    <hyperlink r:id="rId786" ref="Q209"/>
    <hyperlink r:id="rId787" ref="D210"/>
    <hyperlink r:id="rId788" ref="O210"/>
    <hyperlink r:id="rId789" ref="P210"/>
    <hyperlink r:id="rId790" ref="Q210"/>
    <hyperlink r:id="rId791" ref="D211"/>
    <hyperlink r:id="rId792" ref="O211"/>
    <hyperlink r:id="rId793" ref="P211"/>
    <hyperlink r:id="rId794" ref="Q211"/>
    <hyperlink r:id="rId795" ref="D212"/>
    <hyperlink r:id="rId796" ref="O212"/>
    <hyperlink r:id="rId797" ref="P212"/>
    <hyperlink r:id="rId798" ref="Q212"/>
    <hyperlink r:id="rId799" ref="D213"/>
    <hyperlink r:id="rId800" ref="O213"/>
    <hyperlink r:id="rId801" ref="P213"/>
    <hyperlink r:id="rId802" ref="Q213"/>
    <hyperlink r:id="rId803" ref="D214"/>
    <hyperlink r:id="rId804" ref="O214"/>
    <hyperlink r:id="rId805" ref="P214"/>
    <hyperlink r:id="rId806" ref="Q214"/>
    <hyperlink r:id="rId807" ref="D215"/>
    <hyperlink r:id="rId808" ref="O215"/>
    <hyperlink r:id="rId809" ref="P215"/>
    <hyperlink r:id="rId810" ref="Q215"/>
    <hyperlink r:id="rId811" ref="D216"/>
    <hyperlink r:id="rId812" ref="O216"/>
    <hyperlink r:id="rId813" ref="P216"/>
    <hyperlink r:id="rId814" ref="Q216"/>
    <hyperlink r:id="rId815" ref="D217"/>
    <hyperlink r:id="rId816" ref="O217"/>
    <hyperlink r:id="rId817" ref="P217"/>
    <hyperlink r:id="rId818" ref="Q217"/>
    <hyperlink r:id="rId819" ref="D218"/>
    <hyperlink r:id="rId820" ref="O218"/>
    <hyperlink r:id="rId821" ref="P218"/>
    <hyperlink r:id="rId822" ref="Q218"/>
    <hyperlink r:id="rId823" ref="D219"/>
    <hyperlink r:id="rId824" ref="O219"/>
    <hyperlink r:id="rId825" ref="P219"/>
    <hyperlink r:id="rId826" ref="Q219"/>
    <hyperlink r:id="rId827" ref="D220"/>
    <hyperlink r:id="rId828" ref="O220"/>
    <hyperlink r:id="rId829" ref="P220"/>
    <hyperlink r:id="rId830" ref="Q220"/>
    <hyperlink r:id="rId831" ref="D221"/>
    <hyperlink r:id="rId832" ref="O221"/>
    <hyperlink r:id="rId833" ref="P221"/>
    <hyperlink r:id="rId834" ref="Q221"/>
    <hyperlink r:id="rId835" ref="D222"/>
    <hyperlink r:id="rId836" ref="O222"/>
    <hyperlink r:id="rId837" ref="P222"/>
    <hyperlink r:id="rId838" ref="Q222"/>
    <hyperlink r:id="rId839" ref="D223"/>
    <hyperlink r:id="rId840" ref="O223"/>
    <hyperlink r:id="rId841" ref="P223"/>
    <hyperlink r:id="rId842" ref="Q223"/>
    <hyperlink r:id="rId843" ref="D224"/>
    <hyperlink r:id="rId844" ref="O224"/>
    <hyperlink r:id="rId845" ref="P224"/>
    <hyperlink r:id="rId846" ref="Q224"/>
    <hyperlink r:id="rId847" ref="D225"/>
    <hyperlink r:id="rId848" ref="O225"/>
    <hyperlink r:id="rId849" ref="P225"/>
    <hyperlink r:id="rId850" ref="Q225"/>
    <hyperlink r:id="rId851" ref="D226"/>
    <hyperlink r:id="rId852" ref="O226"/>
    <hyperlink r:id="rId853" ref="P226"/>
    <hyperlink r:id="rId854" ref="Q226"/>
    <hyperlink r:id="rId855" ref="D227"/>
    <hyperlink r:id="rId856" ref="O227"/>
    <hyperlink r:id="rId857" ref="P227"/>
    <hyperlink r:id="rId858" ref="Q227"/>
    <hyperlink r:id="rId859" ref="D228"/>
    <hyperlink r:id="rId860" ref="O228"/>
    <hyperlink r:id="rId861" ref="P228"/>
    <hyperlink r:id="rId862" ref="Q228"/>
    <hyperlink r:id="rId863" ref="D229"/>
    <hyperlink r:id="rId864" ref="O229"/>
    <hyperlink r:id="rId865" ref="P229"/>
    <hyperlink r:id="rId866" ref="Q229"/>
    <hyperlink r:id="rId867" ref="D230"/>
    <hyperlink r:id="rId868" ref="O230"/>
    <hyperlink r:id="rId869" ref="P230"/>
    <hyperlink r:id="rId870" ref="Q230"/>
    <hyperlink r:id="rId871" ref="D231"/>
    <hyperlink r:id="rId872" ref="O231"/>
    <hyperlink r:id="rId873" ref="P231"/>
    <hyperlink r:id="rId874" ref="Q231"/>
    <hyperlink r:id="rId875" ref="D232"/>
    <hyperlink r:id="rId876" ref="O232"/>
    <hyperlink r:id="rId877" ref="P232"/>
    <hyperlink r:id="rId878" ref="Q232"/>
    <hyperlink r:id="rId879" ref="D233"/>
    <hyperlink r:id="rId880" ref="O233"/>
    <hyperlink r:id="rId881" ref="P233"/>
    <hyperlink r:id="rId882" ref="Q233"/>
    <hyperlink r:id="rId883" ref="D234"/>
    <hyperlink r:id="rId884" ref="O234"/>
    <hyperlink r:id="rId885" ref="P234"/>
    <hyperlink r:id="rId886" ref="Q234"/>
    <hyperlink r:id="rId887" ref="D235"/>
    <hyperlink r:id="rId888" ref="O235"/>
    <hyperlink r:id="rId889" ref="P235"/>
    <hyperlink r:id="rId890" ref="Q235"/>
    <hyperlink r:id="rId891" ref="D236"/>
    <hyperlink r:id="rId892" ref="O236"/>
    <hyperlink r:id="rId893" ref="P236"/>
    <hyperlink r:id="rId894" ref="Q236"/>
    <hyperlink r:id="rId895" ref="D237"/>
    <hyperlink r:id="rId896" ref="O237"/>
    <hyperlink r:id="rId897" ref="P237"/>
    <hyperlink r:id="rId898" ref="Q237"/>
    <hyperlink r:id="rId899" ref="D238"/>
    <hyperlink r:id="rId900" ref="O238"/>
    <hyperlink r:id="rId901" ref="P238"/>
    <hyperlink r:id="rId902" ref="Q238"/>
    <hyperlink r:id="rId903" ref="D239"/>
    <hyperlink r:id="rId904" ref="O239"/>
    <hyperlink r:id="rId905" ref="P239"/>
    <hyperlink r:id="rId906" ref="Q239"/>
    <hyperlink r:id="rId907" ref="D240"/>
    <hyperlink r:id="rId908" ref="O240"/>
    <hyperlink r:id="rId909" ref="P240"/>
    <hyperlink r:id="rId910" ref="Q240"/>
    <hyperlink r:id="rId911" ref="D241"/>
    <hyperlink r:id="rId912" ref="O241"/>
    <hyperlink r:id="rId913" ref="P241"/>
    <hyperlink r:id="rId914" ref="Q241"/>
    <hyperlink r:id="rId915" ref="D242"/>
    <hyperlink r:id="rId916" ref="O242"/>
    <hyperlink r:id="rId917" ref="P242"/>
    <hyperlink r:id="rId918" ref="Q242"/>
    <hyperlink r:id="rId919" ref="D243"/>
    <hyperlink r:id="rId920" ref="O243"/>
    <hyperlink r:id="rId921" ref="P243"/>
    <hyperlink r:id="rId922" ref="Q243"/>
    <hyperlink r:id="rId923" ref="D244"/>
    <hyperlink r:id="rId924" ref="O244"/>
    <hyperlink r:id="rId925" ref="P244"/>
    <hyperlink r:id="rId926" ref="Q244"/>
    <hyperlink r:id="rId927" ref="D245"/>
    <hyperlink r:id="rId928" ref="O245"/>
    <hyperlink r:id="rId929" ref="P245"/>
    <hyperlink r:id="rId930" ref="Q245"/>
    <hyperlink r:id="rId931" ref="D246"/>
    <hyperlink r:id="rId932" ref="O246"/>
    <hyperlink r:id="rId933" ref="P246"/>
    <hyperlink r:id="rId934" ref="Q246"/>
    <hyperlink r:id="rId935" ref="D247"/>
    <hyperlink r:id="rId936" ref="O247"/>
    <hyperlink r:id="rId937" ref="P247"/>
    <hyperlink r:id="rId938" ref="Q247"/>
    <hyperlink r:id="rId939" ref="D248"/>
    <hyperlink r:id="rId940" ref="O248"/>
    <hyperlink r:id="rId941" ref="P248"/>
    <hyperlink r:id="rId942" ref="Q248"/>
    <hyperlink r:id="rId943" ref="D249"/>
    <hyperlink r:id="rId944" ref="O249"/>
    <hyperlink r:id="rId945" ref="Q249"/>
    <hyperlink r:id="rId946" ref="D250"/>
    <hyperlink r:id="rId947" ref="O250"/>
    <hyperlink r:id="rId948" ref="P250"/>
    <hyperlink r:id="rId949" ref="Q250"/>
    <hyperlink r:id="rId950" ref="D251"/>
    <hyperlink r:id="rId951" ref="O251"/>
    <hyperlink r:id="rId952" ref="P251"/>
    <hyperlink r:id="rId953" ref="Q251"/>
    <hyperlink r:id="rId954" ref="D252"/>
    <hyperlink r:id="rId955" ref="O252"/>
    <hyperlink r:id="rId956" ref="Q252"/>
    <hyperlink r:id="rId957" ref="D253"/>
    <hyperlink r:id="rId958" ref="O253"/>
    <hyperlink r:id="rId959" ref="Q253"/>
    <hyperlink r:id="rId960" ref="D254"/>
    <hyperlink r:id="rId961" ref="O254"/>
    <hyperlink r:id="rId962" ref="Q254"/>
    <hyperlink r:id="rId963" ref="D255"/>
    <hyperlink r:id="rId964" ref="O255"/>
    <hyperlink r:id="rId965" ref="Q255"/>
    <hyperlink r:id="rId966" ref="D256"/>
    <hyperlink r:id="rId967" ref="O256"/>
    <hyperlink r:id="rId968" ref="P256"/>
    <hyperlink r:id="rId969" ref="Q256"/>
    <hyperlink r:id="rId970" ref="D257"/>
    <hyperlink r:id="rId971" ref="O257"/>
    <hyperlink r:id="rId972" ref="Q257"/>
    <hyperlink r:id="rId973" ref="D258"/>
    <hyperlink r:id="rId974" ref="O258"/>
    <hyperlink r:id="rId975" ref="P258"/>
    <hyperlink r:id="rId976" ref="Q258"/>
    <hyperlink r:id="rId977" ref="D259"/>
    <hyperlink r:id="rId978" ref="O259"/>
    <hyperlink r:id="rId979" ref="P259"/>
    <hyperlink r:id="rId980" ref="Q259"/>
    <hyperlink r:id="rId981" ref="D260"/>
    <hyperlink r:id="rId982" ref="O260"/>
    <hyperlink r:id="rId983" ref="P260"/>
    <hyperlink r:id="rId984" ref="Q260"/>
    <hyperlink r:id="rId985" ref="D261"/>
    <hyperlink r:id="rId986" ref="O261"/>
    <hyperlink r:id="rId987" ref="P261"/>
    <hyperlink r:id="rId988" ref="Q261"/>
    <hyperlink r:id="rId989" ref="D262"/>
    <hyperlink r:id="rId990" ref="O262"/>
    <hyperlink r:id="rId991" ref="P262"/>
    <hyperlink r:id="rId992" ref="Q262"/>
    <hyperlink r:id="rId993" ref="D263"/>
    <hyperlink r:id="rId994" ref="O263"/>
    <hyperlink r:id="rId995" ref="P263"/>
    <hyperlink r:id="rId996" ref="Q263"/>
    <hyperlink r:id="rId997" ref="D264"/>
    <hyperlink r:id="rId998" ref="O264"/>
    <hyperlink r:id="rId999" ref="P264"/>
    <hyperlink r:id="rId1000" ref="Q264"/>
    <hyperlink r:id="rId1001" ref="D265"/>
    <hyperlink r:id="rId1002" ref="O265"/>
    <hyperlink r:id="rId1003" ref="P265"/>
    <hyperlink r:id="rId1004" ref="Q265"/>
    <hyperlink r:id="rId1005" ref="D266"/>
    <hyperlink r:id="rId1006" ref="O266"/>
    <hyperlink r:id="rId1007" ref="P266"/>
    <hyperlink r:id="rId1008" ref="Q266"/>
    <hyperlink r:id="rId1009" ref="D267"/>
    <hyperlink r:id="rId1010" ref="O267"/>
    <hyperlink r:id="rId1011" ref="P267"/>
    <hyperlink r:id="rId1012" ref="Q267"/>
    <hyperlink r:id="rId1013" ref="D268"/>
    <hyperlink r:id="rId1014" ref="O268"/>
    <hyperlink r:id="rId1015" ref="P268"/>
    <hyperlink r:id="rId1016" ref="Q268"/>
    <hyperlink r:id="rId1017" ref="D269"/>
    <hyperlink r:id="rId1018" ref="O269"/>
    <hyperlink r:id="rId1019" ref="P269"/>
    <hyperlink r:id="rId1020" ref="Q269"/>
    <hyperlink r:id="rId1021" ref="D270"/>
    <hyperlink r:id="rId1022" ref="O270"/>
    <hyperlink r:id="rId1023" ref="P270"/>
    <hyperlink r:id="rId1024" ref="Q270"/>
    <hyperlink r:id="rId1025" ref="D271"/>
    <hyperlink r:id="rId1026" ref="O271"/>
    <hyperlink r:id="rId1027" ref="P271"/>
    <hyperlink r:id="rId1028" ref="Q271"/>
    <hyperlink r:id="rId1029" ref="D272"/>
    <hyperlink r:id="rId1030" ref="O272"/>
    <hyperlink r:id="rId1031" ref="Q272"/>
    <hyperlink r:id="rId1032" ref="D273"/>
    <hyperlink r:id="rId1033" ref="O273"/>
    <hyperlink r:id="rId1034" ref="P273"/>
    <hyperlink r:id="rId1035" ref="Q273"/>
    <hyperlink r:id="rId1036" ref="D274"/>
    <hyperlink r:id="rId1037" ref="O274"/>
    <hyperlink r:id="rId1038" ref="Q274"/>
    <hyperlink r:id="rId1039" ref="D275"/>
    <hyperlink r:id="rId1040" ref="O275"/>
    <hyperlink r:id="rId1041" ref="P275"/>
    <hyperlink r:id="rId1042" ref="Q275"/>
    <hyperlink r:id="rId1043" ref="D276"/>
    <hyperlink r:id="rId1044" ref="O276"/>
    <hyperlink r:id="rId1045" ref="P276"/>
    <hyperlink r:id="rId1046" ref="Q276"/>
    <hyperlink r:id="rId1047" ref="D277"/>
    <hyperlink r:id="rId1048" ref="O277"/>
    <hyperlink r:id="rId1049" ref="P277"/>
    <hyperlink r:id="rId1050" ref="Q277"/>
    <hyperlink r:id="rId1051" ref="D278"/>
    <hyperlink r:id="rId1052" ref="O278"/>
    <hyperlink r:id="rId1053" ref="P278"/>
    <hyperlink r:id="rId1054" ref="Q278"/>
    <hyperlink r:id="rId1055" ref="D279"/>
    <hyperlink r:id="rId1056" ref="O279"/>
    <hyperlink r:id="rId1057" ref="P279"/>
    <hyperlink r:id="rId1058" ref="Q279"/>
    <hyperlink r:id="rId1059" ref="D280"/>
    <hyperlink r:id="rId1060" ref="O280"/>
    <hyperlink r:id="rId1061" ref="P280"/>
    <hyperlink r:id="rId1062" ref="Q280"/>
    <hyperlink r:id="rId1063" ref="D281"/>
    <hyperlink r:id="rId1064" ref="N281"/>
    <hyperlink r:id="rId1065" ref="O281"/>
    <hyperlink r:id="rId1066" ref="P281"/>
    <hyperlink r:id="rId1067" ref="Q281"/>
    <hyperlink r:id="rId1068" ref="D282"/>
    <hyperlink r:id="rId1069" ref="N282"/>
    <hyperlink r:id="rId1070" ref="O282"/>
    <hyperlink r:id="rId1071" ref="P282"/>
    <hyperlink r:id="rId1072" ref="Q282"/>
    <hyperlink r:id="rId1073" ref="D283"/>
    <hyperlink r:id="rId1074" ref="O283"/>
    <hyperlink r:id="rId1075" ref="P283"/>
    <hyperlink r:id="rId1076" ref="Q283"/>
    <hyperlink r:id="rId1077" ref="D284"/>
    <hyperlink r:id="rId1078" location="heading=h.pw2ckgkglt17" ref="O284"/>
    <hyperlink r:id="rId1079" ref="P284"/>
    <hyperlink r:id="rId1080" ref="Q284"/>
    <hyperlink r:id="rId1081" ref="D285"/>
    <hyperlink r:id="rId1082" ref="O285"/>
    <hyperlink r:id="rId1083" ref="P285"/>
    <hyperlink r:id="rId1084" ref="Q285"/>
    <hyperlink r:id="rId1085" ref="D286"/>
    <hyperlink r:id="rId1086" ref="O286"/>
    <hyperlink r:id="rId1087" ref="P286"/>
    <hyperlink r:id="rId1088" ref="Q286"/>
    <hyperlink r:id="rId1089" ref="D287"/>
    <hyperlink r:id="rId1090" ref="O287"/>
    <hyperlink r:id="rId1091" ref="P287"/>
    <hyperlink r:id="rId1092" ref="Q287"/>
    <hyperlink r:id="rId1093" ref="D288"/>
    <hyperlink r:id="rId1094" ref="O288"/>
    <hyperlink r:id="rId1095" ref="P288"/>
    <hyperlink r:id="rId1096" ref="Q288"/>
    <hyperlink r:id="rId1097" ref="D289"/>
    <hyperlink r:id="rId1098" ref="O289"/>
    <hyperlink r:id="rId1099" ref="P289"/>
    <hyperlink r:id="rId1100" ref="Q289"/>
    <hyperlink r:id="rId1101" ref="D290"/>
    <hyperlink r:id="rId1102" ref="O290"/>
    <hyperlink r:id="rId1103" ref="P290"/>
    <hyperlink r:id="rId1104" ref="Q290"/>
    <hyperlink r:id="rId1105" ref="D291"/>
    <hyperlink r:id="rId1106" ref="O291"/>
    <hyperlink r:id="rId1107" ref="P291"/>
    <hyperlink r:id="rId1108" ref="Q291"/>
    <hyperlink r:id="rId1109" ref="D292"/>
    <hyperlink r:id="rId1110" ref="O292"/>
    <hyperlink r:id="rId1111" ref="P292"/>
    <hyperlink r:id="rId1112" ref="Q292"/>
    <hyperlink r:id="rId1113" ref="D293"/>
    <hyperlink r:id="rId1114" ref="O293"/>
    <hyperlink r:id="rId1115" ref="P293"/>
    <hyperlink r:id="rId1116" ref="Q293"/>
    <hyperlink r:id="rId1117" ref="D294"/>
    <hyperlink r:id="rId1118" ref="O294"/>
    <hyperlink r:id="rId1119" ref="P294"/>
    <hyperlink r:id="rId1120" ref="Q294"/>
    <hyperlink r:id="rId1121" ref="D295"/>
    <hyperlink r:id="rId1122" ref="O295"/>
    <hyperlink r:id="rId1123" ref="P295"/>
    <hyperlink r:id="rId1124" ref="Q295"/>
    <hyperlink r:id="rId1125" ref="D296"/>
    <hyperlink r:id="rId1126" ref="O296"/>
    <hyperlink r:id="rId1127" ref="P296"/>
    <hyperlink r:id="rId1128" ref="Q296"/>
    <hyperlink r:id="rId1129" ref="D297"/>
    <hyperlink r:id="rId1130" ref="O297"/>
    <hyperlink r:id="rId1131" ref="P297"/>
    <hyperlink r:id="rId1132" ref="Q297"/>
    <hyperlink r:id="rId1133" ref="D298"/>
    <hyperlink r:id="rId1134" ref="O298"/>
    <hyperlink r:id="rId1135" ref="P298"/>
    <hyperlink r:id="rId1136" ref="Q298"/>
    <hyperlink r:id="rId1137" ref="D299"/>
    <hyperlink r:id="rId1138" ref="O299"/>
    <hyperlink r:id="rId1139" ref="P299"/>
    <hyperlink r:id="rId1140" ref="Q299"/>
    <hyperlink r:id="rId1141" ref="D300"/>
    <hyperlink r:id="rId1142" ref="O300"/>
    <hyperlink r:id="rId1143" ref="P300"/>
    <hyperlink r:id="rId1144" ref="Q300"/>
    <hyperlink r:id="rId1145" ref="D301"/>
    <hyperlink r:id="rId1146" ref="O301"/>
    <hyperlink r:id="rId1147" ref="P301"/>
    <hyperlink r:id="rId1148" ref="Q301"/>
    <hyperlink r:id="rId1149" ref="D302"/>
    <hyperlink r:id="rId1150" ref="O302"/>
    <hyperlink r:id="rId1151" ref="P302"/>
    <hyperlink r:id="rId1152" ref="Q302"/>
    <hyperlink r:id="rId1153" ref="D303"/>
    <hyperlink r:id="rId1154" ref="O303"/>
    <hyperlink r:id="rId1155" ref="P303"/>
    <hyperlink r:id="rId1156" ref="Q303"/>
    <hyperlink r:id="rId1157" ref="D304"/>
    <hyperlink r:id="rId1158" ref="O304"/>
    <hyperlink r:id="rId1159" ref="P304"/>
    <hyperlink r:id="rId1160" ref="Q304"/>
    <hyperlink r:id="rId1161" ref="D305"/>
    <hyperlink r:id="rId1162" ref="O305"/>
    <hyperlink r:id="rId1163" ref="P305"/>
    <hyperlink r:id="rId1164" ref="Q305"/>
    <hyperlink r:id="rId1165" ref="D306"/>
    <hyperlink r:id="rId1166" ref="O306"/>
    <hyperlink r:id="rId1167" ref="P306"/>
    <hyperlink r:id="rId1168" ref="Q306"/>
    <hyperlink r:id="rId1169" ref="D307"/>
    <hyperlink r:id="rId1170" ref="O307"/>
    <hyperlink r:id="rId1171" ref="P307"/>
    <hyperlink r:id="rId1172" ref="Q307"/>
    <hyperlink r:id="rId1173" ref="D308"/>
    <hyperlink r:id="rId1174" ref="O308"/>
    <hyperlink r:id="rId1175" ref="P308"/>
    <hyperlink r:id="rId1176" ref="Q308"/>
    <hyperlink r:id="rId1177" ref="D309"/>
    <hyperlink r:id="rId1178" ref="O309"/>
    <hyperlink r:id="rId1179" ref="P309"/>
    <hyperlink r:id="rId1180" ref="Q309"/>
    <hyperlink r:id="rId1181" ref="D310"/>
    <hyperlink r:id="rId1182" ref="O310"/>
    <hyperlink r:id="rId1183" ref="P310"/>
    <hyperlink r:id="rId1184" ref="Q310"/>
    <hyperlink r:id="rId1185" ref="D311"/>
    <hyperlink r:id="rId1186" ref="O311"/>
    <hyperlink r:id="rId1187" ref="P311"/>
    <hyperlink r:id="rId1188" ref="Q311"/>
    <hyperlink r:id="rId1189" ref="D312"/>
    <hyperlink r:id="rId1190" ref="O312"/>
    <hyperlink r:id="rId1191" ref="P312"/>
    <hyperlink r:id="rId1192" ref="Q312"/>
    <hyperlink r:id="rId1193" ref="D313"/>
    <hyperlink r:id="rId1194" ref="O313"/>
    <hyperlink r:id="rId1195" ref="P313"/>
    <hyperlink r:id="rId1196" ref="Q313"/>
    <hyperlink r:id="rId1197" ref="D314"/>
    <hyperlink r:id="rId1198" ref="O314"/>
    <hyperlink r:id="rId1199" ref="P314"/>
    <hyperlink r:id="rId1200" ref="Q314"/>
    <hyperlink r:id="rId1201" ref="D315"/>
    <hyperlink r:id="rId1202" ref="O315"/>
    <hyperlink r:id="rId1203" ref="P315"/>
    <hyperlink r:id="rId1204" ref="Q315"/>
    <hyperlink r:id="rId1205" ref="D316"/>
    <hyperlink r:id="rId1206" ref="O316"/>
    <hyperlink r:id="rId1207" ref="P316"/>
    <hyperlink r:id="rId1208" ref="Q316"/>
    <hyperlink r:id="rId1209" ref="D317"/>
    <hyperlink r:id="rId1210" ref="O317"/>
    <hyperlink r:id="rId1211" ref="P317"/>
    <hyperlink r:id="rId1212" ref="Q317"/>
    <hyperlink r:id="rId1213" ref="D318"/>
    <hyperlink r:id="rId1214" ref="O318"/>
    <hyperlink r:id="rId1215" ref="P318"/>
    <hyperlink r:id="rId1216" ref="Q318"/>
    <hyperlink r:id="rId1217" ref="D319"/>
    <hyperlink r:id="rId1218" ref="O319"/>
    <hyperlink r:id="rId1219" ref="P319"/>
    <hyperlink r:id="rId1220" ref="Q319"/>
    <hyperlink r:id="rId1221" ref="D320"/>
    <hyperlink r:id="rId1222" ref="O320"/>
    <hyperlink r:id="rId1223" ref="P320"/>
    <hyperlink r:id="rId1224" ref="Q320"/>
    <hyperlink r:id="rId1225" ref="D321"/>
    <hyperlink r:id="rId1226" ref="O321"/>
    <hyperlink r:id="rId1227" ref="P321"/>
    <hyperlink r:id="rId1228" ref="Q321"/>
    <hyperlink r:id="rId1229" ref="D322"/>
    <hyperlink r:id="rId1230" ref="O322"/>
    <hyperlink r:id="rId1231" ref="P322"/>
    <hyperlink r:id="rId1232" ref="Q322"/>
    <hyperlink r:id="rId1233" ref="D323"/>
    <hyperlink r:id="rId1234" ref="O323"/>
    <hyperlink r:id="rId1235" ref="P323"/>
    <hyperlink r:id="rId1236" ref="Q323"/>
    <hyperlink r:id="rId1237" ref="D324"/>
    <hyperlink r:id="rId1238" ref="O324"/>
    <hyperlink r:id="rId1239" ref="P324"/>
    <hyperlink r:id="rId1240" ref="Q324"/>
    <hyperlink r:id="rId1241" ref="D325"/>
    <hyperlink r:id="rId1242" ref="O325"/>
    <hyperlink r:id="rId1243" ref="P325"/>
    <hyperlink r:id="rId1244" ref="Q325"/>
    <hyperlink r:id="rId1245" ref="D326"/>
    <hyperlink r:id="rId1246" ref="O326"/>
    <hyperlink r:id="rId1247" ref="P326"/>
    <hyperlink r:id="rId1248" ref="Q326"/>
    <hyperlink r:id="rId1249" ref="D327"/>
    <hyperlink r:id="rId1250" ref="O327"/>
    <hyperlink r:id="rId1251" ref="P327"/>
    <hyperlink r:id="rId1252" ref="Q327"/>
    <hyperlink r:id="rId1253" ref="D328"/>
    <hyperlink r:id="rId1254" ref="O328"/>
    <hyperlink r:id="rId1255" ref="P328"/>
    <hyperlink r:id="rId1256" ref="Q328"/>
    <hyperlink r:id="rId1257" ref="D329"/>
    <hyperlink r:id="rId1258" location="heading=h.silf2wwtjkam" ref="O329"/>
    <hyperlink r:id="rId1259" ref="P329"/>
    <hyperlink r:id="rId1260" ref="Q329"/>
    <hyperlink r:id="rId1261" ref="D330"/>
    <hyperlink r:id="rId1262" ref="O330"/>
    <hyperlink r:id="rId1263" ref="P330"/>
    <hyperlink r:id="rId1264" ref="Q330"/>
    <hyperlink r:id="rId1265" ref="D331"/>
    <hyperlink r:id="rId1266" ref="O331"/>
    <hyperlink r:id="rId1267" ref="P331"/>
    <hyperlink r:id="rId1268" ref="Q331"/>
    <hyperlink r:id="rId1269" ref="D332"/>
    <hyperlink r:id="rId1270" ref="O332"/>
    <hyperlink r:id="rId1271" ref="P332"/>
    <hyperlink r:id="rId1272" ref="Q332"/>
    <hyperlink r:id="rId1273" ref="D333"/>
    <hyperlink r:id="rId1274" ref="O333"/>
    <hyperlink r:id="rId1275" ref="P333"/>
    <hyperlink r:id="rId1276" ref="Q333"/>
    <hyperlink r:id="rId1277" ref="D334"/>
    <hyperlink r:id="rId1278" ref="O334"/>
    <hyperlink r:id="rId1279" ref="P334"/>
    <hyperlink r:id="rId1280" ref="Q334"/>
    <hyperlink r:id="rId1281" ref="D335"/>
    <hyperlink r:id="rId1282" ref="O335"/>
    <hyperlink r:id="rId1283" ref="P335"/>
    <hyperlink r:id="rId1284" ref="Q335"/>
    <hyperlink r:id="rId1285" ref="D336"/>
    <hyperlink r:id="rId1286" ref="O336"/>
    <hyperlink r:id="rId1287" ref="P336"/>
    <hyperlink r:id="rId1288" ref="Q336"/>
    <hyperlink r:id="rId1289" ref="D337"/>
    <hyperlink r:id="rId1290" ref="O337"/>
    <hyperlink r:id="rId1291" ref="P337"/>
    <hyperlink r:id="rId1292" ref="Q337"/>
    <hyperlink r:id="rId1293" ref="D338"/>
    <hyperlink r:id="rId1294" ref="O338"/>
    <hyperlink r:id="rId1295" ref="P338"/>
    <hyperlink r:id="rId1296" ref="Q338"/>
    <hyperlink r:id="rId1297" ref="D339"/>
    <hyperlink r:id="rId1298" ref="O339"/>
    <hyperlink r:id="rId1299" ref="P339"/>
    <hyperlink r:id="rId1300" ref="Q339"/>
    <hyperlink r:id="rId1301" ref="D340"/>
    <hyperlink r:id="rId1302" ref="O340"/>
    <hyperlink r:id="rId1303" ref="P340"/>
    <hyperlink r:id="rId1304" ref="Q340"/>
    <hyperlink r:id="rId1305" ref="D341"/>
    <hyperlink r:id="rId1306" ref="O341"/>
    <hyperlink r:id="rId1307" ref="P341"/>
    <hyperlink r:id="rId1308" ref="Q341"/>
    <hyperlink r:id="rId1309" ref="D342"/>
    <hyperlink r:id="rId1310" ref="O342"/>
    <hyperlink r:id="rId1311" ref="P342"/>
    <hyperlink r:id="rId1312" ref="Q342"/>
    <hyperlink r:id="rId1313" ref="D343"/>
    <hyperlink r:id="rId1314" ref="O343"/>
    <hyperlink r:id="rId1315" ref="P343"/>
    <hyperlink r:id="rId1316" ref="Q343"/>
    <hyperlink r:id="rId1317" ref="D344"/>
    <hyperlink r:id="rId1318" ref="O344"/>
    <hyperlink r:id="rId1319" ref="P344"/>
    <hyperlink r:id="rId1320" ref="Q344"/>
    <hyperlink r:id="rId1321" ref="D345"/>
    <hyperlink r:id="rId1322" location="slide=id.p" ref="O345"/>
    <hyperlink r:id="rId1323" ref="P345"/>
    <hyperlink r:id="rId1324" ref="Q345"/>
    <hyperlink r:id="rId1325" ref="D346"/>
    <hyperlink r:id="rId1326" ref="O346"/>
    <hyperlink r:id="rId1327" ref="P346"/>
    <hyperlink r:id="rId1328" ref="Q346"/>
    <hyperlink r:id="rId1329" ref="D347"/>
    <hyperlink r:id="rId1330" ref="O347"/>
    <hyperlink r:id="rId1331" ref="P347"/>
    <hyperlink r:id="rId1332" ref="Q347"/>
    <hyperlink r:id="rId1333" ref="D348"/>
    <hyperlink r:id="rId1334" ref="O348"/>
    <hyperlink r:id="rId1335" ref="Q348"/>
    <hyperlink r:id="rId1336" ref="D349"/>
    <hyperlink r:id="rId1337" ref="O349"/>
    <hyperlink r:id="rId1338" ref="P349"/>
    <hyperlink r:id="rId1339" ref="Q349"/>
    <hyperlink r:id="rId1340" ref="D350"/>
    <hyperlink r:id="rId1341" ref="O350"/>
    <hyperlink r:id="rId1342" ref="P350"/>
    <hyperlink r:id="rId1343" ref="Q350"/>
    <hyperlink r:id="rId1344" ref="D351"/>
    <hyperlink r:id="rId1345" ref="O351"/>
    <hyperlink r:id="rId1346" ref="P351"/>
    <hyperlink r:id="rId1347" ref="Q351"/>
    <hyperlink r:id="rId1348" ref="D352"/>
    <hyperlink r:id="rId1349" ref="O352"/>
    <hyperlink r:id="rId1350" ref="P352"/>
    <hyperlink r:id="rId1351" ref="Q352"/>
    <hyperlink r:id="rId1352" ref="D353"/>
    <hyperlink r:id="rId1353" ref="O353"/>
    <hyperlink r:id="rId1354" ref="P353"/>
    <hyperlink r:id="rId1355" ref="Q353"/>
    <hyperlink r:id="rId1356" ref="D354"/>
    <hyperlink r:id="rId1357" ref="O354"/>
    <hyperlink r:id="rId1358" ref="P354"/>
    <hyperlink r:id="rId1359" ref="Q354"/>
    <hyperlink r:id="rId1360" ref="D355"/>
    <hyperlink r:id="rId1361" ref="O355"/>
    <hyperlink r:id="rId1362" ref="P355"/>
    <hyperlink r:id="rId1363" ref="Q355"/>
    <hyperlink r:id="rId1364" ref="D356"/>
    <hyperlink r:id="rId1365" ref="O356"/>
    <hyperlink r:id="rId1366" ref="P356"/>
    <hyperlink r:id="rId1367" ref="Q356"/>
    <hyperlink r:id="rId1368" ref="D357"/>
    <hyperlink r:id="rId1369" ref="O357"/>
    <hyperlink r:id="rId1370" ref="P357"/>
    <hyperlink r:id="rId1371" ref="Q357"/>
    <hyperlink r:id="rId1372" ref="D358"/>
    <hyperlink r:id="rId1373" location="heading=h.y5ybxfdd0uxe" ref="O358"/>
    <hyperlink r:id="rId1374" ref="P358"/>
    <hyperlink r:id="rId1375" ref="Q358"/>
    <hyperlink r:id="rId1376" ref="D359"/>
    <hyperlink r:id="rId1377" ref="O359"/>
    <hyperlink r:id="rId1378" ref="Q359"/>
    <hyperlink r:id="rId1379" ref="D360"/>
    <hyperlink r:id="rId1380" ref="O360"/>
    <hyperlink r:id="rId1381" ref="P360"/>
    <hyperlink r:id="rId1382" ref="Q360"/>
    <hyperlink r:id="rId1383" ref="D361"/>
    <hyperlink r:id="rId1384" ref="O361"/>
    <hyperlink r:id="rId1385" ref="P361"/>
    <hyperlink r:id="rId1386" ref="Q361"/>
    <hyperlink r:id="rId1387" ref="D362"/>
    <hyperlink r:id="rId1388" ref="O362"/>
    <hyperlink r:id="rId1389" ref="P362"/>
    <hyperlink r:id="rId1390" ref="Q362"/>
    <hyperlink r:id="rId1391" ref="D363"/>
    <hyperlink r:id="rId1392" ref="O363"/>
    <hyperlink r:id="rId1393" ref="P363"/>
    <hyperlink r:id="rId1394" ref="Q363"/>
    <hyperlink r:id="rId1395" ref="D364"/>
    <hyperlink r:id="rId1396" ref="O364"/>
    <hyperlink r:id="rId1397" ref="P364"/>
    <hyperlink r:id="rId1398" ref="Q364"/>
    <hyperlink r:id="rId1399" ref="D365"/>
    <hyperlink r:id="rId1400" ref="O365"/>
    <hyperlink r:id="rId1401" ref="P365"/>
    <hyperlink r:id="rId1402" ref="Q365"/>
    <hyperlink r:id="rId1403" ref="D366"/>
    <hyperlink r:id="rId1404" ref="O366"/>
    <hyperlink r:id="rId1405" ref="P366"/>
    <hyperlink r:id="rId1406" ref="Q366"/>
    <hyperlink r:id="rId1407" ref="D367"/>
    <hyperlink r:id="rId1408" location="heading=h.qth57e8223d1" ref="O367"/>
    <hyperlink r:id="rId1409" ref="P367"/>
    <hyperlink r:id="rId1410" ref="Q367"/>
    <hyperlink r:id="rId1411" ref="D368"/>
    <hyperlink r:id="rId1412" ref="O368"/>
    <hyperlink r:id="rId1413" ref="P368"/>
    <hyperlink r:id="rId1414" ref="Q368"/>
    <hyperlink r:id="rId1415" ref="D369"/>
    <hyperlink r:id="rId1416" ref="O369"/>
    <hyperlink r:id="rId1417" ref="P369"/>
    <hyperlink r:id="rId1418" ref="Q369"/>
    <hyperlink r:id="rId1419" ref="D370"/>
    <hyperlink r:id="rId1420" ref="O370"/>
    <hyperlink r:id="rId1421" ref="P370"/>
    <hyperlink r:id="rId1422" ref="Q370"/>
    <hyperlink r:id="rId1423" ref="D371"/>
    <hyperlink r:id="rId1424" ref="O371"/>
    <hyperlink r:id="rId1425" ref="P371"/>
    <hyperlink r:id="rId1426" ref="Q371"/>
    <hyperlink r:id="rId1427" ref="D372"/>
    <hyperlink r:id="rId1428" ref="O372"/>
    <hyperlink r:id="rId1429" ref="P372"/>
    <hyperlink r:id="rId1430" ref="Q372"/>
    <hyperlink r:id="rId1431" ref="D373"/>
    <hyperlink r:id="rId1432" ref="O373"/>
    <hyperlink r:id="rId1433" ref="P373"/>
    <hyperlink r:id="rId1434" ref="Q373"/>
    <hyperlink r:id="rId1435" ref="D374"/>
    <hyperlink r:id="rId1436" ref="O374"/>
    <hyperlink r:id="rId1437" ref="P374"/>
    <hyperlink r:id="rId1438" ref="Q374"/>
    <hyperlink r:id="rId1439" ref="D375"/>
    <hyperlink r:id="rId1440" ref="O375"/>
    <hyperlink r:id="rId1441" ref="P375"/>
    <hyperlink r:id="rId1442" ref="Q375"/>
    <hyperlink r:id="rId1443" ref="D376"/>
    <hyperlink r:id="rId1444" ref="O376"/>
    <hyperlink r:id="rId1445" ref="P376"/>
    <hyperlink r:id="rId1446" ref="Q376"/>
    <hyperlink r:id="rId1447" ref="D377"/>
    <hyperlink r:id="rId1448" ref="O377"/>
    <hyperlink r:id="rId1449" ref="P377"/>
    <hyperlink r:id="rId1450" ref="Q377"/>
    <hyperlink r:id="rId1451" ref="D378"/>
    <hyperlink r:id="rId1452" ref="O378"/>
    <hyperlink r:id="rId1453" ref="P378"/>
    <hyperlink r:id="rId1454" ref="Q378"/>
    <hyperlink r:id="rId1455" ref="D379"/>
    <hyperlink r:id="rId1456" ref="O379"/>
    <hyperlink r:id="rId1457" ref="P379"/>
    <hyperlink r:id="rId1458" ref="Q379"/>
    <hyperlink r:id="rId1459" ref="D380"/>
    <hyperlink r:id="rId1460" ref="O380"/>
    <hyperlink r:id="rId1461" ref="P380"/>
    <hyperlink r:id="rId1462" ref="Q380"/>
    <hyperlink r:id="rId1463" ref="D381"/>
    <hyperlink r:id="rId1464" ref="O381"/>
    <hyperlink r:id="rId1465" ref="P381"/>
    <hyperlink r:id="rId1466" ref="Q381"/>
    <hyperlink r:id="rId1467" ref="D382"/>
    <hyperlink r:id="rId1468" ref="O382"/>
    <hyperlink r:id="rId1469" ref="P382"/>
    <hyperlink r:id="rId1470" ref="Q382"/>
    <hyperlink r:id="rId1471" ref="D383"/>
    <hyperlink r:id="rId1472" ref="O383"/>
    <hyperlink r:id="rId1473" ref="P383"/>
    <hyperlink r:id="rId1474" ref="Q383"/>
    <hyperlink r:id="rId1475" ref="D384"/>
    <hyperlink r:id="rId1476" ref="O384"/>
    <hyperlink r:id="rId1477" ref="P384"/>
    <hyperlink r:id="rId1478" ref="Q384"/>
    <hyperlink r:id="rId1479" ref="D385"/>
    <hyperlink r:id="rId1480" ref="O385"/>
    <hyperlink r:id="rId1481" ref="P385"/>
    <hyperlink r:id="rId1482" ref="Q385"/>
    <hyperlink r:id="rId1483" ref="D386"/>
    <hyperlink r:id="rId1484" ref="O386"/>
    <hyperlink r:id="rId1485" ref="P386"/>
    <hyperlink r:id="rId1486" ref="Q386"/>
    <hyperlink r:id="rId1487" ref="D387"/>
    <hyperlink r:id="rId1488" ref="O387"/>
    <hyperlink r:id="rId1489" ref="P387"/>
    <hyperlink r:id="rId1490" ref="Q387"/>
    <hyperlink r:id="rId1491" ref="D388"/>
    <hyperlink r:id="rId1492" ref="O388"/>
    <hyperlink r:id="rId1493" ref="P388"/>
    <hyperlink r:id="rId1494" ref="Q388"/>
    <hyperlink r:id="rId1495" ref="D389"/>
    <hyperlink r:id="rId1496" ref="O389"/>
    <hyperlink r:id="rId1497" ref="P389"/>
    <hyperlink r:id="rId1498" ref="Q389"/>
    <hyperlink r:id="rId1499" ref="D390"/>
    <hyperlink r:id="rId1500" ref="O390"/>
    <hyperlink r:id="rId1501" ref="P390"/>
    <hyperlink r:id="rId1502" ref="Q390"/>
    <hyperlink r:id="rId1503" ref="D391"/>
    <hyperlink r:id="rId1504" ref="O391"/>
    <hyperlink r:id="rId1505" ref="P391"/>
    <hyperlink r:id="rId1506" ref="Q391"/>
    <hyperlink r:id="rId1507" ref="D392"/>
    <hyperlink r:id="rId1508" ref="O392"/>
    <hyperlink r:id="rId1509" ref="P392"/>
    <hyperlink r:id="rId1510" ref="Q392"/>
    <hyperlink r:id="rId1511" ref="D393"/>
    <hyperlink r:id="rId1512" ref="O393"/>
    <hyperlink r:id="rId1513" ref="P393"/>
    <hyperlink r:id="rId1514" ref="Q393"/>
    <hyperlink r:id="rId1515" ref="D394"/>
    <hyperlink r:id="rId1516" ref="O394"/>
    <hyperlink r:id="rId1517" ref="Q394"/>
    <hyperlink r:id="rId1518" ref="D395"/>
    <hyperlink r:id="rId1519" ref="O395"/>
    <hyperlink r:id="rId1520" ref="P395"/>
    <hyperlink r:id="rId1521" ref="Q395"/>
    <hyperlink r:id="rId1522" ref="D396"/>
    <hyperlink r:id="rId1523" ref="O396"/>
    <hyperlink r:id="rId1524" ref="P396"/>
    <hyperlink r:id="rId1525" ref="Q396"/>
    <hyperlink r:id="rId1526" ref="D397"/>
    <hyperlink r:id="rId1527" ref="O397"/>
    <hyperlink r:id="rId1528" ref="P397"/>
    <hyperlink r:id="rId1529" ref="Q397"/>
    <hyperlink r:id="rId1530" ref="D398"/>
    <hyperlink r:id="rId1531" ref="O398"/>
    <hyperlink r:id="rId1532" ref="P398"/>
    <hyperlink r:id="rId1533" ref="Q398"/>
    <hyperlink r:id="rId1534" ref="D399"/>
    <hyperlink r:id="rId1535" ref="O399"/>
    <hyperlink r:id="rId1536" ref="P399"/>
    <hyperlink r:id="rId1537" ref="Q399"/>
    <hyperlink r:id="rId1538" ref="D400"/>
    <hyperlink r:id="rId1539" ref="O400"/>
    <hyperlink r:id="rId1540" ref="P400"/>
    <hyperlink r:id="rId1541" ref="Q400"/>
    <hyperlink r:id="rId1542" ref="D401"/>
    <hyperlink r:id="rId1543" ref="O401"/>
    <hyperlink r:id="rId1544" ref="P401"/>
    <hyperlink r:id="rId1545" ref="Q401"/>
    <hyperlink r:id="rId1546" ref="D402"/>
    <hyperlink r:id="rId1547" ref="O402"/>
    <hyperlink r:id="rId1548" ref="P402"/>
    <hyperlink r:id="rId1549" ref="Q402"/>
    <hyperlink r:id="rId1550" ref="D403"/>
    <hyperlink r:id="rId1551" ref="O403"/>
    <hyperlink r:id="rId1552" ref="P403"/>
    <hyperlink r:id="rId1553" ref="Q403"/>
    <hyperlink r:id="rId1554" ref="D404"/>
    <hyperlink r:id="rId1555" ref="O404"/>
    <hyperlink r:id="rId1556" ref="P404"/>
    <hyperlink r:id="rId1557" ref="Q404"/>
    <hyperlink r:id="rId1558" ref="D405"/>
    <hyperlink r:id="rId1559" ref="O405"/>
    <hyperlink r:id="rId1560" ref="P405"/>
    <hyperlink r:id="rId1561" ref="Q405"/>
    <hyperlink r:id="rId1562" ref="D406"/>
    <hyperlink r:id="rId1563" ref="O406"/>
    <hyperlink r:id="rId1564" ref="P406"/>
    <hyperlink r:id="rId1565" ref="Q406"/>
    <hyperlink r:id="rId1566" ref="D407"/>
    <hyperlink r:id="rId1567" ref="O407"/>
    <hyperlink r:id="rId1568" ref="D408"/>
    <hyperlink r:id="rId1569" ref="O408"/>
    <hyperlink r:id="rId1570" ref="P408"/>
    <hyperlink r:id="rId1571" ref="Q408"/>
    <hyperlink r:id="rId1572" ref="D409"/>
    <hyperlink r:id="rId1573" ref="O409"/>
    <hyperlink r:id="rId1574" ref="P409"/>
    <hyperlink r:id="rId1575" ref="Q409"/>
    <hyperlink r:id="rId1576" ref="D410"/>
    <hyperlink r:id="rId1577" ref="O410"/>
    <hyperlink r:id="rId1578" ref="P410"/>
    <hyperlink r:id="rId1579" ref="Q410"/>
    <hyperlink r:id="rId1580" ref="D411"/>
    <hyperlink r:id="rId1581" ref="O411"/>
    <hyperlink r:id="rId1582" ref="P411"/>
    <hyperlink r:id="rId1583" ref="Q411"/>
    <hyperlink r:id="rId1584" ref="D412"/>
    <hyperlink r:id="rId1585" ref="O412"/>
    <hyperlink r:id="rId1586" ref="P412"/>
    <hyperlink r:id="rId1587" ref="Q412"/>
    <hyperlink r:id="rId1588" ref="D413"/>
    <hyperlink r:id="rId1589" ref="O413"/>
    <hyperlink r:id="rId1590" ref="P413"/>
    <hyperlink r:id="rId1591" ref="Q413"/>
    <hyperlink r:id="rId1592" ref="D414"/>
    <hyperlink r:id="rId1593" ref="I414"/>
    <hyperlink r:id="rId1594" ref="O414"/>
    <hyperlink r:id="rId1595" ref="P414"/>
    <hyperlink r:id="rId1596" ref="Q414"/>
    <hyperlink r:id="rId1597" ref="D415"/>
    <hyperlink r:id="rId1598" ref="O415"/>
    <hyperlink r:id="rId1599" ref="P415"/>
    <hyperlink r:id="rId1600" ref="Q415"/>
    <hyperlink r:id="rId1601" ref="D416"/>
    <hyperlink r:id="rId1602" ref="O416"/>
    <hyperlink r:id="rId1603" ref="P416"/>
    <hyperlink r:id="rId1604" ref="Q416"/>
    <hyperlink r:id="rId1605" ref="D417"/>
    <hyperlink r:id="rId1606" ref="O417"/>
    <hyperlink r:id="rId1607" ref="P417"/>
    <hyperlink r:id="rId1608" ref="Q417"/>
    <hyperlink r:id="rId1609" ref="D418"/>
    <hyperlink r:id="rId1610" ref="O418"/>
    <hyperlink r:id="rId1611" ref="P418"/>
    <hyperlink r:id="rId1612" ref="Q418"/>
    <hyperlink r:id="rId1613" ref="D419"/>
    <hyperlink r:id="rId1614" ref="O419"/>
    <hyperlink r:id="rId1615" ref="P419"/>
    <hyperlink r:id="rId1616" ref="Q419"/>
    <hyperlink r:id="rId1617" ref="D420"/>
    <hyperlink r:id="rId1618" ref="O420"/>
    <hyperlink r:id="rId1619" ref="P420"/>
    <hyperlink r:id="rId1620" ref="Q420"/>
    <hyperlink r:id="rId1621" ref="D421"/>
    <hyperlink r:id="rId1622" ref="O421"/>
    <hyperlink r:id="rId1623" ref="P421"/>
    <hyperlink r:id="rId1624" ref="Q421"/>
    <hyperlink r:id="rId1625" ref="D422"/>
    <hyperlink r:id="rId1626" ref="O422"/>
    <hyperlink r:id="rId1627" ref="P422"/>
    <hyperlink r:id="rId1628" ref="D423"/>
    <hyperlink r:id="rId1629" ref="O423"/>
    <hyperlink r:id="rId1630" ref="P423"/>
    <hyperlink r:id="rId1631" ref="Q423"/>
    <hyperlink r:id="rId1632" ref="D424"/>
    <hyperlink r:id="rId1633" ref="O424"/>
    <hyperlink r:id="rId1634" ref="P424"/>
    <hyperlink r:id="rId1635" ref="Q424"/>
    <hyperlink r:id="rId1636" ref="D425"/>
    <hyperlink r:id="rId1637" ref="O425"/>
    <hyperlink r:id="rId1638" ref="P425"/>
    <hyperlink r:id="rId1639" ref="Q425"/>
    <hyperlink r:id="rId1640" ref="D426"/>
    <hyperlink r:id="rId1641" ref="O426"/>
    <hyperlink r:id="rId1642" ref="P426"/>
    <hyperlink r:id="rId1643" ref="Q426"/>
    <hyperlink r:id="rId1644" ref="D427"/>
    <hyperlink r:id="rId1645" ref="O427"/>
    <hyperlink r:id="rId1646" ref="P427"/>
    <hyperlink r:id="rId1647" ref="Q427"/>
    <hyperlink r:id="rId1648" ref="D428"/>
    <hyperlink r:id="rId1649" ref="O428"/>
    <hyperlink r:id="rId1650" ref="P428"/>
    <hyperlink r:id="rId1651" ref="Q428"/>
    <hyperlink r:id="rId1652" ref="D429"/>
    <hyperlink r:id="rId1653" ref="O429"/>
    <hyperlink r:id="rId1654" ref="P429"/>
    <hyperlink r:id="rId1655" ref="Q429"/>
    <hyperlink r:id="rId1656" ref="D430"/>
    <hyperlink r:id="rId1657" ref="O430"/>
    <hyperlink r:id="rId1658" ref="P430"/>
    <hyperlink r:id="rId1659" ref="Q430"/>
    <hyperlink r:id="rId1660" ref="D431"/>
    <hyperlink r:id="rId1661" ref="O431"/>
    <hyperlink r:id="rId1662" ref="P431"/>
    <hyperlink r:id="rId1663" ref="Q431"/>
    <hyperlink r:id="rId1664" ref="D432"/>
    <hyperlink r:id="rId1665" ref="O432"/>
    <hyperlink r:id="rId1666" ref="P432"/>
    <hyperlink r:id="rId1667" ref="Q432"/>
    <hyperlink r:id="rId1668" ref="D433"/>
    <hyperlink r:id="rId1669" ref="O433"/>
    <hyperlink r:id="rId1670" ref="P433"/>
    <hyperlink r:id="rId1671" ref="Q433"/>
    <hyperlink r:id="rId1672" ref="D434"/>
    <hyperlink r:id="rId1673" ref="O434"/>
    <hyperlink r:id="rId1674" ref="P434"/>
    <hyperlink r:id="rId1675" ref="Q434"/>
    <hyperlink r:id="rId1676" ref="D435"/>
    <hyperlink r:id="rId1677" ref="O435"/>
    <hyperlink r:id="rId1678" ref="P435"/>
    <hyperlink r:id="rId1679" ref="Q435"/>
    <hyperlink r:id="rId1680" ref="D436"/>
    <hyperlink r:id="rId1681" ref="O436"/>
    <hyperlink r:id="rId1682" ref="P436"/>
    <hyperlink r:id="rId1683" ref="Q436"/>
    <hyperlink r:id="rId1684" ref="D437"/>
    <hyperlink r:id="rId1685" ref="O437"/>
    <hyperlink r:id="rId1686" ref="P437"/>
    <hyperlink r:id="rId1687" ref="Q437"/>
    <hyperlink r:id="rId1688" ref="D438"/>
    <hyperlink r:id="rId1689" ref="O438"/>
    <hyperlink r:id="rId1690" ref="P438"/>
    <hyperlink r:id="rId1691" ref="Q438"/>
    <hyperlink r:id="rId1692" ref="D439"/>
    <hyperlink r:id="rId1693" ref="O439"/>
    <hyperlink r:id="rId1694" ref="P439"/>
    <hyperlink r:id="rId1695" ref="Q439"/>
    <hyperlink r:id="rId1696" ref="D440"/>
    <hyperlink r:id="rId1697" ref="O440"/>
    <hyperlink r:id="rId1698" ref="P440"/>
    <hyperlink r:id="rId1699" ref="Q440"/>
    <hyperlink r:id="rId1700" ref="D441"/>
    <hyperlink r:id="rId1701" ref="O441"/>
    <hyperlink r:id="rId1702" ref="P441"/>
    <hyperlink r:id="rId1703" ref="Q441"/>
    <hyperlink r:id="rId1704" ref="D442"/>
    <hyperlink r:id="rId1705" ref="O442"/>
    <hyperlink r:id="rId1706" ref="P442"/>
    <hyperlink r:id="rId1707" ref="Q442"/>
    <hyperlink r:id="rId1708" ref="D443"/>
    <hyperlink r:id="rId1709" ref="O443"/>
    <hyperlink r:id="rId1710" ref="P443"/>
    <hyperlink r:id="rId1711" ref="Q443"/>
    <hyperlink r:id="rId1712" ref="D444"/>
    <hyperlink r:id="rId1713" ref="O444"/>
    <hyperlink r:id="rId1714" ref="P444"/>
    <hyperlink r:id="rId1715" ref="Q444"/>
    <hyperlink r:id="rId1716" ref="D445"/>
    <hyperlink r:id="rId1717" ref="O445"/>
    <hyperlink r:id="rId1718" ref="P445"/>
    <hyperlink r:id="rId1719" ref="Q445"/>
    <hyperlink r:id="rId1720" ref="D446"/>
    <hyperlink r:id="rId1721" ref="O446"/>
    <hyperlink r:id="rId1722" ref="P446"/>
    <hyperlink r:id="rId1723" ref="Q446"/>
    <hyperlink r:id="rId1724" ref="D447"/>
    <hyperlink r:id="rId1725" ref="O447"/>
    <hyperlink r:id="rId1726" ref="P447"/>
    <hyperlink r:id="rId1727" ref="Q447"/>
    <hyperlink r:id="rId1728" ref="D448"/>
    <hyperlink r:id="rId1729" ref="O448"/>
    <hyperlink r:id="rId1730" ref="D449"/>
    <hyperlink r:id="rId1731" ref="O449"/>
    <hyperlink r:id="rId1732" ref="P449"/>
    <hyperlink r:id="rId1733" ref="Q449"/>
    <hyperlink r:id="rId1734" ref="D450"/>
    <hyperlink r:id="rId1735" ref="O450"/>
    <hyperlink r:id="rId1736" ref="Q450"/>
    <hyperlink r:id="rId1737" ref="D451"/>
    <hyperlink r:id="rId1738" ref="O451"/>
    <hyperlink r:id="rId1739" ref="Q451"/>
    <hyperlink r:id="rId1740" ref="D452"/>
    <hyperlink r:id="rId1741" ref="O452"/>
    <hyperlink r:id="rId1742" ref="P452"/>
    <hyperlink r:id="rId1743" ref="Q452"/>
    <hyperlink r:id="rId1744" ref="D453"/>
    <hyperlink r:id="rId1745" ref="O453"/>
    <hyperlink r:id="rId1746" ref="P453"/>
    <hyperlink r:id="rId1747" ref="Q453"/>
    <hyperlink r:id="rId1748" ref="D454"/>
    <hyperlink r:id="rId1749" ref="O454"/>
    <hyperlink r:id="rId1750" ref="P454"/>
    <hyperlink r:id="rId1751" ref="Q454"/>
    <hyperlink r:id="rId1752" ref="D455"/>
    <hyperlink r:id="rId1753" ref="O455"/>
    <hyperlink r:id="rId1754" ref="P455"/>
    <hyperlink r:id="rId1755" ref="Q455"/>
    <hyperlink r:id="rId1756" ref="D456"/>
    <hyperlink r:id="rId1757" ref="O456"/>
    <hyperlink r:id="rId1758" ref="P456"/>
    <hyperlink r:id="rId1759" ref="Q456"/>
    <hyperlink r:id="rId1760" ref="D457"/>
    <hyperlink r:id="rId1761" ref="O457"/>
    <hyperlink r:id="rId1762" ref="P457"/>
    <hyperlink r:id="rId1763" ref="Q457"/>
    <hyperlink r:id="rId1764" ref="D458"/>
    <hyperlink r:id="rId1765" ref="O458"/>
    <hyperlink r:id="rId1766" ref="P458"/>
    <hyperlink r:id="rId1767" ref="Q458"/>
    <hyperlink r:id="rId1768" ref="D459"/>
    <hyperlink r:id="rId1769" ref="O459"/>
    <hyperlink r:id="rId1770" ref="P459"/>
    <hyperlink r:id="rId1771" ref="Q459"/>
    <hyperlink r:id="rId1772" ref="D460"/>
    <hyperlink r:id="rId1773" ref="O460"/>
    <hyperlink r:id="rId1774" ref="P460"/>
    <hyperlink r:id="rId1775" ref="Q460"/>
    <hyperlink r:id="rId1776" ref="D461"/>
    <hyperlink r:id="rId1777" ref="O461"/>
    <hyperlink r:id="rId1778" ref="P461"/>
    <hyperlink r:id="rId1779" ref="Q461"/>
    <hyperlink r:id="rId1780" ref="D462"/>
    <hyperlink r:id="rId1781" ref="O462"/>
    <hyperlink r:id="rId1782" ref="P462"/>
    <hyperlink r:id="rId1783" ref="Q462"/>
    <hyperlink r:id="rId1784" ref="D463"/>
    <hyperlink r:id="rId1785" ref="O463"/>
    <hyperlink r:id="rId1786" ref="P463"/>
    <hyperlink r:id="rId1787" ref="Q463"/>
    <hyperlink r:id="rId1788" ref="D464"/>
    <hyperlink r:id="rId1789" ref="O464"/>
    <hyperlink r:id="rId1790" ref="P464"/>
    <hyperlink r:id="rId1791" ref="Q464"/>
    <hyperlink r:id="rId1792" ref="D465"/>
    <hyperlink r:id="rId1793" ref="O465"/>
    <hyperlink r:id="rId1794" ref="P465"/>
    <hyperlink r:id="rId1795" ref="Q465"/>
    <hyperlink r:id="rId1796" ref="D466"/>
    <hyperlink r:id="rId1797" ref="O466"/>
    <hyperlink r:id="rId1798" ref="P466"/>
    <hyperlink r:id="rId1799" ref="Q466"/>
    <hyperlink r:id="rId1800" ref="D467"/>
    <hyperlink r:id="rId1801" ref="O467"/>
    <hyperlink r:id="rId1802" ref="P467"/>
    <hyperlink r:id="rId1803" ref="Q467"/>
    <hyperlink r:id="rId1804" ref="D468"/>
    <hyperlink r:id="rId1805" ref="O468"/>
    <hyperlink r:id="rId1806" ref="P468"/>
    <hyperlink r:id="rId1807" ref="Q468"/>
    <hyperlink r:id="rId1808" ref="D469"/>
    <hyperlink r:id="rId1809" ref="O469"/>
    <hyperlink r:id="rId1810" ref="P469"/>
    <hyperlink r:id="rId1811" ref="Q469"/>
    <hyperlink r:id="rId1812" ref="D470"/>
    <hyperlink r:id="rId1813" ref="O470"/>
    <hyperlink r:id="rId1814" ref="P470"/>
    <hyperlink r:id="rId1815" ref="Q470"/>
    <hyperlink r:id="rId1816" ref="D471"/>
    <hyperlink r:id="rId1817" ref="O471"/>
    <hyperlink r:id="rId1818" ref="P471"/>
    <hyperlink r:id="rId1819" ref="Q471"/>
    <hyperlink r:id="rId1820" ref="D472"/>
    <hyperlink r:id="rId1821" ref="O472"/>
    <hyperlink r:id="rId1822" ref="P472"/>
    <hyperlink r:id="rId1823" ref="Q472"/>
    <hyperlink r:id="rId1824" ref="D473"/>
    <hyperlink r:id="rId1825" ref="O473"/>
    <hyperlink r:id="rId1826" ref="P473"/>
    <hyperlink r:id="rId1827" ref="Q473"/>
    <hyperlink r:id="rId1828" ref="D474"/>
    <hyperlink r:id="rId1829" ref="O474"/>
    <hyperlink r:id="rId1830" ref="P474"/>
    <hyperlink r:id="rId1831" ref="Q474"/>
    <hyperlink r:id="rId1832" ref="D475"/>
    <hyperlink r:id="rId1833" ref="O475"/>
    <hyperlink r:id="rId1834" ref="P475"/>
    <hyperlink r:id="rId1835" ref="Q475"/>
    <hyperlink r:id="rId1836" ref="D476"/>
    <hyperlink r:id="rId1837" ref="O476"/>
    <hyperlink r:id="rId1838" ref="P476"/>
    <hyperlink r:id="rId1839" ref="Q476"/>
    <hyperlink r:id="rId1840" ref="D477"/>
    <hyperlink r:id="rId1841" ref="O477"/>
    <hyperlink r:id="rId1842" ref="P477"/>
    <hyperlink r:id="rId1843" ref="Q477"/>
    <hyperlink r:id="rId1844" ref="D478"/>
    <hyperlink r:id="rId1845" ref="O478"/>
    <hyperlink r:id="rId1846" ref="P478"/>
    <hyperlink r:id="rId1847" ref="Q478"/>
    <hyperlink r:id="rId1848" ref="D479"/>
    <hyperlink r:id="rId1849" ref="O479"/>
    <hyperlink r:id="rId1850" ref="P479"/>
    <hyperlink r:id="rId1851" ref="Q479"/>
    <hyperlink r:id="rId1852" ref="D480"/>
    <hyperlink r:id="rId1853" ref="O480"/>
    <hyperlink r:id="rId1854" ref="D481"/>
    <hyperlink r:id="rId1855" ref="O481"/>
    <hyperlink r:id="rId1856" ref="P481"/>
    <hyperlink r:id="rId1857" ref="Q481"/>
    <hyperlink r:id="rId1858" ref="D482"/>
    <hyperlink r:id="rId1859" ref="O482"/>
    <hyperlink r:id="rId1860" ref="P482"/>
    <hyperlink r:id="rId1861" ref="Q482"/>
    <hyperlink r:id="rId1862" ref="D483"/>
    <hyperlink r:id="rId1863" ref="O483"/>
    <hyperlink r:id="rId1864" ref="P483"/>
    <hyperlink r:id="rId1865" ref="Q483"/>
    <hyperlink r:id="rId1866" ref="D484"/>
    <hyperlink r:id="rId1867" ref="O484"/>
    <hyperlink r:id="rId1868" ref="P484"/>
    <hyperlink r:id="rId1869" ref="Q484"/>
    <hyperlink r:id="rId1870" ref="D485"/>
    <hyperlink r:id="rId1871" ref="O485"/>
    <hyperlink r:id="rId1872" ref="P485"/>
    <hyperlink r:id="rId1873" ref="Q485"/>
    <hyperlink r:id="rId1874" ref="D486"/>
    <hyperlink r:id="rId1875" ref="O486"/>
    <hyperlink r:id="rId1876" ref="P486"/>
    <hyperlink r:id="rId1877" ref="Q486"/>
    <hyperlink r:id="rId1878" ref="D487"/>
    <hyperlink r:id="rId1879" ref="O487"/>
    <hyperlink r:id="rId1880" ref="P487"/>
    <hyperlink r:id="rId1881" ref="Q487"/>
    <hyperlink r:id="rId1882" ref="D488"/>
    <hyperlink r:id="rId1883" ref="O488"/>
    <hyperlink r:id="rId1884" ref="P488"/>
    <hyperlink r:id="rId1885" ref="Q488"/>
    <hyperlink r:id="rId1886" ref="D489"/>
    <hyperlink r:id="rId1887" ref="O489"/>
    <hyperlink r:id="rId1888" ref="P489"/>
    <hyperlink r:id="rId1889" ref="Q489"/>
    <hyperlink r:id="rId1890" ref="D490"/>
    <hyperlink r:id="rId1891" ref="O490"/>
    <hyperlink r:id="rId1892" ref="P490"/>
    <hyperlink r:id="rId1893" ref="Q490"/>
    <hyperlink r:id="rId1894" ref="D491"/>
    <hyperlink r:id="rId1895" ref="O491"/>
    <hyperlink r:id="rId1896" ref="P491"/>
    <hyperlink r:id="rId1897" ref="Q491"/>
    <hyperlink r:id="rId1898" ref="D492"/>
    <hyperlink r:id="rId1899" ref="O492"/>
    <hyperlink r:id="rId1900" ref="P492"/>
    <hyperlink r:id="rId1901" ref="Q492"/>
    <hyperlink r:id="rId1902" ref="D493"/>
    <hyperlink r:id="rId1903" ref="O493"/>
    <hyperlink r:id="rId1904" ref="P493"/>
    <hyperlink r:id="rId1905" ref="Q493"/>
    <hyperlink r:id="rId1906" ref="D494"/>
    <hyperlink r:id="rId1907" ref="O494"/>
    <hyperlink r:id="rId1908" ref="P494"/>
    <hyperlink r:id="rId1909" ref="Q494"/>
    <hyperlink r:id="rId1910" ref="D495"/>
    <hyperlink r:id="rId1911" ref="O495"/>
    <hyperlink r:id="rId1912" ref="P495"/>
    <hyperlink r:id="rId1913" ref="Q495"/>
    <hyperlink r:id="rId1914" ref="D496"/>
    <hyperlink r:id="rId1915" ref="O496"/>
    <hyperlink r:id="rId1916" ref="P496"/>
    <hyperlink r:id="rId1917" ref="Q496"/>
    <hyperlink r:id="rId1918" ref="D497"/>
    <hyperlink r:id="rId1919" ref="O497"/>
    <hyperlink r:id="rId1920" ref="P497"/>
    <hyperlink r:id="rId1921" ref="Q497"/>
    <hyperlink r:id="rId1922" ref="D498"/>
    <hyperlink r:id="rId1923" ref="O498"/>
    <hyperlink r:id="rId1924" ref="P498"/>
    <hyperlink r:id="rId1925" ref="Q498"/>
    <hyperlink r:id="rId1926" ref="D499"/>
    <hyperlink r:id="rId1927" ref="O499"/>
    <hyperlink r:id="rId1928" ref="P499"/>
    <hyperlink r:id="rId1929" ref="Q499"/>
    <hyperlink r:id="rId1930" ref="D500"/>
    <hyperlink r:id="rId1931" ref="O500"/>
    <hyperlink r:id="rId1932" ref="P500"/>
    <hyperlink r:id="rId1933" ref="Q500"/>
    <hyperlink r:id="rId1934" ref="D501"/>
    <hyperlink r:id="rId1935" ref="O501"/>
    <hyperlink r:id="rId1936" ref="P501"/>
    <hyperlink r:id="rId1937" ref="Q501"/>
    <hyperlink r:id="rId1938" ref="D502"/>
    <hyperlink r:id="rId1939" ref="O502"/>
    <hyperlink r:id="rId1940" ref="P502"/>
    <hyperlink r:id="rId1941" ref="Q502"/>
    <hyperlink r:id="rId1942" ref="D503"/>
    <hyperlink r:id="rId1943" ref="O503"/>
    <hyperlink r:id="rId1944" ref="P503"/>
    <hyperlink r:id="rId1945" ref="Q503"/>
    <hyperlink r:id="rId1946" ref="D504"/>
    <hyperlink r:id="rId1947" ref="O504"/>
    <hyperlink r:id="rId1948" ref="P504"/>
    <hyperlink r:id="rId1949" ref="Q504"/>
    <hyperlink r:id="rId1950" ref="D505"/>
    <hyperlink r:id="rId1951" ref="O505"/>
    <hyperlink r:id="rId1952" ref="P505"/>
    <hyperlink r:id="rId1953" ref="Q505"/>
    <hyperlink r:id="rId1954" ref="D506"/>
    <hyperlink r:id="rId1955" ref="O506"/>
    <hyperlink r:id="rId1956" ref="P506"/>
    <hyperlink r:id="rId1957" ref="Q506"/>
    <hyperlink r:id="rId1958" ref="D507"/>
    <hyperlink r:id="rId1959" location="heading=h.pw2ckgkglt17" ref="O507"/>
    <hyperlink r:id="rId1960" ref="P507"/>
    <hyperlink r:id="rId1961" ref="Q507"/>
    <hyperlink r:id="rId1962" ref="D508"/>
    <hyperlink r:id="rId1963" ref="O508"/>
    <hyperlink r:id="rId1964" ref="P508"/>
    <hyperlink r:id="rId1965" ref="Q508"/>
    <hyperlink r:id="rId1966" ref="D509"/>
    <hyperlink r:id="rId1967" ref="O509"/>
    <hyperlink r:id="rId1968" ref="P509"/>
    <hyperlink r:id="rId1969" ref="Q509"/>
    <hyperlink r:id="rId1970" ref="D510"/>
    <hyperlink r:id="rId1971" ref="O510"/>
    <hyperlink r:id="rId1972" ref="P510"/>
    <hyperlink r:id="rId1973" ref="Q510"/>
    <hyperlink r:id="rId1974" ref="D511"/>
    <hyperlink r:id="rId1975" ref="O511"/>
    <hyperlink r:id="rId1976" ref="P511"/>
    <hyperlink r:id="rId1977" ref="Q511"/>
    <hyperlink r:id="rId1978" ref="D512"/>
    <hyperlink r:id="rId1979" ref="O512"/>
    <hyperlink r:id="rId1980" ref="P512"/>
    <hyperlink r:id="rId1981" ref="Q512"/>
    <hyperlink r:id="rId1982" ref="D513"/>
    <hyperlink r:id="rId1983" ref="O513"/>
    <hyperlink r:id="rId1984" ref="P513"/>
    <hyperlink r:id="rId1985" ref="Q513"/>
    <hyperlink r:id="rId1986" ref="D514"/>
    <hyperlink r:id="rId1987" ref="O514"/>
    <hyperlink r:id="rId1988" ref="P514"/>
    <hyperlink r:id="rId1989" ref="Q514"/>
    <hyperlink r:id="rId1990" ref="D515"/>
    <hyperlink r:id="rId1991" ref="O515"/>
    <hyperlink r:id="rId1992" ref="P515"/>
    <hyperlink r:id="rId1993" ref="Q515"/>
    <hyperlink r:id="rId1994" ref="D516"/>
    <hyperlink r:id="rId1995" ref="O516"/>
    <hyperlink r:id="rId1996" ref="P516"/>
    <hyperlink r:id="rId1997" ref="Q516"/>
    <hyperlink r:id="rId1998" ref="D517"/>
    <hyperlink r:id="rId1999" ref="O517"/>
    <hyperlink r:id="rId2000" ref="P517"/>
    <hyperlink r:id="rId2001" ref="Q517"/>
    <hyperlink r:id="rId2002" ref="D518"/>
    <hyperlink r:id="rId2003" ref="O518"/>
    <hyperlink r:id="rId2004" ref="P518"/>
    <hyperlink r:id="rId2005" ref="Q518"/>
    <hyperlink r:id="rId2006" ref="D519"/>
    <hyperlink r:id="rId2007" ref="O519"/>
    <hyperlink r:id="rId2008" ref="P519"/>
    <hyperlink r:id="rId2009" ref="Q519"/>
    <hyperlink r:id="rId2010" ref="D520"/>
    <hyperlink r:id="rId2011" ref="O520"/>
    <hyperlink r:id="rId2012" ref="P520"/>
    <hyperlink r:id="rId2013" ref="Q520"/>
    <hyperlink r:id="rId2014" ref="D521"/>
    <hyperlink r:id="rId2015" ref="O521"/>
    <hyperlink r:id="rId2016" ref="P521"/>
    <hyperlink r:id="rId2017" ref="Q521"/>
    <hyperlink r:id="rId2018" ref="D522"/>
    <hyperlink r:id="rId2019" ref="O522"/>
    <hyperlink r:id="rId2020" ref="P522"/>
    <hyperlink r:id="rId2021" ref="Q522"/>
    <hyperlink r:id="rId2022" ref="D523"/>
    <hyperlink r:id="rId2023" ref="O523"/>
    <hyperlink r:id="rId2024" ref="P523"/>
    <hyperlink r:id="rId2025" ref="Q523"/>
    <hyperlink r:id="rId2026" ref="D524"/>
    <hyperlink r:id="rId2027" ref="O524"/>
    <hyperlink r:id="rId2028" ref="P524"/>
    <hyperlink r:id="rId2029" ref="Q524"/>
    <hyperlink r:id="rId2030" ref="D525"/>
    <hyperlink r:id="rId2031" ref="O525"/>
    <hyperlink r:id="rId2032" ref="P525"/>
    <hyperlink r:id="rId2033" ref="Q525"/>
    <hyperlink r:id="rId2034" ref="D526"/>
    <hyperlink r:id="rId2035" ref="O526"/>
    <hyperlink r:id="rId2036" ref="P526"/>
    <hyperlink r:id="rId2037" ref="Q526"/>
    <hyperlink r:id="rId2038" ref="D527"/>
    <hyperlink r:id="rId2039" ref="O527"/>
    <hyperlink r:id="rId2040" ref="P527"/>
    <hyperlink r:id="rId2041" ref="Q527"/>
    <hyperlink r:id="rId2042" ref="D528"/>
    <hyperlink r:id="rId2043" ref="O528"/>
    <hyperlink r:id="rId2044" ref="P528"/>
    <hyperlink r:id="rId2045" ref="Q528"/>
    <hyperlink r:id="rId2046" ref="D529"/>
    <hyperlink r:id="rId2047" ref="O529"/>
    <hyperlink r:id="rId2048" ref="P529"/>
    <hyperlink r:id="rId2049" ref="Q529"/>
    <hyperlink r:id="rId2050" ref="D530"/>
    <hyperlink r:id="rId2051" ref="O530"/>
    <hyperlink r:id="rId2052" ref="P530"/>
    <hyperlink r:id="rId2053" ref="Q530"/>
    <hyperlink r:id="rId2054" ref="D531"/>
    <hyperlink r:id="rId2055" ref="O531"/>
    <hyperlink r:id="rId2056" ref="P531"/>
    <hyperlink r:id="rId2057" ref="Q531"/>
    <hyperlink r:id="rId2058" ref="D532"/>
    <hyperlink r:id="rId2059" ref="O532"/>
    <hyperlink r:id="rId2060" ref="P532"/>
    <hyperlink r:id="rId2061" ref="Q532"/>
    <hyperlink r:id="rId2062" ref="D533"/>
    <hyperlink r:id="rId2063" ref="O533"/>
    <hyperlink r:id="rId2064" ref="P533"/>
    <hyperlink r:id="rId2065" ref="Q533"/>
    <hyperlink r:id="rId2066" ref="D534"/>
    <hyperlink r:id="rId2067" ref="O534"/>
    <hyperlink r:id="rId2068" ref="P534"/>
    <hyperlink r:id="rId2069" ref="Q534"/>
    <hyperlink r:id="rId2070" ref="D535"/>
    <hyperlink r:id="rId2071" ref="O535"/>
    <hyperlink r:id="rId2072" ref="P535"/>
    <hyperlink r:id="rId2073" ref="Q535"/>
    <hyperlink r:id="rId2074" ref="D536"/>
    <hyperlink r:id="rId2075" ref="O536"/>
    <hyperlink r:id="rId2076" ref="P536"/>
    <hyperlink r:id="rId2077" ref="Q536"/>
    <hyperlink r:id="rId2078" ref="D537"/>
    <hyperlink r:id="rId2079" ref="O537"/>
    <hyperlink r:id="rId2080" ref="P537"/>
    <hyperlink r:id="rId2081" ref="Q537"/>
    <hyperlink r:id="rId2082" ref="D538"/>
    <hyperlink r:id="rId2083" ref="O538"/>
    <hyperlink r:id="rId2084" ref="P538"/>
    <hyperlink r:id="rId2085" ref="Q538"/>
    <hyperlink r:id="rId2086" ref="D539"/>
    <hyperlink r:id="rId2087" ref="O539"/>
    <hyperlink r:id="rId2088" ref="P539"/>
    <hyperlink r:id="rId2089" ref="Q539"/>
    <hyperlink r:id="rId2090" ref="D540"/>
    <hyperlink r:id="rId2091" ref="O540"/>
    <hyperlink r:id="rId2092" ref="P540"/>
    <hyperlink r:id="rId2093" ref="Q540"/>
    <hyperlink r:id="rId2094" ref="D541"/>
    <hyperlink r:id="rId2095" ref="O541"/>
    <hyperlink r:id="rId2096" ref="P541"/>
    <hyperlink r:id="rId2097" ref="Q541"/>
    <hyperlink r:id="rId2098" ref="D542"/>
    <hyperlink r:id="rId2099" ref="O542"/>
    <hyperlink r:id="rId2100" ref="P542"/>
    <hyperlink r:id="rId2101" ref="Q542"/>
    <hyperlink r:id="rId2102" ref="D543"/>
    <hyperlink r:id="rId2103" ref="O543"/>
    <hyperlink r:id="rId2104" ref="P543"/>
    <hyperlink r:id="rId2105" ref="Q543"/>
    <hyperlink r:id="rId2106" ref="D544"/>
    <hyperlink r:id="rId2107" ref="O544"/>
    <hyperlink r:id="rId2108" ref="P544"/>
    <hyperlink r:id="rId2109" ref="Q544"/>
    <hyperlink r:id="rId2110" ref="D545"/>
    <hyperlink r:id="rId2111" ref="O545"/>
    <hyperlink r:id="rId2112" ref="P545"/>
    <hyperlink r:id="rId2113" ref="Q545"/>
    <hyperlink r:id="rId2114" ref="D546"/>
    <hyperlink r:id="rId2115" ref="O546"/>
    <hyperlink r:id="rId2116" ref="P546"/>
    <hyperlink r:id="rId2117" ref="Q546"/>
    <hyperlink r:id="rId2118" ref="D547"/>
    <hyperlink r:id="rId2119" ref="O547"/>
    <hyperlink r:id="rId2120" ref="P547"/>
    <hyperlink r:id="rId2121" ref="Q547"/>
    <hyperlink r:id="rId2122" ref="D548"/>
    <hyperlink r:id="rId2123" ref="O548"/>
    <hyperlink r:id="rId2124" ref="D549"/>
    <hyperlink r:id="rId2125" ref="O549"/>
    <hyperlink r:id="rId2126" ref="P549"/>
    <hyperlink r:id="rId2127" ref="Q549"/>
    <hyperlink r:id="rId2128" ref="D550"/>
    <hyperlink r:id="rId2129" ref="O550"/>
    <hyperlink r:id="rId2130" ref="P550"/>
    <hyperlink r:id="rId2131" ref="Q550"/>
    <hyperlink r:id="rId2132" ref="D551"/>
    <hyperlink r:id="rId2133" ref="O551"/>
    <hyperlink r:id="rId2134" ref="P551"/>
    <hyperlink r:id="rId2135" ref="Q551"/>
    <hyperlink r:id="rId2136" ref="D552"/>
    <hyperlink r:id="rId2137" ref="O552"/>
    <hyperlink r:id="rId2138" ref="P552"/>
    <hyperlink r:id="rId2139" ref="Q552"/>
    <hyperlink r:id="rId2140" ref="D553"/>
    <hyperlink r:id="rId2141" ref="O553"/>
    <hyperlink r:id="rId2142" ref="P553"/>
    <hyperlink r:id="rId2143" ref="Q553"/>
    <hyperlink r:id="rId2144" ref="D554"/>
    <hyperlink r:id="rId2145" ref="O554"/>
    <hyperlink r:id="rId2146" ref="P554"/>
    <hyperlink r:id="rId2147" ref="Q554"/>
    <hyperlink r:id="rId2148" ref="D555"/>
    <hyperlink r:id="rId2149" ref="O555"/>
    <hyperlink r:id="rId2150" ref="P555"/>
    <hyperlink r:id="rId2151" ref="Q555"/>
    <hyperlink r:id="rId2152" ref="D556"/>
    <hyperlink r:id="rId2153" ref="O556"/>
    <hyperlink r:id="rId2154" ref="P556"/>
    <hyperlink r:id="rId2155" ref="Q556"/>
    <hyperlink r:id="rId2156" ref="D557"/>
    <hyperlink r:id="rId2157" ref="O557"/>
    <hyperlink r:id="rId2158" ref="P557"/>
    <hyperlink r:id="rId2159" ref="Q557"/>
    <hyperlink r:id="rId2160" ref="D558"/>
    <hyperlink r:id="rId2161" ref="O558"/>
    <hyperlink r:id="rId2162" ref="P558"/>
    <hyperlink r:id="rId2163" ref="Q558"/>
    <hyperlink r:id="rId2164" ref="D559"/>
    <hyperlink r:id="rId2165" ref="O559"/>
    <hyperlink r:id="rId2166" ref="P559"/>
    <hyperlink r:id="rId2167" ref="Q559"/>
    <hyperlink r:id="rId2168" ref="D560"/>
    <hyperlink r:id="rId2169" ref="O560"/>
    <hyperlink r:id="rId2170" ref="P560"/>
    <hyperlink r:id="rId2171" ref="D561"/>
    <hyperlink r:id="rId2172" ref="O561"/>
    <hyperlink r:id="rId2173" ref="P561"/>
    <hyperlink r:id="rId2174" ref="Q561"/>
    <hyperlink r:id="rId2175" ref="D562"/>
    <hyperlink r:id="rId2176" ref="O562"/>
    <hyperlink r:id="rId2177" ref="P562"/>
    <hyperlink r:id="rId2178" ref="Q562"/>
    <hyperlink r:id="rId2179" ref="D563"/>
    <hyperlink r:id="rId2180" ref="O563"/>
    <hyperlink r:id="rId2181" ref="P563"/>
    <hyperlink r:id="rId2182" ref="Q563"/>
    <hyperlink r:id="rId2183" ref="D564"/>
    <hyperlink r:id="rId2184" ref="O564"/>
    <hyperlink r:id="rId2185" ref="P564"/>
    <hyperlink r:id="rId2186" ref="Q564"/>
    <hyperlink r:id="rId2187" ref="D565"/>
    <hyperlink r:id="rId2188" ref="O565"/>
    <hyperlink r:id="rId2189" ref="P565"/>
    <hyperlink r:id="rId2190" ref="Q565"/>
    <hyperlink r:id="rId2191" ref="D566"/>
    <hyperlink r:id="rId2192" ref="O566"/>
    <hyperlink r:id="rId2193" ref="P566"/>
    <hyperlink r:id="rId2194" ref="Q566"/>
    <hyperlink r:id="rId2195" ref="D567"/>
    <hyperlink r:id="rId2196" ref="O567"/>
    <hyperlink r:id="rId2197" ref="P567"/>
    <hyperlink r:id="rId2198" ref="Q567"/>
    <hyperlink r:id="rId2199" ref="D568"/>
    <hyperlink r:id="rId2200" ref="O568"/>
    <hyperlink r:id="rId2201" ref="P568"/>
    <hyperlink r:id="rId2202" ref="Q568"/>
    <hyperlink r:id="rId2203" ref="D569"/>
    <hyperlink r:id="rId2204" ref="O569"/>
    <hyperlink r:id="rId2205" ref="P569"/>
    <hyperlink r:id="rId2206" ref="Q569"/>
    <hyperlink r:id="rId2207" ref="D570"/>
    <hyperlink r:id="rId2208" ref="O570"/>
    <hyperlink r:id="rId2209" ref="P570"/>
    <hyperlink r:id="rId2210" ref="Q570"/>
    <hyperlink r:id="rId2211" ref="D571"/>
    <hyperlink r:id="rId2212" ref="O571"/>
    <hyperlink r:id="rId2213" ref="P571"/>
    <hyperlink r:id="rId2214" ref="Q571"/>
    <hyperlink r:id="rId2215" ref="D572"/>
    <hyperlink r:id="rId2216" ref="O572"/>
    <hyperlink r:id="rId2217" ref="P572"/>
    <hyperlink r:id="rId2218" ref="Q572"/>
    <hyperlink r:id="rId2219" ref="D573"/>
    <hyperlink r:id="rId2220" ref="O573"/>
    <hyperlink r:id="rId2221" ref="P573"/>
    <hyperlink r:id="rId2222" ref="Q573"/>
    <hyperlink r:id="rId2223" ref="D574"/>
    <hyperlink r:id="rId2224" ref="O574"/>
    <hyperlink r:id="rId2225" ref="P574"/>
    <hyperlink r:id="rId2226" ref="Q574"/>
    <hyperlink r:id="rId2227" ref="D575"/>
    <hyperlink r:id="rId2228" ref="O575"/>
    <hyperlink r:id="rId2229" ref="P575"/>
    <hyperlink r:id="rId2230" ref="Q575"/>
    <hyperlink r:id="rId2231" ref="D576"/>
    <hyperlink r:id="rId2232" ref="O576"/>
    <hyperlink r:id="rId2233" ref="D577"/>
    <hyperlink r:id="rId2234" ref="O577"/>
    <hyperlink r:id="rId2235" ref="P577"/>
    <hyperlink r:id="rId2236" ref="Q577"/>
    <hyperlink r:id="rId2237" ref="D578"/>
    <hyperlink r:id="rId2238" ref="O578"/>
    <hyperlink r:id="rId2239" ref="P578"/>
    <hyperlink r:id="rId2240" ref="Q578"/>
    <hyperlink r:id="rId2241" ref="D579"/>
    <hyperlink r:id="rId2242" ref="O579"/>
    <hyperlink r:id="rId2243" ref="P579"/>
    <hyperlink r:id="rId2244" ref="Q579"/>
    <hyperlink r:id="rId2245" ref="D580"/>
    <hyperlink r:id="rId2246" ref="O580"/>
    <hyperlink r:id="rId2247" ref="P580"/>
    <hyperlink r:id="rId2248" ref="Q580"/>
    <hyperlink r:id="rId2249" ref="D581"/>
    <hyperlink r:id="rId2250" ref="O581"/>
    <hyperlink r:id="rId2251" ref="P581"/>
    <hyperlink r:id="rId2252" ref="Q581"/>
    <hyperlink r:id="rId2253" ref="D582"/>
    <hyperlink r:id="rId2254" ref="O582"/>
    <hyperlink r:id="rId2255" ref="P582"/>
    <hyperlink r:id="rId2256" ref="Q582"/>
    <hyperlink r:id="rId2257" ref="D583"/>
    <hyperlink r:id="rId2258" ref="O583"/>
    <hyperlink r:id="rId2259" ref="P583"/>
    <hyperlink r:id="rId2260" ref="Q583"/>
    <hyperlink r:id="rId2261" ref="D584"/>
    <hyperlink r:id="rId2262" ref="O584"/>
    <hyperlink r:id="rId2263" ref="P584"/>
    <hyperlink r:id="rId2264" ref="Q584"/>
    <hyperlink r:id="rId2265" ref="D585"/>
    <hyperlink r:id="rId2266" ref="O585"/>
    <hyperlink r:id="rId2267" ref="P585"/>
    <hyperlink r:id="rId2268" ref="Q585"/>
    <hyperlink r:id="rId2269" ref="D586"/>
    <hyperlink r:id="rId2270" ref="O586"/>
    <hyperlink r:id="rId2271" ref="P586"/>
    <hyperlink r:id="rId2272" ref="Q586"/>
    <hyperlink r:id="rId2273" ref="D587"/>
    <hyperlink r:id="rId2274" ref="O587"/>
    <hyperlink r:id="rId2275" ref="P587"/>
    <hyperlink r:id="rId2276" ref="Q587"/>
    <hyperlink r:id="rId2277" ref="D588"/>
    <hyperlink r:id="rId2278" ref="O588"/>
    <hyperlink r:id="rId2279" ref="P588"/>
    <hyperlink r:id="rId2280" ref="Q588"/>
    <hyperlink r:id="rId2281" ref="D589"/>
    <hyperlink r:id="rId2282" ref="O589"/>
    <hyperlink r:id="rId2283" ref="P589"/>
    <hyperlink r:id="rId2284" ref="Q589"/>
    <hyperlink r:id="rId2285" ref="D590"/>
    <hyperlink r:id="rId2286" ref="O590"/>
    <hyperlink r:id="rId2287" ref="P590"/>
    <hyperlink r:id="rId2288" ref="Q590"/>
    <hyperlink r:id="rId2289" ref="D591"/>
    <hyperlink r:id="rId2290" ref="O591"/>
    <hyperlink r:id="rId2291" ref="P591"/>
    <hyperlink r:id="rId2292" ref="Q591"/>
    <hyperlink r:id="rId2293" ref="D592"/>
    <hyperlink r:id="rId2294" ref="O592"/>
    <hyperlink r:id="rId2295" ref="P592"/>
    <hyperlink r:id="rId2296" ref="Q592"/>
    <hyperlink r:id="rId2297" ref="D593"/>
    <hyperlink r:id="rId2298" ref="O593"/>
    <hyperlink r:id="rId2299" ref="P593"/>
    <hyperlink r:id="rId2300" ref="Q593"/>
    <hyperlink r:id="rId2301" ref="D594"/>
    <hyperlink r:id="rId2302" ref="O594"/>
    <hyperlink r:id="rId2303" ref="P594"/>
    <hyperlink r:id="rId2304" ref="Q594"/>
    <hyperlink r:id="rId2305" ref="D595"/>
    <hyperlink r:id="rId2306" ref="O595"/>
    <hyperlink r:id="rId2307" ref="P595"/>
    <hyperlink r:id="rId2308" ref="Q595"/>
    <hyperlink r:id="rId2309" ref="D596"/>
    <hyperlink r:id="rId2310" ref="O596"/>
    <hyperlink r:id="rId2311" ref="P596"/>
    <hyperlink r:id="rId2312" ref="Q596"/>
    <hyperlink r:id="rId2313" ref="D597"/>
    <hyperlink r:id="rId2314" ref="O597"/>
    <hyperlink r:id="rId2315" ref="P597"/>
    <hyperlink r:id="rId2316" ref="Q597"/>
    <hyperlink r:id="rId2317" ref="D598"/>
    <hyperlink r:id="rId2318" location="heading=h.9bmuk71w8q2v" ref="O598"/>
    <hyperlink r:id="rId2319" ref="P598"/>
    <hyperlink r:id="rId2320" ref="Q598"/>
    <hyperlink r:id="rId2321" ref="D599"/>
    <hyperlink r:id="rId2322" location="heading=h.9bmuk71w8q2v" ref="O599"/>
    <hyperlink r:id="rId2323" ref="P599"/>
    <hyperlink r:id="rId2324" ref="Q599"/>
    <hyperlink r:id="rId2325" ref="D600"/>
    <hyperlink r:id="rId2326" ref="O600"/>
    <hyperlink r:id="rId2327" ref="P600"/>
    <hyperlink r:id="rId2328" ref="Q600"/>
    <hyperlink r:id="rId2329" ref="D601"/>
    <hyperlink r:id="rId2330" ref="O601"/>
    <hyperlink r:id="rId2331" ref="P601"/>
    <hyperlink r:id="rId2332" ref="Q601"/>
    <hyperlink r:id="rId2333" ref="D602"/>
    <hyperlink r:id="rId2334" ref="O602"/>
    <hyperlink r:id="rId2335" ref="P602"/>
    <hyperlink r:id="rId2336" ref="Q602"/>
    <hyperlink r:id="rId2337" ref="D603"/>
    <hyperlink r:id="rId2338" ref="O603"/>
    <hyperlink r:id="rId2339" ref="P603"/>
    <hyperlink r:id="rId2340" ref="Q603"/>
    <hyperlink r:id="rId2341" ref="D604"/>
    <hyperlink r:id="rId2342" ref="O604"/>
    <hyperlink r:id="rId2343" ref="P604"/>
    <hyperlink r:id="rId2344" ref="Q604"/>
    <hyperlink r:id="rId2345" ref="D605"/>
    <hyperlink r:id="rId2346" ref="O605"/>
    <hyperlink r:id="rId2347" ref="P605"/>
    <hyperlink r:id="rId2348" ref="Q605"/>
    <hyperlink r:id="rId2349" ref="D606"/>
    <hyperlink r:id="rId2350" ref="O606"/>
    <hyperlink r:id="rId2351" ref="P606"/>
    <hyperlink r:id="rId2352" ref="Q606"/>
    <hyperlink r:id="rId2353" ref="D607"/>
    <hyperlink r:id="rId2354" ref="O607"/>
    <hyperlink r:id="rId2355" ref="P607"/>
    <hyperlink r:id="rId2356" ref="Q607"/>
    <hyperlink r:id="rId2357" ref="D608"/>
    <hyperlink r:id="rId2358" ref="O608"/>
    <hyperlink r:id="rId2359" ref="P608"/>
    <hyperlink r:id="rId2360" ref="Q608"/>
    <hyperlink r:id="rId2361" ref="D609"/>
    <hyperlink r:id="rId2362" ref="O609"/>
    <hyperlink r:id="rId2363" ref="P609"/>
    <hyperlink r:id="rId2364" ref="Q609"/>
    <hyperlink r:id="rId2365" ref="D610"/>
    <hyperlink r:id="rId2366" ref="O610"/>
    <hyperlink r:id="rId2367" ref="P610"/>
    <hyperlink r:id="rId2368" ref="Q610"/>
    <hyperlink r:id="rId2369" ref="D611"/>
    <hyperlink r:id="rId2370" ref="O611"/>
    <hyperlink r:id="rId2371" ref="P611"/>
    <hyperlink r:id="rId2372" ref="Q611"/>
    <hyperlink r:id="rId2373" ref="D612"/>
    <hyperlink r:id="rId2374" ref="O612"/>
    <hyperlink r:id="rId2375" ref="P612"/>
    <hyperlink r:id="rId2376" ref="Q612"/>
    <hyperlink r:id="rId2377" ref="D613"/>
    <hyperlink r:id="rId2378" ref="O613"/>
    <hyperlink r:id="rId2379" ref="P613"/>
    <hyperlink r:id="rId2380" ref="Q613"/>
    <hyperlink r:id="rId2381" ref="D614"/>
    <hyperlink r:id="rId2382" ref="O614"/>
    <hyperlink r:id="rId2383" ref="P614"/>
    <hyperlink r:id="rId2384" ref="Q614"/>
    <hyperlink r:id="rId2385" ref="D615"/>
    <hyperlink r:id="rId2386" ref="O615"/>
    <hyperlink r:id="rId2387" ref="P615"/>
    <hyperlink r:id="rId2388" ref="Q615"/>
    <hyperlink r:id="rId2389" ref="D616"/>
    <hyperlink r:id="rId2390" ref="O616"/>
    <hyperlink r:id="rId2391" ref="P616"/>
    <hyperlink r:id="rId2392" ref="Q616"/>
    <hyperlink r:id="rId2393" ref="D617"/>
    <hyperlink r:id="rId2394" ref="O617"/>
    <hyperlink r:id="rId2395" ref="P617"/>
    <hyperlink r:id="rId2396" ref="Q617"/>
    <hyperlink r:id="rId2397" ref="D618"/>
    <hyperlink r:id="rId2398" ref="O618"/>
    <hyperlink r:id="rId2399" ref="P618"/>
    <hyperlink r:id="rId2400" ref="Q618"/>
    <hyperlink r:id="rId2401" ref="D619"/>
    <hyperlink r:id="rId2402" ref="O619"/>
    <hyperlink r:id="rId2403" ref="P619"/>
    <hyperlink r:id="rId2404" ref="Q619"/>
    <hyperlink r:id="rId2405" ref="D620"/>
    <hyperlink r:id="rId2406" ref="O620"/>
    <hyperlink r:id="rId2407" ref="P620"/>
    <hyperlink r:id="rId2408" ref="Q620"/>
    <hyperlink r:id="rId2409" ref="D621"/>
    <hyperlink r:id="rId2410" ref="O621"/>
    <hyperlink r:id="rId2411" ref="P621"/>
    <hyperlink r:id="rId2412" ref="Q621"/>
    <hyperlink r:id="rId2413" ref="D622"/>
    <hyperlink r:id="rId2414" ref="O622"/>
    <hyperlink r:id="rId2415" ref="P622"/>
    <hyperlink r:id="rId2416" ref="Q622"/>
    <hyperlink r:id="rId2417" ref="D623"/>
    <hyperlink r:id="rId2418" ref="O623"/>
    <hyperlink r:id="rId2419" ref="P623"/>
    <hyperlink r:id="rId2420" ref="Q623"/>
    <hyperlink r:id="rId2421" ref="D624"/>
    <hyperlink r:id="rId2422" ref="O624"/>
    <hyperlink r:id="rId2423" ref="P624"/>
    <hyperlink r:id="rId2424" ref="Q624"/>
    <hyperlink r:id="rId2425" ref="D625"/>
    <hyperlink r:id="rId2426" ref="O625"/>
    <hyperlink r:id="rId2427" ref="P625"/>
    <hyperlink r:id="rId2428" ref="Q625"/>
    <hyperlink r:id="rId2429" ref="D626"/>
    <hyperlink r:id="rId2430" ref="O626"/>
    <hyperlink r:id="rId2431" ref="P626"/>
    <hyperlink r:id="rId2432" ref="Q626"/>
    <hyperlink r:id="rId2433" ref="D627"/>
    <hyperlink r:id="rId2434" ref="O627"/>
    <hyperlink r:id="rId2435" ref="P627"/>
    <hyperlink r:id="rId2436" ref="Q627"/>
    <hyperlink r:id="rId2437" ref="D628"/>
    <hyperlink r:id="rId2438" ref="O628"/>
    <hyperlink r:id="rId2439" ref="P628"/>
    <hyperlink r:id="rId2440" ref="Q628"/>
    <hyperlink r:id="rId2441" ref="D629"/>
    <hyperlink r:id="rId2442" ref="O629"/>
    <hyperlink r:id="rId2443" ref="P629"/>
    <hyperlink r:id="rId2444" ref="Q629"/>
    <hyperlink r:id="rId2445" ref="D630"/>
    <hyperlink r:id="rId2446" ref="O630"/>
    <hyperlink r:id="rId2447" ref="P630"/>
    <hyperlink r:id="rId2448" ref="Q630"/>
    <hyperlink r:id="rId2449" ref="D631"/>
    <hyperlink r:id="rId2450" ref="O631"/>
    <hyperlink r:id="rId2451" ref="P631"/>
    <hyperlink r:id="rId2452" ref="Q631"/>
    <hyperlink r:id="rId2453" ref="D632"/>
    <hyperlink r:id="rId2454" ref="O632"/>
    <hyperlink r:id="rId2455" ref="P632"/>
    <hyperlink r:id="rId2456" ref="Q632"/>
    <hyperlink r:id="rId2457" ref="D633"/>
    <hyperlink r:id="rId2458" ref="O633"/>
    <hyperlink r:id="rId2459" ref="P633"/>
    <hyperlink r:id="rId2460" ref="Q633"/>
    <hyperlink r:id="rId2461" ref="D634"/>
    <hyperlink r:id="rId2462" ref="O634"/>
    <hyperlink r:id="rId2463" ref="P634"/>
    <hyperlink r:id="rId2464" ref="Q634"/>
    <hyperlink r:id="rId2465" ref="D635"/>
    <hyperlink r:id="rId2466" location="heading=h.ew83lnkwnvvy" ref="O635"/>
    <hyperlink r:id="rId2467" ref="P635"/>
    <hyperlink r:id="rId2468" ref="Q635"/>
    <hyperlink r:id="rId2469" ref="D636"/>
    <hyperlink r:id="rId2470" ref="O636"/>
    <hyperlink r:id="rId2471" ref="P636"/>
    <hyperlink r:id="rId2472" ref="Q636"/>
    <hyperlink r:id="rId2473" ref="D637"/>
    <hyperlink r:id="rId2474" ref="O637"/>
    <hyperlink r:id="rId2475" ref="P637"/>
    <hyperlink r:id="rId2476" ref="Q637"/>
    <hyperlink r:id="rId2477" ref="D638"/>
    <hyperlink r:id="rId2478" ref="O638"/>
    <hyperlink r:id="rId2479" ref="P638"/>
    <hyperlink r:id="rId2480" ref="Q638"/>
    <hyperlink r:id="rId2481" ref="D639"/>
    <hyperlink r:id="rId2482" ref="O639"/>
    <hyperlink r:id="rId2483" ref="Q639"/>
    <hyperlink r:id="rId2484" ref="O640"/>
    <hyperlink r:id="rId2485" ref="Q640"/>
    <hyperlink r:id="rId2486" ref="D641"/>
    <hyperlink r:id="rId2487" ref="O641"/>
    <hyperlink r:id="rId2488" ref="Q641"/>
    <hyperlink r:id="rId2489" ref="D642"/>
    <hyperlink r:id="rId2490" ref="O642"/>
    <hyperlink r:id="rId2491" ref="Q642"/>
    <hyperlink r:id="rId2492" ref="D643"/>
    <hyperlink r:id="rId2493" ref="O643"/>
    <hyperlink r:id="rId2494" ref="Q643"/>
    <hyperlink r:id="rId2495" ref="D644"/>
    <hyperlink r:id="rId2496" ref="O644"/>
    <hyperlink r:id="rId2497" ref="Q644"/>
    <hyperlink r:id="rId2498" ref="D645"/>
    <hyperlink r:id="rId2499" ref="O645"/>
    <hyperlink r:id="rId2500" ref="Q645"/>
    <hyperlink r:id="rId2501" ref="D646"/>
    <hyperlink r:id="rId2502" ref="O646"/>
    <hyperlink r:id="rId2503" ref="Q646"/>
    <hyperlink r:id="rId2504" ref="D647"/>
    <hyperlink r:id="rId2505" ref="O647"/>
    <hyperlink r:id="rId2506" ref="Q647"/>
    <hyperlink r:id="rId2507" ref="D648"/>
    <hyperlink r:id="rId2508" ref="O648"/>
    <hyperlink r:id="rId2509" ref="Q648"/>
    <hyperlink r:id="rId2510" ref="D649"/>
    <hyperlink r:id="rId2511" ref="O649"/>
    <hyperlink r:id="rId2512" ref="Q649"/>
    <hyperlink r:id="rId2513" ref="D650"/>
    <hyperlink r:id="rId2514" ref="O650"/>
    <hyperlink r:id="rId2515" ref="Q650"/>
    <hyperlink r:id="rId2516" ref="D651"/>
    <hyperlink r:id="rId2517" ref="O651"/>
    <hyperlink r:id="rId2518" ref="Q651"/>
    <hyperlink r:id="rId2519" ref="D652"/>
    <hyperlink r:id="rId2520" location="heading=h.ot7w6216j5us" ref="O652"/>
    <hyperlink r:id="rId2521" ref="Q652"/>
    <hyperlink r:id="rId2522" ref="D653"/>
    <hyperlink r:id="rId2523" ref="O653"/>
    <hyperlink r:id="rId2524" ref="Q653"/>
    <hyperlink r:id="rId2525" ref="D654"/>
    <hyperlink r:id="rId2526" ref="O654"/>
    <hyperlink r:id="rId2527" ref="Q654"/>
    <hyperlink r:id="rId2528" ref="D655"/>
    <hyperlink r:id="rId2529" ref="O655"/>
    <hyperlink r:id="rId2530" ref="Q655"/>
    <hyperlink r:id="rId2531" ref="D656"/>
    <hyperlink r:id="rId2532" location="heading=h.o0mp3jwq6skn" ref="O656"/>
    <hyperlink r:id="rId2533" ref="Q656"/>
    <hyperlink r:id="rId2534" ref="D657"/>
    <hyperlink r:id="rId2535" ref="O657"/>
    <hyperlink r:id="rId2536" ref="Q657"/>
    <hyperlink r:id="rId2537" ref="D658"/>
    <hyperlink r:id="rId2538" ref="O658"/>
    <hyperlink r:id="rId2539" ref="Q658"/>
    <hyperlink r:id="rId2540" ref="D659"/>
    <hyperlink r:id="rId2541" location="heading=h.o0mp3jwq6skn" ref="O659"/>
    <hyperlink r:id="rId2542" ref="Q659"/>
    <hyperlink r:id="rId2543" ref="D660"/>
    <hyperlink r:id="rId2544" ref="O660"/>
    <hyperlink r:id="rId2545" ref="Q660"/>
    <hyperlink r:id="rId2546" ref="D661"/>
    <hyperlink r:id="rId2547" ref="O661"/>
    <hyperlink r:id="rId2548" ref="Q661"/>
    <hyperlink r:id="rId2549" ref="D662"/>
    <hyperlink r:id="rId2550" ref="O662"/>
    <hyperlink r:id="rId2551" ref="Q662"/>
    <hyperlink r:id="rId2552" ref="D663"/>
    <hyperlink r:id="rId2553" ref="O663"/>
    <hyperlink r:id="rId2554" ref="Q663"/>
    <hyperlink r:id="rId2555" ref="D664"/>
    <hyperlink r:id="rId2556" ref="O664"/>
    <hyperlink r:id="rId2557" ref="Q664"/>
    <hyperlink r:id="rId2558" ref="D665"/>
    <hyperlink r:id="rId2559" ref="O665"/>
    <hyperlink r:id="rId2560" ref="Q665"/>
    <hyperlink r:id="rId2561" ref="D666"/>
    <hyperlink r:id="rId2562" ref="O666"/>
    <hyperlink r:id="rId2563" ref="Q666"/>
    <hyperlink r:id="rId2564" ref="D667"/>
    <hyperlink r:id="rId2565" location="heading=h.ot7w6216j5us" ref="O667"/>
    <hyperlink r:id="rId2566" ref="Q667"/>
    <hyperlink r:id="rId2567" ref="D668"/>
    <hyperlink r:id="rId2568" location="heading=h.ouikcqx6m6y0" ref="O668"/>
    <hyperlink r:id="rId2569" ref="Q668"/>
    <hyperlink r:id="rId2570" ref="D669"/>
    <hyperlink r:id="rId2571" ref="O669"/>
    <hyperlink r:id="rId2572" ref="Q669"/>
    <hyperlink r:id="rId2573" ref="D670"/>
    <hyperlink r:id="rId2574" ref="O670"/>
    <hyperlink r:id="rId2575" ref="Q670"/>
    <hyperlink r:id="rId2576" ref="D671"/>
    <hyperlink r:id="rId2577" ref="O671"/>
    <hyperlink r:id="rId2578" ref="Q671"/>
    <hyperlink r:id="rId2579" ref="D672"/>
    <hyperlink r:id="rId2580" ref="O672"/>
    <hyperlink r:id="rId2581" ref="Q672"/>
    <hyperlink r:id="rId2582" ref="D673"/>
    <hyperlink r:id="rId2583" location="heading=h.1f3uaqtq5ymk" ref="O673"/>
    <hyperlink r:id="rId2584" ref="Q673"/>
    <hyperlink r:id="rId2585" ref="D674"/>
    <hyperlink r:id="rId2586" location="heading=h.segijsjq10vf" ref="O674"/>
    <hyperlink r:id="rId2587" ref="Q674"/>
    <hyperlink r:id="rId2588" ref="D675"/>
    <hyperlink r:id="rId2589" location="heading=h.l837pzste4ow" ref="O675"/>
    <hyperlink r:id="rId2590" ref="Q675"/>
    <hyperlink r:id="rId2591" ref="D676"/>
    <hyperlink r:id="rId2592" ref="O676"/>
    <hyperlink r:id="rId2593" ref="Q676"/>
    <hyperlink r:id="rId2594" ref="D677"/>
    <hyperlink r:id="rId2595" ref="O677"/>
    <hyperlink r:id="rId2596" ref="Q677"/>
    <hyperlink r:id="rId2597" ref="D678"/>
    <hyperlink r:id="rId2598" ref="O678"/>
    <hyperlink r:id="rId2599" ref="Q678"/>
    <hyperlink r:id="rId2600" ref="D679"/>
    <hyperlink r:id="rId2601" location="heading=h.ovi26tlp64ab" ref="O679"/>
    <hyperlink r:id="rId2602" ref="Q679"/>
    <hyperlink r:id="rId2603" ref="D680"/>
    <hyperlink r:id="rId2604" ref="O680"/>
    <hyperlink r:id="rId2605" ref="Q680"/>
    <hyperlink r:id="rId2606" ref="D681"/>
    <hyperlink r:id="rId2607" ref="O681"/>
    <hyperlink r:id="rId2608" ref="Q681"/>
    <hyperlink r:id="rId2609" ref="D682"/>
    <hyperlink r:id="rId2610" ref="O682"/>
    <hyperlink r:id="rId2611" ref="Q682"/>
    <hyperlink r:id="rId2612" ref="D683"/>
    <hyperlink r:id="rId2613" ref="O683"/>
    <hyperlink r:id="rId2614" ref="Q683"/>
    <hyperlink r:id="rId2615" ref="D684"/>
    <hyperlink r:id="rId2616" ref="O684"/>
    <hyperlink r:id="rId2617" ref="Q684"/>
    <hyperlink r:id="rId2618" ref="D685"/>
    <hyperlink r:id="rId2619" ref="O685"/>
    <hyperlink r:id="rId2620" ref="Q685"/>
    <hyperlink r:id="rId2621" ref="D686"/>
    <hyperlink r:id="rId2622" ref="O686"/>
    <hyperlink r:id="rId2623" ref="Q686"/>
    <hyperlink r:id="rId2624" ref="D687"/>
    <hyperlink r:id="rId2625" ref="O687"/>
    <hyperlink r:id="rId2626" ref="Q687"/>
    <hyperlink r:id="rId2627" ref="D688"/>
    <hyperlink r:id="rId2628" location="heading=h.csmmers9d7vp" ref="O688"/>
    <hyperlink r:id="rId2629" ref="Q688"/>
    <hyperlink r:id="rId2630" ref="D689"/>
    <hyperlink r:id="rId2631" ref="O689"/>
    <hyperlink r:id="rId2632" ref="Q689"/>
    <hyperlink r:id="rId2633" ref="D690"/>
    <hyperlink r:id="rId2634" ref="O690"/>
    <hyperlink r:id="rId2635" ref="Q690"/>
    <hyperlink r:id="rId2636" ref="D691"/>
    <hyperlink r:id="rId2637" ref="O691"/>
    <hyperlink r:id="rId2638" ref="Q691"/>
    <hyperlink r:id="rId2639" ref="D692"/>
    <hyperlink r:id="rId2640" ref="O692"/>
    <hyperlink r:id="rId2641" ref="Q692"/>
    <hyperlink r:id="rId2642" ref="D693"/>
    <hyperlink r:id="rId2643" ref="O693"/>
    <hyperlink r:id="rId2644" ref="Q693"/>
    <hyperlink r:id="rId2645" ref="D694"/>
    <hyperlink r:id="rId2646" ref="O694"/>
    <hyperlink r:id="rId2647" ref="Q694"/>
    <hyperlink r:id="rId2648" ref="D695"/>
    <hyperlink r:id="rId2649" ref="O695"/>
    <hyperlink r:id="rId2650" ref="Q695"/>
    <hyperlink r:id="rId2651" ref="D696"/>
    <hyperlink r:id="rId2652" ref="O696"/>
    <hyperlink r:id="rId2653" ref="Q696"/>
    <hyperlink r:id="rId2654" ref="D697"/>
    <hyperlink r:id="rId2655" ref="O697"/>
    <hyperlink r:id="rId2656" ref="Q697"/>
    <hyperlink r:id="rId2657" ref="D698"/>
    <hyperlink r:id="rId2658" ref="O698"/>
    <hyperlink r:id="rId2659" ref="Q698"/>
    <hyperlink r:id="rId2660" ref="D699"/>
    <hyperlink r:id="rId2661" ref="O699"/>
    <hyperlink r:id="rId2662" ref="Q699"/>
    <hyperlink r:id="rId2663" ref="D700"/>
    <hyperlink r:id="rId2664" ref="O700"/>
    <hyperlink r:id="rId2665" ref="Q700"/>
    <hyperlink r:id="rId2666" ref="D701"/>
    <hyperlink r:id="rId2667" ref="O701"/>
    <hyperlink r:id="rId2668" ref="Q701"/>
    <hyperlink r:id="rId2669" ref="D702"/>
    <hyperlink r:id="rId2670" ref="O702"/>
    <hyperlink r:id="rId2671" ref="Q702"/>
    <hyperlink r:id="rId2672" ref="D703"/>
    <hyperlink r:id="rId2673" ref="O703"/>
    <hyperlink r:id="rId2674" ref="Q703"/>
    <hyperlink r:id="rId2675" ref="D704"/>
    <hyperlink r:id="rId2676" location="heading=h.kavpufstsye1" ref="O704"/>
    <hyperlink r:id="rId2677" ref="Q704"/>
    <hyperlink r:id="rId2678" ref="D705"/>
    <hyperlink r:id="rId2679" ref="O705"/>
    <hyperlink r:id="rId2680" ref="Q705"/>
    <hyperlink r:id="rId2681" ref="D706"/>
    <hyperlink r:id="rId2682" ref="O706"/>
    <hyperlink r:id="rId2683" ref="Q706"/>
    <hyperlink r:id="rId2684" ref="D707"/>
    <hyperlink r:id="rId2685" ref="O707"/>
    <hyperlink r:id="rId2686" ref="Q707"/>
    <hyperlink r:id="rId2687" ref="D708"/>
    <hyperlink r:id="rId2688" ref="Q708"/>
    <hyperlink r:id="rId2689" ref="D709"/>
    <hyperlink r:id="rId2690" ref="O709"/>
    <hyperlink r:id="rId2691" ref="Q709"/>
    <hyperlink r:id="rId2692" ref="D710"/>
    <hyperlink r:id="rId2693" ref="O710"/>
    <hyperlink r:id="rId2694" ref="Q710"/>
    <hyperlink r:id="rId2695" ref="D711"/>
    <hyperlink r:id="rId2696" ref="O711"/>
    <hyperlink r:id="rId2697" ref="Q711"/>
    <hyperlink r:id="rId2698" ref="D712"/>
    <hyperlink r:id="rId2699" ref="O712"/>
    <hyperlink r:id="rId2700" ref="Q712"/>
    <hyperlink r:id="rId2701" ref="D713"/>
    <hyperlink r:id="rId2702" location="heading=h.4f9t6ynfurdr" ref="O713"/>
    <hyperlink r:id="rId2703" ref="Q713"/>
    <hyperlink r:id="rId2704" ref="D714"/>
    <hyperlink r:id="rId2705" location="heading=h.yr656wlosjj4" ref="O714"/>
    <hyperlink r:id="rId2706" ref="Q714"/>
    <hyperlink r:id="rId2707" ref="D715"/>
    <hyperlink r:id="rId2708" ref="O715"/>
    <hyperlink r:id="rId2709" ref="D716"/>
    <hyperlink r:id="rId2710" ref="O716"/>
    <hyperlink r:id="rId2711" ref="Q716"/>
    <hyperlink r:id="rId2712" ref="D717"/>
    <hyperlink r:id="rId2713" ref="O717"/>
    <hyperlink r:id="rId2714" ref="Q717"/>
    <hyperlink r:id="rId2715" ref="D718"/>
    <hyperlink r:id="rId2716" ref="O718"/>
    <hyperlink r:id="rId2717" ref="Q718"/>
    <hyperlink r:id="rId2718" ref="D719"/>
    <hyperlink r:id="rId2719" ref="O719"/>
    <hyperlink r:id="rId2720" ref="Q719"/>
    <hyperlink r:id="rId2721" ref="D720"/>
    <hyperlink r:id="rId2722" ref="O720"/>
    <hyperlink r:id="rId2723" ref="Q720"/>
    <hyperlink r:id="rId2724" ref="D721"/>
    <hyperlink r:id="rId2725" ref="O721"/>
    <hyperlink r:id="rId2726" ref="Q721"/>
    <hyperlink r:id="rId2727" ref="D722"/>
    <hyperlink r:id="rId2728" ref="O722"/>
    <hyperlink r:id="rId2729" ref="Q722"/>
    <hyperlink r:id="rId2730" ref="D723"/>
    <hyperlink r:id="rId2731" ref="O723"/>
    <hyperlink r:id="rId2732" ref="Q723"/>
    <hyperlink r:id="rId2733" ref="D724"/>
    <hyperlink r:id="rId2734" ref="O724"/>
    <hyperlink r:id="rId2735" ref="D725"/>
    <hyperlink r:id="rId2736" location="heading=h.s4txs76n3xhs" ref="O725"/>
    <hyperlink r:id="rId2737" ref="Q725"/>
    <hyperlink r:id="rId2738" ref="D726"/>
    <hyperlink r:id="rId2739" location="heading=h.s4txs76n3xhs" ref="O726"/>
    <hyperlink r:id="rId2740" ref="Q726"/>
    <hyperlink r:id="rId2741" ref="D727"/>
    <hyperlink r:id="rId2742" ref="O727"/>
    <hyperlink r:id="rId2743" ref="Q727"/>
    <hyperlink r:id="rId2744" ref="D728"/>
    <hyperlink r:id="rId2745" ref="O728"/>
    <hyperlink r:id="rId2746" ref="Q728"/>
    <hyperlink r:id="rId2747" ref="D729"/>
    <hyperlink r:id="rId2748" ref="O729"/>
    <hyperlink r:id="rId2749" ref="Q729"/>
    <hyperlink r:id="rId2750" ref="D730"/>
    <hyperlink r:id="rId2751" ref="O730"/>
    <hyperlink r:id="rId2752" ref="Q730"/>
    <hyperlink r:id="rId2753" ref="D731"/>
    <hyperlink r:id="rId2754" ref="O731"/>
    <hyperlink r:id="rId2755" ref="Q731"/>
    <hyperlink r:id="rId2756" ref="D732"/>
    <hyperlink r:id="rId2757" ref="O732"/>
    <hyperlink r:id="rId2758" ref="Q732"/>
    <hyperlink r:id="rId2759" ref="D733"/>
    <hyperlink r:id="rId2760" ref="O733"/>
    <hyperlink r:id="rId2761" ref="Q733"/>
    <hyperlink r:id="rId2762" ref="D734"/>
    <hyperlink r:id="rId2763" ref="O734"/>
    <hyperlink r:id="rId2764" ref="Q734"/>
    <hyperlink r:id="rId2765" ref="D735"/>
    <hyperlink r:id="rId2766" ref="O735"/>
    <hyperlink r:id="rId2767" ref="Q735"/>
    <hyperlink r:id="rId2768" ref="D736"/>
    <hyperlink r:id="rId2769" ref="O736"/>
    <hyperlink r:id="rId2770" ref="Q736"/>
    <hyperlink r:id="rId2771" ref="D737"/>
    <hyperlink r:id="rId2772" ref="O737"/>
    <hyperlink r:id="rId2773" ref="Q737"/>
    <hyperlink r:id="rId2774" ref="D738"/>
    <hyperlink r:id="rId2775" ref="O738"/>
    <hyperlink r:id="rId2776" ref="Q738"/>
    <hyperlink r:id="rId2777" ref="D739"/>
    <hyperlink r:id="rId2778" ref="O739"/>
    <hyperlink r:id="rId2779" ref="Q739"/>
    <hyperlink r:id="rId2780" ref="D740"/>
    <hyperlink r:id="rId2781" ref="O740"/>
    <hyperlink r:id="rId2782" ref="Q740"/>
    <hyperlink r:id="rId2783" ref="D741"/>
    <hyperlink r:id="rId2784" ref="O741"/>
    <hyperlink r:id="rId2785" ref="Q741"/>
    <hyperlink r:id="rId2786" ref="D742"/>
    <hyperlink r:id="rId2787" ref="O742"/>
    <hyperlink r:id="rId2788" ref="Q742"/>
    <hyperlink r:id="rId2789" ref="D743"/>
    <hyperlink r:id="rId2790" ref="O743"/>
    <hyperlink r:id="rId2791" ref="Q743"/>
    <hyperlink r:id="rId2792" ref="D744"/>
    <hyperlink r:id="rId2793" ref="O744"/>
    <hyperlink r:id="rId2794" ref="Q744"/>
    <hyperlink r:id="rId2795" ref="D745"/>
    <hyperlink r:id="rId2796" ref="O745"/>
    <hyperlink r:id="rId2797" ref="Q745"/>
    <hyperlink r:id="rId2798" ref="D746"/>
    <hyperlink r:id="rId2799" ref="O746"/>
    <hyperlink r:id="rId2800" ref="Q746"/>
    <hyperlink r:id="rId2801" ref="D747"/>
    <hyperlink r:id="rId2802" ref="O747"/>
    <hyperlink r:id="rId2803" ref="Q747"/>
    <hyperlink r:id="rId2804" ref="D748"/>
    <hyperlink r:id="rId2805" ref="O748"/>
    <hyperlink r:id="rId2806" ref="Q748"/>
    <hyperlink r:id="rId2807" ref="D749"/>
    <hyperlink r:id="rId2808" ref="O749"/>
    <hyperlink r:id="rId2809" ref="Q749"/>
    <hyperlink r:id="rId2810" ref="D750"/>
    <hyperlink r:id="rId2811" ref="O750"/>
    <hyperlink r:id="rId2812" ref="Q750"/>
    <hyperlink r:id="rId2813" ref="D751"/>
    <hyperlink r:id="rId2814" ref="O751"/>
    <hyperlink r:id="rId2815" ref="Q751"/>
    <hyperlink r:id="rId2816" ref="D752"/>
    <hyperlink r:id="rId2817" ref="O752"/>
    <hyperlink r:id="rId2818" ref="Q752"/>
    <hyperlink r:id="rId2819" ref="D753"/>
    <hyperlink r:id="rId2820" ref="O753"/>
    <hyperlink r:id="rId2821" ref="Q753"/>
    <hyperlink r:id="rId2822" ref="D754"/>
    <hyperlink r:id="rId2823" ref="O754"/>
    <hyperlink r:id="rId2824" ref="Q754"/>
    <hyperlink r:id="rId2825" ref="D755"/>
    <hyperlink r:id="rId2826" ref="O755"/>
    <hyperlink r:id="rId2827" ref="Q755"/>
    <hyperlink r:id="rId2828" ref="D756"/>
    <hyperlink r:id="rId2829" ref="O756"/>
    <hyperlink r:id="rId2830" ref="Q756"/>
    <hyperlink r:id="rId2831" ref="D757"/>
    <hyperlink r:id="rId2832" ref="O757"/>
    <hyperlink r:id="rId2833" ref="Q757"/>
    <hyperlink r:id="rId2834" ref="D758"/>
    <hyperlink r:id="rId2835" ref="O758"/>
    <hyperlink r:id="rId2836" ref="Q758"/>
    <hyperlink r:id="rId2837" ref="D759"/>
    <hyperlink r:id="rId2838" ref="O759"/>
    <hyperlink r:id="rId2839" ref="Q759"/>
    <hyperlink r:id="rId2840" ref="D760"/>
    <hyperlink r:id="rId2841" ref="O760"/>
    <hyperlink r:id="rId2842" ref="Q760"/>
    <hyperlink r:id="rId2843" ref="D761"/>
    <hyperlink r:id="rId2844" ref="O761"/>
    <hyperlink r:id="rId2845" ref="Q761"/>
    <hyperlink r:id="rId2846" ref="D762"/>
    <hyperlink r:id="rId2847" ref="O762"/>
    <hyperlink r:id="rId2848" ref="Q762"/>
    <hyperlink r:id="rId2849" ref="D763"/>
    <hyperlink r:id="rId2850" ref="O763"/>
    <hyperlink r:id="rId2851" ref="Q763"/>
    <hyperlink r:id="rId2852" ref="D764"/>
    <hyperlink r:id="rId2853" ref="O764"/>
    <hyperlink r:id="rId2854" ref="Q764"/>
    <hyperlink r:id="rId2855" ref="D765"/>
    <hyperlink r:id="rId2856" ref="O765"/>
    <hyperlink r:id="rId2857" ref="Q765"/>
    <hyperlink r:id="rId2858" ref="D766"/>
    <hyperlink r:id="rId2859" ref="O766"/>
    <hyperlink r:id="rId2860" ref="Q766"/>
    <hyperlink r:id="rId2861" ref="D767"/>
    <hyperlink r:id="rId2862" ref="O767"/>
    <hyperlink r:id="rId2863" ref="Q767"/>
    <hyperlink r:id="rId2864" ref="D768"/>
    <hyperlink r:id="rId2865" ref="O768"/>
    <hyperlink r:id="rId2866" ref="Q768"/>
    <hyperlink r:id="rId2867" ref="D769"/>
    <hyperlink r:id="rId2868" ref="O769"/>
    <hyperlink r:id="rId2869" ref="Q769"/>
    <hyperlink r:id="rId2870" ref="D770"/>
    <hyperlink r:id="rId2871" ref="O770"/>
    <hyperlink r:id="rId2872" ref="Q770"/>
    <hyperlink r:id="rId2873" ref="D771"/>
    <hyperlink r:id="rId2874" ref="O771"/>
    <hyperlink r:id="rId2875" ref="Q771"/>
    <hyperlink r:id="rId2876" ref="D772"/>
    <hyperlink r:id="rId2877" ref="O772"/>
    <hyperlink r:id="rId2878" ref="Q772"/>
    <hyperlink r:id="rId2879" ref="D773"/>
    <hyperlink r:id="rId2880" ref="O773"/>
    <hyperlink r:id="rId2881" ref="Q773"/>
    <hyperlink r:id="rId2882" ref="D774"/>
    <hyperlink r:id="rId2883" ref="O774"/>
    <hyperlink r:id="rId2884" ref="Q774"/>
    <hyperlink r:id="rId2885" ref="D775"/>
    <hyperlink r:id="rId2886" ref="O775"/>
    <hyperlink r:id="rId2887" ref="Q775"/>
    <hyperlink r:id="rId2888" ref="D776"/>
    <hyperlink r:id="rId2889" ref="O776"/>
    <hyperlink r:id="rId2890" ref="Q776"/>
    <hyperlink r:id="rId2891" ref="D777"/>
    <hyperlink r:id="rId2892" ref="O777"/>
    <hyperlink r:id="rId2893" ref="Q777"/>
    <hyperlink r:id="rId2894" ref="D778"/>
    <hyperlink r:id="rId2895" ref="O778"/>
    <hyperlink r:id="rId2896" ref="Q778"/>
    <hyperlink r:id="rId2897" ref="D779"/>
    <hyperlink r:id="rId2898" ref="O779"/>
    <hyperlink r:id="rId2899" ref="Q779"/>
    <hyperlink r:id="rId2900" ref="D780"/>
    <hyperlink r:id="rId2901" ref="O780"/>
    <hyperlink r:id="rId2902" ref="Q780"/>
    <hyperlink r:id="rId2903" ref="D781"/>
    <hyperlink r:id="rId2904" ref="O781"/>
    <hyperlink r:id="rId2905" ref="Q781"/>
    <hyperlink r:id="rId2906" ref="D782"/>
    <hyperlink r:id="rId2907" ref="O782"/>
    <hyperlink r:id="rId2908" ref="Q782"/>
    <hyperlink r:id="rId2909" ref="D783"/>
    <hyperlink r:id="rId2910" ref="O783"/>
    <hyperlink r:id="rId2911" ref="Q783"/>
    <hyperlink r:id="rId2912" ref="D784"/>
    <hyperlink r:id="rId2913" ref="O784"/>
    <hyperlink r:id="rId2914" ref="Q784"/>
    <hyperlink r:id="rId2915" ref="D785"/>
    <hyperlink r:id="rId2916" location="heading=h.yz90zunmmpkg" ref="O785"/>
    <hyperlink r:id="rId2917" ref="Q785"/>
    <hyperlink r:id="rId2918" ref="D786"/>
    <hyperlink r:id="rId2919" ref="O786"/>
    <hyperlink r:id="rId2920" ref="Q786"/>
    <hyperlink r:id="rId2921" ref="D787"/>
    <hyperlink r:id="rId2922" ref="O787"/>
    <hyperlink r:id="rId2923" ref="Q787"/>
    <hyperlink r:id="rId2924" ref="D788"/>
    <hyperlink r:id="rId2925" ref="O788"/>
    <hyperlink r:id="rId2926" ref="Q788"/>
    <hyperlink r:id="rId2927" ref="D789"/>
    <hyperlink r:id="rId2928" ref="O789"/>
    <hyperlink r:id="rId2929" ref="Q789"/>
    <hyperlink r:id="rId2930" ref="D790"/>
    <hyperlink r:id="rId2931" ref="O790"/>
    <hyperlink r:id="rId2932" ref="Q790"/>
    <hyperlink r:id="rId2933" ref="D791"/>
    <hyperlink r:id="rId2934" ref="O791"/>
    <hyperlink r:id="rId2935" ref="Q791"/>
    <hyperlink r:id="rId2936" ref="D792"/>
    <hyperlink r:id="rId2937" ref="O792"/>
    <hyperlink r:id="rId2938" ref="Q792"/>
    <hyperlink r:id="rId2939" ref="D793"/>
    <hyperlink r:id="rId2940" ref="O793"/>
    <hyperlink r:id="rId2941" ref="Q793"/>
    <hyperlink r:id="rId2942" ref="D794"/>
    <hyperlink r:id="rId2943" ref="O794"/>
    <hyperlink r:id="rId2944" ref="Q794"/>
    <hyperlink r:id="rId2945" ref="D795"/>
    <hyperlink r:id="rId2946" ref="O795"/>
    <hyperlink r:id="rId2947" ref="Q795"/>
    <hyperlink r:id="rId2948" ref="D796"/>
    <hyperlink r:id="rId2949" location="heading=h.jdulerhoyp25" ref="O796"/>
    <hyperlink r:id="rId2950" ref="Q796"/>
    <hyperlink r:id="rId2951" ref="D797"/>
    <hyperlink r:id="rId2952" ref="O797"/>
    <hyperlink r:id="rId2953" ref="Q797"/>
    <hyperlink r:id="rId2954" ref="D798"/>
    <hyperlink r:id="rId2955" ref="O798"/>
    <hyperlink r:id="rId2956" ref="Q798"/>
    <hyperlink r:id="rId2957" ref="D799"/>
    <hyperlink r:id="rId2958" ref="O799"/>
    <hyperlink r:id="rId2959" ref="Q799"/>
    <hyperlink r:id="rId2960" ref="D800"/>
    <hyperlink r:id="rId2961" ref="O800"/>
    <hyperlink r:id="rId2962" ref="Q800"/>
    <hyperlink r:id="rId2963" ref="D801"/>
    <hyperlink r:id="rId2964" ref="O801"/>
    <hyperlink r:id="rId2965" ref="Q801"/>
    <hyperlink r:id="rId2966" ref="D802"/>
    <hyperlink r:id="rId2967" ref="O802"/>
    <hyperlink r:id="rId2968" ref="Q802"/>
    <hyperlink r:id="rId2969" ref="D803"/>
    <hyperlink r:id="rId2970" ref="O803"/>
    <hyperlink r:id="rId2971" ref="Q803"/>
    <hyperlink r:id="rId2972" ref="D804"/>
    <hyperlink r:id="rId2973" ref="O804"/>
    <hyperlink r:id="rId2974" ref="Q804"/>
    <hyperlink r:id="rId2975" ref="D805"/>
    <hyperlink r:id="rId2976" ref="O805"/>
    <hyperlink r:id="rId2977" ref="Q805"/>
    <hyperlink r:id="rId2978" ref="D806"/>
    <hyperlink r:id="rId2979" ref="O806"/>
    <hyperlink r:id="rId2980" ref="Q806"/>
    <hyperlink r:id="rId2981" ref="D807"/>
    <hyperlink r:id="rId2982" ref="O807"/>
    <hyperlink r:id="rId2983" ref="Q807"/>
    <hyperlink r:id="rId2984" ref="D808"/>
    <hyperlink r:id="rId2985" ref="O808"/>
    <hyperlink r:id="rId2986" ref="Q808"/>
    <hyperlink r:id="rId2987" ref="D809"/>
    <hyperlink r:id="rId2988" ref="O809"/>
    <hyperlink r:id="rId2989" ref="Q809"/>
    <hyperlink r:id="rId2990" ref="D810"/>
    <hyperlink r:id="rId2991" ref="O810"/>
    <hyperlink r:id="rId2992" ref="Q810"/>
    <hyperlink r:id="rId2993" ref="D811"/>
    <hyperlink r:id="rId2994" ref="O811"/>
    <hyperlink r:id="rId2995" ref="Q811"/>
    <hyperlink r:id="rId2996" ref="D812"/>
    <hyperlink r:id="rId2997" ref="O812"/>
    <hyperlink r:id="rId2998" ref="Q812"/>
    <hyperlink r:id="rId2999" ref="D813"/>
    <hyperlink r:id="rId3000" ref="O813"/>
    <hyperlink r:id="rId3001" ref="Q813"/>
    <hyperlink r:id="rId3002" ref="D814"/>
    <hyperlink r:id="rId3003" ref="O814"/>
    <hyperlink r:id="rId3004" ref="Q814"/>
    <hyperlink r:id="rId3005" ref="D815"/>
    <hyperlink r:id="rId3006" ref="O815"/>
    <hyperlink r:id="rId3007" ref="Q815"/>
    <hyperlink r:id="rId3008" ref="D816"/>
    <hyperlink r:id="rId3009" ref="O816"/>
    <hyperlink r:id="rId3010" ref="Q816"/>
    <hyperlink r:id="rId3011" ref="D817"/>
    <hyperlink r:id="rId3012" location="heading=h.o0mp3jwq6skn" ref="O817"/>
    <hyperlink r:id="rId3013" ref="Q817"/>
    <hyperlink r:id="rId3014" ref="D818"/>
    <hyperlink r:id="rId3015" ref="O818"/>
    <hyperlink r:id="rId3016" ref="Q818"/>
    <hyperlink r:id="rId3017" ref="D819"/>
    <hyperlink r:id="rId3018" ref="O819"/>
    <hyperlink r:id="rId3019" ref="Q819"/>
    <hyperlink r:id="rId3020" ref="D820"/>
    <hyperlink r:id="rId3021" ref="O820"/>
    <hyperlink r:id="rId3022" ref="Q820"/>
    <hyperlink r:id="rId3023" ref="D821"/>
    <hyperlink r:id="rId3024" ref="O821"/>
    <hyperlink r:id="rId3025" ref="Q821"/>
    <hyperlink r:id="rId3026" ref="D822"/>
    <hyperlink r:id="rId3027" ref="O822"/>
    <hyperlink r:id="rId3028" ref="Q822"/>
    <hyperlink r:id="rId3029" ref="D823"/>
    <hyperlink r:id="rId3030" ref="O823"/>
    <hyperlink r:id="rId3031" ref="Q823"/>
    <hyperlink r:id="rId3032" ref="D824"/>
    <hyperlink r:id="rId3033" ref="O824"/>
    <hyperlink r:id="rId3034" ref="Q824"/>
    <hyperlink r:id="rId3035" ref="D825"/>
    <hyperlink r:id="rId3036" ref="O825"/>
    <hyperlink r:id="rId3037" ref="Q825"/>
    <hyperlink r:id="rId3038" ref="D826"/>
    <hyperlink r:id="rId3039" ref="O826"/>
    <hyperlink r:id="rId3040" ref="Q826"/>
    <hyperlink r:id="rId3041" ref="D827"/>
    <hyperlink r:id="rId3042" ref="O827"/>
    <hyperlink r:id="rId3043" ref="Q827"/>
    <hyperlink r:id="rId3044" ref="D828"/>
    <hyperlink r:id="rId3045" ref="O828"/>
    <hyperlink r:id="rId3046" ref="Q828"/>
    <hyperlink r:id="rId3047" ref="D829"/>
    <hyperlink r:id="rId3048" ref="Q829"/>
    <hyperlink r:id="rId3049" ref="D830"/>
    <hyperlink r:id="rId3050" ref="O830"/>
    <hyperlink r:id="rId3051" ref="Q830"/>
    <hyperlink r:id="rId3052" ref="D831"/>
    <hyperlink r:id="rId3053" ref="O831"/>
    <hyperlink r:id="rId3054" ref="Q831"/>
    <hyperlink r:id="rId3055" ref="D832"/>
    <hyperlink r:id="rId3056" location="heading=h.aktg7ig8noat" ref="O832"/>
    <hyperlink r:id="rId3057" ref="Q832"/>
    <hyperlink r:id="rId3058" ref="D833"/>
    <hyperlink r:id="rId3059" ref="O833"/>
    <hyperlink r:id="rId3060" ref="Q833"/>
    <hyperlink r:id="rId3061" ref="D834"/>
    <hyperlink r:id="rId3062" location="heading=h.whrg70v0f9fg" ref="O834"/>
    <hyperlink r:id="rId3063" ref="Q834"/>
    <hyperlink r:id="rId3064" ref="D835"/>
    <hyperlink r:id="rId3065" ref="O835"/>
    <hyperlink r:id="rId3066" ref="Q835"/>
    <hyperlink r:id="rId3067" ref="D836"/>
    <hyperlink r:id="rId3068" ref="O836"/>
    <hyperlink r:id="rId3069" ref="Q836"/>
    <hyperlink r:id="rId3070" ref="D837"/>
    <hyperlink r:id="rId3071" ref="O837"/>
    <hyperlink r:id="rId3072" ref="Q837"/>
    <hyperlink r:id="rId3073" ref="D838"/>
    <hyperlink r:id="rId3074" ref="O838"/>
    <hyperlink r:id="rId3075" ref="Q838"/>
    <hyperlink r:id="rId3076" ref="D839"/>
    <hyperlink r:id="rId3077" ref="O839"/>
    <hyperlink r:id="rId3078" ref="Q839"/>
    <hyperlink r:id="rId3079" ref="D840"/>
    <hyperlink r:id="rId3080" ref="O840"/>
    <hyperlink r:id="rId3081" ref="Q840"/>
    <hyperlink r:id="rId3082" ref="D841"/>
    <hyperlink r:id="rId3083" ref="O841"/>
    <hyperlink r:id="rId3084" ref="Q841"/>
    <hyperlink r:id="rId3085" ref="D842"/>
    <hyperlink r:id="rId3086" ref="O842"/>
    <hyperlink r:id="rId3087" ref="Q842"/>
    <hyperlink r:id="rId3088" ref="D843"/>
    <hyperlink r:id="rId3089" ref="O843"/>
    <hyperlink r:id="rId3090" ref="Q843"/>
    <hyperlink r:id="rId3091" ref="D844"/>
    <hyperlink r:id="rId3092" ref="O844"/>
    <hyperlink r:id="rId3093" ref="Q844"/>
    <hyperlink r:id="rId3094" ref="D845"/>
    <hyperlink r:id="rId3095" ref="O845"/>
    <hyperlink r:id="rId3096" ref="Q845"/>
    <hyperlink r:id="rId3097" ref="D846"/>
    <hyperlink r:id="rId3098" ref="O846"/>
    <hyperlink r:id="rId3099" ref="Q846"/>
    <hyperlink r:id="rId3100" ref="D847"/>
    <hyperlink r:id="rId3101" ref="O847"/>
    <hyperlink r:id="rId3102" ref="Q847"/>
    <hyperlink r:id="rId3103" ref="D848"/>
    <hyperlink r:id="rId3104" ref="O848"/>
    <hyperlink r:id="rId3105" ref="Q848"/>
    <hyperlink r:id="rId3106" ref="D849"/>
    <hyperlink r:id="rId3107" ref="O849"/>
    <hyperlink r:id="rId3108" ref="Q849"/>
    <hyperlink r:id="rId3109" ref="D850"/>
    <hyperlink r:id="rId3110" ref="O850"/>
    <hyperlink r:id="rId3111" ref="Q850"/>
    <hyperlink r:id="rId3112" ref="D851"/>
    <hyperlink r:id="rId3113" ref="O851"/>
    <hyperlink r:id="rId3114" ref="Q851"/>
    <hyperlink r:id="rId3115" ref="D852"/>
    <hyperlink r:id="rId3116" ref="O852"/>
    <hyperlink r:id="rId3117" ref="Q852"/>
    <hyperlink r:id="rId3118" ref="D853"/>
    <hyperlink r:id="rId3119" ref="O853"/>
    <hyperlink r:id="rId3120" ref="Q853"/>
    <hyperlink r:id="rId3121" ref="D854"/>
    <hyperlink r:id="rId3122" ref="O854"/>
    <hyperlink r:id="rId3123" ref="Q854"/>
    <hyperlink r:id="rId3124" ref="D855"/>
    <hyperlink r:id="rId3125" ref="O855"/>
    <hyperlink r:id="rId3126" ref="Q855"/>
    <hyperlink r:id="rId3127" ref="D856"/>
    <hyperlink r:id="rId3128" ref="O856"/>
    <hyperlink r:id="rId3129" ref="Q856"/>
    <hyperlink r:id="rId3130" ref="D857"/>
    <hyperlink r:id="rId3131" ref="O857"/>
    <hyperlink r:id="rId3132" ref="Q857"/>
    <hyperlink r:id="rId3133" ref="D858"/>
    <hyperlink r:id="rId3134" ref="O858"/>
    <hyperlink r:id="rId3135" ref="Q858"/>
    <hyperlink r:id="rId3136" ref="D859"/>
    <hyperlink r:id="rId3137" ref="O859"/>
    <hyperlink r:id="rId3138" ref="Q859"/>
    <hyperlink r:id="rId3139" ref="D860"/>
    <hyperlink r:id="rId3140" ref="O860"/>
    <hyperlink r:id="rId3141" ref="Q860"/>
    <hyperlink r:id="rId3142" ref="D861"/>
    <hyperlink r:id="rId3143" ref="O861"/>
    <hyperlink r:id="rId3144" ref="Q861"/>
    <hyperlink r:id="rId3145" ref="D862"/>
    <hyperlink r:id="rId3146" ref="O862"/>
    <hyperlink r:id="rId3147" ref="Q862"/>
    <hyperlink r:id="rId3148" ref="D863"/>
    <hyperlink r:id="rId3149" ref="O863"/>
    <hyperlink r:id="rId3150" ref="Q863"/>
    <hyperlink r:id="rId3151" ref="D864"/>
    <hyperlink r:id="rId3152" ref="O864"/>
    <hyperlink r:id="rId3153" ref="Q864"/>
    <hyperlink r:id="rId3154" ref="D865"/>
    <hyperlink r:id="rId3155" ref="O865"/>
    <hyperlink r:id="rId3156" ref="Q865"/>
    <hyperlink r:id="rId3157" ref="D866"/>
    <hyperlink r:id="rId3158" ref="O866"/>
    <hyperlink r:id="rId3159" ref="Q866"/>
    <hyperlink r:id="rId3160" ref="D867"/>
    <hyperlink r:id="rId3161" ref="O867"/>
    <hyperlink r:id="rId3162" ref="Q867"/>
    <hyperlink r:id="rId3163" ref="D868"/>
    <hyperlink r:id="rId3164" location="heading=h.8xnre5dcwi4b" ref="O868"/>
    <hyperlink r:id="rId3165" ref="Q868"/>
    <hyperlink r:id="rId3166" ref="D869"/>
    <hyperlink r:id="rId3167" ref="O869"/>
    <hyperlink r:id="rId3168" ref="Q869"/>
    <hyperlink r:id="rId3169" ref="D870"/>
    <hyperlink r:id="rId3170" ref="O870"/>
    <hyperlink r:id="rId3171" ref="D871"/>
    <hyperlink r:id="rId3172" ref="O871"/>
    <hyperlink r:id="rId3173" ref="Q871"/>
    <hyperlink r:id="rId3174" ref="D872"/>
    <hyperlink r:id="rId3175" ref="O872"/>
    <hyperlink r:id="rId3176" ref="Q872"/>
    <hyperlink r:id="rId3177" ref="D873"/>
    <hyperlink r:id="rId3178" ref="O873"/>
    <hyperlink r:id="rId3179" ref="Q873"/>
    <hyperlink r:id="rId3180" ref="D874"/>
    <hyperlink r:id="rId3181" ref="O874"/>
    <hyperlink r:id="rId3182" ref="Q874"/>
    <hyperlink r:id="rId3183" ref="D875"/>
    <hyperlink r:id="rId3184" ref="O875"/>
    <hyperlink r:id="rId3185" ref="Q875"/>
    <hyperlink r:id="rId3186" ref="D876"/>
    <hyperlink r:id="rId3187" location="heading=h.o0mp3jwq6skn" ref="O876"/>
    <hyperlink r:id="rId3188" ref="Q876"/>
    <hyperlink r:id="rId3189" ref="D877"/>
    <hyperlink r:id="rId3190" location="heading=h.8h59pn5kb3ux" ref="O877"/>
    <hyperlink r:id="rId3191" ref="Q877"/>
    <hyperlink r:id="rId3192" ref="D878"/>
    <hyperlink r:id="rId3193" ref="O878"/>
    <hyperlink r:id="rId3194" ref="Q878"/>
    <hyperlink r:id="rId3195" ref="D879"/>
    <hyperlink r:id="rId3196" ref="O879"/>
    <hyperlink r:id="rId3197" ref="Q879"/>
    <hyperlink r:id="rId3198" ref="D880"/>
    <hyperlink r:id="rId3199" ref="O880"/>
    <hyperlink r:id="rId3200" ref="Q880"/>
    <hyperlink r:id="rId3201" ref="D881"/>
    <hyperlink r:id="rId3202" ref="O881"/>
    <hyperlink r:id="rId3203" ref="Q881"/>
    <hyperlink r:id="rId3204" ref="D882"/>
    <hyperlink r:id="rId3205" ref="O882"/>
    <hyperlink r:id="rId3206" ref="Q882"/>
    <hyperlink r:id="rId3207" ref="D883"/>
    <hyperlink r:id="rId3208" ref="O883"/>
    <hyperlink r:id="rId3209" ref="Q883"/>
    <hyperlink r:id="rId3210" ref="D884"/>
    <hyperlink r:id="rId3211" ref="O884"/>
    <hyperlink r:id="rId3212" ref="Q884"/>
    <hyperlink r:id="rId3213" ref="D885"/>
    <hyperlink r:id="rId3214" ref="O885"/>
    <hyperlink r:id="rId3215" ref="Q885"/>
    <hyperlink r:id="rId3216" ref="D886"/>
    <hyperlink r:id="rId3217" ref="O886"/>
    <hyperlink r:id="rId3218" ref="Q886"/>
    <hyperlink r:id="rId3219" ref="D887"/>
    <hyperlink r:id="rId3220" ref="O887"/>
    <hyperlink r:id="rId3221" ref="Q887"/>
    <hyperlink r:id="rId3222" ref="D888"/>
    <hyperlink r:id="rId3223" ref="O888"/>
    <hyperlink r:id="rId3224" ref="Q888"/>
    <hyperlink r:id="rId3225" ref="D889"/>
    <hyperlink r:id="rId3226" ref="O889"/>
    <hyperlink r:id="rId3227" ref="Q889"/>
    <hyperlink r:id="rId3228" ref="D890"/>
    <hyperlink r:id="rId3229" location="heading=h.hvrdms68xz4s" ref="O890"/>
    <hyperlink r:id="rId3230" ref="Q890"/>
    <hyperlink r:id="rId3231" ref="D891"/>
    <hyperlink r:id="rId3232" location="heading=h.vde8rdflvazt" ref="O891"/>
    <hyperlink r:id="rId3233" ref="Q891"/>
    <hyperlink r:id="rId3234" ref="D892"/>
    <hyperlink r:id="rId3235" location="heading=h.a7j65tqy8jew" ref="O892"/>
    <hyperlink r:id="rId3236" ref="Q892"/>
    <hyperlink r:id="rId3237" ref="D893"/>
    <hyperlink r:id="rId3238" ref="O893"/>
    <hyperlink r:id="rId3239" ref="Q893"/>
    <hyperlink r:id="rId3240" ref="D894"/>
    <hyperlink r:id="rId3241" ref="O894"/>
    <hyperlink r:id="rId3242" ref="Q894"/>
    <hyperlink r:id="rId3243" ref="D895"/>
    <hyperlink r:id="rId3244" ref="O895"/>
    <hyperlink r:id="rId3245" ref="Q895"/>
    <hyperlink r:id="rId3246" ref="D896"/>
    <hyperlink r:id="rId3247" location="heading=h.jdulerhoyp25" ref="O896"/>
    <hyperlink r:id="rId3248" ref="Q896"/>
    <hyperlink r:id="rId3249" ref="D897"/>
    <hyperlink r:id="rId3250" location="heading=h.n5mfz5yqymw8" ref="O897"/>
    <hyperlink r:id="rId3251" ref="Q897"/>
    <hyperlink r:id="rId3252" ref="D898"/>
    <hyperlink r:id="rId3253" ref="O898"/>
    <hyperlink r:id="rId3254" ref="Q898"/>
    <hyperlink r:id="rId3255" ref="D899"/>
    <hyperlink r:id="rId3256" ref="O899"/>
    <hyperlink r:id="rId3257" ref="Q899"/>
    <hyperlink r:id="rId3258" ref="D900"/>
    <hyperlink r:id="rId3259" ref="O900"/>
    <hyperlink r:id="rId3260" ref="Q900"/>
    <hyperlink r:id="rId3261" ref="D901"/>
    <hyperlink r:id="rId3262" ref="O901"/>
    <hyperlink r:id="rId3263" ref="Q901"/>
    <hyperlink r:id="rId3264" ref="D902"/>
    <hyperlink r:id="rId3265" ref="O902"/>
    <hyperlink r:id="rId3266" ref="Q902"/>
    <hyperlink r:id="rId3267" ref="D903"/>
    <hyperlink r:id="rId3268" ref="O903"/>
    <hyperlink r:id="rId3269" ref="Q903"/>
    <hyperlink r:id="rId3270" ref="D904"/>
    <hyperlink r:id="rId3271" ref="O904"/>
    <hyperlink r:id="rId3272" ref="Q904"/>
    <hyperlink r:id="rId3273" ref="D905"/>
    <hyperlink r:id="rId3274" ref="O905"/>
    <hyperlink r:id="rId3275" ref="Q905"/>
    <hyperlink r:id="rId3276" ref="D906"/>
    <hyperlink r:id="rId3277" ref="O906"/>
    <hyperlink r:id="rId3278" ref="Q906"/>
    <hyperlink r:id="rId3279" ref="D907"/>
    <hyperlink r:id="rId3280" ref="O907"/>
    <hyperlink r:id="rId3281" ref="Q907"/>
    <hyperlink r:id="rId3282" ref="D908"/>
    <hyperlink r:id="rId3283" ref="O908"/>
    <hyperlink r:id="rId3284" ref="Q908"/>
    <hyperlink r:id="rId3285" ref="D909"/>
    <hyperlink r:id="rId3286" ref="O909"/>
    <hyperlink r:id="rId3287" ref="Q909"/>
    <hyperlink r:id="rId3288" ref="D910"/>
    <hyperlink r:id="rId3289" ref="O910"/>
    <hyperlink r:id="rId3290" ref="Q910"/>
    <hyperlink r:id="rId3291" ref="D911"/>
    <hyperlink r:id="rId3292" ref="O911"/>
    <hyperlink r:id="rId3293" ref="Q911"/>
    <hyperlink r:id="rId3294" ref="D912"/>
    <hyperlink r:id="rId3295" ref="O912"/>
    <hyperlink r:id="rId3296" ref="Q912"/>
    <hyperlink r:id="rId3297" ref="D913"/>
    <hyperlink r:id="rId3298" ref="O913"/>
    <hyperlink r:id="rId3299" ref="Q913"/>
    <hyperlink r:id="rId3300" ref="D914"/>
    <hyperlink r:id="rId3301" location="heading=h.x5gkgwwerti" ref="O914"/>
    <hyperlink r:id="rId3302" ref="Q914"/>
    <hyperlink r:id="rId3303" ref="D915"/>
    <hyperlink r:id="rId3304" location="heading=h.hvrdms68xz4s" ref="O915"/>
    <hyperlink r:id="rId3305" ref="Q915"/>
    <hyperlink r:id="rId3306" ref="D916"/>
    <hyperlink r:id="rId3307" ref="O916"/>
    <hyperlink r:id="rId3308" ref="Q916"/>
    <hyperlink r:id="rId3309" ref="D917"/>
    <hyperlink r:id="rId3310" ref="O917"/>
    <hyperlink r:id="rId3311" ref="Q917"/>
    <hyperlink r:id="rId3312" ref="D918"/>
    <hyperlink r:id="rId3313" ref="O918"/>
    <hyperlink r:id="rId3314" ref="Q918"/>
    <hyperlink r:id="rId3315" ref="D919"/>
    <hyperlink r:id="rId3316" ref="O919"/>
    <hyperlink r:id="rId3317" ref="Q919"/>
    <hyperlink r:id="rId3318" ref="D920"/>
    <hyperlink r:id="rId3319" ref="O920"/>
    <hyperlink r:id="rId3320" ref="Q920"/>
    <hyperlink r:id="rId3321" ref="D921"/>
    <hyperlink r:id="rId3322" ref="O921"/>
    <hyperlink r:id="rId3323" ref="Q921"/>
    <hyperlink r:id="rId3324" ref="D922"/>
    <hyperlink r:id="rId3325" ref="O922"/>
    <hyperlink r:id="rId3326" ref="Q922"/>
    <hyperlink r:id="rId3327" ref="D923"/>
    <hyperlink r:id="rId3328" ref="O923"/>
    <hyperlink r:id="rId3329" ref="Q923"/>
    <hyperlink r:id="rId3330" ref="D924"/>
    <hyperlink r:id="rId3331" ref="O924"/>
    <hyperlink r:id="rId3332" ref="Q924"/>
    <hyperlink r:id="rId3333" ref="D925"/>
    <hyperlink r:id="rId3334" ref="O925"/>
    <hyperlink r:id="rId3335" ref="Q925"/>
    <hyperlink r:id="rId3336" ref="D926"/>
    <hyperlink r:id="rId3337" ref="O926"/>
    <hyperlink r:id="rId3338" ref="Q926"/>
    <hyperlink r:id="rId3339" ref="D927"/>
    <hyperlink r:id="rId3340" location="heading=h.e2tpo4uzddvb" ref="O927"/>
    <hyperlink r:id="rId3341" ref="Q927"/>
    <hyperlink r:id="rId3342" ref="D928"/>
    <hyperlink r:id="rId3343" ref="O928"/>
    <hyperlink r:id="rId3344" ref="Q928"/>
    <hyperlink r:id="rId3345" ref="D929"/>
    <hyperlink r:id="rId3346" ref="O929"/>
    <hyperlink r:id="rId3347" ref="Q929"/>
    <hyperlink r:id="rId3348" ref="D930"/>
    <hyperlink r:id="rId3349" ref="O930"/>
    <hyperlink r:id="rId3350" ref="Q930"/>
    <hyperlink r:id="rId3351" ref="D931"/>
    <hyperlink r:id="rId3352" ref="O931"/>
    <hyperlink r:id="rId3353" ref="Q931"/>
    <hyperlink r:id="rId3354" ref="D932"/>
    <hyperlink r:id="rId3355" ref="O932"/>
    <hyperlink r:id="rId3356" ref="Q932"/>
    <hyperlink r:id="rId3357" ref="D933"/>
    <hyperlink r:id="rId3358" ref="O933"/>
    <hyperlink r:id="rId3359" ref="Q933"/>
    <hyperlink r:id="rId3360" ref="D934"/>
    <hyperlink r:id="rId3361" ref="O934"/>
    <hyperlink r:id="rId3362" ref="Q934"/>
    <hyperlink r:id="rId3363" ref="D935"/>
    <hyperlink r:id="rId3364" ref="O935"/>
    <hyperlink r:id="rId3365" ref="Q935"/>
    <hyperlink r:id="rId3366" ref="D936"/>
    <hyperlink r:id="rId3367" ref="O936"/>
    <hyperlink r:id="rId3368" ref="Q936"/>
    <hyperlink r:id="rId3369" ref="D937"/>
    <hyperlink r:id="rId3370" ref="O937"/>
    <hyperlink r:id="rId3371" ref="Q937"/>
    <hyperlink r:id="rId3372" ref="D938"/>
    <hyperlink r:id="rId3373" ref="O938"/>
    <hyperlink r:id="rId3374" ref="Q938"/>
    <hyperlink r:id="rId3375" ref="D939"/>
    <hyperlink r:id="rId3376" ref="O939"/>
    <hyperlink r:id="rId3377" ref="Q939"/>
    <hyperlink r:id="rId3378" ref="D940"/>
    <hyperlink r:id="rId3379" ref="O940"/>
    <hyperlink r:id="rId3380" ref="Q940"/>
    <hyperlink r:id="rId3381" ref="D941"/>
    <hyperlink r:id="rId3382" ref="O941"/>
    <hyperlink r:id="rId3383" ref="Q941"/>
    <hyperlink r:id="rId3384" ref="D942"/>
    <hyperlink r:id="rId3385" ref="O942"/>
    <hyperlink r:id="rId3386" ref="Q942"/>
    <hyperlink r:id="rId3387" ref="D943"/>
    <hyperlink r:id="rId3388" ref="O943"/>
    <hyperlink r:id="rId3389" ref="Q943"/>
    <hyperlink r:id="rId3390" ref="D944"/>
    <hyperlink r:id="rId3391" ref="O944"/>
    <hyperlink r:id="rId3392" ref="Q944"/>
    <hyperlink r:id="rId3393" ref="D945"/>
    <hyperlink r:id="rId3394" ref="O945"/>
    <hyperlink r:id="rId3395" ref="Q945"/>
    <hyperlink r:id="rId3396" ref="D946"/>
    <hyperlink r:id="rId3397" ref="O946"/>
    <hyperlink r:id="rId3398" ref="Q946"/>
    <hyperlink r:id="rId3399" ref="D947"/>
    <hyperlink r:id="rId3400" ref="O947"/>
    <hyperlink r:id="rId3401" ref="Q947"/>
    <hyperlink r:id="rId3402" ref="D948"/>
    <hyperlink r:id="rId3403" location="heading=h.hp7e2dwpgu8i" ref="O948"/>
    <hyperlink r:id="rId3404" ref="Q948"/>
    <hyperlink r:id="rId3405" ref="D949"/>
    <hyperlink r:id="rId3406" ref="O949"/>
    <hyperlink r:id="rId3407" ref="Q949"/>
    <hyperlink r:id="rId3408" ref="D950"/>
    <hyperlink r:id="rId3409" ref="O950"/>
    <hyperlink r:id="rId3410" ref="Q950"/>
    <hyperlink r:id="rId3411" ref="D951"/>
    <hyperlink r:id="rId3412" ref="O951"/>
    <hyperlink r:id="rId3413" ref="Q951"/>
    <hyperlink r:id="rId3414" ref="D952"/>
    <hyperlink r:id="rId3415" ref="O952"/>
    <hyperlink r:id="rId3416" ref="Q952"/>
    <hyperlink r:id="rId3417" ref="D953"/>
    <hyperlink r:id="rId3418" location="heading=h.5idkpjxpezux" ref="O953"/>
    <hyperlink r:id="rId3419" ref="Q953"/>
    <hyperlink r:id="rId3420" ref="D954"/>
    <hyperlink r:id="rId3421" ref="O954"/>
    <hyperlink r:id="rId3422" ref="Q954"/>
    <hyperlink r:id="rId3423" ref="D955"/>
    <hyperlink r:id="rId3424" ref="O955"/>
    <hyperlink r:id="rId3425" ref="Q955"/>
    <hyperlink r:id="rId3426" ref="D956"/>
    <hyperlink r:id="rId3427" ref="O956"/>
    <hyperlink r:id="rId3428" ref="Q956"/>
    <hyperlink r:id="rId3429" ref="D957"/>
    <hyperlink r:id="rId3430" ref="O957"/>
    <hyperlink r:id="rId3431" ref="Q957"/>
    <hyperlink r:id="rId3432" ref="D958"/>
    <hyperlink r:id="rId3433" ref="O958"/>
    <hyperlink r:id="rId3434" ref="Q958"/>
    <hyperlink r:id="rId3435" ref="D959"/>
    <hyperlink r:id="rId3436" ref="O959"/>
    <hyperlink r:id="rId3437" location="_=_" ref="Q959"/>
    <hyperlink r:id="rId3438" ref="D960"/>
    <hyperlink r:id="rId3439" ref="O960"/>
    <hyperlink r:id="rId3440" ref="Q960"/>
    <hyperlink r:id="rId3441" ref="D961"/>
    <hyperlink r:id="rId3442" ref="O961"/>
    <hyperlink r:id="rId3443" ref="Q961"/>
    <hyperlink r:id="rId3444" ref="D962"/>
    <hyperlink r:id="rId3445" ref="O962"/>
    <hyperlink r:id="rId3446" ref="Q962"/>
    <hyperlink r:id="rId3447" ref="D963"/>
    <hyperlink r:id="rId3448" location="heading=h.hooz5zb5bsrm" ref="O963"/>
    <hyperlink r:id="rId3449" ref="Q963"/>
    <hyperlink r:id="rId3450" ref="D964"/>
    <hyperlink r:id="rId3451" location="heading=h.8xnre5dcwi4b" ref="O964"/>
    <hyperlink r:id="rId3452" ref="Q964"/>
    <hyperlink r:id="rId3453" ref="D965"/>
    <hyperlink r:id="rId3454" location="heading=h.qq4lmvwwa55" ref="O965"/>
    <hyperlink r:id="rId3455" ref="Q965"/>
    <hyperlink r:id="rId3456" ref="D966"/>
    <hyperlink r:id="rId3457" ref="O966"/>
    <hyperlink r:id="rId3458" ref="Q966"/>
    <hyperlink r:id="rId3459" ref="D967"/>
    <hyperlink r:id="rId3460" ref="O967"/>
    <hyperlink r:id="rId3461" ref="Q967"/>
    <hyperlink r:id="rId3462" ref="D968"/>
    <hyperlink r:id="rId3463" location="heading=h.jdulerhoyp25" ref="O968"/>
    <hyperlink r:id="rId3464" ref="Q968"/>
    <hyperlink r:id="rId3465" ref="D969"/>
    <hyperlink r:id="rId3466" ref="O969"/>
    <hyperlink r:id="rId3467" ref="Q969"/>
    <hyperlink r:id="rId3468" ref="D970"/>
    <hyperlink r:id="rId3469" ref="O970"/>
    <hyperlink r:id="rId3470" ref="Q970"/>
    <hyperlink r:id="rId3471" ref="D971"/>
    <hyperlink r:id="rId3472" ref="O971"/>
    <hyperlink r:id="rId3473" ref="Q971"/>
    <hyperlink r:id="rId3474" ref="D972"/>
    <hyperlink r:id="rId3475" ref="O972"/>
    <hyperlink r:id="rId3476" ref="Q972"/>
    <hyperlink r:id="rId3477" ref="D973"/>
    <hyperlink r:id="rId3478" location="heading=h.k102ax8g0zd7" ref="O973"/>
    <hyperlink r:id="rId3479" ref="Q973"/>
    <hyperlink r:id="rId3480" ref="D974"/>
    <hyperlink r:id="rId3481" ref="O974"/>
    <hyperlink r:id="rId3482" ref="Q974"/>
    <hyperlink r:id="rId3483" ref="D975"/>
    <hyperlink r:id="rId3484" ref="O975"/>
    <hyperlink r:id="rId3485" ref="Q975"/>
    <hyperlink r:id="rId3486" ref="D976"/>
    <hyperlink r:id="rId3487" ref="O976"/>
    <hyperlink r:id="rId3488" ref="Q976"/>
    <hyperlink r:id="rId3489" ref="D977"/>
    <hyperlink r:id="rId3490" ref="O977"/>
    <hyperlink r:id="rId3491" ref="D978"/>
    <hyperlink r:id="rId3492" ref="O978"/>
    <hyperlink r:id="rId3493" ref="D979"/>
    <hyperlink r:id="rId3494" ref="O979"/>
    <hyperlink r:id="rId3495" ref="D980"/>
    <hyperlink r:id="rId3496" ref="O980"/>
    <hyperlink r:id="rId3497" ref="D981"/>
    <hyperlink r:id="rId3498" ref="D982"/>
    <hyperlink r:id="rId3499" ref="O982"/>
    <hyperlink r:id="rId3500" ref="D983"/>
    <hyperlink r:id="rId3501" ref="O983"/>
    <hyperlink r:id="rId3502" ref="Q983"/>
    <hyperlink r:id="rId3503" ref="D984"/>
    <hyperlink r:id="rId3504" ref="O984"/>
    <hyperlink r:id="rId3505" ref="Q984"/>
    <hyperlink r:id="rId3506" ref="D985"/>
    <hyperlink r:id="rId3507" ref="O985"/>
    <hyperlink r:id="rId3508" ref="Q985"/>
    <hyperlink r:id="rId3509" ref="D986"/>
    <hyperlink r:id="rId3510" ref="O986"/>
    <hyperlink r:id="rId3511" ref="Q986"/>
    <hyperlink r:id="rId3512" ref="D987"/>
    <hyperlink r:id="rId3513" ref="O987"/>
    <hyperlink r:id="rId3514" ref="Q987"/>
    <hyperlink r:id="rId3515" ref="D988"/>
    <hyperlink r:id="rId3516" ref="O988"/>
    <hyperlink r:id="rId3517" ref="Q988"/>
    <hyperlink r:id="rId3518" ref="D989"/>
    <hyperlink r:id="rId3519" ref="O989"/>
    <hyperlink r:id="rId3520" ref="Q989"/>
    <hyperlink r:id="rId3521" ref="D990"/>
    <hyperlink r:id="rId3522" ref="O990"/>
    <hyperlink r:id="rId3523" ref="Q990"/>
    <hyperlink r:id="rId3524" ref="D991"/>
    <hyperlink r:id="rId3525" ref="O991"/>
    <hyperlink r:id="rId3526" ref="Q991"/>
    <hyperlink r:id="rId3527" ref="D992"/>
    <hyperlink r:id="rId3528" ref="O992"/>
    <hyperlink r:id="rId3529" ref="Q992"/>
    <hyperlink r:id="rId3530" ref="D993"/>
    <hyperlink r:id="rId3531" ref="O993"/>
    <hyperlink r:id="rId3532" ref="Q993"/>
    <hyperlink r:id="rId3533" ref="D994"/>
    <hyperlink r:id="rId3534" ref="O994"/>
    <hyperlink r:id="rId3535" ref="Q994"/>
    <hyperlink r:id="rId3536" ref="D995"/>
    <hyperlink r:id="rId3537" ref="O995"/>
    <hyperlink r:id="rId3538" ref="Q995"/>
    <hyperlink r:id="rId3539" ref="D996"/>
    <hyperlink r:id="rId3540" location="heading=h.8xnre5dcwi4b" ref="O996"/>
    <hyperlink r:id="rId3541" ref="Q996"/>
    <hyperlink r:id="rId3542" ref="D997"/>
    <hyperlink r:id="rId3543" ref="O997"/>
    <hyperlink r:id="rId3544" ref="Q997"/>
    <hyperlink r:id="rId3545" ref="D998"/>
    <hyperlink r:id="rId3546" ref="O998"/>
    <hyperlink r:id="rId3547" ref="Q998"/>
    <hyperlink r:id="rId3548" ref="D999"/>
    <hyperlink r:id="rId3549" ref="O999"/>
    <hyperlink r:id="rId3550" ref="Q999"/>
    <hyperlink r:id="rId3551" ref="D1000"/>
    <hyperlink r:id="rId3552" ref="O1000"/>
    <hyperlink r:id="rId3553" ref="Q1000"/>
    <hyperlink r:id="rId3554" ref="D1001"/>
    <hyperlink r:id="rId3555" ref="O1001"/>
    <hyperlink r:id="rId3556" ref="Q1001"/>
    <hyperlink r:id="rId3557" ref="D1002"/>
    <hyperlink r:id="rId3558" ref="O1002"/>
    <hyperlink r:id="rId3559" ref="Q1002"/>
    <hyperlink r:id="rId3560" ref="D1003"/>
    <hyperlink r:id="rId3561" ref="O1003"/>
    <hyperlink r:id="rId3562" ref="Q1003"/>
    <hyperlink r:id="rId3563" ref="D1004"/>
    <hyperlink r:id="rId3564" ref="O1004"/>
    <hyperlink r:id="rId3565" ref="Q1004"/>
    <hyperlink r:id="rId3566" ref="D1005"/>
    <hyperlink r:id="rId3567" location="heading=h.ydtoo5ipkbp2" ref="O1005"/>
    <hyperlink r:id="rId3568" ref="Q1005"/>
    <hyperlink r:id="rId3569" ref="D1006"/>
    <hyperlink r:id="rId3570" ref="O1006"/>
    <hyperlink r:id="rId3571" ref="Q1006"/>
    <hyperlink r:id="rId3572" ref="D1007"/>
    <hyperlink r:id="rId3573" ref="O1007"/>
    <hyperlink r:id="rId3574" ref="Q1007"/>
    <hyperlink r:id="rId3575" ref="D1008"/>
    <hyperlink r:id="rId3576" ref="O1008"/>
    <hyperlink r:id="rId3577" ref="Q1008"/>
    <hyperlink r:id="rId3578" ref="D1009"/>
    <hyperlink r:id="rId3579" ref="O1009"/>
    <hyperlink r:id="rId3580" ref="Q1009"/>
    <hyperlink r:id="rId3581" ref="D1010"/>
    <hyperlink r:id="rId3582" ref="O1010"/>
    <hyperlink r:id="rId3583" ref="Q1010"/>
    <hyperlink r:id="rId3584" ref="D1011"/>
    <hyperlink r:id="rId3585" ref="O1011"/>
    <hyperlink r:id="rId3586" ref="Q1011"/>
    <hyperlink r:id="rId3587" ref="D1012"/>
    <hyperlink r:id="rId3588" ref="O1012"/>
    <hyperlink r:id="rId3589" ref="Q1012"/>
    <hyperlink r:id="rId3590" ref="D1013"/>
    <hyperlink r:id="rId3591" ref="O1013"/>
    <hyperlink r:id="rId3592" ref="Q1013"/>
    <hyperlink r:id="rId3593" ref="D1014"/>
    <hyperlink r:id="rId3594" location="heading=h.n1ft2k6j50ft" ref="O1014"/>
    <hyperlink r:id="rId3595" ref="Q1014"/>
    <hyperlink r:id="rId3596" ref="D1015"/>
    <hyperlink r:id="rId3597" ref="O1015"/>
    <hyperlink r:id="rId3598" ref="Q1015"/>
    <hyperlink r:id="rId3599" ref="D1016"/>
    <hyperlink r:id="rId3600" ref="O1016"/>
    <hyperlink r:id="rId3601" ref="Q1016"/>
    <hyperlink r:id="rId3602" ref="D1017"/>
    <hyperlink r:id="rId3603" ref="O1017"/>
    <hyperlink r:id="rId3604" ref="Q1017"/>
    <hyperlink r:id="rId3605" ref="D1018"/>
    <hyperlink r:id="rId3606" location="heading=h.3a19d9nwiapu" ref="O1018"/>
    <hyperlink r:id="rId3607" ref="Q1018"/>
    <hyperlink r:id="rId3608" ref="D1019"/>
    <hyperlink r:id="rId3609" ref="I1019"/>
    <hyperlink r:id="rId3610" ref="O1019"/>
    <hyperlink r:id="rId3611" ref="Q1019"/>
    <hyperlink r:id="rId3612" ref="D1020"/>
    <hyperlink r:id="rId3613" ref="O1020"/>
    <hyperlink r:id="rId3614" ref="Q1020"/>
    <hyperlink r:id="rId3615" ref="D1021"/>
    <hyperlink r:id="rId3616" ref="O1021"/>
    <hyperlink r:id="rId3617" ref="Q1021"/>
    <hyperlink r:id="rId3618" ref="D1022"/>
    <hyperlink r:id="rId3619" location="heading=h.nyl6lib8edy8" ref="O1022"/>
    <hyperlink r:id="rId3620" ref="Q1022"/>
    <hyperlink r:id="rId3621" ref="D1023"/>
    <hyperlink r:id="rId3622" ref="O1023"/>
    <hyperlink r:id="rId3623" ref="Q1023"/>
    <hyperlink r:id="rId3624" ref="D1024"/>
    <hyperlink r:id="rId3625" ref="O1024"/>
    <hyperlink r:id="rId3626" ref="Q1024"/>
    <hyperlink r:id="rId3627" ref="D1025"/>
    <hyperlink r:id="rId3628" ref="O1025"/>
    <hyperlink r:id="rId3629" ref="Q1025"/>
    <hyperlink r:id="rId3630" ref="D1026"/>
    <hyperlink r:id="rId3631" location="heading=h.hooz5zb5bsrm" ref="O1026"/>
    <hyperlink r:id="rId3632" ref="Q1026"/>
    <hyperlink r:id="rId3633" ref="D1027"/>
    <hyperlink r:id="rId3634" ref="O1027"/>
    <hyperlink r:id="rId3635" ref="Q1027"/>
    <hyperlink r:id="rId3636" ref="D1028"/>
    <hyperlink r:id="rId3637" location="heading=h.vu3htowuolhk" ref="O1028"/>
    <hyperlink r:id="rId3638" ref="Q1028"/>
    <hyperlink r:id="rId3639" ref="D1029"/>
    <hyperlink r:id="rId3640" ref="O1029"/>
    <hyperlink r:id="rId3641" ref="Q1029"/>
    <hyperlink r:id="rId3642" ref="D1030"/>
    <hyperlink r:id="rId3643" ref="O1030"/>
    <hyperlink r:id="rId3644" ref="Q1030"/>
    <hyperlink r:id="rId3645" ref="D1031"/>
    <hyperlink r:id="rId3646" ref="O1031"/>
    <hyperlink r:id="rId3647" ref="Q1031"/>
    <hyperlink r:id="rId3648" ref="D1032"/>
    <hyperlink r:id="rId3649" ref="O1032"/>
    <hyperlink r:id="rId3650" ref="Q1032"/>
    <hyperlink r:id="rId3651" ref="D1033"/>
    <hyperlink r:id="rId3652" ref="O1033"/>
    <hyperlink r:id="rId3653" ref="Q1033"/>
    <hyperlink r:id="rId3654" ref="D1034"/>
    <hyperlink r:id="rId3655" ref="O1034"/>
    <hyperlink r:id="rId3656" ref="Q1034"/>
    <hyperlink r:id="rId3657" ref="D1035"/>
    <hyperlink r:id="rId3658" location="heading=h.z8ugmpwz7f23" ref="O1035"/>
    <hyperlink r:id="rId3659" ref="Q1035"/>
    <hyperlink r:id="rId3660" ref="D1036"/>
    <hyperlink r:id="rId3661" ref="O1036"/>
    <hyperlink r:id="rId3662" ref="Q1036"/>
    <hyperlink r:id="rId3663" ref="D1037"/>
    <hyperlink r:id="rId3664" ref="O1037"/>
    <hyperlink r:id="rId3665" ref="Q1037"/>
    <hyperlink r:id="rId3666" ref="D1038"/>
    <hyperlink r:id="rId3667" location="slide=id.p1" ref="O1038"/>
    <hyperlink r:id="rId3668" ref="Q1038"/>
    <hyperlink r:id="rId3669" ref="D1039"/>
    <hyperlink r:id="rId3670" location="heading=h.8xnre5dcwi4b" ref="O1039"/>
    <hyperlink r:id="rId3671" ref="Q1039"/>
    <hyperlink r:id="rId3672" ref="D1040"/>
    <hyperlink r:id="rId3673" ref="O1040"/>
    <hyperlink r:id="rId3674" ref="Q1040"/>
    <hyperlink r:id="rId3675" ref="D1041"/>
    <hyperlink r:id="rId3676" ref="O1041"/>
    <hyperlink r:id="rId3677" ref="Q1041"/>
    <hyperlink r:id="rId3678" ref="D1042"/>
    <hyperlink r:id="rId3679" ref="O1042"/>
    <hyperlink r:id="rId3680" ref="Q1042"/>
    <hyperlink r:id="rId3681" ref="D1043"/>
    <hyperlink r:id="rId3682" ref="O1043"/>
    <hyperlink r:id="rId3683" ref="Q1043"/>
    <hyperlink r:id="rId3684" ref="D1044"/>
    <hyperlink r:id="rId3685" ref="O1044"/>
    <hyperlink r:id="rId3686" ref="Q1044"/>
    <hyperlink r:id="rId3687" ref="D1045"/>
    <hyperlink r:id="rId3688" ref="O1045"/>
    <hyperlink r:id="rId3689" ref="Q1045"/>
    <hyperlink r:id="rId3690" ref="D1046"/>
    <hyperlink r:id="rId3691" ref="Q1046"/>
    <hyperlink r:id="rId3692" ref="D1047"/>
    <hyperlink r:id="rId3693" ref="O1047"/>
    <hyperlink r:id="rId3694" ref="Q1047"/>
    <hyperlink r:id="rId3695" ref="D1048"/>
    <hyperlink r:id="rId3696" ref="O1048"/>
    <hyperlink r:id="rId3697" ref="Q1048"/>
    <hyperlink r:id="rId3698" ref="D1049"/>
    <hyperlink r:id="rId3699" ref="O1049"/>
    <hyperlink r:id="rId3700" ref="Q1049"/>
    <hyperlink r:id="rId3701" ref="D1050"/>
    <hyperlink r:id="rId3702" location="heading=h.pkkjkxl2liap" ref="O1050"/>
    <hyperlink r:id="rId3703" ref="Q1050"/>
    <hyperlink r:id="rId3704" ref="D1051"/>
    <hyperlink r:id="rId3705" ref="O1051"/>
    <hyperlink r:id="rId3706" ref="Q1051"/>
    <hyperlink r:id="rId3707" ref="D1052"/>
    <hyperlink r:id="rId3708" ref="O1052"/>
    <hyperlink r:id="rId3709" ref="Q1052"/>
    <hyperlink r:id="rId3710" ref="D1053"/>
    <hyperlink r:id="rId3711" location="heading=h.hooz5zb5bsrm" ref="O1053"/>
    <hyperlink r:id="rId3712" ref="Q1053"/>
    <hyperlink r:id="rId3713" ref="D1054"/>
    <hyperlink r:id="rId3714" ref="O1054"/>
    <hyperlink r:id="rId3715" ref="Q1054"/>
    <hyperlink r:id="rId3716" ref="D1055"/>
    <hyperlink r:id="rId3717" ref="O1055"/>
    <hyperlink r:id="rId3718" ref="Q1055"/>
    <hyperlink r:id="rId3719" ref="D1056"/>
    <hyperlink r:id="rId3720" location="heading=h.z6ne0og04bp5" ref="O1056"/>
    <hyperlink r:id="rId3721" ref="Q1056"/>
    <hyperlink r:id="rId3722" ref="D1057"/>
    <hyperlink r:id="rId3723" ref="O1057"/>
    <hyperlink r:id="rId3724" ref="Q1057"/>
    <hyperlink r:id="rId3725" ref="D1058"/>
    <hyperlink r:id="rId3726" location="heading=h.nd2ijzp6ew4w" ref="O1058"/>
    <hyperlink r:id="rId3727" ref="Q1058"/>
    <hyperlink r:id="rId3728" ref="D1059"/>
    <hyperlink r:id="rId3729" ref="O1059"/>
    <hyperlink r:id="rId3730" ref="Q1059"/>
    <hyperlink r:id="rId3731" ref="D1060"/>
    <hyperlink r:id="rId3732" location="heading=h.pkkjkxl2liap" ref="O1060"/>
    <hyperlink r:id="rId3733" ref="Q1060"/>
    <hyperlink r:id="rId3734" ref="D1061"/>
    <hyperlink r:id="rId3735" location="heading=h.cj8cj6sf4vnj" ref="O1061"/>
    <hyperlink r:id="rId3736" ref="Q1061"/>
    <hyperlink r:id="rId3737" ref="D1062"/>
    <hyperlink r:id="rId3738" ref="O1062"/>
    <hyperlink r:id="rId3739" ref="Q1062"/>
    <hyperlink r:id="rId3740" ref="D1063"/>
    <hyperlink r:id="rId3741" ref="O1063"/>
    <hyperlink r:id="rId3742" ref="Q1063"/>
    <hyperlink r:id="rId3743" ref="D1064"/>
    <hyperlink r:id="rId3744" ref="O1064"/>
    <hyperlink r:id="rId3745" ref="Q1064"/>
    <hyperlink r:id="rId3746" ref="D1065"/>
    <hyperlink r:id="rId3747" ref="O1065"/>
    <hyperlink r:id="rId3748" ref="D1066"/>
    <hyperlink r:id="rId3749" ref="O1066"/>
    <hyperlink r:id="rId3750" ref="Q1066"/>
    <hyperlink r:id="rId3751" ref="D1067"/>
    <hyperlink r:id="rId3752" ref="O1067"/>
    <hyperlink r:id="rId3753" ref="Q1067"/>
    <hyperlink r:id="rId3754" ref="D1068"/>
    <hyperlink r:id="rId3755" ref="O1068"/>
    <hyperlink r:id="rId3756" ref="Q1068"/>
    <hyperlink r:id="rId3757" ref="D1069"/>
    <hyperlink r:id="rId3758" ref="O1069"/>
    <hyperlink r:id="rId3759" ref="Q1069"/>
    <hyperlink r:id="rId3760" ref="D1070"/>
    <hyperlink r:id="rId3761" location="heading=h.nph8b697loqw" ref="O1070"/>
    <hyperlink r:id="rId3762" ref="Q1070"/>
    <hyperlink r:id="rId3763" ref="D1071"/>
    <hyperlink r:id="rId3764" ref="O1071"/>
    <hyperlink r:id="rId3765" ref="Q1071"/>
    <hyperlink r:id="rId3766" ref="D1072"/>
    <hyperlink r:id="rId3767" ref="O1072"/>
    <hyperlink r:id="rId3768" ref="Q1072"/>
    <hyperlink r:id="rId3769" ref="D1073"/>
    <hyperlink r:id="rId3770" ref="O1073"/>
    <hyperlink r:id="rId3771" ref="Q1073"/>
    <hyperlink r:id="rId3772" ref="D1074"/>
    <hyperlink r:id="rId3773" ref="O1074"/>
    <hyperlink r:id="rId3774" ref="Q1074"/>
    <hyperlink r:id="rId3775" ref="D1075"/>
    <hyperlink r:id="rId3776" ref="O1075"/>
    <hyperlink r:id="rId3777" ref="Q1075"/>
    <hyperlink r:id="rId3778" ref="D1076"/>
    <hyperlink r:id="rId3779" ref="O1076"/>
    <hyperlink r:id="rId3780" ref="Q1076"/>
    <hyperlink r:id="rId3781" ref="D1077"/>
    <hyperlink r:id="rId3782" ref="O1077"/>
    <hyperlink r:id="rId3783" ref="Q1077"/>
    <hyperlink r:id="rId3784" ref="D1078"/>
    <hyperlink r:id="rId3785" ref="O1078"/>
    <hyperlink r:id="rId3786" ref="Q1078"/>
    <hyperlink r:id="rId3787" ref="D1079"/>
    <hyperlink r:id="rId3788" location="heading=h.dpo4jvmmdauv" ref="O1079"/>
    <hyperlink r:id="rId3789" ref="Q1079"/>
    <hyperlink r:id="rId3790" ref="D1080"/>
    <hyperlink r:id="rId3791" ref="O1080"/>
    <hyperlink r:id="rId3792" ref="Q1080"/>
    <hyperlink r:id="rId3793" ref="D1081"/>
    <hyperlink r:id="rId3794" ref="O1081"/>
    <hyperlink r:id="rId3795" ref="Q1081"/>
    <hyperlink r:id="rId3796" ref="D1082"/>
    <hyperlink r:id="rId3797" location="heading=h.3m5fthgqj0z4" ref="O1082"/>
    <hyperlink r:id="rId3798" ref="Q1082"/>
    <hyperlink r:id="rId3799" ref="D1083"/>
    <hyperlink r:id="rId3800" ref="O1083"/>
    <hyperlink r:id="rId3801" ref="Q1083"/>
    <hyperlink r:id="rId3802" ref="D1084"/>
    <hyperlink r:id="rId3803" ref="O1084"/>
    <hyperlink r:id="rId3804" ref="Q1084"/>
    <hyperlink r:id="rId3805" ref="D1085"/>
    <hyperlink r:id="rId3806" location="gid=1808908588" ref="O1085"/>
    <hyperlink r:id="rId3807" ref="Q1085"/>
    <hyperlink r:id="rId3808" ref="D1086"/>
    <hyperlink r:id="rId3809" ref="O1086"/>
    <hyperlink r:id="rId3810" ref="Q1086"/>
    <hyperlink r:id="rId3811" ref="D1087"/>
    <hyperlink r:id="rId3812" ref="O1087"/>
    <hyperlink r:id="rId3813" ref="Q1087"/>
    <hyperlink r:id="rId3814" ref="D1088"/>
    <hyperlink r:id="rId3815" ref="O1088"/>
    <hyperlink r:id="rId3816" ref="Q1088"/>
    <hyperlink r:id="rId3817" ref="D1089"/>
    <hyperlink r:id="rId3818" ref="O1089"/>
    <hyperlink r:id="rId3819" ref="Q1089"/>
    <hyperlink r:id="rId3820" ref="D1090"/>
    <hyperlink r:id="rId3821" location="heading=h.hooz5zb5bsrm" ref="O1090"/>
    <hyperlink r:id="rId3822" ref="Q1090"/>
    <hyperlink r:id="rId3823" ref="D1091"/>
    <hyperlink r:id="rId3824" ref="O1091"/>
    <hyperlink r:id="rId3825" ref="Q1091"/>
    <hyperlink r:id="rId3826" ref="D1092"/>
    <hyperlink r:id="rId3827" ref="O1092"/>
    <hyperlink r:id="rId3828" ref="Q1092"/>
    <hyperlink r:id="rId3829" ref="D1093"/>
    <hyperlink r:id="rId3830" location="heading=h.4s118oy3q3gx" ref="O1093"/>
    <hyperlink r:id="rId3831" ref="Q1093"/>
    <hyperlink r:id="rId3832" ref="D1094"/>
    <hyperlink r:id="rId3833" ref="O1094"/>
    <hyperlink r:id="rId3834" ref="Q1094"/>
    <hyperlink r:id="rId3835" ref="D1095"/>
    <hyperlink r:id="rId3836" ref="O1095"/>
    <hyperlink r:id="rId3837" ref="Q1095"/>
    <hyperlink r:id="rId3838" ref="D1096"/>
    <hyperlink r:id="rId3839" ref="O1096"/>
    <hyperlink r:id="rId3840" ref="Q1096"/>
    <hyperlink r:id="rId3841" ref="D1097"/>
    <hyperlink r:id="rId3842" ref="O1097"/>
    <hyperlink r:id="rId3843" ref="Q1097"/>
    <hyperlink r:id="rId3844" ref="D1098"/>
    <hyperlink r:id="rId3845" location="heading=h.qq4lmvwwa55" ref="O1098"/>
    <hyperlink r:id="rId3846" ref="Q1098"/>
    <hyperlink r:id="rId3847" ref="D1099"/>
    <hyperlink r:id="rId3848" location="gid=1468706749" ref="O1099"/>
    <hyperlink r:id="rId3849" ref="Q1099"/>
    <hyperlink r:id="rId3850" ref="D1100"/>
    <hyperlink r:id="rId3851" ref="O1100"/>
    <hyperlink r:id="rId3852" ref="Q1100"/>
    <hyperlink r:id="rId3853" ref="D1101"/>
    <hyperlink r:id="rId3854" ref="O1101"/>
    <hyperlink r:id="rId3855" ref="Q1101"/>
    <hyperlink r:id="rId3856" ref="D1102"/>
    <hyperlink r:id="rId3857" ref="O1102"/>
    <hyperlink r:id="rId3858" ref="Q1102"/>
    <hyperlink r:id="rId3859" ref="D1103"/>
    <hyperlink r:id="rId3860" ref="O1103"/>
    <hyperlink r:id="rId3861" ref="Q1103"/>
    <hyperlink r:id="rId3862" ref="D1104"/>
    <hyperlink r:id="rId3863" location="heading=h.jdulerhoyp25" ref="O1104"/>
    <hyperlink r:id="rId3864" ref="Q1104"/>
    <hyperlink r:id="rId3865" ref="D1105"/>
    <hyperlink r:id="rId3866" ref="O1105"/>
    <hyperlink r:id="rId3867" ref="Q1105"/>
    <hyperlink r:id="rId3868" ref="D1106"/>
    <hyperlink r:id="rId3869" ref="O1106"/>
    <hyperlink r:id="rId3870" ref="Q1106"/>
    <hyperlink r:id="rId3871" ref="D1107"/>
    <hyperlink r:id="rId3872" location="heading=h.8xnre5dcwi4b" ref="O1107"/>
    <hyperlink r:id="rId3873" ref="Q1107"/>
    <hyperlink r:id="rId3874" ref="D1108"/>
    <hyperlink r:id="rId3875" location="heading=h.nyz80wvngfy1" ref="O1108"/>
    <hyperlink r:id="rId3876" ref="Q1108"/>
    <hyperlink r:id="rId3877" ref="D1109"/>
    <hyperlink r:id="rId3878" ref="O1109"/>
    <hyperlink r:id="rId3879" ref="Q1109"/>
    <hyperlink r:id="rId3880" ref="D1110"/>
    <hyperlink r:id="rId3881" ref="O1110"/>
    <hyperlink r:id="rId3882" ref="Q1110"/>
    <hyperlink r:id="rId3883" ref="D1111"/>
    <hyperlink r:id="rId3884" ref="O1111"/>
    <hyperlink r:id="rId3885" ref="Q1111"/>
    <hyperlink r:id="rId3886" ref="D1112"/>
    <hyperlink r:id="rId3887" ref="O1112"/>
    <hyperlink r:id="rId3888" ref="Q1112"/>
    <hyperlink r:id="rId3889" ref="D1113"/>
    <hyperlink r:id="rId3890" ref="O1113"/>
    <hyperlink r:id="rId3891" ref="Q1113"/>
    <hyperlink r:id="rId3892" ref="D1114"/>
    <hyperlink r:id="rId3893" ref="O1114"/>
    <hyperlink r:id="rId3894" ref="Q1114"/>
    <hyperlink r:id="rId3895" ref="D1115"/>
    <hyperlink r:id="rId3896" location="heading=h.hooz5zb5bsrm" ref="O1115"/>
    <hyperlink r:id="rId3897" ref="Q1115"/>
    <hyperlink r:id="rId3898" ref="D1116"/>
    <hyperlink r:id="rId3899" ref="O1116"/>
    <hyperlink r:id="rId3900" ref="Q1116"/>
    <hyperlink r:id="rId3901" ref="D1117"/>
    <hyperlink r:id="rId3902" ref="O1117"/>
    <hyperlink r:id="rId3903" ref="Q1117"/>
    <hyperlink r:id="rId3904" ref="D1118"/>
    <hyperlink r:id="rId3905" ref="O1118"/>
    <hyperlink r:id="rId3906" ref="Q1118"/>
    <hyperlink r:id="rId3907" ref="D1119"/>
    <hyperlink r:id="rId3908" location="heading=h.mvtorz1l1mls" ref="O1119"/>
    <hyperlink r:id="rId3909" ref="Q1119"/>
    <hyperlink r:id="rId3910" ref="D1120"/>
    <hyperlink r:id="rId3911" ref="O1120"/>
    <hyperlink r:id="rId3912" ref="Q1120"/>
    <hyperlink r:id="rId3913" ref="D1121"/>
    <hyperlink r:id="rId3914" ref="O1121"/>
    <hyperlink r:id="rId3915" ref="Q1121"/>
    <hyperlink r:id="rId3916" ref="D1122"/>
    <hyperlink r:id="rId3917" ref="O1122"/>
    <hyperlink r:id="rId3918" ref="Q1122"/>
    <hyperlink r:id="rId3919" ref="D1123"/>
    <hyperlink r:id="rId3920" ref="O1123"/>
    <hyperlink r:id="rId3921" ref="Q1123"/>
    <hyperlink r:id="rId3922" ref="D1124"/>
    <hyperlink r:id="rId3923" ref="O1124"/>
    <hyperlink r:id="rId3924" ref="Q1124"/>
    <hyperlink r:id="rId3925" ref="D1125"/>
    <hyperlink r:id="rId3926" ref="O1125"/>
    <hyperlink r:id="rId3927" ref="Q1125"/>
    <hyperlink r:id="rId3928" ref="D1126"/>
    <hyperlink r:id="rId3929" ref="O1126"/>
    <hyperlink r:id="rId3930" ref="Q1126"/>
    <hyperlink r:id="rId3931" ref="D1127"/>
    <hyperlink r:id="rId3932" location="heading=h.qvtf7ujdfx5t" ref="O1127"/>
    <hyperlink r:id="rId3933" ref="Q1127"/>
    <hyperlink r:id="rId3934" ref="D1128"/>
    <hyperlink r:id="rId3935" ref="O1128"/>
    <hyperlink r:id="rId3936" ref="Q1128"/>
    <hyperlink r:id="rId3937" ref="D1129"/>
    <hyperlink r:id="rId3938" ref="O1129"/>
    <hyperlink r:id="rId3939" ref="Q1129"/>
    <hyperlink r:id="rId3940" ref="D1130"/>
    <hyperlink r:id="rId3941" location="heading=h.hztga4mn3tjr" ref="O1130"/>
    <hyperlink r:id="rId3942" ref="Q1130"/>
    <hyperlink r:id="rId3943" ref="D1131"/>
    <hyperlink r:id="rId3944" ref="O1131"/>
    <hyperlink r:id="rId3945" ref="Q1131"/>
    <hyperlink r:id="rId3946" ref="D1132"/>
    <hyperlink r:id="rId3947" ref="O1132"/>
    <hyperlink r:id="rId3948" ref="Q1132"/>
    <hyperlink r:id="rId3949" ref="D1133"/>
    <hyperlink r:id="rId3950" ref="O1133"/>
    <hyperlink r:id="rId3951" ref="Q1133"/>
    <hyperlink r:id="rId3952" ref="D1134"/>
    <hyperlink r:id="rId3953" ref="O1134"/>
    <hyperlink r:id="rId3954" ref="Q1134"/>
    <hyperlink r:id="rId3955" ref="D1135"/>
    <hyperlink r:id="rId3956" ref="O1135"/>
    <hyperlink r:id="rId3957" ref="Q1135"/>
    <hyperlink r:id="rId3958" ref="D1136"/>
    <hyperlink r:id="rId3959" ref="O1136"/>
    <hyperlink r:id="rId3960" ref="Q1136"/>
    <hyperlink r:id="rId3961" ref="D1137"/>
    <hyperlink r:id="rId3962" ref="O1137"/>
    <hyperlink r:id="rId3963" ref="Q1137"/>
    <hyperlink r:id="rId3964" ref="D1138"/>
    <hyperlink r:id="rId3965" location="heading=h.qq4lmvwwa55" ref="O1138"/>
    <hyperlink r:id="rId3966" ref="Q1138"/>
    <hyperlink r:id="rId3967" ref="D1139"/>
    <hyperlink r:id="rId3968" ref="O1139"/>
    <hyperlink r:id="rId3969" ref="Q1139"/>
    <hyperlink r:id="rId3970" ref="D1140"/>
    <hyperlink r:id="rId3971" ref="O1140"/>
    <hyperlink r:id="rId3972" ref="Q1140"/>
    <hyperlink r:id="rId3973" ref="D1141"/>
    <hyperlink r:id="rId3974" ref="O1141"/>
    <hyperlink r:id="rId3975" ref="Q1141"/>
    <hyperlink r:id="rId3976" ref="D1142"/>
    <hyperlink r:id="rId3977" ref="O1142"/>
    <hyperlink r:id="rId3978" ref="Q1142"/>
    <hyperlink r:id="rId3979" ref="D1143"/>
    <hyperlink r:id="rId3980" ref="O1143"/>
    <hyperlink r:id="rId3981" ref="Q1143"/>
    <hyperlink r:id="rId3982" ref="D1144"/>
    <hyperlink r:id="rId3983" location="heading=h.rgf2xxluh20r" ref="O1144"/>
    <hyperlink r:id="rId3984" ref="Q1144"/>
    <hyperlink r:id="rId3985" ref="D1145"/>
    <hyperlink r:id="rId3986" ref="O1145"/>
    <hyperlink r:id="rId3987" ref="Q1145"/>
    <hyperlink r:id="rId3988" ref="D1146"/>
    <hyperlink r:id="rId3989" ref="O1146"/>
    <hyperlink r:id="rId3990" ref="Q1146"/>
    <hyperlink r:id="rId3991" ref="D1147"/>
    <hyperlink r:id="rId3992" ref="O1147"/>
    <hyperlink r:id="rId3993" ref="Q1147"/>
    <hyperlink r:id="rId3994" ref="D1148"/>
    <hyperlink r:id="rId3995" location="heading=h.gjdgxs" ref="O1148"/>
    <hyperlink r:id="rId3996" ref="Q1148"/>
    <hyperlink r:id="rId3997" ref="D1149"/>
    <hyperlink r:id="rId3998" ref="O1149"/>
    <hyperlink r:id="rId3999" ref="Q1149"/>
    <hyperlink r:id="rId4000" ref="D1150"/>
    <hyperlink r:id="rId4001" ref="O1150"/>
    <hyperlink r:id="rId4002" ref="Q1150"/>
    <hyperlink r:id="rId4003" ref="D1151"/>
    <hyperlink r:id="rId4004" ref="O1151"/>
    <hyperlink r:id="rId4005" ref="Q1151"/>
    <hyperlink r:id="rId4006" ref="D1152"/>
    <hyperlink r:id="rId4007" ref="O1152"/>
    <hyperlink r:id="rId4008" ref="Q1152"/>
    <hyperlink r:id="rId4009" ref="D1153"/>
    <hyperlink r:id="rId4010" ref="O1153"/>
    <hyperlink r:id="rId4011" ref="Q1153"/>
    <hyperlink r:id="rId4012" ref="D1154"/>
    <hyperlink r:id="rId4013" ref="O1154"/>
    <hyperlink r:id="rId4014" ref="Q1154"/>
    <hyperlink r:id="rId4015" ref="D1155"/>
    <hyperlink r:id="rId4016" ref="O1155"/>
    <hyperlink r:id="rId4017" ref="Q1155"/>
    <hyperlink r:id="rId4018" ref="D1156"/>
    <hyperlink r:id="rId4019" ref="O1156"/>
    <hyperlink r:id="rId4020" ref="Q1156"/>
    <hyperlink r:id="rId4021" ref="D1157"/>
    <hyperlink r:id="rId4022" ref="O1157"/>
    <hyperlink r:id="rId4023" ref="Q1157"/>
    <hyperlink r:id="rId4024" ref="D1158"/>
    <hyperlink r:id="rId4025" ref="O1158"/>
    <hyperlink r:id="rId4026" ref="Q1158"/>
    <hyperlink r:id="rId4027" ref="D1159"/>
    <hyperlink r:id="rId4028" ref="O1159"/>
    <hyperlink r:id="rId4029" ref="Q1159"/>
    <hyperlink r:id="rId4030" ref="D1160"/>
    <hyperlink r:id="rId4031" ref="O1160"/>
    <hyperlink r:id="rId4032" ref="Q1160"/>
    <hyperlink r:id="rId4033" ref="D1161"/>
    <hyperlink r:id="rId4034" ref="O1161"/>
    <hyperlink r:id="rId4035" ref="Q1161"/>
    <hyperlink r:id="rId4036" ref="D1162"/>
    <hyperlink r:id="rId4037" ref="O1162"/>
    <hyperlink r:id="rId4038" ref="Q1162"/>
    <hyperlink r:id="rId4039" ref="D1163"/>
    <hyperlink r:id="rId4040" ref="O1163"/>
    <hyperlink r:id="rId4041" ref="Q1163"/>
    <hyperlink r:id="rId4042" ref="D1164"/>
    <hyperlink r:id="rId4043" ref="O1164"/>
    <hyperlink r:id="rId4044" ref="Q1164"/>
    <hyperlink r:id="rId4045" ref="D1165"/>
    <hyperlink r:id="rId4046" ref="O1165"/>
    <hyperlink r:id="rId4047" ref="Q1165"/>
    <hyperlink r:id="rId4048" ref="D1166"/>
    <hyperlink r:id="rId4049" ref="O1166"/>
    <hyperlink r:id="rId4050" ref="Q1166"/>
    <hyperlink r:id="rId4051" ref="D1167"/>
    <hyperlink r:id="rId4052" ref="O1167"/>
    <hyperlink r:id="rId4053" ref="Q1167"/>
    <hyperlink r:id="rId4054" ref="D1168"/>
    <hyperlink r:id="rId4055" location="heading=h.p34xb08reyth" ref="O1168"/>
    <hyperlink r:id="rId4056" ref="Q1168"/>
    <hyperlink r:id="rId4057" ref="D1169"/>
    <hyperlink r:id="rId4058" ref="O1169"/>
    <hyperlink r:id="rId4059" ref="Q1169"/>
    <hyperlink r:id="rId4060" ref="D1170"/>
    <hyperlink r:id="rId4061" location="heading=h.o52t63lb26uk" ref="O1170"/>
    <hyperlink r:id="rId4062" ref="Q1170"/>
    <hyperlink r:id="rId4063" ref="D1171"/>
    <hyperlink r:id="rId4064" ref="I1171"/>
    <hyperlink r:id="rId4065" ref="O1171"/>
    <hyperlink r:id="rId4066" ref="Q1171"/>
    <hyperlink r:id="rId4067" ref="D1172"/>
    <hyperlink r:id="rId4068" location="heading=h.qu01b7j5yw4k" ref="O1172"/>
    <hyperlink r:id="rId4069" ref="Q1172"/>
    <hyperlink r:id="rId4070" ref="D1173"/>
    <hyperlink r:id="rId4071" ref="O1173"/>
    <hyperlink r:id="rId4072" ref="Q1173"/>
    <hyperlink r:id="rId4073" ref="D1174"/>
    <hyperlink r:id="rId4074" ref="O1174"/>
    <hyperlink r:id="rId4075" ref="Q1174"/>
    <hyperlink r:id="rId4076" ref="D1175"/>
    <hyperlink r:id="rId4077" ref="O1175"/>
    <hyperlink r:id="rId4078" ref="Q1175"/>
    <hyperlink r:id="rId4079" ref="D1176"/>
    <hyperlink r:id="rId4080" ref="O1176"/>
    <hyperlink r:id="rId4081" ref="Q1176"/>
    <hyperlink r:id="rId4082" ref="D1177"/>
    <hyperlink r:id="rId4083" ref="O1177"/>
    <hyperlink r:id="rId4084" ref="Q1177"/>
    <hyperlink r:id="rId4085" ref="D1178"/>
    <hyperlink r:id="rId4086" ref="O1178"/>
    <hyperlink r:id="rId4087" ref="Q1178"/>
    <hyperlink r:id="rId4088" ref="D1179"/>
    <hyperlink r:id="rId4089" ref="O1179"/>
    <hyperlink r:id="rId4090" ref="Q1179"/>
    <hyperlink r:id="rId4091" ref="D1180"/>
    <hyperlink r:id="rId4092" ref="O1180"/>
    <hyperlink r:id="rId4093" ref="Q1180"/>
    <hyperlink r:id="rId4094" ref="D1181"/>
    <hyperlink r:id="rId4095" ref="O1181"/>
    <hyperlink r:id="rId4096" ref="Q1181"/>
    <hyperlink r:id="rId4097" ref="D1182"/>
    <hyperlink r:id="rId4098" location="slide=id.p1" ref="O1182"/>
    <hyperlink r:id="rId4099" ref="Q1182"/>
    <hyperlink r:id="rId4100" ref="D1183"/>
    <hyperlink r:id="rId4101" ref="O1183"/>
    <hyperlink r:id="rId4102" ref="Q1183"/>
    <hyperlink r:id="rId4103" ref="D1184"/>
    <hyperlink r:id="rId4104" ref="O1184"/>
    <hyperlink r:id="rId4105" ref="Q1184"/>
    <hyperlink r:id="rId4106" ref="D1185"/>
    <hyperlink r:id="rId4107" ref="O1185"/>
    <hyperlink r:id="rId4108" ref="Q1185"/>
    <hyperlink r:id="rId4109" ref="D1186"/>
    <hyperlink r:id="rId4110" ref="O1186"/>
    <hyperlink r:id="rId4111" ref="Q1186"/>
    <hyperlink r:id="rId4112" ref="D1187"/>
    <hyperlink r:id="rId4113" ref="O1187"/>
    <hyperlink r:id="rId4114" ref="Q1187"/>
    <hyperlink r:id="rId4115" ref="D1188"/>
    <hyperlink r:id="rId4116" ref="O1188"/>
    <hyperlink r:id="rId4117" ref="Q1188"/>
    <hyperlink r:id="rId4118" ref="D1189"/>
    <hyperlink r:id="rId4119" ref="O1189"/>
    <hyperlink r:id="rId4120" ref="Q1189"/>
    <hyperlink r:id="rId4121" ref="D1190"/>
    <hyperlink r:id="rId4122" ref="O1190"/>
    <hyperlink r:id="rId4123" ref="Q1190"/>
    <hyperlink r:id="rId4124" ref="D1191"/>
    <hyperlink r:id="rId4125" ref="O1191"/>
    <hyperlink r:id="rId4126" ref="Q1191"/>
    <hyperlink r:id="rId4127" ref="D1192"/>
    <hyperlink r:id="rId4128" location="heading=h.ujtfxhnncbk" ref="O1192"/>
    <hyperlink r:id="rId4129" ref="Q1192"/>
    <hyperlink r:id="rId4130" ref="D1193"/>
    <hyperlink r:id="rId4131" ref="O1193"/>
    <hyperlink r:id="rId4132" ref="Q1193"/>
    <hyperlink r:id="rId4133" ref="D1194"/>
    <hyperlink r:id="rId4134" ref="O1194"/>
    <hyperlink r:id="rId4135" ref="Q1194"/>
    <hyperlink r:id="rId4136" ref="D1195"/>
    <hyperlink r:id="rId4137" ref="O1195"/>
    <hyperlink r:id="rId4138" ref="Q1195"/>
    <hyperlink r:id="rId4139" ref="D1196"/>
    <hyperlink r:id="rId4140" ref="O1196"/>
    <hyperlink r:id="rId4141" ref="Q1196"/>
    <hyperlink r:id="rId4142" ref="D1197"/>
    <hyperlink r:id="rId4143" ref="O1197"/>
    <hyperlink r:id="rId4144" ref="Q1197"/>
    <hyperlink r:id="rId4145" ref="D1198"/>
    <hyperlink r:id="rId4146" ref="O1198"/>
    <hyperlink r:id="rId4147" ref="Q1198"/>
    <hyperlink r:id="rId4148" ref="D1199"/>
    <hyperlink r:id="rId4149" ref="O1199"/>
    <hyperlink r:id="rId4150" ref="Q1199"/>
    <hyperlink r:id="rId4151" ref="D1200"/>
    <hyperlink r:id="rId4152" ref="O1200"/>
    <hyperlink r:id="rId4153" ref="Q1200"/>
    <hyperlink r:id="rId4154" ref="D1201"/>
    <hyperlink r:id="rId4155" ref="O1201"/>
    <hyperlink r:id="rId4156" ref="Q1201"/>
    <hyperlink r:id="rId4157" ref="D1202"/>
    <hyperlink r:id="rId4158" ref="O1202"/>
    <hyperlink r:id="rId4159" ref="Q1202"/>
    <hyperlink r:id="rId4160" ref="D1203"/>
    <hyperlink r:id="rId4161" ref="O1203"/>
    <hyperlink r:id="rId4162" ref="Q1203"/>
    <hyperlink r:id="rId4163" ref="D1204"/>
    <hyperlink r:id="rId4164" ref="O1204"/>
    <hyperlink r:id="rId4165" ref="Q1204"/>
    <hyperlink r:id="rId4166" ref="D1205"/>
    <hyperlink r:id="rId4167" ref="O1205"/>
    <hyperlink r:id="rId4168" ref="Q1205"/>
    <hyperlink r:id="rId4169" ref="D1206"/>
    <hyperlink r:id="rId4170" ref="O1206"/>
    <hyperlink r:id="rId4171" ref="Q1206"/>
    <hyperlink r:id="rId4172" ref="D1207"/>
    <hyperlink r:id="rId4173" ref="O1207"/>
    <hyperlink r:id="rId4174" ref="Q1207"/>
    <hyperlink r:id="rId4175" ref="D1208"/>
    <hyperlink r:id="rId4176" ref="O1208"/>
    <hyperlink r:id="rId4177" ref="Q1208"/>
    <hyperlink r:id="rId4178" ref="D1209"/>
    <hyperlink r:id="rId4179" ref="O1209"/>
    <hyperlink r:id="rId4180" ref="Q1209"/>
    <hyperlink r:id="rId4181" ref="D1210"/>
    <hyperlink r:id="rId4182" ref="O1210"/>
    <hyperlink r:id="rId4183" ref="Q1210"/>
    <hyperlink r:id="rId4184" ref="D1211"/>
    <hyperlink r:id="rId4185" ref="O1211"/>
    <hyperlink r:id="rId4186" ref="Q1211"/>
    <hyperlink r:id="rId4187" ref="D1212"/>
    <hyperlink r:id="rId4188" ref="O1212"/>
    <hyperlink r:id="rId4189" ref="Q1212"/>
    <hyperlink r:id="rId4190" ref="D1213"/>
    <hyperlink r:id="rId4191" ref="O1213"/>
    <hyperlink r:id="rId4192" ref="Q1213"/>
    <hyperlink r:id="rId4193" ref="D1214"/>
    <hyperlink r:id="rId4194" ref="O1214"/>
    <hyperlink r:id="rId4195" ref="Q1214"/>
    <hyperlink r:id="rId4196" ref="D1215"/>
    <hyperlink r:id="rId4197" ref="O1215"/>
    <hyperlink r:id="rId4198" ref="Q1215"/>
    <hyperlink r:id="rId4199" ref="D1216"/>
    <hyperlink r:id="rId4200" ref="O1216"/>
    <hyperlink r:id="rId4201" ref="Q1216"/>
    <hyperlink r:id="rId4202" ref="D1217"/>
    <hyperlink r:id="rId4203" ref="O1217"/>
    <hyperlink r:id="rId4204" ref="Q1217"/>
    <hyperlink r:id="rId4205" ref="D1218"/>
    <hyperlink r:id="rId4206" ref="O1218"/>
    <hyperlink r:id="rId4207" ref="Q1218"/>
    <hyperlink r:id="rId4208" ref="D1219"/>
    <hyperlink r:id="rId4209" ref="O1219"/>
    <hyperlink r:id="rId4210" ref="Q1219"/>
    <hyperlink r:id="rId4211" ref="D1220"/>
    <hyperlink r:id="rId4212" ref="O1220"/>
    <hyperlink r:id="rId4213" ref="Q1220"/>
    <hyperlink r:id="rId4214" ref="D1221"/>
    <hyperlink r:id="rId4215" location="heading=h.gjdgxs" ref="O1221"/>
    <hyperlink r:id="rId4216" ref="Q1221"/>
    <hyperlink r:id="rId4217" ref="D1222"/>
    <hyperlink r:id="rId4218" ref="O1222"/>
    <hyperlink r:id="rId4219" ref="Q1222"/>
    <hyperlink r:id="rId4220" ref="D1223"/>
    <hyperlink r:id="rId4221" ref="O1223"/>
    <hyperlink r:id="rId4222" ref="Q1223"/>
    <hyperlink r:id="rId4223" ref="D1224"/>
    <hyperlink r:id="rId4224" ref="O1224"/>
    <hyperlink r:id="rId4225" ref="Q1224"/>
    <hyperlink r:id="rId4226" ref="D1225"/>
    <hyperlink r:id="rId4227" ref="O1225"/>
    <hyperlink r:id="rId4228" ref="Q1225"/>
    <hyperlink r:id="rId4229" ref="D1226"/>
    <hyperlink r:id="rId4230" ref="O1226"/>
    <hyperlink r:id="rId4231" ref="Q1226"/>
    <hyperlink r:id="rId4232" ref="D1227"/>
    <hyperlink r:id="rId4233" ref="O1227"/>
    <hyperlink r:id="rId4234" ref="Q1227"/>
    <hyperlink r:id="rId4235" ref="D1228"/>
    <hyperlink r:id="rId4236" ref="O1228"/>
    <hyperlink r:id="rId4237" ref="Q1228"/>
    <hyperlink r:id="rId4238" ref="D1229"/>
    <hyperlink r:id="rId4239" ref="O1229"/>
    <hyperlink r:id="rId4240" ref="Q1229"/>
    <hyperlink r:id="rId4241" ref="D1230"/>
    <hyperlink r:id="rId4242" ref="O1230"/>
    <hyperlink r:id="rId4243" ref="Q1230"/>
    <hyperlink r:id="rId4244" ref="D1231"/>
    <hyperlink r:id="rId4245" ref="O1231"/>
    <hyperlink r:id="rId4246" ref="Q1231"/>
    <hyperlink r:id="rId4247" ref="D1232"/>
    <hyperlink r:id="rId4248" ref="O1232"/>
    <hyperlink r:id="rId4249" ref="Q1232"/>
    <hyperlink r:id="rId4250" ref="D1233"/>
    <hyperlink r:id="rId4251" ref="O1233"/>
    <hyperlink r:id="rId4252" ref="Q1233"/>
    <hyperlink r:id="rId4253" ref="D1234"/>
    <hyperlink r:id="rId4254" ref="O1234"/>
    <hyperlink r:id="rId4255" ref="Q1234"/>
    <hyperlink r:id="rId4256" ref="D1235"/>
    <hyperlink r:id="rId4257" ref="O1235"/>
    <hyperlink r:id="rId4258" ref="Q1235"/>
    <hyperlink r:id="rId4259" ref="D1236"/>
    <hyperlink r:id="rId4260" location="heading=h.jfg263d6le8c" ref="O1236"/>
    <hyperlink r:id="rId4261" ref="Q1236"/>
    <hyperlink r:id="rId4262" ref="D1237"/>
    <hyperlink r:id="rId4263" ref="O1237"/>
    <hyperlink r:id="rId4264" ref="Q1237"/>
    <hyperlink r:id="rId4265" ref="D1238"/>
    <hyperlink r:id="rId4266" ref="O1238"/>
    <hyperlink r:id="rId4267" location="/" ref="Q1238"/>
    <hyperlink r:id="rId4268" ref="D1239"/>
    <hyperlink r:id="rId4269" ref="O1239"/>
    <hyperlink r:id="rId4270" ref="Q1239"/>
    <hyperlink r:id="rId4271" ref="D1240"/>
    <hyperlink r:id="rId4272" ref="O1240"/>
    <hyperlink r:id="rId4273" ref="Q1240"/>
    <hyperlink r:id="rId4274" ref="D1241"/>
    <hyperlink r:id="rId4275" ref="O1241"/>
    <hyperlink r:id="rId4276" ref="Q1241"/>
    <hyperlink r:id="rId4277" ref="D1242"/>
    <hyperlink r:id="rId4278" ref="O1242"/>
    <hyperlink r:id="rId4279" ref="Q1242"/>
    <hyperlink r:id="rId4280" ref="D1243"/>
    <hyperlink r:id="rId4281" ref="O1243"/>
    <hyperlink r:id="rId4282" ref="Q1243"/>
    <hyperlink r:id="rId4283" ref="D1244"/>
    <hyperlink r:id="rId4284" location="heading=h.lorzippy5pee" ref="O1244"/>
    <hyperlink r:id="rId4285" ref="Q1244"/>
    <hyperlink r:id="rId4286" ref="D1245"/>
    <hyperlink r:id="rId4287" ref="O1245"/>
    <hyperlink r:id="rId4288" ref="Q1245"/>
    <hyperlink r:id="rId4289" ref="D1246"/>
    <hyperlink r:id="rId4290" ref="O1246"/>
    <hyperlink r:id="rId4291" ref="Q1246"/>
    <hyperlink r:id="rId4292" ref="D1247"/>
    <hyperlink r:id="rId4293" ref="O1247"/>
    <hyperlink r:id="rId4294" ref="Q1247"/>
    <hyperlink r:id="rId4295" ref="D1248"/>
    <hyperlink r:id="rId4296" ref="O1248"/>
    <hyperlink r:id="rId4297" ref="Q1248"/>
    <hyperlink r:id="rId4298" ref="D1249"/>
    <hyperlink r:id="rId4299" ref="O1249"/>
    <hyperlink r:id="rId4300" ref="Q1249"/>
    <hyperlink r:id="rId4301" ref="D1250"/>
    <hyperlink r:id="rId4302" ref="O1250"/>
    <hyperlink r:id="rId4303" ref="Q1250"/>
    <hyperlink r:id="rId4304" ref="D1251"/>
    <hyperlink r:id="rId4305" ref="O1251"/>
    <hyperlink r:id="rId4306" ref="Q1251"/>
    <hyperlink r:id="rId4307" ref="D1252"/>
    <hyperlink r:id="rId4308" ref="O1252"/>
    <hyperlink r:id="rId4309" ref="Q1252"/>
    <hyperlink r:id="rId4310" ref="D1253"/>
    <hyperlink r:id="rId4311" ref="O1253"/>
    <hyperlink r:id="rId4312" ref="Q1253"/>
    <hyperlink r:id="rId4313" ref="D1254"/>
    <hyperlink r:id="rId4314" ref="O1254"/>
    <hyperlink r:id="rId4315" ref="Q1254"/>
    <hyperlink r:id="rId4316" ref="D1255"/>
    <hyperlink r:id="rId4317" ref="O1255"/>
    <hyperlink r:id="rId4318" ref="Q1255"/>
    <hyperlink r:id="rId4319" ref="D1256"/>
    <hyperlink r:id="rId4320" location="heading=h.ut3ygipfkfyy" ref="O1256"/>
    <hyperlink r:id="rId4321" ref="Q1256"/>
    <hyperlink r:id="rId4322" ref="D1257"/>
    <hyperlink r:id="rId4323" location="heading=h.emjmu9s6nd1n" ref="O1257"/>
    <hyperlink r:id="rId4324" ref="Q1257"/>
    <hyperlink r:id="rId4325" ref="D1258"/>
    <hyperlink r:id="rId4326" ref="O1258"/>
    <hyperlink r:id="rId4327" ref="Q1258"/>
    <hyperlink r:id="rId4328" ref="D1259"/>
    <hyperlink r:id="rId4329" location="heading=h.8xnre5dcwi4b" ref="O1259"/>
    <hyperlink r:id="rId4330" ref="Q1259"/>
    <hyperlink r:id="rId4331" ref="D1260"/>
    <hyperlink r:id="rId4332" ref="O1260"/>
    <hyperlink r:id="rId4333" ref="Q1260"/>
    <hyperlink r:id="rId4334" ref="D1261"/>
    <hyperlink r:id="rId4335" ref="O1261"/>
    <hyperlink r:id="rId4336" ref="Q1261"/>
    <hyperlink r:id="rId4337" ref="D1262"/>
    <hyperlink r:id="rId4338" ref="O1262"/>
    <hyperlink r:id="rId4339" ref="Q1262"/>
    <hyperlink r:id="rId4340" ref="D1263"/>
    <hyperlink r:id="rId4341" ref="O1263"/>
    <hyperlink r:id="rId4342" ref="Q1263"/>
    <hyperlink r:id="rId4343" ref="D1264"/>
    <hyperlink r:id="rId4344" ref="O1264"/>
    <hyperlink r:id="rId4345" ref="Q1264"/>
    <hyperlink r:id="rId4346" ref="D1265"/>
    <hyperlink r:id="rId4347" ref="O1265"/>
    <hyperlink r:id="rId4348" ref="Q1265"/>
    <hyperlink r:id="rId4349" ref="D1266"/>
    <hyperlink r:id="rId4350" ref="O1266"/>
    <hyperlink r:id="rId4351" ref="Q1266"/>
    <hyperlink r:id="rId4352" ref="D1267"/>
    <hyperlink r:id="rId4353" ref="O1267"/>
    <hyperlink r:id="rId4354" ref="Q1267"/>
    <hyperlink r:id="rId4355" ref="D1268"/>
    <hyperlink r:id="rId4356" ref="O1268"/>
    <hyperlink r:id="rId4357" ref="Q1268"/>
    <hyperlink r:id="rId4358" ref="D1269"/>
    <hyperlink r:id="rId4359" ref="O1269"/>
    <hyperlink r:id="rId4360" ref="Q1269"/>
    <hyperlink r:id="rId4361" ref="D1270"/>
    <hyperlink r:id="rId4362" ref="O1270"/>
    <hyperlink r:id="rId4363" ref="Q1270"/>
    <hyperlink r:id="rId4364" ref="D1271"/>
    <hyperlink r:id="rId4365" ref="O1271"/>
    <hyperlink r:id="rId4366" ref="Q1271"/>
    <hyperlink r:id="rId4367" ref="D1272"/>
    <hyperlink r:id="rId4368" ref="O1272"/>
    <hyperlink r:id="rId4369" ref="Q1272"/>
    <hyperlink r:id="rId4370" ref="D1273"/>
    <hyperlink r:id="rId4371" location="heading=h.xi5mmipdd7g3" ref="O1273"/>
    <hyperlink r:id="rId4372" ref="Q1273"/>
    <hyperlink r:id="rId4373" ref="D1274"/>
    <hyperlink r:id="rId4374" ref="O1274"/>
    <hyperlink r:id="rId4375" ref="Q1274"/>
    <hyperlink r:id="rId4376" ref="D1275"/>
    <hyperlink r:id="rId4377" ref="O1275"/>
    <hyperlink r:id="rId4378" ref="Q1275"/>
    <hyperlink r:id="rId4379" ref="D1276"/>
    <hyperlink r:id="rId4380" ref="O1276"/>
    <hyperlink r:id="rId4381" ref="Q1276"/>
    <hyperlink r:id="rId4382" ref="D1277"/>
    <hyperlink r:id="rId4383" ref="O1277"/>
    <hyperlink r:id="rId4384" ref="Q1277"/>
    <hyperlink r:id="rId4385" ref="D1278"/>
    <hyperlink r:id="rId4386" ref="O1278"/>
    <hyperlink r:id="rId4387" ref="Q1278"/>
    <hyperlink r:id="rId4388" ref="D1279"/>
    <hyperlink r:id="rId4389" ref="O1279"/>
    <hyperlink r:id="rId4390" ref="Q1279"/>
    <hyperlink r:id="rId4391" ref="D1280"/>
    <hyperlink r:id="rId4392" ref="O1280"/>
    <hyperlink r:id="rId4393" ref="Q1280"/>
    <hyperlink r:id="rId4394" ref="D1281"/>
    <hyperlink r:id="rId4395" ref="O1281"/>
    <hyperlink r:id="rId4396" ref="Q1281"/>
    <hyperlink r:id="rId4397" ref="D1282"/>
    <hyperlink r:id="rId4398" ref="O1282"/>
    <hyperlink r:id="rId4399" ref="Q1282"/>
    <hyperlink r:id="rId4400" ref="D1283"/>
    <hyperlink r:id="rId4401" ref="O1283"/>
    <hyperlink r:id="rId4402" ref="Q1283"/>
    <hyperlink r:id="rId4403" ref="D1284"/>
    <hyperlink r:id="rId4404" ref="O1284"/>
    <hyperlink r:id="rId4405" ref="Q1284"/>
    <hyperlink r:id="rId4406" ref="D1285"/>
    <hyperlink r:id="rId4407" ref="O1285"/>
    <hyperlink r:id="rId4408" ref="Q1285"/>
    <hyperlink r:id="rId4409" ref="D1286"/>
    <hyperlink r:id="rId4410" ref="O1286"/>
    <hyperlink r:id="rId4411" ref="Q1286"/>
    <hyperlink r:id="rId4412" ref="D1287"/>
    <hyperlink r:id="rId4413" ref="O1287"/>
    <hyperlink r:id="rId4414" ref="Q1287"/>
    <hyperlink r:id="rId4415" ref="D1288"/>
    <hyperlink r:id="rId4416" ref="O1288"/>
    <hyperlink r:id="rId4417" ref="Q1288"/>
    <hyperlink r:id="rId4418" ref="D1289"/>
    <hyperlink r:id="rId4419" ref="O1289"/>
    <hyperlink r:id="rId4420" ref="Q1289"/>
    <hyperlink r:id="rId4421" ref="D1290"/>
    <hyperlink r:id="rId4422" ref="O1290"/>
    <hyperlink r:id="rId4423" ref="Q1290"/>
    <hyperlink r:id="rId4424" ref="D1291"/>
    <hyperlink r:id="rId4425" ref="O1291"/>
    <hyperlink r:id="rId4426" ref="Q1291"/>
    <hyperlink r:id="rId4427" ref="D1292"/>
    <hyperlink r:id="rId4428" ref="O1292"/>
    <hyperlink r:id="rId4429" ref="Q1292"/>
    <hyperlink r:id="rId4430" ref="D1293"/>
    <hyperlink r:id="rId4431" ref="O1293"/>
    <hyperlink r:id="rId4432" ref="Q1293"/>
    <hyperlink r:id="rId4433" ref="D1294"/>
    <hyperlink r:id="rId4434" ref="O1294"/>
    <hyperlink r:id="rId4435" ref="Q1294"/>
    <hyperlink r:id="rId4436" ref="D1295"/>
    <hyperlink r:id="rId4437" ref="O1295"/>
    <hyperlink r:id="rId4438" ref="Q1295"/>
    <hyperlink r:id="rId4439" ref="D1296"/>
    <hyperlink r:id="rId4440" ref="O1296"/>
    <hyperlink r:id="rId4441" ref="Q1296"/>
    <hyperlink r:id="rId4442" ref="D1297"/>
    <hyperlink r:id="rId4443" ref="O1297"/>
    <hyperlink r:id="rId4444" ref="Q1297"/>
    <hyperlink r:id="rId4445" ref="D1298"/>
    <hyperlink r:id="rId4446" ref="O1298"/>
    <hyperlink r:id="rId4447" ref="Q1298"/>
    <hyperlink r:id="rId4448" ref="D1299"/>
    <hyperlink r:id="rId4449" ref="O1299"/>
    <hyperlink r:id="rId4450" ref="Q1299"/>
    <hyperlink r:id="rId4451" ref="D1300"/>
    <hyperlink r:id="rId4452" ref="O1300"/>
    <hyperlink r:id="rId4453" ref="Q1300"/>
    <hyperlink r:id="rId4454" ref="D1301"/>
    <hyperlink r:id="rId4455" ref="O1301"/>
    <hyperlink r:id="rId4456" ref="Q1301"/>
    <hyperlink r:id="rId4457" ref="D1302"/>
    <hyperlink r:id="rId4458" ref="O1302"/>
    <hyperlink r:id="rId4459" ref="Q1302"/>
    <hyperlink r:id="rId4460" ref="D1303"/>
    <hyperlink r:id="rId4461" ref="O1303"/>
    <hyperlink r:id="rId4462" ref="Q1303"/>
    <hyperlink r:id="rId4463" ref="D1304"/>
    <hyperlink r:id="rId4464" ref="O1304"/>
    <hyperlink r:id="rId4465" ref="Q1304"/>
    <hyperlink r:id="rId4466" ref="D1305"/>
    <hyperlink r:id="rId4467" ref="O1305"/>
    <hyperlink r:id="rId4468" ref="Q1305"/>
    <hyperlink r:id="rId4469" ref="D1306"/>
    <hyperlink r:id="rId4470" location="heading=h.gbypj6ki15ei" ref="O1306"/>
    <hyperlink r:id="rId4471" ref="Q1306"/>
    <hyperlink r:id="rId4472" ref="D1307"/>
    <hyperlink r:id="rId4473" ref="O1307"/>
    <hyperlink r:id="rId4474" ref="Q1307"/>
    <hyperlink r:id="rId4475" ref="D1308"/>
    <hyperlink r:id="rId4476" location="heading=h.8xnre5dcwi4b" ref="O1308"/>
    <hyperlink r:id="rId4477" ref="Q1308"/>
    <hyperlink r:id="rId4478" ref="D1309"/>
    <hyperlink r:id="rId4479" ref="O1309"/>
    <hyperlink r:id="rId4480" ref="Q1309"/>
    <hyperlink r:id="rId4481" ref="D1310"/>
    <hyperlink r:id="rId4482" location="heading=h.91reisg4kbbv" ref="O1310"/>
    <hyperlink r:id="rId4483" ref="Q1310"/>
    <hyperlink r:id="rId4484" ref="D1311"/>
    <hyperlink r:id="rId4485" ref="O1311"/>
    <hyperlink r:id="rId4486" ref="Q1311"/>
    <hyperlink r:id="rId4487" ref="D1312"/>
    <hyperlink r:id="rId4488" ref="O1312"/>
    <hyperlink r:id="rId4489" ref="Q1312"/>
    <hyperlink r:id="rId4490" ref="D1313"/>
    <hyperlink r:id="rId4491" ref="O1313"/>
    <hyperlink r:id="rId4492" ref="Q1313"/>
    <hyperlink r:id="rId4493" ref="D1314"/>
    <hyperlink r:id="rId4494" ref="O1314"/>
    <hyperlink r:id="rId4495" ref="Q1314"/>
    <hyperlink r:id="rId4496" ref="D1315"/>
    <hyperlink r:id="rId4497" ref="O1315"/>
    <hyperlink r:id="rId4498" ref="Q1315"/>
    <hyperlink r:id="rId4499" ref="D1316"/>
    <hyperlink r:id="rId4500" ref="O1316"/>
    <hyperlink r:id="rId4501" ref="Q1316"/>
    <hyperlink r:id="rId4502" ref="D1317"/>
    <hyperlink r:id="rId4503" ref="O1317"/>
    <hyperlink r:id="rId4504" ref="Q1317"/>
    <hyperlink r:id="rId4505" ref="D1318"/>
    <hyperlink r:id="rId4506" ref="O1318"/>
    <hyperlink r:id="rId4507" ref="Q1318"/>
    <hyperlink r:id="rId4508" ref="D1319"/>
    <hyperlink r:id="rId4509" ref="O1319"/>
    <hyperlink r:id="rId4510" ref="Q1319"/>
    <hyperlink r:id="rId4511" ref="D1320"/>
    <hyperlink r:id="rId4512" ref="O1320"/>
    <hyperlink r:id="rId4513" ref="Q1320"/>
    <hyperlink r:id="rId4514" ref="D1321"/>
    <hyperlink r:id="rId4515" ref="O1321"/>
    <hyperlink r:id="rId4516" ref="Q1321"/>
    <hyperlink r:id="rId4517" ref="D1322"/>
    <hyperlink r:id="rId4518" ref="O1322"/>
    <hyperlink r:id="rId4519" ref="Q1322"/>
    <hyperlink r:id="rId4520" ref="D1323"/>
    <hyperlink r:id="rId4521" ref="O1323"/>
    <hyperlink r:id="rId4522" ref="Q1323"/>
    <hyperlink r:id="rId4523" ref="D1324"/>
    <hyperlink r:id="rId4524" ref="O1324"/>
    <hyperlink r:id="rId4525" ref="Q1324"/>
    <hyperlink r:id="rId4526" ref="D1325"/>
    <hyperlink r:id="rId4527" location="heading=h.em92gmq23d74" ref="O1325"/>
    <hyperlink r:id="rId4528" ref="Q1325"/>
    <hyperlink r:id="rId4529" ref="D1326"/>
    <hyperlink r:id="rId4530" ref="O1326"/>
    <hyperlink r:id="rId4531" ref="Q1326"/>
    <hyperlink r:id="rId4532" ref="D1327"/>
    <hyperlink r:id="rId4533" ref="O1327"/>
    <hyperlink r:id="rId4534" ref="Q1327"/>
    <hyperlink r:id="rId4535" ref="D1328"/>
    <hyperlink r:id="rId4536" ref="O1328"/>
    <hyperlink r:id="rId4537" ref="Q1328"/>
    <hyperlink r:id="rId4538" ref="D1329"/>
    <hyperlink r:id="rId4539" ref="O1329"/>
    <hyperlink r:id="rId4540" ref="Q1329"/>
    <hyperlink r:id="rId4541" ref="D1330"/>
    <hyperlink r:id="rId4542" ref="O1330"/>
    <hyperlink r:id="rId4543" ref="Q1330"/>
    <hyperlink r:id="rId4544" ref="D1331"/>
    <hyperlink r:id="rId4545" ref="O1331"/>
    <hyperlink r:id="rId4546" ref="Q1331"/>
    <hyperlink r:id="rId4547" ref="D1332"/>
    <hyperlink r:id="rId4548" ref="O1332"/>
    <hyperlink r:id="rId4549" ref="Q1332"/>
    <hyperlink r:id="rId4550" ref="D1333"/>
    <hyperlink r:id="rId4551" location="heading=h.o0mp3jwq6skn" ref="O1333"/>
    <hyperlink r:id="rId4552" ref="Q1333"/>
    <hyperlink r:id="rId4553" ref="D1334"/>
    <hyperlink r:id="rId4554" location="heading=h.4yhrsw18p7cs" ref="O1334"/>
    <hyperlink r:id="rId4555" ref="Q1334"/>
    <hyperlink r:id="rId4556" ref="D1335"/>
    <hyperlink r:id="rId4557" ref="O1335"/>
    <hyperlink r:id="rId4558" ref="Q1335"/>
    <hyperlink r:id="rId4559" ref="D1336"/>
    <hyperlink r:id="rId4560" ref="O1336"/>
    <hyperlink r:id="rId4561" ref="Q1336"/>
    <hyperlink r:id="rId4562" ref="D1337"/>
    <hyperlink r:id="rId4563" ref="O1337"/>
    <hyperlink r:id="rId4564" ref="Q1337"/>
    <hyperlink r:id="rId4565" ref="D1338"/>
    <hyperlink r:id="rId4566" ref="O1338"/>
    <hyperlink r:id="rId4567" ref="Q1338"/>
    <hyperlink r:id="rId4568" ref="D1339"/>
    <hyperlink r:id="rId4569" ref="O1339"/>
    <hyperlink r:id="rId4570" ref="Q1339"/>
    <hyperlink r:id="rId4571" ref="D1340"/>
    <hyperlink r:id="rId4572" ref="O1340"/>
    <hyperlink r:id="rId4573" ref="Q1340"/>
    <hyperlink r:id="rId4574" ref="D1341"/>
    <hyperlink r:id="rId4575" ref="O1341"/>
    <hyperlink r:id="rId4576" ref="Q1341"/>
    <hyperlink r:id="rId4577" ref="D1342"/>
    <hyperlink r:id="rId4578" ref="O1342"/>
    <hyperlink r:id="rId4579" ref="Q1342"/>
    <hyperlink r:id="rId4580" ref="D1343"/>
    <hyperlink r:id="rId4581" ref="O1343"/>
    <hyperlink r:id="rId4582" ref="Q1343"/>
    <hyperlink r:id="rId4583" ref="D1344"/>
    <hyperlink r:id="rId4584" ref="O1344"/>
    <hyperlink r:id="rId4585" ref="Q1344"/>
    <hyperlink r:id="rId4586" ref="D1345"/>
    <hyperlink r:id="rId4587" ref="O1345"/>
    <hyperlink r:id="rId4588" ref="Q1345"/>
    <hyperlink r:id="rId4589" ref="D1346"/>
    <hyperlink r:id="rId4590" ref="O1346"/>
    <hyperlink r:id="rId4591" ref="Q1346"/>
    <hyperlink r:id="rId4592" ref="D1347"/>
    <hyperlink r:id="rId4593" ref="O1347"/>
    <hyperlink r:id="rId4594" ref="Q1347"/>
    <hyperlink r:id="rId4595" ref="D1348"/>
    <hyperlink r:id="rId4596" ref="O1348"/>
    <hyperlink r:id="rId4597" ref="Q1348"/>
    <hyperlink r:id="rId4598" ref="D1349"/>
    <hyperlink r:id="rId4599" location="heading=h.ixhaypwt61bv" ref="O1349"/>
    <hyperlink r:id="rId4600" ref="Q1349"/>
    <hyperlink r:id="rId4601" ref="D1350"/>
    <hyperlink r:id="rId4602" ref="O1350"/>
    <hyperlink r:id="rId4603" ref="Q1350"/>
    <hyperlink r:id="rId4604" ref="D1351"/>
    <hyperlink r:id="rId4605" ref="O1351"/>
    <hyperlink r:id="rId4606" ref="Q1351"/>
    <hyperlink r:id="rId4607" ref="D1352"/>
    <hyperlink r:id="rId4608" location="heading=h.ixhaypwt61bv" ref="O1352"/>
    <hyperlink r:id="rId4609" ref="Q1352"/>
    <hyperlink r:id="rId4610" ref="D1353"/>
    <hyperlink r:id="rId4611" ref="O1353"/>
    <hyperlink r:id="rId4612" ref="Q1353"/>
    <hyperlink r:id="rId4613" ref="D1354"/>
    <hyperlink r:id="rId4614" ref="O1354"/>
    <hyperlink r:id="rId4615" ref="Q1354"/>
    <hyperlink r:id="rId4616" ref="D1355"/>
    <hyperlink r:id="rId4617" ref="O1355"/>
    <hyperlink r:id="rId4618" ref="Q1355"/>
    <hyperlink r:id="rId4619" ref="D1356"/>
    <hyperlink r:id="rId4620" location="heading=h.140yk2eknkv4" ref="O1356"/>
    <hyperlink r:id="rId4621" ref="Q1356"/>
    <hyperlink r:id="rId4622" ref="D1357"/>
    <hyperlink r:id="rId4623" ref="O1357"/>
    <hyperlink r:id="rId4624" ref="Q1357"/>
    <hyperlink r:id="rId4625" ref="D1358"/>
    <hyperlink r:id="rId4626" ref="O1358"/>
    <hyperlink r:id="rId4627" ref="Q1358"/>
    <hyperlink r:id="rId4628" ref="D1359"/>
    <hyperlink r:id="rId4629" ref="O1359"/>
    <hyperlink r:id="rId4630" ref="Q1359"/>
    <hyperlink r:id="rId4631" ref="D1360"/>
    <hyperlink r:id="rId4632" location="heading=h.nyz80wvngfy1" ref="O1360"/>
    <hyperlink r:id="rId4633" ref="Q1360"/>
    <hyperlink r:id="rId4634" ref="D1361"/>
    <hyperlink r:id="rId4635" ref="O1361"/>
    <hyperlink r:id="rId4636" ref="Q1361"/>
    <hyperlink r:id="rId4637" ref="D1362"/>
    <hyperlink r:id="rId4638" ref="O1362"/>
    <hyperlink r:id="rId4639" ref="Q1362"/>
    <hyperlink r:id="rId4640" ref="D1363"/>
    <hyperlink r:id="rId4641" ref="O1363"/>
    <hyperlink r:id="rId4642" ref="Q1363"/>
    <hyperlink r:id="rId4643" ref="D1364"/>
    <hyperlink r:id="rId4644" ref="O1364"/>
    <hyperlink r:id="rId4645" ref="Q1364"/>
    <hyperlink r:id="rId4646" ref="D1365"/>
    <hyperlink r:id="rId4647" location="heading=h.c22vprsidxbv" ref="O1365"/>
    <hyperlink r:id="rId4648" ref="Q1365"/>
    <hyperlink r:id="rId4649" ref="D1366"/>
    <hyperlink r:id="rId4650" location="heading=h.3jtfoe2chtbo" ref="O1366"/>
    <hyperlink r:id="rId4651" ref="Q1366"/>
    <hyperlink r:id="rId4652" ref="D1367"/>
    <hyperlink r:id="rId4653" ref="O1367"/>
    <hyperlink r:id="rId4654" ref="Q1367"/>
    <hyperlink r:id="rId4655" ref="D1368"/>
    <hyperlink r:id="rId4656" ref="O1368"/>
    <hyperlink r:id="rId4657" ref="Q1368"/>
    <hyperlink r:id="rId4658" ref="D1369"/>
    <hyperlink r:id="rId4659" ref="D1370"/>
    <hyperlink r:id="rId4660" ref="D1371"/>
    <hyperlink r:id="rId4661" ref="D1372"/>
    <hyperlink r:id="rId4662" ref="D1373"/>
    <hyperlink r:id="rId4663" ref="D1374"/>
    <hyperlink r:id="rId4664" ref="D1375"/>
    <hyperlink r:id="rId4665" ref="O1375"/>
    <hyperlink r:id="rId4666" ref="Q1375"/>
    <hyperlink r:id="rId4667" ref="D1376"/>
    <hyperlink r:id="rId4668" ref="O1376"/>
    <hyperlink r:id="rId4669" ref="Q1376"/>
    <hyperlink r:id="rId4670" ref="D1377"/>
    <hyperlink r:id="rId4671" ref="O1377"/>
    <hyperlink r:id="rId4672" ref="Q1377"/>
    <hyperlink r:id="rId4673" ref="D1378"/>
    <hyperlink r:id="rId4674" ref="O1378"/>
    <hyperlink r:id="rId4675" ref="Q1378"/>
    <hyperlink r:id="rId4676" ref="D1379"/>
    <hyperlink r:id="rId4677" ref="O1379"/>
    <hyperlink r:id="rId4678" ref="Q1379"/>
    <hyperlink r:id="rId4679" ref="D1380"/>
    <hyperlink r:id="rId4680" ref="O1380"/>
    <hyperlink r:id="rId4681" ref="Q1380"/>
    <hyperlink r:id="rId4682" ref="D1381"/>
    <hyperlink r:id="rId4683" ref="O1381"/>
    <hyperlink r:id="rId4684" ref="Q1381"/>
    <hyperlink r:id="rId4685" ref="D1382"/>
    <hyperlink r:id="rId4686" ref="O1382"/>
    <hyperlink r:id="rId4687" ref="D1383"/>
    <hyperlink r:id="rId4688" ref="D1384"/>
    <hyperlink r:id="rId4689" ref="D1385"/>
    <hyperlink r:id="rId4690" ref="O1385"/>
    <hyperlink r:id="rId4691" ref="Q1385"/>
    <hyperlink r:id="rId4692" ref="D1386"/>
    <hyperlink r:id="rId4693" ref="O1386"/>
    <hyperlink r:id="rId4694" ref="D1387"/>
    <hyperlink r:id="rId4695" ref="O1387"/>
    <hyperlink r:id="rId4696" ref="Q1387"/>
    <hyperlink r:id="rId4697" ref="D1388"/>
    <hyperlink r:id="rId4698" ref="O1388"/>
    <hyperlink r:id="rId4699" ref="Q1388"/>
    <hyperlink r:id="rId4700" ref="D1389"/>
    <hyperlink r:id="rId4701" ref="O1389"/>
    <hyperlink r:id="rId4702" ref="Q1389"/>
    <hyperlink r:id="rId4703" ref="D1390"/>
    <hyperlink r:id="rId4704" ref="O1390"/>
    <hyperlink r:id="rId4705" ref="Q1390"/>
    <hyperlink r:id="rId4706" ref="D1391"/>
    <hyperlink r:id="rId4707" location="heading=h.2co494o4g03v" ref="O1391"/>
    <hyperlink r:id="rId4708" ref="Q1391"/>
    <hyperlink r:id="rId4709" ref="D1392"/>
    <hyperlink r:id="rId4710" ref="O1392"/>
    <hyperlink r:id="rId4711" ref="Q1392"/>
    <hyperlink r:id="rId4712" ref="D1393"/>
    <hyperlink r:id="rId4713" ref="Q1393"/>
    <hyperlink r:id="rId4714" ref="D1394"/>
    <hyperlink r:id="rId4715" ref="O1394"/>
    <hyperlink r:id="rId4716" ref="Q1394"/>
    <hyperlink r:id="rId4717" ref="D1395"/>
    <hyperlink r:id="rId4718" ref="O1395"/>
    <hyperlink r:id="rId4719" location="t=0" ref="Q1395"/>
    <hyperlink r:id="rId4720" ref="D1396"/>
    <hyperlink r:id="rId4721" ref="O1396"/>
    <hyperlink r:id="rId4722" ref="Q1396"/>
    <hyperlink r:id="rId4723" ref="D1397"/>
    <hyperlink r:id="rId4724" ref="O1397"/>
    <hyperlink r:id="rId4725" ref="Q1397"/>
    <hyperlink r:id="rId4726" ref="D1398"/>
    <hyperlink r:id="rId4727" ref="O1398"/>
    <hyperlink r:id="rId4728" ref="Q1398"/>
    <hyperlink r:id="rId4729" ref="D1399"/>
    <hyperlink r:id="rId4730" ref="O1399"/>
    <hyperlink r:id="rId4731" ref="Q1399"/>
    <hyperlink r:id="rId4732" ref="D1400"/>
    <hyperlink r:id="rId4733" ref="O1400"/>
    <hyperlink r:id="rId4734" ref="Q1400"/>
    <hyperlink r:id="rId4735" ref="D1401"/>
    <hyperlink r:id="rId4736" location="heading=h.ov13q3plffrb" ref="O1401"/>
    <hyperlink r:id="rId4737" ref="Q1401"/>
    <hyperlink r:id="rId4738" ref="D1402"/>
    <hyperlink r:id="rId4739" ref="O1402"/>
    <hyperlink r:id="rId4740" ref="Q1402"/>
    <hyperlink r:id="rId4741" ref="D1403"/>
    <hyperlink r:id="rId4742" ref="O1403"/>
    <hyperlink r:id="rId4743" ref="Q1403"/>
    <hyperlink r:id="rId4744" ref="D1404"/>
    <hyperlink r:id="rId4745" ref="O1404"/>
    <hyperlink r:id="rId4746" ref="Q1404"/>
    <hyperlink r:id="rId4747" ref="D1405"/>
    <hyperlink r:id="rId4748" ref="O1405"/>
    <hyperlink r:id="rId4749" ref="Q1405"/>
    <hyperlink r:id="rId4750" ref="D1406"/>
    <hyperlink r:id="rId4751" ref="D1407"/>
    <hyperlink r:id="rId4752" ref="D1408"/>
    <hyperlink r:id="rId4753" ref="D1409"/>
    <hyperlink r:id="rId4754" ref="D1410"/>
    <hyperlink r:id="rId4755" ref="D1411"/>
    <hyperlink r:id="rId4756" ref="D1412"/>
    <hyperlink r:id="rId4757" ref="D1413"/>
    <hyperlink r:id="rId4758" ref="D1414"/>
    <hyperlink r:id="rId4759" ref="D1415"/>
    <hyperlink r:id="rId4760" ref="D1416"/>
    <hyperlink r:id="rId4761" ref="D1417"/>
    <hyperlink r:id="rId4762" ref="D1418"/>
    <hyperlink r:id="rId4763" ref="D1419"/>
    <hyperlink r:id="rId4764" ref="D1420"/>
    <hyperlink r:id="rId4765" ref="O1420"/>
    <hyperlink r:id="rId4766" ref="Q1420"/>
    <hyperlink r:id="rId4767" ref="D1421"/>
    <hyperlink r:id="rId4768" ref="O1421"/>
    <hyperlink r:id="rId4769" ref="Q1421"/>
    <hyperlink r:id="rId4770" ref="D1422"/>
    <hyperlink r:id="rId4771" ref="O1422"/>
    <hyperlink r:id="rId4772" ref="Q1422"/>
    <hyperlink r:id="rId4773" ref="D1423"/>
    <hyperlink r:id="rId4774" ref="D1424"/>
    <hyperlink r:id="rId4775" ref="O1424"/>
    <hyperlink r:id="rId4776" ref="Q1424"/>
    <hyperlink r:id="rId4777" ref="D1425"/>
    <hyperlink r:id="rId4778" ref="O1425"/>
    <hyperlink r:id="rId4779" ref="Q1425"/>
    <hyperlink r:id="rId4780" ref="D1426"/>
    <hyperlink r:id="rId4781" ref="O1426"/>
    <hyperlink r:id="rId4782" ref="Q1426"/>
    <hyperlink r:id="rId4783" ref="D1427"/>
    <hyperlink r:id="rId4784" ref="O1427"/>
    <hyperlink r:id="rId4785" ref="Q1427"/>
    <hyperlink r:id="rId4786" ref="D1428"/>
    <hyperlink r:id="rId4787" ref="D1429"/>
    <hyperlink r:id="rId4788" ref="D1430"/>
    <hyperlink r:id="rId4789" ref="D1431"/>
    <hyperlink r:id="rId4790" ref="D1432"/>
    <hyperlink r:id="rId4791" ref="D1433"/>
    <hyperlink r:id="rId4792" ref="D1434"/>
    <hyperlink r:id="rId4793" ref="D1435"/>
    <hyperlink r:id="rId4794" ref="D1436"/>
    <hyperlink r:id="rId4795" ref="D1437"/>
    <hyperlink r:id="rId4796" ref="D1438"/>
    <hyperlink r:id="rId4797" ref="D1439"/>
    <hyperlink r:id="rId4798" ref="D1440"/>
    <hyperlink r:id="rId4799" ref="D1441"/>
    <hyperlink r:id="rId4800" ref="D1442"/>
    <hyperlink r:id="rId4801" ref="D1444"/>
    <hyperlink r:id="rId4802" ref="D1445"/>
    <hyperlink r:id="rId4803" ref="D1446"/>
    <hyperlink r:id="rId4804" ref="D1447"/>
    <hyperlink r:id="rId4805" ref="D1448"/>
    <hyperlink r:id="rId4806" ref="D1449"/>
    <hyperlink r:id="rId4807" ref="D1450"/>
    <hyperlink r:id="rId4808" ref="D1451"/>
    <hyperlink r:id="rId4809" ref="D1452"/>
    <hyperlink r:id="rId4810" ref="D1453"/>
    <hyperlink r:id="rId4811" ref="D1454"/>
    <hyperlink r:id="rId4812" ref="D1455"/>
    <hyperlink r:id="rId4813" ref="D1456"/>
    <hyperlink r:id="rId4814" ref="D1457"/>
    <hyperlink r:id="rId4815" ref="D1458"/>
    <hyperlink r:id="rId4816" ref="D1459"/>
    <hyperlink r:id="rId4817" ref="D1460"/>
    <hyperlink r:id="rId4818" ref="D1461"/>
    <hyperlink r:id="rId4819" ref="D1462"/>
    <hyperlink r:id="rId4820" ref="D1463"/>
    <hyperlink r:id="rId4821" ref="D1464"/>
    <hyperlink r:id="rId4822" ref="D1465"/>
    <hyperlink r:id="rId4823" ref="D1466"/>
    <hyperlink r:id="rId4824" ref="D1467"/>
    <hyperlink r:id="rId4825" ref="D1468"/>
    <hyperlink r:id="rId4826" ref="D1469"/>
    <hyperlink r:id="rId4827" ref="D1470"/>
    <hyperlink r:id="rId4828" ref="D1471"/>
    <hyperlink r:id="rId4829" ref="D1472"/>
    <hyperlink r:id="rId4830" ref="D1473"/>
    <hyperlink r:id="rId4831" ref="D1474"/>
    <hyperlink r:id="rId4832" ref="D1475"/>
    <hyperlink r:id="rId4833" ref="D1476"/>
    <hyperlink r:id="rId4834" ref="O1476"/>
    <hyperlink r:id="rId4835" ref="Q1476"/>
    <hyperlink r:id="rId4836" ref="D1477"/>
    <hyperlink r:id="rId4837" ref="O1477"/>
    <hyperlink r:id="rId4838" ref="Q1477"/>
    <hyperlink r:id="rId4839" ref="D1478"/>
    <hyperlink r:id="rId4840" ref="O1478"/>
    <hyperlink r:id="rId4841" ref="Q1478"/>
    <hyperlink r:id="rId4842" ref="D1479"/>
    <hyperlink r:id="rId4843" ref="O1479"/>
    <hyperlink r:id="rId4844" ref="Q1479"/>
    <hyperlink r:id="rId4845" ref="D1480"/>
    <hyperlink r:id="rId4846" location="heading=h.vde8rdflvazt" ref="O1480"/>
    <hyperlink r:id="rId4847" ref="Q1480"/>
    <hyperlink r:id="rId4848" ref="D1481"/>
    <hyperlink r:id="rId4849" ref="O1481"/>
    <hyperlink r:id="rId4850" ref="Q1481"/>
    <hyperlink r:id="rId4851" ref="D1482"/>
    <hyperlink r:id="rId4852" ref="O1482"/>
    <hyperlink r:id="rId4853" ref="Q1482"/>
    <hyperlink r:id="rId4854" ref="D1483"/>
    <hyperlink r:id="rId4855" ref="O1483"/>
    <hyperlink r:id="rId4856" ref="Q1483"/>
    <hyperlink r:id="rId4857" ref="D1484"/>
    <hyperlink r:id="rId4858" ref="O1484"/>
    <hyperlink r:id="rId4859" ref="Q1484"/>
    <hyperlink r:id="rId4860" ref="D1485"/>
    <hyperlink r:id="rId4861" ref="O1485"/>
    <hyperlink r:id="rId4862" ref="Q1485"/>
    <hyperlink r:id="rId4863" ref="D1486"/>
    <hyperlink r:id="rId4864" ref="O1486"/>
    <hyperlink r:id="rId4865" ref="Q1486"/>
    <hyperlink r:id="rId4866" ref="D1487"/>
    <hyperlink r:id="rId4867" ref="O1487"/>
    <hyperlink r:id="rId4868" ref="Q1487"/>
    <hyperlink r:id="rId4869" ref="D1488"/>
    <hyperlink r:id="rId4870" location="slide=id.gc6fa3c898_0_0" ref="O1488"/>
    <hyperlink r:id="rId4871" ref="Q1488"/>
    <hyperlink r:id="rId4872" ref="D1489"/>
    <hyperlink r:id="rId4873" ref="O1489"/>
    <hyperlink r:id="rId4874" ref="Q1489"/>
    <hyperlink r:id="rId4875" ref="D1490"/>
    <hyperlink r:id="rId4876" ref="D1491"/>
    <hyperlink r:id="rId4877" ref="D1492"/>
    <hyperlink r:id="rId4878" ref="D1493"/>
    <hyperlink r:id="rId4879" ref="D1494"/>
    <hyperlink r:id="rId4880" ref="D1495"/>
    <hyperlink r:id="rId4881" ref="D1496"/>
    <hyperlink r:id="rId4882" ref="D1497"/>
    <hyperlink r:id="rId4883" ref="D1498"/>
    <hyperlink r:id="rId4884" ref="D1499"/>
    <hyperlink r:id="rId4885" ref="D1500"/>
    <hyperlink r:id="rId4886" ref="D1501"/>
    <hyperlink r:id="rId4887" ref="D1502"/>
    <hyperlink r:id="rId4888" ref="D1503"/>
    <hyperlink r:id="rId4889" ref="D1504"/>
    <hyperlink r:id="rId4890" ref="D1505"/>
    <hyperlink r:id="rId4891" ref="D1506"/>
    <hyperlink r:id="rId4892" ref="D1507"/>
    <hyperlink r:id="rId4893" ref="D1508"/>
    <hyperlink r:id="rId4894" ref="D1509"/>
    <hyperlink r:id="rId4895" ref="D1510"/>
    <hyperlink r:id="rId4896" ref="D1511"/>
    <hyperlink r:id="rId4897" ref="D1512"/>
    <hyperlink r:id="rId4898" ref="O1512"/>
    <hyperlink r:id="rId4899" ref="Q1512"/>
    <hyperlink r:id="rId4900" ref="D1513"/>
    <hyperlink r:id="rId4901" location="heading=h.263r0ieqgj38" ref="O1513"/>
    <hyperlink r:id="rId4902" ref="Q1513"/>
    <hyperlink r:id="rId4903" ref="D1514"/>
    <hyperlink r:id="rId4904" ref="O1514"/>
    <hyperlink r:id="rId4905" ref="Q1514"/>
    <hyperlink r:id="rId4906" ref="D1515"/>
    <hyperlink r:id="rId4907" location="heading=h.h8afbm9152m3" ref="O1515"/>
    <hyperlink r:id="rId4908" ref="Q1515"/>
    <hyperlink r:id="rId4909" ref="D1516"/>
    <hyperlink r:id="rId4910" ref="D1517"/>
    <hyperlink r:id="rId4911" ref="D1518"/>
    <hyperlink r:id="rId4912" ref="D1519"/>
    <hyperlink r:id="rId4913" ref="D1520"/>
    <hyperlink r:id="rId4914" ref="O1520"/>
    <hyperlink r:id="rId4915" ref="Q1520"/>
    <hyperlink r:id="rId4916" ref="D1521"/>
    <hyperlink r:id="rId4917" ref="D1522"/>
    <hyperlink r:id="rId4918" ref="D1523"/>
    <hyperlink r:id="rId4919" ref="D1524"/>
    <hyperlink r:id="rId4920" ref="D1525"/>
    <hyperlink r:id="rId4921" ref="D1526"/>
    <hyperlink r:id="rId4922" ref="D1527"/>
    <hyperlink r:id="rId4923" ref="D1528"/>
    <hyperlink r:id="rId4924" ref="D1529"/>
    <hyperlink r:id="rId4925" ref="D1530"/>
    <hyperlink r:id="rId4926" ref="D1531"/>
    <hyperlink r:id="rId4927" ref="D1532"/>
    <hyperlink r:id="rId4928" ref="D1533"/>
    <hyperlink r:id="rId4929" ref="I1533"/>
    <hyperlink r:id="rId4930" ref="D1534"/>
    <hyperlink r:id="rId4931" ref="D1535"/>
    <hyperlink r:id="rId4932" ref="D1536"/>
    <hyperlink r:id="rId4933" ref="D1537"/>
    <hyperlink r:id="rId4934" ref="D1538"/>
    <hyperlink r:id="rId4935" ref="D1539"/>
    <hyperlink r:id="rId4936" ref="D1540"/>
    <hyperlink r:id="rId4937" ref="D1541"/>
    <hyperlink r:id="rId4938" ref="I1541"/>
    <hyperlink r:id="rId4939" ref="D1542"/>
    <hyperlink r:id="rId4940" ref="D1543"/>
    <hyperlink r:id="rId4941" ref="D1544"/>
    <hyperlink r:id="rId4942" ref="D1545"/>
    <hyperlink r:id="rId4943" ref="D1546"/>
    <hyperlink r:id="rId4944" ref="D1547"/>
    <hyperlink r:id="rId4945" ref="D1548"/>
    <hyperlink r:id="rId4946" ref="D1549"/>
    <hyperlink r:id="rId4947" ref="D1550"/>
    <hyperlink r:id="rId4948" ref="D1551"/>
    <hyperlink r:id="rId4949" ref="D1552"/>
    <hyperlink r:id="rId4950" ref="D1553"/>
    <hyperlink r:id="rId4951" ref="D1554"/>
    <hyperlink r:id="rId4952" ref="D1555"/>
    <hyperlink r:id="rId4953" ref="D1556"/>
    <hyperlink r:id="rId4954" ref="D1557"/>
    <hyperlink r:id="rId4955" ref="D1558"/>
    <hyperlink r:id="rId4956" ref="D1559"/>
    <hyperlink r:id="rId4957" ref="D1560"/>
    <hyperlink r:id="rId4958" ref="D1561"/>
    <hyperlink r:id="rId4959" ref="D1562"/>
    <hyperlink r:id="rId4960" ref="D1563"/>
    <hyperlink r:id="rId4961" ref="D1564"/>
    <hyperlink r:id="rId4962" ref="D1565"/>
    <hyperlink r:id="rId4963" ref="D1566"/>
    <hyperlink r:id="rId4964" ref="D1567"/>
    <hyperlink r:id="rId4965" ref="D1568"/>
    <hyperlink r:id="rId4966" ref="O1568"/>
    <hyperlink r:id="rId4967" ref="D1569"/>
    <hyperlink r:id="rId4968" ref="D1570"/>
    <hyperlink r:id="rId4969" ref="O1570"/>
    <hyperlink r:id="rId4970" ref="Q1570"/>
    <hyperlink r:id="rId4971" ref="D1571"/>
    <hyperlink r:id="rId4972" ref="O1571"/>
    <hyperlink r:id="rId4973" ref="Q1571"/>
    <hyperlink r:id="rId4974" ref="D1572"/>
    <hyperlink r:id="rId4975" ref="O1572"/>
    <hyperlink r:id="rId4976" ref="Q1572"/>
    <hyperlink r:id="rId4977" ref="D1573"/>
    <hyperlink r:id="rId4978" ref="O1573"/>
    <hyperlink r:id="rId4979" ref="Q1573"/>
    <hyperlink r:id="rId4980" ref="D1574"/>
    <hyperlink r:id="rId4981" ref="O1574"/>
    <hyperlink r:id="rId4982" ref="Q1574"/>
    <hyperlink r:id="rId4983" ref="D1575"/>
    <hyperlink r:id="rId4984" ref="O1575"/>
    <hyperlink r:id="rId4985" ref="Q1575"/>
    <hyperlink r:id="rId4986" ref="D1576"/>
    <hyperlink r:id="rId4987" ref="O1576"/>
    <hyperlink r:id="rId4988" ref="Q1576"/>
    <hyperlink r:id="rId4989" ref="D1577"/>
    <hyperlink r:id="rId4990" ref="O1577"/>
    <hyperlink r:id="rId4991" ref="Q1577"/>
    <hyperlink r:id="rId4992" ref="D1578"/>
    <hyperlink r:id="rId4993" ref="O1578"/>
    <hyperlink r:id="rId4994" ref="Q1578"/>
    <hyperlink r:id="rId4995" ref="D1579"/>
    <hyperlink r:id="rId4996" ref="O1579"/>
    <hyperlink r:id="rId4997" ref="Q1579"/>
    <hyperlink r:id="rId4998" ref="D1580"/>
    <hyperlink r:id="rId4999" location="heading=h.ur98zi6zg3dn" ref="O1580"/>
    <hyperlink r:id="rId5000" ref="Q1580"/>
    <hyperlink r:id="rId5001" ref="D1581"/>
    <hyperlink r:id="rId5002" ref="O1581"/>
    <hyperlink r:id="rId5003" ref="Q1581"/>
    <hyperlink r:id="rId5004" ref="D1582"/>
    <hyperlink r:id="rId5005" ref="O1582"/>
    <hyperlink r:id="rId5006" ref="Q1582"/>
    <hyperlink r:id="rId5007" ref="D1583"/>
    <hyperlink r:id="rId5008" ref="O1583"/>
    <hyperlink r:id="rId5009" ref="Q1583"/>
    <hyperlink r:id="rId5010" ref="D1584"/>
    <hyperlink r:id="rId5011" ref="O1584"/>
    <hyperlink r:id="rId5012" ref="Q1584"/>
    <hyperlink r:id="rId5013" ref="D1585"/>
    <hyperlink r:id="rId5014" ref="O1585"/>
    <hyperlink r:id="rId5015" ref="Q1585"/>
    <hyperlink r:id="rId5016" ref="D1586"/>
    <hyperlink r:id="rId5017" ref="O1586"/>
    <hyperlink r:id="rId5018" ref="Q1586"/>
    <hyperlink r:id="rId5019" ref="D1587"/>
    <hyperlink r:id="rId5020" ref="O1587"/>
    <hyperlink r:id="rId5021" ref="Q1587"/>
    <hyperlink r:id="rId5022" ref="D1588"/>
    <hyperlink r:id="rId5023" location="heading=h.ucvk0bkeiqcn" ref="O1588"/>
    <hyperlink r:id="rId5024" ref="D1589"/>
    <hyperlink r:id="rId5025" location="heading=h.6pmlmodggpd8" ref="O1589"/>
    <hyperlink r:id="rId5026" ref="Q1589"/>
    <hyperlink r:id="rId5027" ref="D1590"/>
    <hyperlink r:id="rId5028" ref="D1591"/>
    <hyperlink r:id="rId5029" ref="D1592"/>
    <hyperlink r:id="rId5030" ref="D1593"/>
    <hyperlink r:id="rId5031" ref="D1594"/>
    <hyperlink r:id="rId5032" ref="D1595"/>
    <hyperlink r:id="rId5033" ref="D1596"/>
    <hyperlink r:id="rId5034" ref="D1597"/>
    <hyperlink r:id="rId5035" ref="D1598"/>
    <hyperlink r:id="rId5036" ref="D1599"/>
    <hyperlink r:id="rId5037" ref="D1600"/>
    <hyperlink r:id="rId5038" ref="D1601"/>
    <hyperlink r:id="rId5039" ref="O1601"/>
    <hyperlink r:id="rId5040" ref="Q1601"/>
    <hyperlink r:id="rId5041" ref="D1602"/>
    <hyperlink r:id="rId5042" ref="O1602"/>
    <hyperlink r:id="rId5043" ref="Q1602"/>
    <hyperlink r:id="rId5044" ref="D1603"/>
    <hyperlink r:id="rId5045" ref="O1603"/>
    <hyperlink r:id="rId5046" ref="Q1603"/>
    <hyperlink r:id="rId5047" ref="D1604"/>
    <hyperlink r:id="rId5048" ref="O1604"/>
    <hyperlink r:id="rId5049" ref="Q1604"/>
    <hyperlink r:id="rId5050" ref="D1605"/>
    <hyperlink r:id="rId5051" location="heading=h.pr5rrukgdauk" ref="O1605"/>
    <hyperlink r:id="rId5052" ref="Q1605"/>
    <hyperlink r:id="rId5053" ref="D1606"/>
    <hyperlink r:id="rId5054" ref="O1606"/>
    <hyperlink r:id="rId5055" ref="Q1606"/>
    <hyperlink r:id="rId5056" ref="D1607"/>
    <hyperlink r:id="rId5057" ref="O1607"/>
    <hyperlink r:id="rId5058" ref="Q1607"/>
    <hyperlink r:id="rId5059" ref="D1608"/>
    <hyperlink r:id="rId5060" ref="D1609"/>
    <hyperlink r:id="rId5061" ref="O1609"/>
    <hyperlink r:id="rId5062" ref="Q1609"/>
    <hyperlink r:id="rId5063" ref="D1610"/>
    <hyperlink r:id="rId5064" ref="O1610"/>
    <hyperlink r:id="rId5065" ref="Q1610"/>
    <hyperlink r:id="rId5066" ref="D1611"/>
    <hyperlink r:id="rId5067" ref="O1611"/>
    <hyperlink r:id="rId5068" ref="Q1611"/>
    <hyperlink r:id="rId5069" ref="D1612"/>
    <hyperlink r:id="rId5070" ref="O1612"/>
    <hyperlink r:id="rId5071" ref="Q1612"/>
    <hyperlink r:id="rId5072" ref="D1613"/>
    <hyperlink r:id="rId5073" ref="O1613"/>
    <hyperlink r:id="rId5074" ref="Q1613"/>
    <hyperlink r:id="rId5075" ref="D1614"/>
    <hyperlink r:id="rId5076" ref="O1614"/>
    <hyperlink r:id="rId5077" ref="Q1614"/>
    <hyperlink r:id="rId5078" ref="D1615"/>
    <hyperlink r:id="rId5079" ref="O1615"/>
    <hyperlink r:id="rId5080" ref="Q1615"/>
    <hyperlink r:id="rId5081" ref="D1616"/>
    <hyperlink r:id="rId5082" ref="O1616"/>
    <hyperlink r:id="rId5083" ref="Q1616"/>
    <hyperlink r:id="rId5084" ref="D1617"/>
    <hyperlink r:id="rId5085" ref="O1617"/>
    <hyperlink r:id="rId5086" ref="Q1617"/>
    <hyperlink r:id="rId5087" ref="D1618"/>
    <hyperlink r:id="rId5088" ref="O1618"/>
    <hyperlink r:id="rId5089" ref="Q1618"/>
    <hyperlink r:id="rId5090" ref="D1619"/>
    <hyperlink r:id="rId5091" ref="O1619"/>
    <hyperlink r:id="rId5092" ref="Q1619"/>
    <hyperlink r:id="rId5093" ref="D1620"/>
    <hyperlink r:id="rId5094" ref="O1620"/>
    <hyperlink r:id="rId5095" ref="Q1620"/>
    <hyperlink r:id="rId5096" ref="D1621"/>
    <hyperlink r:id="rId5097" ref="O1621"/>
    <hyperlink r:id="rId5098" ref="D1622"/>
    <hyperlink r:id="rId5099" location="heading=h.qwvmji5e01xw" ref="O1622"/>
    <hyperlink r:id="rId5100" ref="Q1622"/>
    <hyperlink r:id="rId5101" ref="D1623"/>
    <hyperlink r:id="rId5102" location="heading=h.qq4lmvwwa55" ref="O1623"/>
    <hyperlink r:id="rId5103" ref="Q1623"/>
    <hyperlink r:id="rId5104" ref="D1624"/>
    <hyperlink r:id="rId5105" ref="O1624"/>
    <hyperlink r:id="rId5106" ref="Q1624"/>
    <hyperlink r:id="rId5107" ref="D1625"/>
    <hyperlink r:id="rId5108" ref="O1625"/>
    <hyperlink r:id="rId5109" ref="Q1625"/>
    <hyperlink r:id="rId5110" ref="D1626"/>
    <hyperlink r:id="rId5111" ref="O1626"/>
    <hyperlink r:id="rId5112" ref="Q1626"/>
    <hyperlink r:id="rId5113" ref="D1627"/>
    <hyperlink r:id="rId5114" ref="O1627"/>
    <hyperlink r:id="rId5115" ref="Q1627"/>
    <hyperlink r:id="rId5116" ref="D1628"/>
    <hyperlink r:id="rId5117" ref="O1628"/>
    <hyperlink r:id="rId5118" ref="Q1628"/>
    <hyperlink r:id="rId5119" ref="D1629"/>
    <hyperlink r:id="rId5120" ref="O1629"/>
    <hyperlink r:id="rId5121" ref="Q1629"/>
    <hyperlink r:id="rId5122" ref="D1630"/>
    <hyperlink r:id="rId5123" ref="O1630"/>
    <hyperlink r:id="rId5124" ref="Q1630"/>
    <hyperlink r:id="rId5125" ref="D1631"/>
    <hyperlink r:id="rId5126" ref="O1631"/>
    <hyperlink r:id="rId5127" ref="Q1631"/>
    <hyperlink r:id="rId5128" ref="D1632"/>
    <hyperlink r:id="rId5129" ref="O1632"/>
    <hyperlink r:id="rId5130" ref="Q1632"/>
    <hyperlink r:id="rId5131" ref="D1633"/>
    <hyperlink r:id="rId5132" ref="O1633"/>
    <hyperlink r:id="rId5133" ref="Q1633"/>
    <hyperlink r:id="rId5134" ref="D1634"/>
    <hyperlink r:id="rId5135" ref="D1635"/>
    <hyperlink r:id="rId5136" ref="O1635"/>
    <hyperlink r:id="rId5137" ref="Q1635"/>
    <hyperlink r:id="rId5138" ref="D1636"/>
    <hyperlink r:id="rId5139" ref="O1636"/>
    <hyperlink r:id="rId5140" ref="Q1636"/>
    <hyperlink r:id="rId5141" ref="D1637"/>
    <hyperlink r:id="rId5142" ref="O1637"/>
    <hyperlink r:id="rId5143" ref="Q1637"/>
    <hyperlink r:id="rId5144" ref="D1638"/>
    <hyperlink r:id="rId5145" ref="O1638"/>
    <hyperlink r:id="rId5146" ref="Q1638"/>
    <hyperlink r:id="rId5147" ref="D1639"/>
    <hyperlink r:id="rId5148" ref="O1639"/>
    <hyperlink r:id="rId5149" ref="Q1639"/>
    <hyperlink r:id="rId5150" ref="D1640"/>
    <hyperlink r:id="rId5151" ref="O1640"/>
    <hyperlink r:id="rId5152" ref="Q1640"/>
    <hyperlink r:id="rId5153" ref="D1641"/>
    <hyperlink r:id="rId5154" ref="O1641"/>
    <hyperlink r:id="rId5155" ref="Q1641"/>
    <hyperlink r:id="rId5156" ref="D1642"/>
    <hyperlink r:id="rId5157" ref="O1642"/>
    <hyperlink r:id="rId5158" ref="Q1642"/>
    <hyperlink r:id="rId5159" ref="D1643"/>
    <hyperlink r:id="rId5160" ref="O1643"/>
    <hyperlink r:id="rId5161" ref="Q1643"/>
    <hyperlink r:id="rId5162" ref="D1644"/>
    <hyperlink r:id="rId5163" ref="O1644"/>
    <hyperlink r:id="rId5164" ref="Q1644"/>
    <hyperlink r:id="rId5165" ref="D1645"/>
    <hyperlink r:id="rId5166" ref="O1645"/>
    <hyperlink r:id="rId5167" ref="Q1645"/>
    <hyperlink r:id="rId5168" ref="D1646"/>
    <hyperlink r:id="rId5169" ref="O1646"/>
    <hyperlink r:id="rId5170" ref="Q1646"/>
    <hyperlink r:id="rId5171" ref="D1647"/>
    <hyperlink r:id="rId5172" ref="O1647"/>
    <hyperlink r:id="rId5173" ref="Q1647"/>
    <hyperlink r:id="rId5174" ref="D1648"/>
    <hyperlink r:id="rId5175" ref="O1648"/>
    <hyperlink r:id="rId5176" ref="Q1648"/>
    <hyperlink r:id="rId5177" ref="D1649"/>
    <hyperlink r:id="rId5178" ref="O1649"/>
    <hyperlink r:id="rId5179" ref="Q1649"/>
    <hyperlink r:id="rId5180" ref="D1650"/>
    <hyperlink r:id="rId5181" ref="O1650"/>
    <hyperlink r:id="rId5182" ref="Q1650"/>
    <hyperlink r:id="rId5183" ref="D1651"/>
    <hyperlink r:id="rId5184" ref="O1651"/>
    <hyperlink r:id="rId5185" ref="Q1651"/>
    <hyperlink r:id="rId5186" ref="D1652"/>
    <hyperlink r:id="rId5187" ref="O1652"/>
    <hyperlink r:id="rId5188" ref="Q1652"/>
    <hyperlink r:id="rId5189" ref="D1653"/>
    <hyperlink r:id="rId5190" ref="O1653"/>
    <hyperlink r:id="rId5191" ref="Q1653"/>
    <hyperlink r:id="rId5192" ref="D1654"/>
    <hyperlink r:id="rId5193" ref="D1655"/>
    <hyperlink r:id="rId5194" ref="O1655"/>
    <hyperlink r:id="rId5195" ref="Q1655"/>
    <hyperlink r:id="rId5196" ref="D1656"/>
    <hyperlink r:id="rId5197" ref="O1656"/>
    <hyperlink r:id="rId5198" ref="Q1656"/>
    <hyperlink r:id="rId5199" ref="D1657"/>
    <hyperlink r:id="rId5200" ref="O1657"/>
    <hyperlink r:id="rId5201" ref="Q1657"/>
    <hyperlink r:id="rId5202" ref="D1658"/>
    <hyperlink r:id="rId5203" ref="O1658"/>
    <hyperlink r:id="rId5204" ref="Q1658"/>
    <hyperlink r:id="rId5205" ref="D1659"/>
    <hyperlink r:id="rId5206" ref="O1659"/>
    <hyperlink r:id="rId5207" ref="Q1659"/>
    <hyperlink r:id="rId5208" ref="D1660"/>
    <hyperlink r:id="rId5209" ref="O1660"/>
    <hyperlink r:id="rId5210" ref="Q1660"/>
    <hyperlink r:id="rId5211" ref="D1661"/>
    <hyperlink r:id="rId5212" ref="O1661"/>
    <hyperlink r:id="rId5213" ref="Q1661"/>
    <hyperlink r:id="rId5214" ref="D1662"/>
    <hyperlink r:id="rId5215" ref="O1662"/>
    <hyperlink r:id="rId5216" ref="Q1662"/>
    <hyperlink r:id="rId5217" ref="D1663"/>
    <hyperlink r:id="rId5218" ref="O1663"/>
    <hyperlink r:id="rId5219" ref="Q1663"/>
    <hyperlink r:id="rId5220" ref="D1664"/>
    <hyperlink r:id="rId5221" ref="O1664"/>
    <hyperlink r:id="rId5222" ref="Q1664"/>
    <hyperlink r:id="rId5223" ref="D1665"/>
    <hyperlink r:id="rId5224" ref="O1665"/>
    <hyperlink r:id="rId5225" ref="Q1665"/>
    <hyperlink r:id="rId5226" ref="D1666"/>
    <hyperlink r:id="rId5227" ref="O1666"/>
    <hyperlink r:id="rId5228" ref="Q1666"/>
    <hyperlink r:id="rId5229" ref="D1667"/>
    <hyperlink r:id="rId5230" ref="O1667"/>
    <hyperlink r:id="rId5231" ref="Q1667"/>
    <hyperlink r:id="rId5232" ref="D1668"/>
    <hyperlink r:id="rId5233" ref="D1669"/>
    <hyperlink r:id="rId5234" ref="O1669"/>
    <hyperlink r:id="rId5235" ref="Q1669"/>
    <hyperlink r:id="rId5236" ref="D1670"/>
    <hyperlink r:id="rId5237" ref="O1670"/>
    <hyperlink r:id="rId5238" ref="Q1670"/>
    <hyperlink r:id="rId5239" ref="D1671"/>
    <hyperlink r:id="rId5240" ref="O1671"/>
    <hyperlink r:id="rId5241" ref="Q1671"/>
    <hyperlink r:id="rId5242" ref="D1672"/>
    <hyperlink r:id="rId5243" ref="O1672"/>
    <hyperlink r:id="rId5244" ref="Q1672"/>
    <hyperlink r:id="rId5245" ref="D1673"/>
    <hyperlink r:id="rId5246" location="heading=h.t7e5nkj370o" ref="O1673"/>
    <hyperlink r:id="rId5247" ref="Q1673"/>
    <hyperlink r:id="rId5248" ref="D1674"/>
    <hyperlink r:id="rId5249" ref="O1674"/>
    <hyperlink r:id="rId5250" ref="Q1674"/>
    <hyperlink r:id="rId5251" ref="D1675"/>
    <hyperlink r:id="rId5252" ref="O1675"/>
    <hyperlink r:id="rId5253" ref="Q1675"/>
    <hyperlink r:id="rId5254" ref="D1676"/>
    <hyperlink r:id="rId5255" ref="O1676"/>
    <hyperlink r:id="rId5256" ref="Q1676"/>
    <hyperlink r:id="rId5257" ref="D1677"/>
    <hyperlink r:id="rId5258" ref="O1677"/>
    <hyperlink r:id="rId5259" ref="Q1677"/>
    <hyperlink r:id="rId5260" ref="D1678"/>
    <hyperlink r:id="rId5261" ref="O1678"/>
    <hyperlink r:id="rId5262" ref="Q1678"/>
    <hyperlink r:id="rId5263" ref="D1679"/>
    <hyperlink r:id="rId5264" ref="O1679"/>
    <hyperlink r:id="rId5265" ref="Q1679"/>
    <hyperlink r:id="rId5266" ref="D1680"/>
    <hyperlink r:id="rId5267" ref="O1680"/>
    <hyperlink r:id="rId5268" ref="Q1680"/>
    <hyperlink r:id="rId5269" ref="D1681"/>
    <hyperlink r:id="rId5270" ref="O1681"/>
    <hyperlink r:id="rId5271" ref="Q1681"/>
    <hyperlink r:id="rId5272" ref="D1682"/>
    <hyperlink r:id="rId5273" ref="O1682"/>
    <hyperlink r:id="rId5274" ref="Q1682"/>
    <hyperlink r:id="rId5275" ref="D1683"/>
    <hyperlink r:id="rId5276" ref="O1683"/>
    <hyperlink r:id="rId5277" ref="Q1683"/>
    <hyperlink r:id="rId5278" ref="D1684"/>
    <hyperlink r:id="rId5279" ref="O1684"/>
    <hyperlink r:id="rId5280" ref="Q1684"/>
    <hyperlink r:id="rId5281" ref="D1685"/>
    <hyperlink r:id="rId5282" ref="O1685"/>
    <hyperlink r:id="rId5283" ref="Q1685"/>
    <hyperlink r:id="rId5284" ref="D1686"/>
    <hyperlink r:id="rId5285" ref="O1686"/>
    <hyperlink r:id="rId5286" ref="Q1686"/>
    <hyperlink r:id="rId5287" ref="D1687"/>
    <hyperlink r:id="rId5288" ref="O1687"/>
    <hyperlink r:id="rId5289" ref="Q1687"/>
    <hyperlink r:id="rId5290" ref="D1688"/>
    <hyperlink r:id="rId5291" ref="O1688"/>
    <hyperlink r:id="rId5292" ref="Q1688"/>
    <hyperlink r:id="rId5293" ref="D1689"/>
    <hyperlink r:id="rId5294" ref="O1689"/>
    <hyperlink r:id="rId5295" ref="Q1689"/>
    <hyperlink r:id="rId5296" ref="D1690"/>
    <hyperlink r:id="rId5297" ref="O1690"/>
    <hyperlink r:id="rId5298" ref="Q1690"/>
    <hyperlink r:id="rId5299" ref="D1691"/>
    <hyperlink r:id="rId5300" ref="O1691"/>
    <hyperlink r:id="rId5301" ref="Q1691"/>
    <hyperlink r:id="rId5302" ref="D1692"/>
    <hyperlink r:id="rId5303" ref="O1692"/>
    <hyperlink r:id="rId5304" ref="Q1692"/>
    <hyperlink r:id="rId5305" ref="D1693"/>
    <hyperlink r:id="rId5306" ref="O1693"/>
    <hyperlink r:id="rId5307" ref="Q1693"/>
    <hyperlink r:id="rId5308" ref="D1694"/>
    <hyperlink r:id="rId5309" ref="O1694"/>
    <hyperlink r:id="rId5310" ref="Q1694"/>
    <hyperlink r:id="rId5311" ref="D1695"/>
    <hyperlink r:id="rId5312" ref="O1695"/>
    <hyperlink r:id="rId5313" ref="Q1695"/>
    <hyperlink r:id="rId5314" ref="D1696"/>
    <hyperlink r:id="rId5315" ref="O1696"/>
    <hyperlink r:id="rId5316" ref="Q1696"/>
    <hyperlink r:id="rId5317" ref="D1697"/>
    <hyperlink r:id="rId5318" ref="O1697"/>
    <hyperlink r:id="rId5319" ref="Q1697"/>
    <hyperlink r:id="rId5320" ref="D1698"/>
    <hyperlink r:id="rId5321" ref="O1698"/>
    <hyperlink r:id="rId5322" ref="Q1698"/>
    <hyperlink r:id="rId5323" ref="D1699"/>
    <hyperlink r:id="rId5324" location="heading=h.p632qu7kcopl" ref="O1699"/>
    <hyperlink r:id="rId5325" ref="Q1699"/>
    <hyperlink r:id="rId5326" ref="D1700"/>
    <hyperlink r:id="rId5327" ref="O1700"/>
    <hyperlink r:id="rId5328" ref="Q1700"/>
    <hyperlink r:id="rId5329" ref="D1701"/>
    <hyperlink r:id="rId5330" location="heading=h.ltnkdl1rgn6j" ref="O1701"/>
    <hyperlink r:id="rId5331" ref="Q1701"/>
    <hyperlink r:id="rId5332" ref="D1702"/>
    <hyperlink r:id="rId5333" location="heading=h.3zi2qxwuqyab" ref="O1702"/>
    <hyperlink r:id="rId5334" ref="Q1702"/>
    <hyperlink r:id="rId5335" ref="D1703"/>
    <hyperlink r:id="rId5336" location="heading=h.dcudg7dvu9n1" ref="O1703"/>
    <hyperlink r:id="rId5337" ref="Q1703"/>
    <hyperlink r:id="rId5338" ref="D1704"/>
    <hyperlink r:id="rId5339" ref="O1704"/>
    <hyperlink r:id="rId5340" ref="Q1704"/>
    <hyperlink r:id="rId5341" ref="D1705"/>
    <hyperlink r:id="rId5342" ref="O1705"/>
    <hyperlink r:id="rId5343" ref="Q1705"/>
    <hyperlink r:id="rId5344" ref="D1706"/>
    <hyperlink r:id="rId5345" ref="O1706"/>
    <hyperlink r:id="rId5346" ref="Q1706"/>
    <hyperlink r:id="rId5347" ref="D1707"/>
    <hyperlink r:id="rId5348" ref="O1707"/>
    <hyperlink r:id="rId5349" ref="Q1707"/>
    <hyperlink r:id="rId5350" ref="D1708"/>
    <hyperlink r:id="rId5351" ref="O1708"/>
    <hyperlink r:id="rId5352" ref="Q1708"/>
    <hyperlink r:id="rId5353" ref="D1709"/>
    <hyperlink r:id="rId5354" ref="O1709"/>
    <hyperlink r:id="rId5355" ref="Q1709"/>
    <hyperlink r:id="rId5356" ref="D1710"/>
    <hyperlink r:id="rId5357" ref="O1710"/>
    <hyperlink r:id="rId5358" ref="Q1710"/>
    <hyperlink r:id="rId5359" ref="D1711"/>
    <hyperlink r:id="rId5360" ref="O1711"/>
    <hyperlink r:id="rId5361" ref="Q1711"/>
    <hyperlink r:id="rId5362" ref="D1712"/>
    <hyperlink r:id="rId5363" ref="O1712"/>
    <hyperlink r:id="rId5364" ref="Q1712"/>
    <hyperlink r:id="rId5365" ref="D1713"/>
    <hyperlink r:id="rId5366" ref="O1713"/>
    <hyperlink r:id="rId5367" ref="Q1713"/>
    <hyperlink r:id="rId5368" ref="D1714"/>
    <hyperlink r:id="rId5369" location="heading=h.r322cejvhjud" ref="O1714"/>
    <hyperlink r:id="rId5370" ref="Q1714"/>
    <hyperlink r:id="rId5371" ref="D1715"/>
    <hyperlink r:id="rId5372" ref="O1715"/>
    <hyperlink r:id="rId5373" ref="Q1715"/>
    <hyperlink r:id="rId5374" ref="D1716"/>
    <hyperlink r:id="rId5375" ref="O1716"/>
    <hyperlink r:id="rId5376" ref="Q1716"/>
    <hyperlink r:id="rId5377" ref="D1717"/>
    <hyperlink r:id="rId5378" ref="O1717"/>
    <hyperlink r:id="rId5379" ref="Q1717"/>
    <hyperlink r:id="rId5380" ref="D1718"/>
    <hyperlink r:id="rId5381" ref="O1718"/>
    <hyperlink r:id="rId5382" ref="Q1718"/>
    <hyperlink r:id="rId5383" ref="D1719"/>
    <hyperlink r:id="rId5384" ref="O1719"/>
    <hyperlink r:id="rId5385" ref="Q1719"/>
    <hyperlink r:id="rId5386" ref="D1720"/>
    <hyperlink r:id="rId5387" ref="O1720"/>
    <hyperlink r:id="rId5388" ref="Q1720"/>
    <hyperlink r:id="rId5389" ref="D1721"/>
    <hyperlink r:id="rId5390" ref="O1721"/>
    <hyperlink r:id="rId5391" ref="Q1721"/>
    <hyperlink r:id="rId5392" ref="D1722"/>
    <hyperlink r:id="rId5393" location="heading=h.8xnre5dcwi4b" ref="O1722"/>
    <hyperlink r:id="rId5394" ref="Q1722"/>
    <hyperlink r:id="rId5395" ref="D1723"/>
    <hyperlink r:id="rId5396" location="heading=h.8l4lltxc1ueu" ref="O1723"/>
    <hyperlink r:id="rId5397" ref="Q1723"/>
    <hyperlink r:id="rId5398" ref="D1724"/>
    <hyperlink r:id="rId5399" ref="O1724"/>
    <hyperlink r:id="rId5400" ref="Q1724"/>
    <hyperlink r:id="rId5401" ref="D1725"/>
    <hyperlink r:id="rId5402" ref="O1725"/>
    <hyperlink r:id="rId5403" ref="Q1725"/>
    <hyperlink r:id="rId5404" ref="D1726"/>
    <hyperlink r:id="rId5405" ref="O1726"/>
    <hyperlink r:id="rId5406" ref="Q1726"/>
    <hyperlink r:id="rId5407" ref="D1727"/>
    <hyperlink r:id="rId5408" ref="O1727"/>
    <hyperlink r:id="rId5409" ref="Q1727"/>
    <hyperlink r:id="rId5410" ref="D1728"/>
    <hyperlink r:id="rId5411" ref="D1729"/>
    <hyperlink r:id="rId5412" ref="O1729"/>
    <hyperlink r:id="rId5413" ref="Q1729"/>
    <hyperlink r:id="rId5414" ref="D1730"/>
    <hyperlink r:id="rId5415" ref="O1730"/>
    <hyperlink r:id="rId5416" ref="Q1730"/>
    <hyperlink r:id="rId5417" ref="D1731"/>
    <hyperlink r:id="rId5418" ref="O1731"/>
    <hyperlink r:id="rId5419" ref="Q1731"/>
    <hyperlink r:id="rId5420" ref="D1732"/>
    <hyperlink r:id="rId5421" ref="O1732"/>
    <hyperlink r:id="rId5422" ref="Q1732"/>
    <hyperlink r:id="rId5423" ref="D1733"/>
    <hyperlink r:id="rId5424" ref="O1733"/>
    <hyperlink r:id="rId5425" ref="Q1733"/>
    <hyperlink r:id="rId5426" ref="D1734"/>
    <hyperlink r:id="rId5427" ref="O1734"/>
    <hyperlink r:id="rId5428" ref="Q1734"/>
    <hyperlink r:id="rId5429" ref="D1735"/>
    <hyperlink r:id="rId5430" ref="O1735"/>
    <hyperlink r:id="rId5431" ref="Q1735"/>
    <hyperlink r:id="rId5432" ref="D1736"/>
    <hyperlink r:id="rId5433" ref="O1736"/>
    <hyperlink r:id="rId5434" location="t=0" ref="Q1736"/>
    <hyperlink r:id="rId5435" ref="D1737"/>
    <hyperlink r:id="rId5436" ref="O1737"/>
    <hyperlink r:id="rId5437" ref="Q1737"/>
    <hyperlink r:id="rId5438" ref="D1738"/>
    <hyperlink r:id="rId5439" ref="O1738"/>
    <hyperlink r:id="rId5440" ref="Q1738"/>
    <hyperlink r:id="rId5441" ref="D1739"/>
    <hyperlink r:id="rId5442" ref="O1739"/>
    <hyperlink r:id="rId5443" ref="Q1739"/>
    <hyperlink r:id="rId5444" ref="D1740"/>
    <hyperlink r:id="rId5445" ref="O1740"/>
    <hyperlink r:id="rId5446" ref="Q1740"/>
    <hyperlink r:id="rId5447" ref="D1741"/>
    <hyperlink r:id="rId5448" ref="O1741"/>
    <hyperlink r:id="rId5449" ref="Q1741"/>
    <hyperlink r:id="rId5450" ref="D1742"/>
    <hyperlink r:id="rId5451" ref="O1742"/>
    <hyperlink r:id="rId5452" ref="Q1742"/>
    <hyperlink r:id="rId5453" ref="D1743"/>
    <hyperlink r:id="rId5454" ref="O1743"/>
    <hyperlink r:id="rId5455" ref="Q1743"/>
    <hyperlink r:id="rId5456" ref="D1744"/>
    <hyperlink r:id="rId5457" ref="O1744"/>
    <hyperlink r:id="rId5458" ref="Q1744"/>
    <hyperlink r:id="rId5459" ref="D1745"/>
    <hyperlink r:id="rId5460" ref="O1745"/>
    <hyperlink r:id="rId5461" ref="Q1745"/>
    <hyperlink r:id="rId5462" ref="D1746"/>
    <hyperlink r:id="rId5463" ref="O1746"/>
    <hyperlink r:id="rId5464" ref="Q1746"/>
    <hyperlink r:id="rId5465" ref="D1747"/>
    <hyperlink r:id="rId5466" ref="O1747"/>
    <hyperlink r:id="rId5467" ref="Q1747"/>
    <hyperlink r:id="rId5468" ref="D1748"/>
    <hyperlink r:id="rId5469" ref="O1748"/>
    <hyperlink r:id="rId5470" ref="Q1748"/>
    <hyperlink r:id="rId5471" ref="D1749"/>
    <hyperlink r:id="rId5472" ref="O1749"/>
    <hyperlink r:id="rId5473" ref="Q1749"/>
    <hyperlink r:id="rId5474" ref="D1750"/>
    <hyperlink r:id="rId5475" ref="O1750"/>
    <hyperlink r:id="rId5476" ref="Q1750"/>
    <hyperlink r:id="rId5477" ref="D1751"/>
    <hyperlink r:id="rId5478" ref="O1751"/>
    <hyperlink r:id="rId5479" ref="Q1751"/>
    <hyperlink r:id="rId5480" ref="D1752"/>
    <hyperlink r:id="rId5481" ref="O1752"/>
    <hyperlink r:id="rId5482" ref="Q1752"/>
    <hyperlink r:id="rId5483" ref="D1753"/>
    <hyperlink r:id="rId5484" ref="O1753"/>
    <hyperlink r:id="rId5485" ref="Q1753"/>
    <hyperlink r:id="rId5486" ref="D1754"/>
    <hyperlink r:id="rId5487" ref="O1754"/>
    <hyperlink r:id="rId5488" ref="Q1754"/>
    <hyperlink r:id="rId5489" ref="D1755"/>
    <hyperlink r:id="rId5490" ref="O1755"/>
    <hyperlink r:id="rId5491" ref="Q1755"/>
    <hyperlink r:id="rId5492" ref="D1756"/>
    <hyperlink r:id="rId5493" ref="O1756"/>
    <hyperlink r:id="rId5494" ref="Q1756"/>
    <hyperlink r:id="rId5495" ref="D1757"/>
    <hyperlink r:id="rId5496" ref="O1757"/>
    <hyperlink r:id="rId5497" ref="Q1757"/>
    <hyperlink r:id="rId5498" ref="D1758"/>
    <hyperlink r:id="rId5499" ref="O1758"/>
    <hyperlink r:id="rId5500" ref="Q1758"/>
    <hyperlink r:id="rId5501" ref="D1759"/>
    <hyperlink r:id="rId5502" ref="O1759"/>
    <hyperlink r:id="rId5503" ref="Q1759"/>
    <hyperlink r:id="rId5504" ref="D1760"/>
    <hyperlink r:id="rId5505" ref="F1760"/>
    <hyperlink r:id="rId5506" ref="G1760"/>
    <hyperlink r:id="rId5507" ref="O1760"/>
    <hyperlink r:id="rId5508" ref="Q1760"/>
    <hyperlink r:id="rId5509" ref="D1761"/>
    <hyperlink r:id="rId5510" ref="F1761"/>
    <hyperlink r:id="rId5511" ref="G1761"/>
    <hyperlink r:id="rId5512" ref="O1761"/>
    <hyperlink r:id="rId5513" ref="Q1761"/>
    <hyperlink r:id="rId5514" ref="D1762"/>
    <hyperlink r:id="rId5515" ref="F1762"/>
    <hyperlink r:id="rId5516" ref="G1762"/>
    <hyperlink r:id="rId5517" ref="O1762"/>
    <hyperlink r:id="rId5518" ref="Q1762"/>
    <hyperlink r:id="rId5519" ref="D1763"/>
    <hyperlink r:id="rId5520" ref="O1763"/>
    <hyperlink r:id="rId5521" ref="Q1763"/>
    <hyperlink r:id="rId5522" ref="D1764"/>
    <hyperlink r:id="rId5523" ref="O1764"/>
    <hyperlink r:id="rId5524" ref="Q1764"/>
    <hyperlink r:id="rId5525" ref="D1765"/>
    <hyperlink r:id="rId5526" ref="O1765"/>
    <hyperlink r:id="rId5527" ref="Q1765"/>
    <hyperlink r:id="rId5528" ref="D1766"/>
    <hyperlink r:id="rId5529" ref="O1766"/>
    <hyperlink r:id="rId5530" ref="Q1766"/>
    <hyperlink r:id="rId5531" ref="D1767"/>
    <hyperlink r:id="rId5532" ref="O1767"/>
    <hyperlink r:id="rId5533" ref="Q1767"/>
    <hyperlink r:id="rId5534" ref="D1768"/>
    <hyperlink r:id="rId5535" ref="O1768"/>
    <hyperlink r:id="rId5536" ref="Q1768"/>
    <hyperlink r:id="rId5537" ref="D1769"/>
    <hyperlink r:id="rId5538" ref="O1769"/>
    <hyperlink r:id="rId5539" ref="Q1769"/>
    <hyperlink r:id="rId5540" ref="D1770"/>
    <hyperlink r:id="rId5541" ref="O1770"/>
    <hyperlink r:id="rId5542" ref="Q1770"/>
    <hyperlink r:id="rId5543" ref="D1771"/>
    <hyperlink r:id="rId5544" ref="O1771"/>
    <hyperlink r:id="rId5545" ref="Q1771"/>
    <hyperlink r:id="rId5546" ref="D1772"/>
    <hyperlink r:id="rId5547" ref="O1772"/>
    <hyperlink r:id="rId5548" ref="Q1772"/>
    <hyperlink r:id="rId5549" ref="D1773"/>
    <hyperlink r:id="rId5550" ref="O1773"/>
    <hyperlink r:id="rId5551" ref="Q1773"/>
    <hyperlink r:id="rId5552" ref="D1774"/>
    <hyperlink r:id="rId5553" ref="O1774"/>
    <hyperlink r:id="rId5554" ref="Q1774"/>
    <hyperlink r:id="rId5555" ref="D1779"/>
    <hyperlink r:id="rId5556" ref="D1780"/>
    <hyperlink r:id="rId5557" ref="D1781"/>
    <hyperlink r:id="rId5558" ref="D1782"/>
    <hyperlink r:id="rId5559" ref="D1783"/>
    <hyperlink r:id="rId5560" location="heading=h.edijg677m94y" ref="O1783"/>
    <hyperlink r:id="rId5561" ref="Q1783"/>
    <hyperlink r:id="rId5562" ref="D1784"/>
    <hyperlink r:id="rId5563" ref="O1784"/>
    <hyperlink r:id="rId5564" ref="Q1784"/>
    <hyperlink r:id="rId5565" ref="D1785"/>
    <hyperlink r:id="rId5566" ref="O1785"/>
    <hyperlink r:id="rId5567" ref="Q1785"/>
    <hyperlink r:id="rId5568" ref="D1786"/>
    <hyperlink r:id="rId5569" ref="O1786"/>
    <hyperlink r:id="rId5570" ref="Q1786"/>
    <hyperlink r:id="rId5571" ref="D1787"/>
    <hyperlink r:id="rId5572" ref="O1787"/>
    <hyperlink r:id="rId5573" ref="Q1787"/>
    <hyperlink r:id="rId5574" ref="D1788"/>
    <hyperlink r:id="rId5575" ref="O1788"/>
    <hyperlink r:id="rId5576" ref="Q1788"/>
    <hyperlink r:id="rId5577" ref="D1789"/>
    <hyperlink r:id="rId5578" ref="O1789"/>
    <hyperlink r:id="rId5579" ref="Q1789"/>
    <hyperlink r:id="rId5580" ref="D1790"/>
    <hyperlink r:id="rId5581" ref="O1790"/>
    <hyperlink r:id="rId5582" ref="Q1790"/>
    <hyperlink r:id="rId5583" ref="D1791"/>
    <hyperlink r:id="rId5584" ref="O1791"/>
    <hyperlink r:id="rId5585" ref="Q1791"/>
    <hyperlink r:id="rId5586" ref="D1792"/>
    <hyperlink r:id="rId5587" ref="O1792"/>
    <hyperlink r:id="rId5588" ref="Q1792"/>
    <hyperlink r:id="rId5589" ref="D1793"/>
    <hyperlink r:id="rId5590" ref="O1793"/>
    <hyperlink r:id="rId5591" ref="Q1793"/>
    <hyperlink r:id="rId5592" ref="D1794"/>
    <hyperlink r:id="rId5593" ref="O1794"/>
    <hyperlink r:id="rId5594" ref="Q1794"/>
    <hyperlink r:id="rId5595" ref="D1795"/>
    <hyperlink r:id="rId5596" ref="O1795"/>
    <hyperlink r:id="rId5597" ref="Q1795"/>
    <hyperlink r:id="rId5598" ref="D1796"/>
    <hyperlink r:id="rId5599" ref="O1796"/>
    <hyperlink r:id="rId5600" ref="Q1796"/>
    <hyperlink r:id="rId5601" ref="D1797"/>
    <hyperlink r:id="rId5602" ref="O1797"/>
    <hyperlink r:id="rId5603" ref="Q1797"/>
    <hyperlink r:id="rId5604" ref="D1798"/>
    <hyperlink r:id="rId5605" ref="O1798"/>
    <hyperlink r:id="rId5606" ref="Q1798"/>
  </hyperlinks>
  <printOptions gridLines="1" horizontalCentered="1"/>
  <pageMargins bottom="0.75" footer="0.0" header="0.0" left="0.25" right="0.25" top="0.75"/>
  <pageSetup cellComments="atEnd" orientation="landscape" pageOrder="overThenDown"/>
  <drawing r:id="rId56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4" max="4" width="23.5"/>
    <col hidden="1" min="16" max="18" width="12.63"/>
  </cols>
  <sheetData>
    <row r="1">
      <c r="A1" s="367"/>
      <c r="B1" s="368" t="s">
        <v>6444</v>
      </c>
      <c r="C1" s="368" t="s">
        <v>6445</v>
      </c>
      <c r="D1" s="368" t="s">
        <v>6446</v>
      </c>
      <c r="E1" s="368" t="s">
        <v>6447</v>
      </c>
      <c r="F1" s="368" t="s">
        <v>6448</v>
      </c>
      <c r="G1" s="368" t="s">
        <v>6449</v>
      </c>
      <c r="H1" s="368" t="s">
        <v>6450</v>
      </c>
      <c r="I1" s="368" t="s">
        <v>6451</v>
      </c>
      <c r="J1" s="368" t="s">
        <v>6452</v>
      </c>
      <c r="K1" s="368" t="s">
        <v>6453</v>
      </c>
      <c r="L1" s="368" t="s">
        <v>6454</v>
      </c>
      <c r="M1" s="368" t="s">
        <v>6455</v>
      </c>
      <c r="N1" s="368" t="s">
        <v>6456</v>
      </c>
      <c r="O1" s="369" t="s">
        <v>6457</v>
      </c>
      <c r="P1" s="370"/>
      <c r="Q1" s="370"/>
      <c r="R1" s="370"/>
    </row>
    <row r="2">
      <c r="A2" s="371">
        <v>2023.0</v>
      </c>
      <c r="B2" s="372" t="s">
        <v>6458</v>
      </c>
      <c r="C2" s="373">
        <v>45208.0</v>
      </c>
      <c r="D2" s="374" t="s">
        <v>6459</v>
      </c>
      <c r="E2" s="375"/>
      <c r="F2" s="375" t="s">
        <v>6460</v>
      </c>
      <c r="G2" s="375" t="s">
        <v>6461</v>
      </c>
      <c r="H2" s="375" t="s">
        <v>6462</v>
      </c>
      <c r="I2" s="375" t="s">
        <v>6463</v>
      </c>
      <c r="J2" s="375" t="s">
        <v>6464</v>
      </c>
      <c r="K2" s="375"/>
      <c r="L2" s="375"/>
      <c r="M2" s="375"/>
      <c r="N2" s="375"/>
    </row>
    <row r="3">
      <c r="B3" s="372" t="s">
        <v>6465</v>
      </c>
      <c r="C3" s="373">
        <v>45215.0</v>
      </c>
      <c r="D3" s="374" t="s">
        <v>6466</v>
      </c>
      <c r="E3" s="375"/>
      <c r="F3" s="375"/>
      <c r="G3" s="375"/>
      <c r="H3" s="375"/>
      <c r="I3" s="375"/>
      <c r="J3" s="375"/>
      <c r="K3" s="375" t="s">
        <v>6467</v>
      </c>
      <c r="L3" s="375"/>
      <c r="M3" s="375"/>
      <c r="N3" s="375"/>
    </row>
    <row r="4">
      <c r="B4" s="372" t="s">
        <v>6468</v>
      </c>
      <c r="C4" s="373">
        <v>45222.0</v>
      </c>
      <c r="D4" s="374" t="s">
        <v>6469</v>
      </c>
      <c r="E4" s="375"/>
      <c r="F4" s="375"/>
      <c r="G4" s="375"/>
      <c r="H4" s="375"/>
      <c r="I4" s="375"/>
      <c r="J4" s="375"/>
      <c r="K4" s="375" t="s">
        <v>6470</v>
      </c>
      <c r="L4" s="375"/>
      <c r="M4" s="375"/>
      <c r="N4" s="375"/>
    </row>
    <row r="5">
      <c r="B5" s="372" t="s">
        <v>6471</v>
      </c>
      <c r="C5" s="373">
        <v>45229.0</v>
      </c>
      <c r="D5" s="374" t="s">
        <v>6472</v>
      </c>
      <c r="E5" s="375"/>
      <c r="F5" s="375"/>
      <c r="G5" s="375"/>
      <c r="H5" s="375" t="s">
        <v>6473</v>
      </c>
      <c r="I5" s="375" t="s">
        <v>6474</v>
      </c>
      <c r="J5" s="375" t="s">
        <v>6475</v>
      </c>
      <c r="K5" s="375" t="s">
        <v>6476</v>
      </c>
      <c r="L5" s="375"/>
      <c r="M5" s="375"/>
      <c r="N5" s="375"/>
    </row>
    <row r="6">
      <c r="B6" s="372" t="s">
        <v>6477</v>
      </c>
      <c r="C6" s="373">
        <v>45243.0</v>
      </c>
      <c r="D6" s="374" t="s">
        <v>6478</v>
      </c>
      <c r="E6" s="375"/>
      <c r="F6" s="375"/>
      <c r="G6" s="375"/>
      <c r="H6" s="375" t="s">
        <v>6479</v>
      </c>
      <c r="I6" s="375" t="s">
        <v>6480</v>
      </c>
      <c r="J6" s="375" t="s">
        <v>6481</v>
      </c>
      <c r="K6" s="375" t="s">
        <v>6482</v>
      </c>
      <c r="L6" s="375"/>
      <c r="M6" s="375"/>
      <c r="N6" s="375"/>
    </row>
    <row r="7">
      <c r="B7" s="372" t="s">
        <v>6483</v>
      </c>
      <c r="C7" s="373">
        <v>45257.0</v>
      </c>
      <c r="D7" s="374" t="s">
        <v>6484</v>
      </c>
      <c r="E7" s="375"/>
      <c r="F7" s="375"/>
      <c r="G7" s="375"/>
      <c r="H7" s="375" t="s">
        <v>6485</v>
      </c>
      <c r="I7" s="375" t="s">
        <v>6486</v>
      </c>
      <c r="J7" s="375" t="s">
        <v>6487</v>
      </c>
      <c r="K7" s="375" t="s">
        <v>6488</v>
      </c>
      <c r="L7" s="375"/>
      <c r="M7" s="375"/>
      <c r="N7" s="375"/>
    </row>
    <row r="8">
      <c r="B8" s="372" t="s">
        <v>6489</v>
      </c>
      <c r="C8" s="373">
        <v>45271.0</v>
      </c>
      <c r="D8" s="374" t="s">
        <v>6490</v>
      </c>
      <c r="E8" s="375"/>
      <c r="F8" s="375"/>
      <c r="G8" s="375"/>
      <c r="H8" s="375" t="s">
        <v>6491</v>
      </c>
      <c r="I8" s="375" t="s">
        <v>6492</v>
      </c>
      <c r="J8" s="375" t="s">
        <v>6493</v>
      </c>
      <c r="K8" s="375" t="s">
        <v>6494</v>
      </c>
      <c r="L8" s="375"/>
      <c r="M8" s="375"/>
      <c r="N8" s="375"/>
      <c r="O8" s="376"/>
    </row>
    <row r="9">
      <c r="A9" s="377">
        <v>2024.0</v>
      </c>
      <c r="B9" s="378" t="s">
        <v>6495</v>
      </c>
      <c r="C9" s="379">
        <v>45306.0</v>
      </c>
      <c r="D9" s="380" t="s">
        <v>6496</v>
      </c>
      <c r="E9" s="381" t="s">
        <v>6497</v>
      </c>
      <c r="F9" s="381"/>
      <c r="G9" s="381"/>
      <c r="H9" s="381" t="s">
        <v>6498</v>
      </c>
      <c r="I9" s="381" t="s">
        <v>6499</v>
      </c>
      <c r="J9" s="381" t="s">
        <v>6500</v>
      </c>
      <c r="K9" s="381" t="s">
        <v>6501</v>
      </c>
      <c r="L9" s="381"/>
      <c r="M9" s="381"/>
      <c r="N9" s="381"/>
    </row>
    <row r="10">
      <c r="B10" s="372" t="s">
        <v>6502</v>
      </c>
      <c r="C10" s="382">
        <v>45321.0</v>
      </c>
      <c r="D10" s="374" t="s">
        <v>6503</v>
      </c>
      <c r="E10" s="375"/>
      <c r="F10" s="375"/>
      <c r="G10" s="375"/>
      <c r="H10" s="375" t="s">
        <v>6504</v>
      </c>
      <c r="I10" s="375" t="s">
        <v>6505</v>
      </c>
      <c r="J10" s="375" t="s">
        <v>6506</v>
      </c>
      <c r="K10" s="375" t="s">
        <v>6507</v>
      </c>
      <c r="L10" s="375"/>
      <c r="M10" s="375"/>
      <c r="N10" s="375"/>
    </row>
    <row r="11">
      <c r="B11" s="372" t="s">
        <v>6508</v>
      </c>
      <c r="C11" s="382">
        <v>45334.0</v>
      </c>
      <c r="D11" s="374" t="s">
        <v>6509</v>
      </c>
      <c r="E11" s="375"/>
      <c r="F11" s="375"/>
      <c r="G11" s="375"/>
      <c r="H11" s="375" t="s">
        <v>6510</v>
      </c>
      <c r="I11" s="375" t="s">
        <v>6511</v>
      </c>
      <c r="J11" s="375" t="s">
        <v>6512</v>
      </c>
      <c r="K11" s="375" t="s">
        <v>6513</v>
      </c>
      <c r="L11" s="375"/>
      <c r="M11" s="375"/>
      <c r="N11" s="375"/>
    </row>
    <row r="12">
      <c r="B12" s="372" t="s">
        <v>6514</v>
      </c>
      <c r="C12" s="382">
        <v>45349.0</v>
      </c>
      <c r="D12" s="374" t="s">
        <v>6515</v>
      </c>
      <c r="E12" s="375"/>
      <c r="F12" s="375"/>
      <c r="G12" s="375"/>
      <c r="H12" s="375"/>
      <c r="I12" s="375" t="s">
        <v>6516</v>
      </c>
      <c r="J12" s="375" t="s">
        <v>6517</v>
      </c>
      <c r="K12" s="375" t="s">
        <v>6518</v>
      </c>
      <c r="L12" s="375"/>
      <c r="M12" s="375"/>
      <c r="N12" s="375"/>
    </row>
    <row r="13">
      <c r="B13" s="372" t="s">
        <v>6519</v>
      </c>
      <c r="C13" s="382">
        <v>45362.0</v>
      </c>
      <c r="D13" s="374" t="s">
        <v>6520</v>
      </c>
      <c r="E13" s="375"/>
      <c r="F13" s="375"/>
      <c r="G13" s="375"/>
      <c r="H13" s="375"/>
      <c r="I13" s="375" t="s">
        <v>6521</v>
      </c>
      <c r="J13" s="375"/>
      <c r="K13" s="375" t="s">
        <v>6522</v>
      </c>
      <c r="L13" s="375"/>
      <c r="M13" s="375"/>
      <c r="N13" s="375"/>
    </row>
    <row r="14">
      <c r="B14" s="383" t="s">
        <v>6523</v>
      </c>
      <c r="C14" s="384">
        <v>45366.0</v>
      </c>
      <c r="D14" s="385" t="s">
        <v>6524</v>
      </c>
      <c r="E14" s="375"/>
      <c r="F14" s="375"/>
      <c r="G14" s="375"/>
      <c r="H14" s="375"/>
      <c r="I14" s="375"/>
      <c r="J14" s="375"/>
      <c r="K14" s="375"/>
      <c r="L14" s="375" t="s">
        <v>6525</v>
      </c>
      <c r="M14" s="375"/>
      <c r="N14" s="375"/>
    </row>
    <row r="15">
      <c r="B15" s="372" t="s">
        <v>6526</v>
      </c>
      <c r="C15" s="382">
        <v>45379.0</v>
      </c>
      <c r="D15" s="374" t="s">
        <v>6527</v>
      </c>
      <c r="E15" s="375"/>
      <c r="F15" s="375"/>
      <c r="G15" s="375"/>
      <c r="H15" s="375" t="s">
        <v>6528</v>
      </c>
      <c r="I15" s="375" t="s">
        <v>6529</v>
      </c>
      <c r="J15" s="375" t="s">
        <v>6530</v>
      </c>
      <c r="K15" s="375" t="s">
        <v>6531</v>
      </c>
      <c r="L15" s="375" t="s">
        <v>6532</v>
      </c>
      <c r="M15" s="375"/>
      <c r="N15" s="375"/>
    </row>
    <row r="16">
      <c r="B16" s="372" t="s">
        <v>6533</v>
      </c>
      <c r="C16" s="382">
        <v>45390.0</v>
      </c>
      <c r="D16" s="374" t="s">
        <v>6534</v>
      </c>
      <c r="E16" s="375"/>
      <c r="F16" s="375"/>
      <c r="G16" s="375"/>
      <c r="H16" s="375" t="s">
        <v>6535</v>
      </c>
      <c r="I16" s="375" t="s">
        <v>6536</v>
      </c>
      <c r="J16" s="375" t="s">
        <v>6537</v>
      </c>
      <c r="K16" s="375" t="s">
        <v>6538</v>
      </c>
      <c r="L16" s="375" t="s">
        <v>6539</v>
      </c>
      <c r="M16" s="375"/>
      <c r="N16" s="375"/>
    </row>
    <row r="17">
      <c r="B17" s="372" t="s">
        <v>6540</v>
      </c>
      <c r="C17" s="382">
        <v>45405.0</v>
      </c>
      <c r="D17" s="374" t="s">
        <v>6541</v>
      </c>
      <c r="E17" s="375"/>
      <c r="F17" s="375"/>
      <c r="G17" s="375"/>
      <c r="H17" s="375"/>
      <c r="I17" s="375"/>
      <c r="J17" s="375" t="s">
        <v>6542</v>
      </c>
      <c r="K17" s="375" t="s">
        <v>6543</v>
      </c>
      <c r="L17" s="375" t="s">
        <v>6544</v>
      </c>
      <c r="M17" s="375"/>
      <c r="N17" s="375"/>
    </row>
    <row r="18">
      <c r="B18" s="372" t="s">
        <v>6545</v>
      </c>
      <c r="C18" s="382">
        <v>45428.0</v>
      </c>
      <c r="D18" s="374" t="s">
        <v>6546</v>
      </c>
      <c r="E18" s="375"/>
      <c r="F18" s="375"/>
      <c r="G18" s="375"/>
      <c r="H18" s="375" t="s">
        <v>6547</v>
      </c>
      <c r="I18" s="375" t="s">
        <v>6548</v>
      </c>
      <c r="J18" s="375" t="s">
        <v>6549</v>
      </c>
      <c r="K18" s="375" t="s">
        <v>6550</v>
      </c>
      <c r="L18" s="375" t="s">
        <v>6551</v>
      </c>
      <c r="M18" s="375"/>
      <c r="N18" s="375"/>
    </row>
    <row r="19">
      <c r="B19" s="372" t="s">
        <v>6552</v>
      </c>
      <c r="C19" s="386" t="s">
        <v>3193</v>
      </c>
      <c r="D19" s="386" t="s">
        <v>3193</v>
      </c>
      <c r="E19" s="375"/>
      <c r="F19" s="375"/>
      <c r="G19" s="375"/>
      <c r="H19" s="375"/>
      <c r="I19" s="375"/>
      <c r="J19" s="375"/>
      <c r="K19" s="375"/>
      <c r="L19" s="375"/>
      <c r="M19" s="375"/>
      <c r="N19" s="375"/>
    </row>
    <row r="20">
      <c r="B20" s="372" t="s">
        <v>6553</v>
      </c>
      <c r="C20" s="382">
        <v>45454.0</v>
      </c>
      <c r="D20" s="374" t="s">
        <v>6554</v>
      </c>
      <c r="E20" s="375"/>
      <c r="F20" s="375"/>
      <c r="G20" s="375"/>
      <c r="H20" s="375" t="s">
        <v>6555</v>
      </c>
      <c r="I20" s="375" t="s">
        <v>6556</v>
      </c>
      <c r="J20" s="375" t="s">
        <v>6557</v>
      </c>
      <c r="K20" s="375" t="s">
        <v>6558</v>
      </c>
      <c r="L20" s="375" t="s">
        <v>6559</v>
      </c>
      <c r="M20" s="375"/>
      <c r="N20" s="375"/>
    </row>
    <row r="21">
      <c r="B21" s="372" t="s">
        <v>6560</v>
      </c>
      <c r="C21" s="386" t="s">
        <v>3193</v>
      </c>
      <c r="D21" s="386" t="s">
        <v>3193</v>
      </c>
      <c r="E21" s="375"/>
      <c r="F21" s="375"/>
      <c r="G21" s="375"/>
      <c r="H21" s="375"/>
      <c r="I21" s="375"/>
      <c r="J21" s="375"/>
      <c r="K21" s="375"/>
      <c r="L21" s="375"/>
      <c r="M21" s="375"/>
      <c r="N21" s="375"/>
    </row>
    <row r="22">
      <c r="B22" s="372" t="s">
        <v>6561</v>
      </c>
      <c r="C22" s="382">
        <v>45481.0</v>
      </c>
      <c r="D22" s="374" t="s">
        <v>6562</v>
      </c>
      <c r="E22" s="375"/>
      <c r="F22" s="375"/>
      <c r="G22" s="375"/>
      <c r="H22" s="375"/>
      <c r="I22" s="375" t="s">
        <v>6563</v>
      </c>
      <c r="J22" s="375" t="s">
        <v>6564</v>
      </c>
      <c r="K22" s="375" t="s">
        <v>6565</v>
      </c>
      <c r="L22" s="375" t="s">
        <v>6566</v>
      </c>
      <c r="M22" s="375"/>
      <c r="N22" s="375"/>
    </row>
    <row r="23">
      <c r="B23" s="372" t="s">
        <v>6567</v>
      </c>
      <c r="C23" s="382">
        <v>45506.0</v>
      </c>
      <c r="D23" s="374" t="s">
        <v>6568</v>
      </c>
      <c r="E23" s="375"/>
      <c r="F23" s="375" t="s">
        <v>6569</v>
      </c>
      <c r="G23" s="375"/>
      <c r="H23" s="375"/>
      <c r="I23" s="375" t="s">
        <v>6570</v>
      </c>
      <c r="J23" s="375" t="s">
        <v>6571</v>
      </c>
      <c r="K23" s="375" t="s">
        <v>6572</v>
      </c>
      <c r="L23" s="375" t="s">
        <v>6573</v>
      </c>
      <c r="M23" s="375"/>
      <c r="N23" s="375"/>
    </row>
    <row r="24">
      <c r="B24" s="372" t="s">
        <v>6574</v>
      </c>
      <c r="C24" s="382">
        <v>45533.0</v>
      </c>
      <c r="D24" s="374" t="s">
        <v>6575</v>
      </c>
      <c r="E24" s="375"/>
      <c r="F24" s="375"/>
      <c r="G24" s="375"/>
      <c r="H24" s="375" t="s">
        <v>6576</v>
      </c>
      <c r="I24" s="375"/>
      <c r="J24" s="375" t="s">
        <v>6577</v>
      </c>
      <c r="K24" s="375" t="s">
        <v>6578</v>
      </c>
      <c r="L24" s="375" t="s">
        <v>6579</v>
      </c>
      <c r="M24" s="375"/>
      <c r="N24" s="375"/>
    </row>
    <row r="25">
      <c r="B25" s="372" t="s">
        <v>6580</v>
      </c>
      <c r="C25" s="386" t="s">
        <v>3193</v>
      </c>
      <c r="D25" s="386" t="s">
        <v>3193</v>
      </c>
      <c r="E25" s="375"/>
      <c r="F25" s="375"/>
      <c r="G25" s="375"/>
      <c r="H25" s="375"/>
      <c r="I25" s="375"/>
      <c r="J25" s="375"/>
      <c r="K25" s="375"/>
      <c r="L25" s="375"/>
      <c r="M25" s="375"/>
      <c r="N25" s="375"/>
    </row>
    <row r="26">
      <c r="B26" s="372" t="s">
        <v>6581</v>
      </c>
      <c r="C26" s="382">
        <v>45547.0</v>
      </c>
      <c r="D26" s="374" t="s">
        <v>6582</v>
      </c>
      <c r="E26" s="375"/>
      <c r="F26" s="375"/>
      <c r="G26" s="375"/>
      <c r="H26" s="375"/>
      <c r="I26" s="375"/>
      <c r="J26" s="375"/>
      <c r="K26" s="375" t="s">
        <v>6583</v>
      </c>
      <c r="L26" s="375" t="s">
        <v>6584</v>
      </c>
      <c r="M26" s="375" t="s">
        <v>6585</v>
      </c>
      <c r="N26" s="375"/>
    </row>
    <row r="27">
      <c r="B27" s="372" t="s">
        <v>6586</v>
      </c>
      <c r="C27" s="382">
        <v>45566.0</v>
      </c>
      <c r="D27" s="374" t="s">
        <v>6587</v>
      </c>
      <c r="E27" s="375"/>
      <c r="F27" s="375"/>
      <c r="G27" s="375"/>
      <c r="H27" s="375"/>
      <c r="I27" s="375" t="s">
        <v>6588</v>
      </c>
      <c r="J27" s="375"/>
      <c r="K27" s="375" t="s">
        <v>6589</v>
      </c>
      <c r="L27" s="375" t="s">
        <v>6590</v>
      </c>
      <c r="M27" s="375" t="s">
        <v>6591</v>
      </c>
      <c r="N27" s="375"/>
    </row>
    <row r="28">
      <c r="B28" s="372" t="s">
        <v>6458</v>
      </c>
      <c r="C28" s="373">
        <v>45581.0</v>
      </c>
      <c r="D28" s="374" t="s">
        <v>6592</v>
      </c>
      <c r="E28" s="375"/>
      <c r="F28" s="375"/>
      <c r="G28" s="375"/>
      <c r="H28" s="375"/>
      <c r="I28" s="375"/>
      <c r="J28" s="375" t="s">
        <v>6593</v>
      </c>
      <c r="K28" s="375" t="s">
        <v>6594</v>
      </c>
      <c r="L28" s="375" t="s">
        <v>6595</v>
      </c>
      <c r="M28" s="375" t="s">
        <v>6596</v>
      </c>
      <c r="N28" s="375"/>
    </row>
    <row r="29">
      <c r="B29" s="372" t="s">
        <v>6465</v>
      </c>
      <c r="C29" s="373">
        <v>45596.0</v>
      </c>
      <c r="D29" s="374" t="s">
        <v>6597</v>
      </c>
      <c r="E29" s="375"/>
      <c r="F29" s="375"/>
      <c r="G29" s="375"/>
      <c r="H29" s="375"/>
      <c r="I29" s="375"/>
      <c r="J29" s="375"/>
      <c r="K29" s="375" t="s">
        <v>6598</v>
      </c>
      <c r="L29" s="375" t="s">
        <v>6599</v>
      </c>
      <c r="M29" s="375" t="s">
        <v>6600</v>
      </c>
      <c r="N29" s="375"/>
    </row>
    <row r="30">
      <c r="B30" s="372" t="s">
        <v>6477</v>
      </c>
      <c r="C30" s="373">
        <v>45615.0</v>
      </c>
      <c r="D30" s="374" t="s">
        <v>6601</v>
      </c>
      <c r="E30" s="375"/>
      <c r="F30" s="375"/>
      <c r="G30" s="375"/>
      <c r="H30" s="375" t="s">
        <v>6602</v>
      </c>
      <c r="I30" s="375" t="s">
        <v>6603</v>
      </c>
      <c r="J30" s="375"/>
      <c r="K30" s="375" t="s">
        <v>6604</v>
      </c>
      <c r="L30" s="375" t="s">
        <v>6605</v>
      </c>
      <c r="M30" s="375" t="s">
        <v>6606</v>
      </c>
      <c r="N30" s="375"/>
    </row>
    <row r="31">
      <c r="B31" s="372" t="s">
        <v>6483</v>
      </c>
      <c r="C31" s="382">
        <v>45628.0</v>
      </c>
      <c r="D31" s="374" t="s">
        <v>6607</v>
      </c>
      <c r="E31" s="375"/>
      <c r="F31" s="375"/>
      <c r="G31" s="375"/>
      <c r="H31" s="375"/>
      <c r="I31" s="375"/>
      <c r="J31" s="375"/>
      <c r="K31" s="375" t="s">
        <v>6608</v>
      </c>
      <c r="L31" s="375" t="s">
        <v>6609</v>
      </c>
      <c r="M31" s="375" t="s">
        <v>6610</v>
      </c>
      <c r="N31" s="375"/>
    </row>
    <row r="32">
      <c r="A32" s="387"/>
      <c r="B32" s="388" t="s">
        <v>6489</v>
      </c>
      <c r="C32" s="389">
        <v>45642.0</v>
      </c>
      <c r="D32" s="390" t="s">
        <v>6611</v>
      </c>
      <c r="E32" s="391"/>
      <c r="F32" s="391"/>
      <c r="G32" s="391"/>
      <c r="H32" s="391"/>
      <c r="I32" s="391" t="s">
        <v>6612</v>
      </c>
      <c r="J32" s="391" t="s">
        <v>6613</v>
      </c>
      <c r="K32" s="391" t="s">
        <v>6614</v>
      </c>
      <c r="L32" s="391" t="s">
        <v>6615</v>
      </c>
      <c r="M32" s="391" t="s">
        <v>6616</v>
      </c>
      <c r="N32" s="391"/>
      <c r="O32" s="376"/>
    </row>
    <row r="33">
      <c r="A33" s="371">
        <v>2025.0</v>
      </c>
      <c r="B33" s="372" t="s">
        <v>6495</v>
      </c>
      <c r="C33" s="382">
        <v>45673.0</v>
      </c>
      <c r="D33" s="374" t="s">
        <v>6617</v>
      </c>
      <c r="E33" s="375"/>
      <c r="F33" s="375"/>
      <c r="G33" s="375"/>
      <c r="H33" s="375" t="s">
        <v>6618</v>
      </c>
      <c r="I33" s="375" t="s">
        <v>6619</v>
      </c>
      <c r="J33" s="375" t="s">
        <v>6620</v>
      </c>
      <c r="K33" s="375" t="s">
        <v>6621</v>
      </c>
      <c r="L33" s="375" t="s">
        <v>6622</v>
      </c>
      <c r="M33" s="375" t="s">
        <v>6623</v>
      </c>
      <c r="N33" s="375"/>
    </row>
    <row r="34">
      <c r="B34" s="372" t="s">
        <v>6502</v>
      </c>
      <c r="C34" s="382">
        <v>45687.0</v>
      </c>
      <c r="D34" s="374" t="s">
        <v>6624</v>
      </c>
      <c r="E34" s="375"/>
      <c r="F34" s="375"/>
      <c r="G34" s="375"/>
      <c r="H34" s="375"/>
      <c r="I34" s="375"/>
      <c r="J34" s="375" t="s">
        <v>6625</v>
      </c>
      <c r="K34" s="375" t="s">
        <v>6626</v>
      </c>
      <c r="L34" s="375" t="s">
        <v>6627</v>
      </c>
      <c r="M34" s="375" t="s">
        <v>6628</v>
      </c>
      <c r="N34" s="375" t="s">
        <v>6629</v>
      </c>
    </row>
    <row r="35">
      <c r="B35" s="372" t="s">
        <v>6508</v>
      </c>
      <c r="C35" s="382">
        <v>45701.0</v>
      </c>
      <c r="D35" s="374" t="s">
        <v>6630</v>
      </c>
      <c r="E35" s="375"/>
      <c r="F35" s="375"/>
      <c r="G35" s="375"/>
      <c r="H35" s="375"/>
      <c r="I35" s="375"/>
      <c r="J35" s="375" t="s">
        <v>6631</v>
      </c>
      <c r="K35" s="375" t="s">
        <v>6632</v>
      </c>
      <c r="L35" s="375" t="s">
        <v>6633</v>
      </c>
      <c r="M35" s="375" t="s">
        <v>6634</v>
      </c>
      <c r="N35" s="375" t="s">
        <v>6635</v>
      </c>
    </row>
    <row r="36">
      <c r="B36" s="372" t="s">
        <v>6514</v>
      </c>
      <c r="C36" s="382">
        <v>45713.0</v>
      </c>
      <c r="D36" s="374" t="s">
        <v>6636</v>
      </c>
      <c r="E36" s="375"/>
      <c r="F36" s="375"/>
      <c r="G36" s="375"/>
      <c r="H36" s="375"/>
      <c r="I36" s="375" t="s">
        <v>6637</v>
      </c>
      <c r="J36" s="375" t="s">
        <v>6638</v>
      </c>
      <c r="K36" s="375" t="s">
        <v>6639</v>
      </c>
      <c r="L36" s="375" t="s">
        <v>6640</v>
      </c>
      <c r="M36" s="375" t="s">
        <v>6641</v>
      </c>
      <c r="N36" s="375" t="s">
        <v>6642</v>
      </c>
    </row>
    <row r="37">
      <c r="B37" s="372" t="s">
        <v>6519</v>
      </c>
      <c r="C37" s="382">
        <v>45729.0</v>
      </c>
      <c r="D37" s="374" t="s">
        <v>6643</v>
      </c>
      <c r="E37" s="375"/>
      <c r="F37" s="375"/>
      <c r="G37" s="375"/>
      <c r="H37" s="375"/>
      <c r="I37" s="375" t="s">
        <v>6644</v>
      </c>
      <c r="J37" s="375" t="s">
        <v>6645</v>
      </c>
      <c r="K37" s="375" t="s">
        <v>6646</v>
      </c>
      <c r="L37" s="375" t="s">
        <v>6647</v>
      </c>
      <c r="M37" s="375" t="s">
        <v>6648</v>
      </c>
      <c r="N37" s="375" t="s">
        <v>6649</v>
      </c>
    </row>
    <row r="38">
      <c r="B38" s="372" t="s">
        <v>6523</v>
      </c>
      <c r="C38" s="382">
        <v>45741.0</v>
      </c>
      <c r="D38" s="374" t="s">
        <v>6650</v>
      </c>
      <c r="E38" s="375"/>
      <c r="F38" s="375"/>
      <c r="G38" s="375"/>
      <c r="H38" s="375"/>
      <c r="I38" s="375"/>
      <c r="J38" s="375"/>
      <c r="K38" s="375" t="s">
        <v>6651</v>
      </c>
      <c r="L38" s="375" t="s">
        <v>6652</v>
      </c>
      <c r="M38" s="375" t="s">
        <v>6653</v>
      </c>
      <c r="N38" s="375" t="s">
        <v>6654</v>
      </c>
    </row>
    <row r="39">
      <c r="B39" s="372" t="s">
        <v>6533</v>
      </c>
      <c r="C39" s="392">
        <v>45762.0</v>
      </c>
      <c r="D39" s="393" t="s">
        <v>6655</v>
      </c>
      <c r="E39" s="394"/>
      <c r="F39" s="394"/>
      <c r="G39" s="394"/>
      <c r="H39" s="394"/>
      <c r="I39" s="394"/>
      <c r="J39" s="395" t="s">
        <v>6656</v>
      </c>
      <c r="K39" s="395" t="s">
        <v>6657</v>
      </c>
      <c r="L39" s="395" t="s">
        <v>6658</v>
      </c>
      <c r="M39" s="395" t="s">
        <v>6659</v>
      </c>
      <c r="N39" s="395" t="s">
        <v>6660</v>
      </c>
    </row>
    <row r="40">
      <c r="B40" s="372" t="s">
        <v>6540</v>
      </c>
      <c r="C40" s="392">
        <v>45776.0</v>
      </c>
      <c r="D40" s="393" t="s">
        <v>6661</v>
      </c>
      <c r="E40" s="394"/>
      <c r="F40" s="394"/>
      <c r="G40" s="394"/>
      <c r="H40" s="394"/>
      <c r="I40" s="395" t="s">
        <v>6662</v>
      </c>
      <c r="J40" s="395" t="s">
        <v>6663</v>
      </c>
      <c r="K40" s="395" t="s">
        <v>6664</v>
      </c>
      <c r="L40" s="395" t="s">
        <v>6665</v>
      </c>
      <c r="M40" s="395" t="s">
        <v>6666</v>
      </c>
      <c r="N40" s="395" t="s">
        <v>6667</v>
      </c>
    </row>
    <row r="41">
      <c r="B41" s="396" t="s">
        <v>6545</v>
      </c>
      <c r="C41" s="392">
        <v>45792.0</v>
      </c>
      <c r="D41" s="393" t="s">
        <v>6668</v>
      </c>
      <c r="E41" s="394"/>
      <c r="F41" s="394"/>
      <c r="G41" s="395" t="s">
        <v>6669</v>
      </c>
      <c r="H41" s="395" t="s">
        <v>6670</v>
      </c>
      <c r="I41" s="395" t="s">
        <v>6671</v>
      </c>
      <c r="J41" s="395" t="s">
        <v>6672</v>
      </c>
      <c r="K41" s="395" t="s">
        <v>6673</v>
      </c>
      <c r="L41" s="395" t="s">
        <v>6674</v>
      </c>
      <c r="M41" s="395" t="s">
        <v>6675</v>
      </c>
      <c r="N41" s="395" t="s">
        <v>6676</v>
      </c>
    </row>
    <row r="42">
      <c r="B42" s="396" t="s">
        <v>6552</v>
      </c>
      <c r="C42" s="392">
        <v>45804.0</v>
      </c>
      <c r="D42" s="393" t="s">
        <v>6677</v>
      </c>
      <c r="E42" s="394"/>
      <c r="F42" s="394"/>
      <c r="G42" s="394"/>
      <c r="H42" s="394"/>
      <c r="I42" s="395" t="s">
        <v>6678</v>
      </c>
      <c r="J42" s="395" t="s">
        <v>6679</v>
      </c>
      <c r="K42" s="395" t="s">
        <v>6680</v>
      </c>
      <c r="L42" s="395" t="s">
        <v>6681</v>
      </c>
      <c r="M42" s="395" t="s">
        <v>6682</v>
      </c>
      <c r="N42" s="395" t="s">
        <v>6683</v>
      </c>
    </row>
    <row r="43">
      <c r="B43" s="396" t="s">
        <v>6553</v>
      </c>
      <c r="C43" s="392">
        <v>45820.0</v>
      </c>
      <c r="D43" s="393" t="s">
        <v>6684</v>
      </c>
      <c r="E43" s="394"/>
      <c r="F43" s="394"/>
      <c r="G43" s="394"/>
      <c r="H43" s="395" t="s">
        <v>6685</v>
      </c>
      <c r="I43" s="395" t="s">
        <v>6686</v>
      </c>
      <c r="J43" s="394"/>
      <c r="K43" s="395" t="s">
        <v>6687</v>
      </c>
      <c r="L43" s="395" t="s">
        <v>6688</v>
      </c>
      <c r="M43" s="395" t="s">
        <v>6689</v>
      </c>
      <c r="N43" s="395" t="s">
        <v>6690</v>
      </c>
    </row>
    <row r="44">
      <c r="B44" s="396" t="s">
        <v>6560</v>
      </c>
      <c r="C44" s="392">
        <v>45833.0</v>
      </c>
      <c r="D44" s="393" t="s">
        <v>6691</v>
      </c>
      <c r="E44" s="394"/>
      <c r="F44" s="394"/>
      <c r="G44" s="394"/>
      <c r="H44" s="394"/>
      <c r="I44" s="394"/>
      <c r="J44" s="394"/>
      <c r="K44" s="395" t="s">
        <v>6692</v>
      </c>
      <c r="L44" s="395" t="s">
        <v>6693</v>
      </c>
      <c r="M44" s="395" t="s">
        <v>6694</v>
      </c>
      <c r="N44" s="395" t="s">
        <v>6695</v>
      </c>
    </row>
    <row r="45">
      <c r="B45" s="396" t="s">
        <v>6561</v>
      </c>
      <c r="C45" s="392">
        <v>45855.0</v>
      </c>
      <c r="D45" s="393" t="s">
        <v>6696</v>
      </c>
      <c r="E45" s="394"/>
      <c r="F45" s="394"/>
      <c r="G45" s="394"/>
      <c r="H45" s="395" t="s">
        <v>6697</v>
      </c>
      <c r="I45" s="395" t="s">
        <v>6698</v>
      </c>
      <c r="J45" s="395" t="s">
        <v>6699</v>
      </c>
      <c r="K45" s="395" t="s">
        <v>6700</v>
      </c>
      <c r="L45" s="395" t="s">
        <v>6701</v>
      </c>
      <c r="M45" s="395" t="s">
        <v>6702</v>
      </c>
      <c r="N45" s="395" t="s">
        <v>6703</v>
      </c>
    </row>
    <row r="46">
      <c r="B46" s="396" t="s">
        <v>6567</v>
      </c>
      <c r="C46" s="392">
        <v>45869.0</v>
      </c>
      <c r="D46" s="393" t="s">
        <v>6704</v>
      </c>
      <c r="I46" s="395" t="s">
        <v>6705</v>
      </c>
      <c r="K46" s="90" t="s">
        <v>6706</v>
      </c>
      <c r="L46" s="90" t="s">
        <v>6707</v>
      </c>
      <c r="M46" s="90" t="s">
        <v>6708</v>
      </c>
      <c r="N46" s="395" t="s">
        <v>6709</v>
      </c>
    </row>
    <row r="47">
      <c r="B47" s="396" t="s">
        <v>6574</v>
      </c>
      <c r="C47" s="392">
        <v>45883.0</v>
      </c>
      <c r="D47" s="393" t="s">
        <v>6710</v>
      </c>
      <c r="H47" s="395" t="s">
        <v>6711</v>
      </c>
      <c r="K47" s="90" t="s">
        <v>6712</v>
      </c>
      <c r="L47" s="90" t="s">
        <v>6713</v>
      </c>
      <c r="M47" s="90" t="s">
        <v>6714</v>
      </c>
      <c r="N47" s="395" t="s">
        <v>6715</v>
      </c>
    </row>
    <row r="48">
      <c r="B48" s="396" t="s">
        <v>6580</v>
      </c>
      <c r="C48" s="392">
        <v>45897.0</v>
      </c>
      <c r="D48" s="393" t="s">
        <v>6716</v>
      </c>
      <c r="K48" s="90" t="s">
        <v>6717</v>
      </c>
      <c r="L48" s="90" t="s">
        <v>6718</v>
      </c>
      <c r="M48" s="90" t="s">
        <v>6719</v>
      </c>
      <c r="N48" s="395" t="s">
        <v>6720</v>
      </c>
    </row>
    <row r="49">
      <c r="B49" s="396" t="s">
        <v>6581</v>
      </c>
      <c r="C49" s="392">
        <v>45911.0</v>
      </c>
      <c r="D49" s="393" t="s">
        <v>6721</v>
      </c>
      <c r="H49" s="395" t="s">
        <v>6722</v>
      </c>
      <c r="I49" s="394"/>
      <c r="J49" s="394"/>
      <c r="K49" s="395" t="s">
        <v>6723</v>
      </c>
      <c r="L49" s="395" t="s">
        <v>6724</v>
      </c>
      <c r="M49" s="395" t="s">
        <v>6725</v>
      </c>
      <c r="N49" s="395" t="s">
        <v>6726</v>
      </c>
    </row>
    <row r="50">
      <c r="B50" s="396" t="s">
        <v>6586</v>
      </c>
      <c r="C50" s="392">
        <v>45925.0</v>
      </c>
      <c r="D50" s="393" t="s">
        <v>6727</v>
      </c>
      <c r="H50" s="395" t="s">
        <v>6728</v>
      </c>
      <c r="I50" s="395" t="s">
        <v>6729</v>
      </c>
      <c r="J50" s="394"/>
      <c r="K50" s="395" t="s">
        <v>6730</v>
      </c>
      <c r="L50" s="395" t="s">
        <v>6731</v>
      </c>
      <c r="M50" s="395" t="s">
        <v>6732</v>
      </c>
      <c r="N50" s="395" t="s">
        <v>6733</v>
      </c>
    </row>
    <row r="51">
      <c r="B51" s="396" t="s">
        <v>6458</v>
      </c>
      <c r="C51" s="392">
        <v>45946.0</v>
      </c>
      <c r="D51" s="393" t="s">
        <v>6734</v>
      </c>
      <c r="H51" s="395" t="s">
        <v>6735</v>
      </c>
      <c r="I51" s="395" t="s">
        <v>6736</v>
      </c>
      <c r="J51" s="394"/>
      <c r="K51" s="395" t="s">
        <v>6737</v>
      </c>
      <c r="L51" s="395" t="s">
        <v>6738</v>
      </c>
      <c r="M51" s="395" t="s">
        <v>6739</v>
      </c>
      <c r="N51" s="395" t="s">
        <v>6740</v>
      </c>
    </row>
    <row r="52">
      <c r="B52" s="396" t="s">
        <v>6465</v>
      </c>
      <c r="C52" s="392">
        <v>45965.0</v>
      </c>
      <c r="D52" s="353" t="s">
        <v>6741</v>
      </c>
      <c r="H52" s="394"/>
      <c r="I52" s="395" t="s">
        <v>6742</v>
      </c>
      <c r="J52" s="394"/>
      <c r="K52" s="395" t="s">
        <v>6743</v>
      </c>
      <c r="L52" s="395" t="s">
        <v>6744</v>
      </c>
      <c r="M52" s="395" t="s">
        <v>6745</v>
      </c>
      <c r="N52" s="395" t="s">
        <v>6746</v>
      </c>
    </row>
    <row r="53">
      <c r="B53" s="396" t="s">
        <v>6747</v>
      </c>
      <c r="C53" s="392">
        <v>45974.0</v>
      </c>
      <c r="D53" s="353" t="s">
        <v>6748</v>
      </c>
      <c r="H53" s="394"/>
      <c r="I53" s="394"/>
      <c r="J53" s="395" t="s">
        <v>6749</v>
      </c>
      <c r="K53" s="395" t="s">
        <v>6750</v>
      </c>
      <c r="L53" s="395" t="s">
        <v>6751</v>
      </c>
      <c r="M53" s="395" t="s">
        <v>6752</v>
      </c>
      <c r="N53" s="395" t="s">
        <v>6753</v>
      </c>
    </row>
    <row r="54">
      <c r="B54" s="396" t="s">
        <v>6483</v>
      </c>
      <c r="C54" s="392">
        <v>45986.0</v>
      </c>
      <c r="D54" s="393" t="s">
        <v>6754</v>
      </c>
      <c r="H54" s="394"/>
      <c r="I54" s="394"/>
      <c r="J54" s="394"/>
      <c r="K54" s="395" t="s">
        <v>6755</v>
      </c>
      <c r="L54" s="395" t="s">
        <v>6756</v>
      </c>
      <c r="M54" s="395" t="s">
        <v>6757</v>
      </c>
      <c r="N54" s="395" t="s">
        <v>6758</v>
      </c>
      <c r="O54" s="90" t="s">
        <v>6759</v>
      </c>
    </row>
    <row r="55">
      <c r="A55" s="387"/>
      <c r="B55" s="397" t="s">
        <v>6489</v>
      </c>
      <c r="C55" s="398">
        <v>46009.0</v>
      </c>
      <c r="D55" s="399" t="s">
        <v>6760</v>
      </c>
      <c r="E55" s="376"/>
      <c r="F55" s="376"/>
      <c r="G55" s="376"/>
      <c r="H55" s="400"/>
      <c r="I55" s="400"/>
      <c r="J55" s="401" t="s">
        <v>6761</v>
      </c>
      <c r="K55" s="401" t="s">
        <v>6762</v>
      </c>
      <c r="L55" s="401" t="s">
        <v>6763</v>
      </c>
      <c r="M55" s="401" t="s">
        <v>6764</v>
      </c>
      <c r="N55" s="401" t="s">
        <v>6765</v>
      </c>
      <c r="O55" s="402" t="s">
        <v>6766</v>
      </c>
      <c r="P55" s="376"/>
      <c r="Q55" s="376"/>
      <c r="R55" s="376"/>
    </row>
    <row r="56">
      <c r="A56" s="403">
        <v>2026.0</v>
      </c>
      <c r="B56" s="372" t="s">
        <v>6495</v>
      </c>
      <c r="C56" s="392">
        <v>46037.0</v>
      </c>
      <c r="D56" s="393" t="s">
        <v>6767</v>
      </c>
      <c r="K56" s="90" t="s">
        <v>6768</v>
      </c>
      <c r="L56" s="90" t="s">
        <v>6769</v>
      </c>
      <c r="M56" s="90" t="s">
        <v>6770</v>
      </c>
      <c r="N56" s="90" t="s">
        <v>6771</v>
      </c>
      <c r="O56" s="90" t="s">
        <v>6772</v>
      </c>
    </row>
    <row r="57">
      <c r="B57" s="372" t="s">
        <v>6502</v>
      </c>
      <c r="C57" s="392">
        <v>46051.0</v>
      </c>
      <c r="D57" s="353" t="s">
        <v>6773</v>
      </c>
      <c r="K57" s="90" t="s">
        <v>6774</v>
      </c>
      <c r="L57" s="90" t="s">
        <v>6775</v>
      </c>
      <c r="M57" s="90" t="s">
        <v>6776</v>
      </c>
      <c r="N57" s="90" t="s">
        <v>6777</v>
      </c>
      <c r="O57" s="90" t="s">
        <v>6778</v>
      </c>
    </row>
    <row r="58">
      <c r="B58" s="372" t="s">
        <v>6508</v>
      </c>
      <c r="C58" s="392">
        <v>46065.0</v>
      </c>
      <c r="D58" s="393" t="s">
        <v>6779</v>
      </c>
      <c r="K58" s="90" t="s">
        <v>6780</v>
      </c>
      <c r="L58" s="90" t="s">
        <v>6781</v>
      </c>
      <c r="M58" s="90" t="s">
        <v>6782</v>
      </c>
      <c r="N58" s="90" t="s">
        <v>6783</v>
      </c>
      <c r="O58" s="90" t="s">
        <v>6784</v>
      </c>
    </row>
    <row r="59">
      <c r="B59" s="372" t="s">
        <v>6514</v>
      </c>
    </row>
    <row r="60">
      <c r="B60" s="372" t="s">
        <v>6519</v>
      </c>
    </row>
    <row r="61">
      <c r="B61" s="372" t="s">
        <v>6523</v>
      </c>
    </row>
    <row r="62">
      <c r="B62" s="372" t="s">
        <v>6533</v>
      </c>
    </row>
    <row r="63">
      <c r="B63" s="372" t="s">
        <v>6540</v>
      </c>
    </row>
    <row r="64">
      <c r="B64" s="396" t="s">
        <v>6545</v>
      </c>
    </row>
    <row r="65">
      <c r="B65" s="396" t="s">
        <v>6552</v>
      </c>
    </row>
    <row r="66">
      <c r="B66" s="396" t="s">
        <v>6553</v>
      </c>
    </row>
    <row r="67">
      <c r="B67" s="396" t="s">
        <v>6560</v>
      </c>
    </row>
    <row r="68">
      <c r="B68" s="396" t="s">
        <v>6561</v>
      </c>
    </row>
    <row r="69">
      <c r="B69" s="396" t="s">
        <v>6567</v>
      </c>
    </row>
    <row r="70">
      <c r="B70" s="396" t="s">
        <v>6574</v>
      </c>
    </row>
    <row r="71">
      <c r="B71" s="396" t="s">
        <v>6580</v>
      </c>
    </row>
    <row r="72">
      <c r="B72" s="396" t="s">
        <v>6581</v>
      </c>
    </row>
    <row r="73">
      <c r="B73" s="396" t="s">
        <v>6586</v>
      </c>
    </row>
    <row r="74">
      <c r="B74" s="396" t="s">
        <v>6458</v>
      </c>
    </row>
    <row r="75">
      <c r="B75" s="396" t="s">
        <v>6465</v>
      </c>
    </row>
    <row r="76">
      <c r="B76" s="396" t="s">
        <v>6747</v>
      </c>
    </row>
    <row r="77">
      <c r="B77" s="396" t="s">
        <v>6483</v>
      </c>
    </row>
    <row r="78">
      <c r="B78" s="396" t="s">
        <v>6489</v>
      </c>
    </row>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sheetData>
  <mergeCells count="4">
    <mergeCell ref="A2:A8"/>
    <mergeCell ref="A9:A32"/>
    <mergeCell ref="A33:A55"/>
    <mergeCell ref="A56:A78"/>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20"/>
    <hyperlink r:id="rId19" ref="D22"/>
    <hyperlink r:id="rId20" ref="D23"/>
    <hyperlink r:id="rId21" ref="D24"/>
    <hyperlink r:id="rId22" ref="D26"/>
    <hyperlink r:id="rId23" ref="D27"/>
    <hyperlink r:id="rId24" ref="D28"/>
    <hyperlink r:id="rId25" ref="D29"/>
    <hyperlink r:id="rId26" ref="D30"/>
    <hyperlink r:id="rId27" ref="D31"/>
    <hyperlink r:id="rId28" ref="D32"/>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 r:id="rId53" ref="D57"/>
    <hyperlink r:id="rId54" ref="D58"/>
  </hyperlinks>
  <drawing r:id="rId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workbookViewId="0"/>
  </sheetViews>
  <sheetFormatPr customHeight="1" defaultColWidth="12.63" defaultRowHeight="15.75"/>
  <cols>
    <col customWidth="1" min="1" max="1" width="4.88"/>
    <col customWidth="1" min="2" max="2" width="12.5"/>
    <col customWidth="1" min="3" max="3" width="46.63"/>
    <col customWidth="1" min="4" max="4" width="12.75"/>
    <col customWidth="1" min="5" max="6" width="14.5"/>
    <col customWidth="1" min="7" max="7" width="15.13"/>
    <col customWidth="1" min="8" max="8" width="21.38"/>
    <col customWidth="1" min="9" max="9" width="35.75"/>
    <col customWidth="1" min="10" max="10" width="11.25"/>
  </cols>
  <sheetData>
    <row r="1">
      <c r="A1" s="1" t="s">
        <v>6785</v>
      </c>
      <c r="B1" s="2"/>
      <c r="C1" s="2"/>
      <c r="D1" s="2"/>
      <c r="E1" s="2"/>
      <c r="F1" s="2"/>
      <c r="G1" s="2"/>
      <c r="H1" s="2"/>
      <c r="I1" s="2"/>
      <c r="J1" s="2"/>
    </row>
    <row r="2">
      <c r="A2" s="4"/>
    </row>
    <row r="3">
      <c r="A3" s="6"/>
      <c r="B3" s="7"/>
      <c r="C3" s="7"/>
      <c r="D3" s="7"/>
      <c r="E3" s="7"/>
      <c r="F3" s="7"/>
      <c r="G3" s="7"/>
      <c r="H3" s="7"/>
      <c r="I3" s="7"/>
      <c r="J3" s="7"/>
    </row>
    <row r="4">
      <c r="A4" s="404"/>
      <c r="B4" s="405"/>
      <c r="C4" s="406" t="s">
        <v>6786</v>
      </c>
      <c r="D4" s="407"/>
      <c r="E4" s="408" t="s">
        <v>6787</v>
      </c>
      <c r="F4" s="409"/>
      <c r="G4" s="410"/>
      <c r="H4" s="411"/>
      <c r="I4" s="411"/>
      <c r="J4" s="411"/>
    </row>
    <row r="5">
      <c r="A5" s="412" t="s">
        <v>85</v>
      </c>
      <c r="B5" s="413" t="s">
        <v>6788</v>
      </c>
      <c r="C5" s="413" t="s">
        <v>6789</v>
      </c>
      <c r="D5" s="414" t="s">
        <v>88</v>
      </c>
      <c r="E5" s="414" t="s">
        <v>89</v>
      </c>
      <c r="F5" s="414" t="s">
        <v>90</v>
      </c>
      <c r="G5" s="414" t="s">
        <v>91</v>
      </c>
      <c r="H5" s="415" t="s">
        <v>92</v>
      </c>
      <c r="I5" s="413" t="s">
        <v>6790</v>
      </c>
      <c r="J5" s="415"/>
    </row>
    <row r="6">
      <c r="A6" s="416"/>
      <c r="B6" s="417"/>
      <c r="C6" s="418"/>
      <c r="D6" s="419"/>
      <c r="E6" s="420">
        <f t="shared" ref="E6:G6" si="1">SUM(E9:E139)</f>
        <v>18591246</v>
      </c>
      <c r="F6" s="420">
        <f t="shared" si="1"/>
        <v>4230962.44</v>
      </c>
      <c r="G6" s="420">
        <f t="shared" si="1"/>
        <v>14360283.56</v>
      </c>
      <c r="H6" s="418"/>
      <c r="I6" s="418"/>
      <c r="J6" s="421"/>
    </row>
    <row r="7">
      <c r="A7" s="422"/>
      <c r="B7" s="423"/>
      <c r="C7" s="424"/>
      <c r="D7" s="425"/>
      <c r="E7" s="425"/>
      <c r="F7" s="425"/>
      <c r="G7" s="425"/>
      <c r="H7" s="423"/>
      <c r="I7" s="423"/>
      <c r="J7" s="426"/>
    </row>
    <row r="8">
      <c r="A8" s="416"/>
      <c r="B8" s="417"/>
      <c r="C8" s="427">
        <f>Counta(C9:C139)</f>
        <v>131</v>
      </c>
      <c r="D8" s="419"/>
      <c r="E8" s="419"/>
      <c r="F8" s="419"/>
      <c r="G8" s="419"/>
      <c r="H8" s="417"/>
      <c r="I8" s="417"/>
      <c r="J8" s="428"/>
    </row>
    <row r="9">
      <c r="A9" s="429">
        <v>1.0</v>
      </c>
      <c r="B9" s="429">
        <v>1400001.0</v>
      </c>
      <c r="C9" s="430" t="s">
        <v>6791</v>
      </c>
      <c r="D9" s="431" t="s">
        <v>71</v>
      </c>
      <c r="E9" s="304">
        <v>56380.0</v>
      </c>
      <c r="F9" s="304">
        <v>11276.0</v>
      </c>
      <c r="G9" s="304">
        <f t="shared" ref="G9:G139" si="2">E9-F9</f>
        <v>45104</v>
      </c>
      <c r="H9" s="228" t="s">
        <v>6792</v>
      </c>
      <c r="I9" s="360" t="s">
        <v>3660</v>
      </c>
      <c r="J9" s="432"/>
    </row>
    <row r="10">
      <c r="A10" s="433">
        <v>2.0</v>
      </c>
      <c r="B10" s="433">
        <v>1400002.0</v>
      </c>
      <c r="C10" s="434" t="s">
        <v>6793</v>
      </c>
      <c r="D10" s="435" t="s">
        <v>71</v>
      </c>
      <c r="E10" s="305">
        <v>30120.0</v>
      </c>
      <c r="F10" s="305">
        <v>12960.0</v>
      </c>
      <c r="G10" s="305">
        <f t="shared" si="2"/>
        <v>17160</v>
      </c>
      <c r="H10" s="230" t="s">
        <v>6794</v>
      </c>
      <c r="I10" s="359" t="s">
        <v>3660</v>
      </c>
      <c r="J10" s="331"/>
    </row>
    <row r="11">
      <c r="A11" s="429">
        <v>3.0</v>
      </c>
      <c r="B11" s="429">
        <v>1400003.0</v>
      </c>
      <c r="C11" s="436" t="s">
        <v>6795</v>
      </c>
      <c r="D11" s="431" t="s">
        <v>71</v>
      </c>
      <c r="E11" s="304">
        <v>100000.0</v>
      </c>
      <c r="F11" s="304">
        <v>16000.0</v>
      </c>
      <c r="G11" s="304">
        <f t="shared" si="2"/>
        <v>84000</v>
      </c>
      <c r="H11" s="228" t="s">
        <v>6796</v>
      </c>
      <c r="I11" s="360" t="s">
        <v>3587</v>
      </c>
      <c r="J11" s="432"/>
    </row>
    <row r="12">
      <c r="A12" s="433">
        <v>4.0</v>
      </c>
      <c r="B12" s="433">
        <v>1400004.0</v>
      </c>
      <c r="C12" s="434" t="s">
        <v>6797</v>
      </c>
      <c r="D12" s="435" t="s">
        <v>71</v>
      </c>
      <c r="E12" s="305">
        <v>100000.0</v>
      </c>
      <c r="F12" s="305">
        <v>24000.0</v>
      </c>
      <c r="G12" s="305">
        <f t="shared" si="2"/>
        <v>76000</v>
      </c>
      <c r="H12" s="230" t="s">
        <v>6798</v>
      </c>
      <c r="I12" s="359" t="s">
        <v>3587</v>
      </c>
      <c r="J12" s="331"/>
    </row>
    <row r="13">
      <c r="A13" s="429">
        <v>5.0</v>
      </c>
      <c r="B13" s="429">
        <v>1400005.0</v>
      </c>
      <c r="C13" s="436" t="s">
        <v>6799</v>
      </c>
      <c r="D13" s="431" t="s">
        <v>71</v>
      </c>
      <c r="E13" s="304">
        <v>698000.0</v>
      </c>
      <c r="F13" s="304">
        <v>0.0</v>
      </c>
      <c r="G13" s="304">
        <f t="shared" si="2"/>
        <v>698000</v>
      </c>
      <c r="H13" s="228" t="s">
        <v>6800</v>
      </c>
      <c r="I13" s="360" t="s">
        <v>6801</v>
      </c>
      <c r="J13" s="432"/>
    </row>
    <row r="14">
      <c r="A14" s="433">
        <v>6.0</v>
      </c>
      <c r="B14" s="433">
        <v>1400006.0</v>
      </c>
      <c r="C14" s="434" t="s">
        <v>6802</v>
      </c>
      <c r="D14" s="435" t="s">
        <v>71</v>
      </c>
      <c r="E14" s="305">
        <v>50000.0</v>
      </c>
      <c r="F14" s="305">
        <v>12000.0</v>
      </c>
      <c r="G14" s="305">
        <f t="shared" si="2"/>
        <v>38000</v>
      </c>
      <c r="H14" s="230" t="s">
        <v>3676</v>
      </c>
      <c r="I14" s="359" t="s">
        <v>3660</v>
      </c>
      <c r="J14" s="331"/>
    </row>
    <row r="15">
      <c r="A15" s="429">
        <v>7.0</v>
      </c>
      <c r="B15" s="429">
        <v>1400007.0</v>
      </c>
      <c r="C15" s="436" t="s">
        <v>6803</v>
      </c>
      <c r="D15" s="431" t="s">
        <v>71</v>
      </c>
      <c r="E15" s="304">
        <v>50000.0</v>
      </c>
      <c r="F15" s="304">
        <v>12000.0</v>
      </c>
      <c r="G15" s="304">
        <f t="shared" si="2"/>
        <v>38000</v>
      </c>
      <c r="H15" s="228" t="s">
        <v>3676</v>
      </c>
      <c r="I15" s="360" t="s">
        <v>3660</v>
      </c>
      <c r="J15" s="432"/>
    </row>
    <row r="16">
      <c r="A16" s="433">
        <v>8.0</v>
      </c>
      <c r="B16" s="433">
        <v>1400008.0</v>
      </c>
      <c r="C16" s="434" t="s">
        <v>6804</v>
      </c>
      <c r="D16" s="435" t="s">
        <v>71</v>
      </c>
      <c r="E16" s="305">
        <v>30000.0</v>
      </c>
      <c r="F16" s="305">
        <v>16200.0</v>
      </c>
      <c r="G16" s="305">
        <f t="shared" si="2"/>
        <v>13800</v>
      </c>
      <c r="H16" s="230" t="s">
        <v>6805</v>
      </c>
      <c r="I16" s="359" t="s">
        <v>3660</v>
      </c>
      <c r="J16" s="331"/>
    </row>
    <row r="17">
      <c r="A17" s="429">
        <v>9.0</v>
      </c>
      <c r="B17" s="429">
        <v>1400009.0</v>
      </c>
      <c r="C17" s="436" t="s">
        <v>6806</v>
      </c>
      <c r="D17" s="431" t="s">
        <v>71</v>
      </c>
      <c r="E17" s="304">
        <v>100000.0</v>
      </c>
      <c r="F17" s="304">
        <v>0.0</v>
      </c>
      <c r="G17" s="304">
        <f t="shared" si="2"/>
        <v>100000</v>
      </c>
      <c r="H17" s="228" t="s">
        <v>6807</v>
      </c>
      <c r="I17" s="360" t="s">
        <v>3546</v>
      </c>
      <c r="J17" s="432"/>
    </row>
    <row r="18">
      <c r="A18" s="433">
        <v>10.0</v>
      </c>
      <c r="B18" s="433">
        <v>1400010.0</v>
      </c>
      <c r="C18" s="434" t="s">
        <v>6808</v>
      </c>
      <c r="D18" s="435" t="s">
        <v>71</v>
      </c>
      <c r="E18" s="305">
        <v>74000.0</v>
      </c>
      <c r="F18" s="305">
        <v>16000.0</v>
      </c>
      <c r="G18" s="305">
        <f t="shared" si="2"/>
        <v>58000</v>
      </c>
      <c r="H18" s="230" t="s">
        <v>6809</v>
      </c>
      <c r="I18" s="359" t="s">
        <v>3587</v>
      </c>
      <c r="J18" s="331"/>
    </row>
    <row r="19">
      <c r="A19" s="429">
        <v>11.0</v>
      </c>
      <c r="B19" s="429">
        <v>1400011.0</v>
      </c>
      <c r="C19" s="436" t="s">
        <v>6810</v>
      </c>
      <c r="D19" s="431" t="s">
        <v>71</v>
      </c>
      <c r="E19" s="304">
        <v>60000.0</v>
      </c>
      <c r="F19" s="304">
        <v>27600.0</v>
      </c>
      <c r="G19" s="304">
        <f t="shared" si="2"/>
        <v>32400</v>
      </c>
      <c r="H19" s="228" t="s">
        <v>6811</v>
      </c>
      <c r="I19" s="360" t="s">
        <v>3587</v>
      </c>
      <c r="J19" s="432"/>
    </row>
    <row r="20">
      <c r="A20" s="433">
        <v>12.0</v>
      </c>
      <c r="B20" s="433">
        <v>1400012.0</v>
      </c>
      <c r="C20" s="434" t="s">
        <v>6812</v>
      </c>
      <c r="D20" s="435" t="s">
        <v>71</v>
      </c>
      <c r="E20" s="305">
        <v>739000.0</v>
      </c>
      <c r="F20" s="305">
        <v>0.0</v>
      </c>
      <c r="G20" s="305">
        <f t="shared" si="2"/>
        <v>739000</v>
      </c>
      <c r="H20" s="230" t="s">
        <v>6813</v>
      </c>
      <c r="I20" s="359" t="s">
        <v>6801</v>
      </c>
      <c r="J20" s="331"/>
    </row>
    <row r="21">
      <c r="A21" s="429">
        <v>13.0</v>
      </c>
      <c r="B21" s="429">
        <v>1400013.0</v>
      </c>
      <c r="C21" s="436" t="s">
        <v>6814</v>
      </c>
      <c r="D21" s="431" t="s">
        <v>71</v>
      </c>
      <c r="E21" s="304">
        <v>100000.0</v>
      </c>
      <c r="F21" s="304">
        <v>8000.0</v>
      </c>
      <c r="G21" s="304">
        <f t="shared" si="2"/>
        <v>92000</v>
      </c>
      <c r="H21" s="228" t="s">
        <v>3073</v>
      </c>
      <c r="I21" s="360" t="s">
        <v>3587</v>
      </c>
      <c r="J21" s="432"/>
    </row>
    <row r="22">
      <c r="A22" s="433">
        <v>14.0</v>
      </c>
      <c r="B22" s="433">
        <v>1400014.0</v>
      </c>
      <c r="C22" s="434" t="s">
        <v>6815</v>
      </c>
      <c r="D22" s="435" t="s">
        <v>71</v>
      </c>
      <c r="E22" s="305">
        <v>100000.0</v>
      </c>
      <c r="F22" s="305">
        <v>46000.0</v>
      </c>
      <c r="G22" s="305">
        <f t="shared" si="2"/>
        <v>54000</v>
      </c>
      <c r="H22" s="230" t="s">
        <v>6816</v>
      </c>
      <c r="I22" s="359" t="s">
        <v>3546</v>
      </c>
      <c r="J22" s="437"/>
    </row>
    <row r="23">
      <c r="A23" s="338">
        <v>15.0</v>
      </c>
      <c r="B23" s="338">
        <v>1400015.0</v>
      </c>
      <c r="C23" s="366" t="s">
        <v>6817</v>
      </c>
      <c r="D23" s="312" t="s">
        <v>4642</v>
      </c>
      <c r="E23" s="304">
        <v>17540.0</v>
      </c>
      <c r="F23" s="304">
        <v>0.0</v>
      </c>
      <c r="G23" s="304">
        <f t="shared" si="2"/>
        <v>17540</v>
      </c>
      <c r="H23" s="228" t="s">
        <v>6220</v>
      </c>
      <c r="I23" s="360" t="s">
        <v>3660</v>
      </c>
      <c r="J23" s="432"/>
    </row>
    <row r="24">
      <c r="A24" s="433">
        <v>16.0</v>
      </c>
      <c r="B24" s="433">
        <v>1400016.0</v>
      </c>
      <c r="C24" s="434" t="s">
        <v>6818</v>
      </c>
      <c r="D24" s="435" t="s">
        <v>71</v>
      </c>
      <c r="E24" s="305">
        <v>475000.0</v>
      </c>
      <c r="F24" s="305">
        <v>54000.0</v>
      </c>
      <c r="G24" s="305">
        <f t="shared" si="2"/>
        <v>421000</v>
      </c>
      <c r="H24" s="230" t="s">
        <v>6819</v>
      </c>
      <c r="I24" s="359" t="s">
        <v>6801</v>
      </c>
      <c r="J24" s="331"/>
    </row>
    <row r="25">
      <c r="A25" s="429">
        <v>17.0</v>
      </c>
      <c r="B25" s="429">
        <v>1400017.0</v>
      </c>
      <c r="C25" s="436" t="s">
        <v>6820</v>
      </c>
      <c r="D25" s="431" t="s">
        <v>71</v>
      </c>
      <c r="E25" s="304">
        <v>97917.0</v>
      </c>
      <c r="F25" s="304">
        <v>23500.0</v>
      </c>
      <c r="G25" s="304">
        <f t="shared" si="2"/>
        <v>74417</v>
      </c>
      <c r="H25" s="228" t="s">
        <v>2290</v>
      </c>
      <c r="I25" s="360" t="s">
        <v>3546</v>
      </c>
      <c r="J25" s="432"/>
    </row>
    <row r="26">
      <c r="A26" s="433">
        <v>18.0</v>
      </c>
      <c r="B26" s="433">
        <v>1400018.0</v>
      </c>
      <c r="C26" s="434" t="s">
        <v>6821</v>
      </c>
      <c r="D26" s="435" t="s">
        <v>71</v>
      </c>
      <c r="E26" s="305">
        <v>60000.0</v>
      </c>
      <c r="F26" s="305">
        <v>32400.0</v>
      </c>
      <c r="G26" s="305">
        <f t="shared" si="2"/>
        <v>27600</v>
      </c>
      <c r="H26" s="230" t="s">
        <v>3707</v>
      </c>
      <c r="I26" s="359" t="s">
        <v>3660</v>
      </c>
      <c r="J26" s="331"/>
    </row>
    <row r="27">
      <c r="A27" s="429">
        <v>19.0</v>
      </c>
      <c r="B27" s="429">
        <v>1400019.0</v>
      </c>
      <c r="C27" s="436" t="s">
        <v>6822</v>
      </c>
      <c r="D27" s="431" t="s">
        <v>71</v>
      </c>
      <c r="E27" s="304">
        <v>96000.0</v>
      </c>
      <c r="F27" s="304">
        <v>23040.0</v>
      </c>
      <c r="G27" s="304">
        <f t="shared" si="2"/>
        <v>72960</v>
      </c>
      <c r="H27" s="228" t="s">
        <v>3707</v>
      </c>
      <c r="I27" s="360" t="s">
        <v>3546</v>
      </c>
      <c r="J27" s="432"/>
    </row>
    <row r="28">
      <c r="A28" s="433">
        <v>20.0</v>
      </c>
      <c r="B28" s="433">
        <v>1400020.0</v>
      </c>
      <c r="C28" s="434" t="s">
        <v>6823</v>
      </c>
      <c r="D28" s="435" t="s">
        <v>71</v>
      </c>
      <c r="E28" s="305">
        <v>97083.0</v>
      </c>
      <c r="F28" s="305">
        <v>23300.0</v>
      </c>
      <c r="G28" s="305">
        <f t="shared" si="2"/>
        <v>73783</v>
      </c>
      <c r="H28" s="230" t="s">
        <v>2290</v>
      </c>
      <c r="I28" s="359" t="s">
        <v>3546</v>
      </c>
      <c r="J28" s="331"/>
    </row>
    <row r="29">
      <c r="A29" s="429">
        <v>21.0</v>
      </c>
      <c r="B29" s="429">
        <v>1400021.0</v>
      </c>
      <c r="C29" s="436" t="s">
        <v>6824</v>
      </c>
      <c r="D29" s="431" t="s">
        <v>71</v>
      </c>
      <c r="E29" s="304">
        <v>99917.0</v>
      </c>
      <c r="F29" s="304">
        <v>23980.0</v>
      </c>
      <c r="G29" s="304">
        <f t="shared" si="2"/>
        <v>75937</v>
      </c>
      <c r="H29" s="228" t="s">
        <v>2290</v>
      </c>
      <c r="I29" s="360" t="s">
        <v>3546</v>
      </c>
      <c r="J29" s="432"/>
    </row>
    <row r="30">
      <c r="A30" s="433">
        <v>22.0</v>
      </c>
      <c r="B30" s="433">
        <v>1400022.0</v>
      </c>
      <c r="C30" s="434" t="s">
        <v>6825</v>
      </c>
      <c r="D30" s="435" t="s">
        <v>71</v>
      </c>
      <c r="E30" s="305">
        <v>99917.0</v>
      </c>
      <c r="F30" s="305">
        <v>23980.0</v>
      </c>
      <c r="G30" s="305">
        <f t="shared" si="2"/>
        <v>75937</v>
      </c>
      <c r="H30" s="230" t="s">
        <v>2290</v>
      </c>
      <c r="I30" s="359" t="s">
        <v>3546</v>
      </c>
      <c r="J30" s="331"/>
    </row>
    <row r="31">
      <c r="A31" s="429">
        <v>23.0</v>
      </c>
      <c r="B31" s="429">
        <v>1400023.0</v>
      </c>
      <c r="C31" s="436" t="s">
        <v>6826</v>
      </c>
      <c r="D31" s="431" t="s">
        <v>71</v>
      </c>
      <c r="E31" s="304">
        <v>60000.0</v>
      </c>
      <c r="F31" s="304">
        <v>9600.0</v>
      </c>
      <c r="G31" s="304">
        <f t="shared" si="2"/>
        <v>50400</v>
      </c>
      <c r="H31" s="228" t="s">
        <v>6827</v>
      </c>
      <c r="I31" s="360" t="s">
        <v>3660</v>
      </c>
      <c r="J31" s="432"/>
    </row>
    <row r="32">
      <c r="A32" s="433">
        <v>24.0</v>
      </c>
      <c r="B32" s="433">
        <v>1400024.0</v>
      </c>
      <c r="C32" s="434" t="s">
        <v>6828</v>
      </c>
      <c r="D32" s="435" t="s">
        <v>71</v>
      </c>
      <c r="E32" s="305">
        <v>92000.0</v>
      </c>
      <c r="F32" s="305">
        <v>8000.0</v>
      </c>
      <c r="G32" s="305">
        <f t="shared" si="2"/>
        <v>84000</v>
      </c>
      <c r="H32" s="230" t="s">
        <v>6829</v>
      </c>
      <c r="I32" s="359" t="s">
        <v>3587</v>
      </c>
      <c r="J32" s="331"/>
    </row>
    <row r="33">
      <c r="A33" s="429">
        <v>25.0</v>
      </c>
      <c r="B33" s="429">
        <v>1400025.0</v>
      </c>
      <c r="C33" s="436" t="s">
        <v>6830</v>
      </c>
      <c r="D33" s="431" t="s">
        <v>71</v>
      </c>
      <c r="E33" s="304">
        <v>770000.0</v>
      </c>
      <c r="F33" s="304">
        <v>0.0</v>
      </c>
      <c r="G33" s="304">
        <f t="shared" si="2"/>
        <v>770000</v>
      </c>
      <c r="H33" s="228" t="s">
        <v>6831</v>
      </c>
      <c r="I33" s="360" t="s">
        <v>6801</v>
      </c>
      <c r="J33" s="432"/>
    </row>
    <row r="34">
      <c r="A34" s="433">
        <v>26.0</v>
      </c>
      <c r="B34" s="433">
        <v>1400026.0</v>
      </c>
      <c r="C34" s="434" t="s">
        <v>6832</v>
      </c>
      <c r="D34" s="435" t="s">
        <v>71</v>
      </c>
      <c r="E34" s="305">
        <v>100000.0</v>
      </c>
      <c r="F34" s="305">
        <v>39000.0</v>
      </c>
      <c r="G34" s="305">
        <f t="shared" si="2"/>
        <v>61000</v>
      </c>
      <c r="H34" s="230" t="s">
        <v>6833</v>
      </c>
      <c r="I34" s="359" t="s">
        <v>3546</v>
      </c>
      <c r="J34" s="331"/>
    </row>
    <row r="35">
      <c r="A35" s="429">
        <v>27.0</v>
      </c>
      <c r="B35" s="429">
        <v>1400027.0</v>
      </c>
      <c r="C35" s="436" t="s">
        <v>6834</v>
      </c>
      <c r="D35" s="431" t="s">
        <v>71</v>
      </c>
      <c r="E35" s="304">
        <v>46800.0</v>
      </c>
      <c r="F35" s="304">
        <v>11199.99</v>
      </c>
      <c r="G35" s="304">
        <f t="shared" si="2"/>
        <v>35600.01</v>
      </c>
      <c r="H35" s="228" t="s">
        <v>6835</v>
      </c>
      <c r="I35" s="360" t="s">
        <v>3660</v>
      </c>
      <c r="J35" s="432"/>
    </row>
    <row r="36">
      <c r="A36" s="433">
        <v>28.0</v>
      </c>
      <c r="B36" s="433">
        <v>1400028.0</v>
      </c>
      <c r="C36" s="434" t="s">
        <v>6836</v>
      </c>
      <c r="D36" s="435" t="s">
        <v>71</v>
      </c>
      <c r="E36" s="305">
        <v>50600.0</v>
      </c>
      <c r="F36" s="305">
        <v>30360.0</v>
      </c>
      <c r="G36" s="305">
        <f t="shared" si="2"/>
        <v>20240</v>
      </c>
      <c r="H36" s="230" t="s">
        <v>6837</v>
      </c>
      <c r="I36" s="359" t="s">
        <v>3660</v>
      </c>
      <c r="J36" s="437"/>
    </row>
    <row r="37">
      <c r="A37" s="429">
        <v>29.0</v>
      </c>
      <c r="B37" s="429">
        <v>1400029.0</v>
      </c>
      <c r="C37" s="436" t="s">
        <v>6838</v>
      </c>
      <c r="D37" s="431" t="s">
        <v>71</v>
      </c>
      <c r="E37" s="304">
        <v>90000.0</v>
      </c>
      <c r="F37" s="304">
        <v>9600.0</v>
      </c>
      <c r="G37" s="304">
        <f t="shared" si="2"/>
        <v>80400</v>
      </c>
      <c r="H37" s="228" t="s">
        <v>6839</v>
      </c>
      <c r="I37" s="360" t="s">
        <v>3587</v>
      </c>
      <c r="J37" s="432"/>
    </row>
    <row r="38">
      <c r="A38" s="433">
        <v>30.0</v>
      </c>
      <c r="B38" s="433">
        <v>1400030.0</v>
      </c>
      <c r="C38" s="434" t="s">
        <v>6840</v>
      </c>
      <c r="D38" s="435" t="s">
        <v>71</v>
      </c>
      <c r="E38" s="305">
        <v>85000.0</v>
      </c>
      <c r="F38" s="305">
        <v>20400.0</v>
      </c>
      <c r="G38" s="305">
        <f t="shared" si="2"/>
        <v>64600</v>
      </c>
      <c r="H38" s="230" t="s">
        <v>3676</v>
      </c>
      <c r="I38" s="359" t="s">
        <v>3587</v>
      </c>
      <c r="J38" s="331"/>
    </row>
    <row r="39">
      <c r="A39" s="429">
        <v>31.0</v>
      </c>
      <c r="B39" s="429">
        <v>1400031.0</v>
      </c>
      <c r="C39" s="436" t="s">
        <v>6841</v>
      </c>
      <c r="D39" s="431" t="s">
        <v>71</v>
      </c>
      <c r="E39" s="304">
        <v>100000.0</v>
      </c>
      <c r="F39" s="304">
        <v>26000.0</v>
      </c>
      <c r="G39" s="304">
        <f t="shared" si="2"/>
        <v>74000</v>
      </c>
      <c r="H39" s="228" t="s">
        <v>4436</v>
      </c>
      <c r="I39" s="360" t="s">
        <v>3587</v>
      </c>
      <c r="J39" s="432"/>
    </row>
    <row r="40">
      <c r="A40" s="433">
        <v>32.0</v>
      </c>
      <c r="B40" s="433">
        <v>1400032.0</v>
      </c>
      <c r="C40" s="434" t="s">
        <v>6842</v>
      </c>
      <c r="D40" s="435" t="s">
        <v>71</v>
      </c>
      <c r="E40" s="305">
        <v>100000.0</v>
      </c>
      <c r="F40" s="305">
        <v>16000.0</v>
      </c>
      <c r="G40" s="305">
        <f t="shared" si="2"/>
        <v>84000</v>
      </c>
      <c r="H40" s="230" t="s">
        <v>6843</v>
      </c>
      <c r="I40" s="359" t="s">
        <v>3587</v>
      </c>
      <c r="J40" s="331"/>
    </row>
    <row r="41">
      <c r="A41" s="429">
        <v>33.0</v>
      </c>
      <c r="B41" s="429">
        <v>1400033.0</v>
      </c>
      <c r="C41" s="436" t="s">
        <v>6844</v>
      </c>
      <c r="D41" s="431" t="s">
        <v>71</v>
      </c>
      <c r="E41" s="304">
        <v>18000.0</v>
      </c>
      <c r="F41" s="304">
        <v>3200.0</v>
      </c>
      <c r="G41" s="304">
        <f t="shared" si="2"/>
        <v>14800</v>
      </c>
      <c r="H41" s="228" t="s">
        <v>6839</v>
      </c>
      <c r="I41" s="360" t="s">
        <v>3660</v>
      </c>
      <c r="J41" s="432"/>
    </row>
    <row r="42">
      <c r="A42" s="433">
        <v>34.0</v>
      </c>
      <c r="B42" s="433">
        <v>1400034.0</v>
      </c>
      <c r="C42" s="434" t="s">
        <v>6845</v>
      </c>
      <c r="D42" s="435" t="s">
        <v>71</v>
      </c>
      <c r="E42" s="305">
        <v>59475.0</v>
      </c>
      <c r="F42" s="305">
        <v>9515.74</v>
      </c>
      <c r="G42" s="305">
        <f t="shared" si="2"/>
        <v>49959.26</v>
      </c>
      <c r="H42" s="230" t="s">
        <v>6846</v>
      </c>
      <c r="I42" s="359" t="s">
        <v>3660</v>
      </c>
      <c r="J42" s="331"/>
    </row>
    <row r="43">
      <c r="A43" s="429">
        <v>35.0</v>
      </c>
      <c r="B43" s="429">
        <v>1400035.0</v>
      </c>
      <c r="C43" s="436" t="s">
        <v>6847</v>
      </c>
      <c r="D43" s="431" t="s">
        <v>71</v>
      </c>
      <c r="E43" s="304">
        <v>58650.0</v>
      </c>
      <c r="F43" s="304">
        <v>7819.74</v>
      </c>
      <c r="G43" s="304">
        <f t="shared" si="2"/>
        <v>50830.26</v>
      </c>
      <c r="H43" s="228" t="s">
        <v>6846</v>
      </c>
      <c r="I43" s="360" t="s">
        <v>3660</v>
      </c>
      <c r="J43" s="432"/>
    </row>
    <row r="44">
      <c r="A44" s="433">
        <v>36.0</v>
      </c>
      <c r="B44" s="433">
        <v>1400036.0</v>
      </c>
      <c r="C44" s="434" t="s">
        <v>6848</v>
      </c>
      <c r="D44" s="435" t="s">
        <v>71</v>
      </c>
      <c r="E44" s="305">
        <v>550000.0</v>
      </c>
      <c r="F44" s="305">
        <v>155000.0</v>
      </c>
      <c r="G44" s="305">
        <f t="shared" si="2"/>
        <v>395000</v>
      </c>
      <c r="H44" s="230" t="s">
        <v>6849</v>
      </c>
      <c r="I44" s="359" t="s">
        <v>6801</v>
      </c>
      <c r="J44" s="331"/>
    </row>
    <row r="45">
      <c r="A45" s="338">
        <v>37.0</v>
      </c>
      <c r="B45" s="338">
        <v>1400037.0</v>
      </c>
      <c r="C45" s="366" t="s">
        <v>6850</v>
      </c>
      <c r="D45" s="340" t="s">
        <v>73</v>
      </c>
      <c r="E45" s="304">
        <v>64000.0</v>
      </c>
      <c r="F45" s="304">
        <v>64000.0</v>
      </c>
      <c r="G45" s="304">
        <f t="shared" si="2"/>
        <v>0</v>
      </c>
      <c r="H45" s="228" t="s">
        <v>112</v>
      </c>
      <c r="I45" s="360" t="s">
        <v>3546</v>
      </c>
      <c r="J45" s="432"/>
    </row>
    <row r="46">
      <c r="A46" s="433">
        <v>38.0</v>
      </c>
      <c r="B46" s="433">
        <v>1400038.0</v>
      </c>
      <c r="C46" s="434" t="s">
        <v>6851</v>
      </c>
      <c r="D46" s="435" t="s">
        <v>71</v>
      </c>
      <c r="E46" s="305">
        <v>50000.0</v>
      </c>
      <c r="F46" s="305">
        <v>12000.0</v>
      </c>
      <c r="G46" s="305">
        <f t="shared" si="2"/>
        <v>38000</v>
      </c>
      <c r="H46" s="230" t="s">
        <v>3676</v>
      </c>
      <c r="I46" s="359" t="s">
        <v>3660</v>
      </c>
      <c r="J46" s="331"/>
    </row>
    <row r="47">
      <c r="A47" s="429">
        <v>39.0</v>
      </c>
      <c r="B47" s="429">
        <v>1400039.0</v>
      </c>
      <c r="C47" s="436" t="s">
        <v>6852</v>
      </c>
      <c r="D47" s="431" t="s">
        <v>71</v>
      </c>
      <c r="E47" s="304">
        <v>98000.0</v>
      </c>
      <c r="F47" s="304">
        <v>83300.0</v>
      </c>
      <c r="G47" s="304">
        <f t="shared" si="2"/>
        <v>14700</v>
      </c>
      <c r="H47" s="228" t="s">
        <v>6853</v>
      </c>
      <c r="I47" s="360" t="s">
        <v>3546</v>
      </c>
      <c r="J47" s="432"/>
    </row>
    <row r="48">
      <c r="A48" s="433">
        <v>40.0</v>
      </c>
      <c r="B48" s="433">
        <v>1400040.0</v>
      </c>
      <c r="C48" s="434" t="s">
        <v>6854</v>
      </c>
      <c r="D48" s="435" t="s">
        <v>71</v>
      </c>
      <c r="E48" s="305">
        <v>100000.0</v>
      </c>
      <c r="F48" s="305">
        <v>85000.0</v>
      </c>
      <c r="G48" s="305">
        <f t="shared" si="2"/>
        <v>15000</v>
      </c>
      <c r="H48" s="230" t="s">
        <v>3427</v>
      </c>
      <c r="I48" s="359" t="s">
        <v>3546</v>
      </c>
      <c r="J48" s="437"/>
    </row>
    <row r="49">
      <c r="A49" s="429">
        <v>41.0</v>
      </c>
      <c r="B49" s="429">
        <v>1400041.0</v>
      </c>
      <c r="C49" s="436" t="s">
        <v>6855</v>
      </c>
      <c r="D49" s="431" t="s">
        <v>71</v>
      </c>
      <c r="E49" s="304">
        <v>100000.0</v>
      </c>
      <c r="F49" s="304">
        <v>20000.0</v>
      </c>
      <c r="G49" s="304">
        <f t="shared" si="2"/>
        <v>80000</v>
      </c>
      <c r="H49" s="228" t="s">
        <v>3427</v>
      </c>
      <c r="I49" s="360" t="s">
        <v>3546</v>
      </c>
      <c r="J49" s="432"/>
    </row>
    <row r="50">
      <c r="A50" s="433">
        <v>42.0</v>
      </c>
      <c r="B50" s="433">
        <v>1400042.0</v>
      </c>
      <c r="C50" s="434" t="s">
        <v>6856</v>
      </c>
      <c r="D50" s="435" t="s">
        <v>71</v>
      </c>
      <c r="E50" s="305">
        <v>100000.0</v>
      </c>
      <c r="F50" s="305">
        <v>54000.0</v>
      </c>
      <c r="G50" s="305">
        <f t="shared" si="2"/>
        <v>46000</v>
      </c>
      <c r="H50" s="230" t="s">
        <v>3427</v>
      </c>
      <c r="I50" s="359" t="s">
        <v>3587</v>
      </c>
      <c r="J50" s="331"/>
    </row>
    <row r="51">
      <c r="A51" s="429">
        <v>43.0</v>
      </c>
      <c r="B51" s="429">
        <v>1400043.0</v>
      </c>
      <c r="C51" s="436" t="s">
        <v>6857</v>
      </c>
      <c r="D51" s="431" t="s">
        <v>71</v>
      </c>
      <c r="E51" s="304">
        <v>595000.0</v>
      </c>
      <c r="F51" s="304">
        <v>146400.0</v>
      </c>
      <c r="G51" s="304">
        <f t="shared" si="2"/>
        <v>448600</v>
      </c>
      <c r="H51" s="228" t="s">
        <v>3427</v>
      </c>
      <c r="I51" s="360" t="s">
        <v>6801</v>
      </c>
      <c r="J51" s="432"/>
    </row>
    <row r="52">
      <c r="A52" s="433">
        <v>44.0</v>
      </c>
      <c r="B52" s="433">
        <v>1400044.0</v>
      </c>
      <c r="C52" s="434" t="s">
        <v>6858</v>
      </c>
      <c r="D52" s="435" t="s">
        <v>71</v>
      </c>
      <c r="E52" s="305">
        <v>60000.0</v>
      </c>
      <c r="F52" s="305">
        <v>14400.0</v>
      </c>
      <c r="G52" s="305">
        <f t="shared" si="2"/>
        <v>45600</v>
      </c>
      <c r="H52" s="230" t="s">
        <v>3427</v>
      </c>
      <c r="I52" s="359" t="s">
        <v>3660</v>
      </c>
      <c r="J52" s="437"/>
    </row>
    <row r="53">
      <c r="A53" s="338">
        <v>45.0</v>
      </c>
      <c r="B53" s="338">
        <v>1400045.0</v>
      </c>
      <c r="C53" s="366" t="s">
        <v>6859</v>
      </c>
      <c r="D53" s="340" t="s">
        <v>73</v>
      </c>
      <c r="E53" s="304">
        <v>60000.0</v>
      </c>
      <c r="F53" s="304">
        <v>60000.0</v>
      </c>
      <c r="G53" s="304">
        <f t="shared" si="2"/>
        <v>0</v>
      </c>
      <c r="H53" s="228" t="s">
        <v>3003</v>
      </c>
      <c r="I53" s="360" t="s">
        <v>3660</v>
      </c>
      <c r="J53" s="432"/>
    </row>
    <row r="54">
      <c r="A54" s="433">
        <v>46.0</v>
      </c>
      <c r="B54" s="433">
        <v>1400046.0</v>
      </c>
      <c r="C54" s="434" t="s">
        <v>6860</v>
      </c>
      <c r="D54" s="435" t="s">
        <v>71</v>
      </c>
      <c r="E54" s="305">
        <v>100000.0</v>
      </c>
      <c r="F54" s="305">
        <v>85000.0</v>
      </c>
      <c r="G54" s="305">
        <f t="shared" si="2"/>
        <v>15000</v>
      </c>
      <c r="H54" s="230" t="s">
        <v>6861</v>
      </c>
      <c r="I54" s="359" t="s">
        <v>3587</v>
      </c>
      <c r="J54" s="331"/>
    </row>
    <row r="55">
      <c r="A55" s="429">
        <v>47.0</v>
      </c>
      <c r="B55" s="429">
        <v>1400047.0</v>
      </c>
      <c r="C55" s="436" t="s">
        <v>6862</v>
      </c>
      <c r="D55" s="431" t="s">
        <v>71</v>
      </c>
      <c r="E55" s="304">
        <v>60000.0</v>
      </c>
      <c r="F55" s="304">
        <v>6000.0</v>
      </c>
      <c r="G55" s="304">
        <f t="shared" si="2"/>
        <v>54000</v>
      </c>
      <c r="H55" s="228" t="s">
        <v>6863</v>
      </c>
      <c r="I55" s="360" t="s">
        <v>3660</v>
      </c>
      <c r="J55" s="438"/>
    </row>
    <row r="56">
      <c r="A56" s="433">
        <v>48.0</v>
      </c>
      <c r="B56" s="433">
        <v>1400048.0</v>
      </c>
      <c r="C56" s="434" t="s">
        <v>6864</v>
      </c>
      <c r="D56" s="435" t="s">
        <v>71</v>
      </c>
      <c r="E56" s="305">
        <v>94000.0</v>
      </c>
      <c r="F56" s="305">
        <v>7200.0</v>
      </c>
      <c r="G56" s="305">
        <f t="shared" si="2"/>
        <v>86800</v>
      </c>
      <c r="H56" s="230" t="s">
        <v>6865</v>
      </c>
      <c r="I56" s="359" t="s">
        <v>3587</v>
      </c>
      <c r="J56" s="331"/>
    </row>
    <row r="57">
      <c r="A57" s="429">
        <v>49.0</v>
      </c>
      <c r="B57" s="429">
        <v>1400049.0</v>
      </c>
      <c r="C57" s="436" t="s">
        <v>6866</v>
      </c>
      <c r="D57" s="431" t="s">
        <v>71</v>
      </c>
      <c r="E57" s="304">
        <v>95000.0</v>
      </c>
      <c r="F57" s="304">
        <v>0.0</v>
      </c>
      <c r="G57" s="304">
        <f t="shared" si="2"/>
        <v>95000</v>
      </c>
      <c r="H57" s="228" t="s">
        <v>6807</v>
      </c>
      <c r="I57" s="360" t="s">
        <v>3546</v>
      </c>
      <c r="J57" s="432"/>
    </row>
    <row r="58">
      <c r="A58" s="433">
        <v>50.0</v>
      </c>
      <c r="B58" s="433">
        <v>1400050.0</v>
      </c>
      <c r="C58" s="434" t="s">
        <v>6867</v>
      </c>
      <c r="D58" s="435" t="s">
        <v>71</v>
      </c>
      <c r="E58" s="305">
        <v>100000.0</v>
      </c>
      <c r="F58" s="305">
        <v>0.0</v>
      </c>
      <c r="G58" s="305">
        <f t="shared" si="2"/>
        <v>100000</v>
      </c>
      <c r="H58" s="230" t="s">
        <v>3147</v>
      </c>
      <c r="I58" s="359" t="s">
        <v>3587</v>
      </c>
      <c r="J58" s="331"/>
    </row>
    <row r="59">
      <c r="A59" s="429">
        <v>51.0</v>
      </c>
      <c r="B59" s="429">
        <v>1400051.0</v>
      </c>
      <c r="C59" s="436" t="s">
        <v>6868</v>
      </c>
      <c r="D59" s="431" t="s">
        <v>71</v>
      </c>
      <c r="E59" s="304">
        <v>32000.0</v>
      </c>
      <c r="F59" s="304">
        <v>6399.99</v>
      </c>
      <c r="G59" s="304">
        <f t="shared" si="2"/>
        <v>25600.01</v>
      </c>
      <c r="H59" s="228" t="s">
        <v>6869</v>
      </c>
      <c r="I59" s="360" t="s">
        <v>3660</v>
      </c>
      <c r="J59" s="432"/>
    </row>
    <row r="60">
      <c r="A60" s="433">
        <v>52.0</v>
      </c>
      <c r="B60" s="433">
        <v>1400052.0</v>
      </c>
      <c r="C60" s="434" t="s">
        <v>6870</v>
      </c>
      <c r="D60" s="435" t="s">
        <v>71</v>
      </c>
      <c r="E60" s="305">
        <v>100000.0</v>
      </c>
      <c r="F60" s="305">
        <v>14400.0</v>
      </c>
      <c r="G60" s="305">
        <f t="shared" si="2"/>
        <v>85600</v>
      </c>
      <c r="H60" s="230" t="s">
        <v>6816</v>
      </c>
      <c r="I60" s="359" t="s">
        <v>3587</v>
      </c>
      <c r="J60" s="331"/>
    </row>
    <row r="61">
      <c r="A61" s="429">
        <v>53.0</v>
      </c>
      <c r="B61" s="429">
        <v>1400053.0</v>
      </c>
      <c r="C61" s="436" t="s">
        <v>6871</v>
      </c>
      <c r="D61" s="431" t="s">
        <v>71</v>
      </c>
      <c r="E61" s="304">
        <v>58000.0</v>
      </c>
      <c r="F61" s="304">
        <v>13920.0</v>
      </c>
      <c r="G61" s="304">
        <f t="shared" si="2"/>
        <v>44080</v>
      </c>
      <c r="H61" s="228" t="s">
        <v>6872</v>
      </c>
      <c r="I61" s="360" t="s">
        <v>3660</v>
      </c>
      <c r="J61" s="432"/>
    </row>
    <row r="62">
      <c r="A62" s="433">
        <v>54.0</v>
      </c>
      <c r="B62" s="433">
        <v>1400054.0</v>
      </c>
      <c r="C62" s="434" t="s">
        <v>6873</v>
      </c>
      <c r="D62" s="435" t="s">
        <v>71</v>
      </c>
      <c r="E62" s="305">
        <v>64000.0</v>
      </c>
      <c r="F62" s="305">
        <v>14400.0</v>
      </c>
      <c r="G62" s="305">
        <f t="shared" si="2"/>
        <v>49600</v>
      </c>
      <c r="H62" s="230" t="s">
        <v>6874</v>
      </c>
      <c r="I62" s="359" t="s">
        <v>3546</v>
      </c>
      <c r="J62" s="331"/>
    </row>
    <row r="63">
      <c r="A63" s="429">
        <v>55.0</v>
      </c>
      <c r="B63" s="429">
        <v>1400055.0</v>
      </c>
      <c r="C63" s="436" t="s">
        <v>6875</v>
      </c>
      <c r="D63" s="431" t="s">
        <v>71</v>
      </c>
      <c r="E63" s="304">
        <v>95000.0</v>
      </c>
      <c r="F63" s="304">
        <v>76000.0</v>
      </c>
      <c r="G63" s="304">
        <f t="shared" si="2"/>
        <v>19000</v>
      </c>
      <c r="H63" s="228" t="s">
        <v>6876</v>
      </c>
      <c r="I63" s="360" t="s">
        <v>3587</v>
      </c>
      <c r="J63" s="432"/>
    </row>
    <row r="64">
      <c r="A64" s="433">
        <v>56.0</v>
      </c>
      <c r="B64" s="433">
        <v>1400056.0</v>
      </c>
      <c r="C64" s="434" t="s">
        <v>6877</v>
      </c>
      <c r="D64" s="435" t="s">
        <v>71</v>
      </c>
      <c r="E64" s="305">
        <v>60000.0</v>
      </c>
      <c r="F64" s="305">
        <v>0.0</v>
      </c>
      <c r="G64" s="305">
        <f t="shared" si="2"/>
        <v>60000</v>
      </c>
      <c r="H64" s="230" t="s">
        <v>6878</v>
      </c>
      <c r="I64" s="359" t="s">
        <v>3660</v>
      </c>
      <c r="J64" s="331"/>
    </row>
    <row r="65">
      <c r="A65" s="429">
        <v>57.0</v>
      </c>
      <c r="B65" s="429">
        <v>1400057.0</v>
      </c>
      <c r="C65" s="436" t="s">
        <v>6879</v>
      </c>
      <c r="D65" s="431" t="s">
        <v>71</v>
      </c>
      <c r="E65" s="304">
        <v>100000.0</v>
      </c>
      <c r="F65" s="304">
        <v>24000.0</v>
      </c>
      <c r="G65" s="304">
        <f t="shared" si="2"/>
        <v>76000</v>
      </c>
      <c r="H65" s="228" t="s">
        <v>6880</v>
      </c>
      <c r="I65" s="360" t="s">
        <v>3587</v>
      </c>
      <c r="J65" s="432"/>
    </row>
    <row r="66">
      <c r="A66" s="433">
        <v>58.0</v>
      </c>
      <c r="B66" s="433">
        <v>1400058.0</v>
      </c>
      <c r="C66" s="434" t="s">
        <v>6881</v>
      </c>
      <c r="D66" s="435" t="s">
        <v>71</v>
      </c>
      <c r="E66" s="305">
        <v>99950.0</v>
      </c>
      <c r="F66" s="305">
        <v>45000.0</v>
      </c>
      <c r="G66" s="305">
        <f t="shared" si="2"/>
        <v>54950</v>
      </c>
      <c r="H66" s="230" t="s">
        <v>6882</v>
      </c>
      <c r="I66" s="359" t="s">
        <v>3587</v>
      </c>
      <c r="J66" s="331"/>
    </row>
    <row r="67">
      <c r="A67" s="338">
        <v>59.0</v>
      </c>
      <c r="B67" s="338">
        <v>1400059.0</v>
      </c>
      <c r="C67" s="366" t="s">
        <v>6883</v>
      </c>
      <c r="D67" s="340" t="s">
        <v>73</v>
      </c>
      <c r="E67" s="304">
        <v>95000.0</v>
      </c>
      <c r="F67" s="304">
        <v>80750.0</v>
      </c>
      <c r="G67" s="304">
        <f t="shared" si="2"/>
        <v>14250</v>
      </c>
      <c r="H67" s="228" t="s">
        <v>6265</v>
      </c>
      <c r="I67" s="360" t="s">
        <v>3546</v>
      </c>
      <c r="J67" s="432"/>
    </row>
    <row r="68">
      <c r="A68" s="433">
        <v>60.0</v>
      </c>
      <c r="B68" s="433">
        <v>1400060.0</v>
      </c>
      <c r="C68" s="434" t="s">
        <v>6884</v>
      </c>
      <c r="D68" s="435" t="s">
        <v>71</v>
      </c>
      <c r="E68" s="305">
        <v>100000.0</v>
      </c>
      <c r="F68" s="305">
        <v>24000.0</v>
      </c>
      <c r="G68" s="305">
        <f t="shared" si="2"/>
        <v>76000</v>
      </c>
      <c r="H68" s="230" t="s">
        <v>6265</v>
      </c>
      <c r="I68" s="359" t="s">
        <v>3587</v>
      </c>
      <c r="J68" s="331"/>
    </row>
    <row r="69">
      <c r="A69" s="429">
        <v>61.0</v>
      </c>
      <c r="B69" s="429">
        <v>1400061.0</v>
      </c>
      <c r="C69" s="436" t="s">
        <v>6885</v>
      </c>
      <c r="D69" s="431" t="s">
        <v>71</v>
      </c>
      <c r="E69" s="304">
        <v>38000.0</v>
      </c>
      <c r="F69" s="304">
        <v>20250.0</v>
      </c>
      <c r="G69" s="304">
        <f t="shared" si="2"/>
        <v>17750</v>
      </c>
      <c r="H69" s="228" t="s">
        <v>6886</v>
      </c>
      <c r="I69" s="360" t="s">
        <v>3587</v>
      </c>
      <c r="J69" s="432"/>
    </row>
    <row r="70">
      <c r="A70" s="433">
        <v>62.0</v>
      </c>
      <c r="B70" s="433">
        <v>1400062.0</v>
      </c>
      <c r="C70" s="434" t="s">
        <v>6887</v>
      </c>
      <c r="D70" s="435" t="s">
        <v>71</v>
      </c>
      <c r="E70" s="305">
        <v>80000.0</v>
      </c>
      <c r="F70" s="305">
        <v>56000.0</v>
      </c>
      <c r="G70" s="305">
        <f t="shared" si="2"/>
        <v>24000</v>
      </c>
      <c r="H70" s="230" t="s">
        <v>6888</v>
      </c>
      <c r="I70" s="359" t="s">
        <v>3546</v>
      </c>
      <c r="J70" s="331"/>
    </row>
    <row r="71">
      <c r="A71" s="338">
        <v>63.0</v>
      </c>
      <c r="B71" s="338">
        <v>1400063.0</v>
      </c>
      <c r="C71" s="366" t="s">
        <v>6889</v>
      </c>
      <c r="D71" s="340" t="s">
        <v>73</v>
      </c>
      <c r="E71" s="304">
        <v>85000.0</v>
      </c>
      <c r="F71" s="304">
        <v>85000.0</v>
      </c>
      <c r="G71" s="304">
        <f t="shared" si="2"/>
        <v>0</v>
      </c>
      <c r="H71" s="228" t="s">
        <v>6265</v>
      </c>
      <c r="I71" s="360" t="s">
        <v>3546</v>
      </c>
      <c r="J71" s="432"/>
    </row>
    <row r="72">
      <c r="A72" s="433">
        <v>64.0</v>
      </c>
      <c r="B72" s="433">
        <v>1400064.0</v>
      </c>
      <c r="C72" s="434" t="s">
        <v>6890</v>
      </c>
      <c r="D72" s="435" t="s">
        <v>71</v>
      </c>
      <c r="E72" s="305">
        <v>80000.0</v>
      </c>
      <c r="F72" s="305">
        <v>12000.0</v>
      </c>
      <c r="G72" s="305">
        <f t="shared" si="2"/>
        <v>68000</v>
      </c>
      <c r="H72" s="230" t="s">
        <v>6888</v>
      </c>
      <c r="I72" s="359" t="s">
        <v>3546</v>
      </c>
      <c r="J72" s="331"/>
    </row>
    <row r="73">
      <c r="A73" s="429">
        <v>65.0</v>
      </c>
      <c r="B73" s="429">
        <v>1400065.0</v>
      </c>
      <c r="C73" s="436" t="s">
        <v>6891</v>
      </c>
      <c r="D73" s="431" t="s">
        <v>71</v>
      </c>
      <c r="E73" s="304">
        <v>95000.0</v>
      </c>
      <c r="F73" s="304">
        <v>45000.0</v>
      </c>
      <c r="G73" s="304">
        <f t="shared" si="2"/>
        <v>50000</v>
      </c>
      <c r="H73" s="228" t="s">
        <v>4222</v>
      </c>
      <c r="I73" s="360" t="s">
        <v>3546</v>
      </c>
      <c r="J73" s="432"/>
    </row>
    <row r="74">
      <c r="A74" s="433">
        <v>66.0</v>
      </c>
      <c r="B74" s="433">
        <v>1400066.0</v>
      </c>
      <c r="C74" s="434" t="s">
        <v>6892</v>
      </c>
      <c r="D74" s="435" t="s">
        <v>71</v>
      </c>
      <c r="E74" s="305">
        <v>75000.0</v>
      </c>
      <c r="F74" s="305">
        <v>18000.0</v>
      </c>
      <c r="G74" s="305">
        <f t="shared" si="2"/>
        <v>57000</v>
      </c>
      <c r="H74" s="230" t="s">
        <v>6893</v>
      </c>
      <c r="I74" s="359" t="s">
        <v>3546</v>
      </c>
      <c r="J74" s="331"/>
    </row>
    <row r="75">
      <c r="A75" s="429">
        <v>67.0</v>
      </c>
      <c r="B75" s="429">
        <v>1400067.0</v>
      </c>
      <c r="C75" s="436" t="s">
        <v>6894</v>
      </c>
      <c r="D75" s="431" t="s">
        <v>71</v>
      </c>
      <c r="E75" s="304">
        <v>100000.0</v>
      </c>
      <c r="F75" s="304">
        <v>24000.0</v>
      </c>
      <c r="G75" s="304">
        <f t="shared" si="2"/>
        <v>76000</v>
      </c>
      <c r="H75" s="228" t="s">
        <v>6895</v>
      </c>
      <c r="I75" s="360" t="s">
        <v>3546</v>
      </c>
      <c r="J75" s="432"/>
    </row>
    <row r="76">
      <c r="A76" s="433">
        <v>68.0</v>
      </c>
      <c r="B76" s="433">
        <v>1400068.0</v>
      </c>
      <c r="C76" s="434" t="s">
        <v>6896</v>
      </c>
      <c r="D76" s="435" t="s">
        <v>71</v>
      </c>
      <c r="E76" s="305">
        <v>100000.0</v>
      </c>
      <c r="F76" s="305">
        <v>24000.0</v>
      </c>
      <c r="G76" s="305">
        <f t="shared" si="2"/>
        <v>76000</v>
      </c>
      <c r="H76" s="230" t="s">
        <v>6895</v>
      </c>
      <c r="I76" s="359" t="s">
        <v>3546</v>
      </c>
      <c r="J76" s="331"/>
    </row>
    <row r="77">
      <c r="A77" s="429">
        <v>69.0</v>
      </c>
      <c r="B77" s="429">
        <v>1400069.0</v>
      </c>
      <c r="C77" s="436" t="s">
        <v>6897</v>
      </c>
      <c r="D77" s="431" t="s">
        <v>71</v>
      </c>
      <c r="E77" s="304">
        <v>100000.0</v>
      </c>
      <c r="F77" s="304">
        <v>24000.0</v>
      </c>
      <c r="G77" s="304">
        <f t="shared" si="2"/>
        <v>76000</v>
      </c>
      <c r="H77" s="228" t="s">
        <v>6895</v>
      </c>
      <c r="I77" s="360" t="s">
        <v>3546</v>
      </c>
      <c r="J77" s="432"/>
    </row>
    <row r="78">
      <c r="A78" s="433">
        <v>70.0</v>
      </c>
      <c r="B78" s="433">
        <v>1400070.0</v>
      </c>
      <c r="C78" s="434" t="s">
        <v>6898</v>
      </c>
      <c r="D78" s="435" t="s">
        <v>71</v>
      </c>
      <c r="E78" s="305">
        <v>60000.0</v>
      </c>
      <c r="F78" s="305">
        <v>14400.0</v>
      </c>
      <c r="G78" s="305">
        <f t="shared" si="2"/>
        <v>45600</v>
      </c>
      <c r="H78" s="230" t="s">
        <v>6809</v>
      </c>
      <c r="I78" s="359" t="s">
        <v>3660</v>
      </c>
      <c r="J78" s="331"/>
    </row>
    <row r="79">
      <c r="A79" s="429">
        <v>71.0</v>
      </c>
      <c r="B79" s="429">
        <v>1400071.0</v>
      </c>
      <c r="C79" s="436" t="s">
        <v>6899</v>
      </c>
      <c r="D79" s="431" t="s">
        <v>71</v>
      </c>
      <c r="E79" s="304">
        <v>570000.0</v>
      </c>
      <c r="F79" s="304">
        <v>156000.0</v>
      </c>
      <c r="G79" s="304">
        <f t="shared" si="2"/>
        <v>414000</v>
      </c>
      <c r="H79" s="228" t="s">
        <v>4222</v>
      </c>
      <c r="I79" s="360" t="s">
        <v>6801</v>
      </c>
      <c r="J79" s="432"/>
    </row>
    <row r="80">
      <c r="A80" s="433">
        <v>72.0</v>
      </c>
      <c r="B80" s="433">
        <v>1400072.0</v>
      </c>
      <c r="C80" s="434" t="s">
        <v>6900</v>
      </c>
      <c r="D80" s="435" t="s">
        <v>71</v>
      </c>
      <c r="E80" s="305">
        <v>550000.0</v>
      </c>
      <c r="F80" s="305">
        <v>60000.0</v>
      </c>
      <c r="G80" s="305">
        <f t="shared" si="2"/>
        <v>490000</v>
      </c>
      <c r="H80" s="230" t="s">
        <v>6901</v>
      </c>
      <c r="I80" s="359" t="s">
        <v>6801</v>
      </c>
      <c r="J80" s="331"/>
    </row>
    <row r="81">
      <c r="A81" s="429">
        <v>73.0</v>
      </c>
      <c r="B81" s="429">
        <v>1400073.0</v>
      </c>
      <c r="C81" s="436" t="s">
        <v>6902</v>
      </c>
      <c r="D81" s="431" t="s">
        <v>71</v>
      </c>
      <c r="E81" s="304">
        <v>94500.0</v>
      </c>
      <c r="F81" s="304">
        <v>0.0</v>
      </c>
      <c r="G81" s="304">
        <f t="shared" si="2"/>
        <v>94500</v>
      </c>
      <c r="H81" s="228" t="s">
        <v>6903</v>
      </c>
      <c r="I81" s="360" t="s">
        <v>3587</v>
      </c>
      <c r="J81" s="432"/>
    </row>
    <row r="82">
      <c r="A82" s="433">
        <v>74.0</v>
      </c>
      <c r="B82" s="433">
        <v>1400074.0</v>
      </c>
      <c r="C82" s="434" t="s">
        <v>6904</v>
      </c>
      <c r="D82" s="435" t="s">
        <v>71</v>
      </c>
      <c r="E82" s="305">
        <v>600000.0</v>
      </c>
      <c r="F82" s="305">
        <v>70000.0</v>
      </c>
      <c r="G82" s="305">
        <f t="shared" si="2"/>
        <v>530000</v>
      </c>
      <c r="H82" s="230" t="s">
        <v>6905</v>
      </c>
      <c r="I82" s="359" t="s">
        <v>6801</v>
      </c>
      <c r="J82" s="437"/>
    </row>
    <row r="83">
      <c r="A83" s="429">
        <v>75.0</v>
      </c>
      <c r="B83" s="429">
        <v>1400075.0</v>
      </c>
      <c r="C83" s="436" t="s">
        <v>6906</v>
      </c>
      <c r="D83" s="431" t="s">
        <v>71</v>
      </c>
      <c r="E83" s="304">
        <v>100000.0</v>
      </c>
      <c r="F83" s="304">
        <v>0.0</v>
      </c>
      <c r="G83" s="304">
        <f t="shared" si="2"/>
        <v>100000</v>
      </c>
      <c r="H83" s="228" t="s">
        <v>6907</v>
      </c>
      <c r="I83" s="360" t="s">
        <v>3587</v>
      </c>
      <c r="J83" s="432"/>
    </row>
    <row r="84">
      <c r="A84" s="338">
        <v>76.0</v>
      </c>
      <c r="B84" s="338">
        <v>1400076.0</v>
      </c>
      <c r="C84" s="366" t="s">
        <v>6908</v>
      </c>
      <c r="D84" s="312" t="s">
        <v>4642</v>
      </c>
      <c r="E84" s="305">
        <v>100000.0</v>
      </c>
      <c r="F84" s="305">
        <v>0.0</v>
      </c>
      <c r="G84" s="305">
        <f t="shared" si="2"/>
        <v>100000</v>
      </c>
      <c r="H84" s="230" t="s">
        <v>6381</v>
      </c>
      <c r="I84" s="359" t="s">
        <v>3587</v>
      </c>
      <c r="J84" s="331"/>
    </row>
    <row r="85">
      <c r="A85" s="429">
        <v>77.0</v>
      </c>
      <c r="B85" s="429">
        <v>1400077.0</v>
      </c>
      <c r="C85" s="436" t="s">
        <v>6909</v>
      </c>
      <c r="D85" s="431" t="s">
        <v>71</v>
      </c>
      <c r="E85" s="304">
        <v>260000.0</v>
      </c>
      <c r="F85" s="304">
        <v>51999.99</v>
      </c>
      <c r="G85" s="304">
        <f t="shared" si="2"/>
        <v>208000.01</v>
      </c>
      <c r="H85" s="228" t="s">
        <v>112</v>
      </c>
      <c r="I85" s="360" t="s">
        <v>6801</v>
      </c>
      <c r="J85" s="432"/>
    </row>
    <row r="86">
      <c r="A86" s="433">
        <v>78.0</v>
      </c>
      <c r="B86" s="433">
        <v>1400078.0</v>
      </c>
      <c r="C86" s="434" t="s">
        <v>6910</v>
      </c>
      <c r="D86" s="435" t="s">
        <v>71</v>
      </c>
      <c r="E86" s="305">
        <v>604700.0</v>
      </c>
      <c r="F86" s="305">
        <v>50800.0</v>
      </c>
      <c r="G86" s="305">
        <f t="shared" si="2"/>
        <v>553900</v>
      </c>
      <c r="H86" s="230" t="s">
        <v>6911</v>
      </c>
      <c r="I86" s="359" t="s">
        <v>6801</v>
      </c>
      <c r="J86" s="331"/>
    </row>
    <row r="87">
      <c r="A87" s="429">
        <v>79.0</v>
      </c>
      <c r="B87" s="429">
        <v>1400079.0</v>
      </c>
      <c r="C87" s="436" t="s">
        <v>6912</v>
      </c>
      <c r="D87" s="431" t="s">
        <v>71</v>
      </c>
      <c r="E87" s="304">
        <v>900000.0</v>
      </c>
      <c r="F87" s="304">
        <v>60000.0</v>
      </c>
      <c r="G87" s="304">
        <f t="shared" si="2"/>
        <v>840000</v>
      </c>
      <c r="H87" s="228" t="s">
        <v>6913</v>
      </c>
      <c r="I87" s="360" t="s">
        <v>6801</v>
      </c>
      <c r="J87" s="432"/>
    </row>
    <row r="88">
      <c r="A88" s="433">
        <v>80.0</v>
      </c>
      <c r="B88" s="433">
        <v>1400080.0</v>
      </c>
      <c r="C88" s="434" t="s">
        <v>6914</v>
      </c>
      <c r="D88" s="435" t="s">
        <v>71</v>
      </c>
      <c r="E88" s="305">
        <v>100000.0</v>
      </c>
      <c r="F88" s="305">
        <v>36000.0</v>
      </c>
      <c r="G88" s="305">
        <f t="shared" si="2"/>
        <v>64000</v>
      </c>
      <c r="H88" s="230" t="s">
        <v>6915</v>
      </c>
      <c r="I88" s="359" t="s">
        <v>3546</v>
      </c>
      <c r="J88" s="331"/>
    </row>
    <row r="89">
      <c r="A89" s="429">
        <v>81.0</v>
      </c>
      <c r="B89" s="429">
        <v>1400081.0</v>
      </c>
      <c r="C89" s="436" t="s">
        <v>6916</v>
      </c>
      <c r="D89" s="431" t="s">
        <v>71</v>
      </c>
      <c r="E89" s="304">
        <v>70000.0</v>
      </c>
      <c r="F89" s="304">
        <v>36000.0</v>
      </c>
      <c r="G89" s="304">
        <f t="shared" si="2"/>
        <v>34000</v>
      </c>
      <c r="H89" s="228" t="s">
        <v>6809</v>
      </c>
      <c r="I89" s="360" t="s">
        <v>3587</v>
      </c>
      <c r="J89" s="432"/>
    </row>
    <row r="90">
      <c r="A90" s="433">
        <v>82.0</v>
      </c>
      <c r="B90" s="433">
        <v>1400082.0</v>
      </c>
      <c r="C90" s="434" t="s">
        <v>6917</v>
      </c>
      <c r="D90" s="435" t="s">
        <v>71</v>
      </c>
      <c r="E90" s="305">
        <v>80000.0</v>
      </c>
      <c r="F90" s="305">
        <v>19200.0</v>
      </c>
      <c r="G90" s="305">
        <f t="shared" si="2"/>
        <v>60800</v>
      </c>
      <c r="H90" s="230" t="s">
        <v>6809</v>
      </c>
      <c r="I90" s="359" t="s">
        <v>3546</v>
      </c>
      <c r="J90" s="331"/>
    </row>
    <row r="91">
      <c r="A91" s="429">
        <v>83.0</v>
      </c>
      <c r="B91" s="429">
        <v>1400083.0</v>
      </c>
      <c r="C91" s="436" t="s">
        <v>6918</v>
      </c>
      <c r="D91" s="431" t="s">
        <v>71</v>
      </c>
      <c r="E91" s="304">
        <v>98500.0</v>
      </c>
      <c r="F91" s="304">
        <v>0.0</v>
      </c>
      <c r="G91" s="304">
        <f t="shared" si="2"/>
        <v>98500</v>
      </c>
      <c r="H91" s="228" t="s">
        <v>6798</v>
      </c>
      <c r="I91" s="360" t="s">
        <v>3587</v>
      </c>
      <c r="J91" s="432"/>
    </row>
    <row r="92">
      <c r="A92" s="433">
        <v>84.0</v>
      </c>
      <c r="B92" s="433">
        <v>1400084.0</v>
      </c>
      <c r="C92" s="434" t="s">
        <v>6919</v>
      </c>
      <c r="D92" s="435" t="s">
        <v>71</v>
      </c>
      <c r="E92" s="305">
        <v>83000.0</v>
      </c>
      <c r="F92" s="305">
        <v>19200.0</v>
      </c>
      <c r="G92" s="305">
        <f t="shared" si="2"/>
        <v>63800</v>
      </c>
      <c r="H92" s="230" t="s">
        <v>6920</v>
      </c>
      <c r="I92" s="359" t="s">
        <v>3587</v>
      </c>
      <c r="J92" s="331"/>
    </row>
    <row r="93">
      <c r="A93" s="429">
        <v>85.0</v>
      </c>
      <c r="B93" s="429">
        <v>1400085.0</v>
      </c>
      <c r="C93" s="436" t="s">
        <v>6921</v>
      </c>
      <c r="D93" s="431" t="s">
        <v>71</v>
      </c>
      <c r="E93" s="304">
        <v>81000.0</v>
      </c>
      <c r="F93" s="304">
        <v>16000.0</v>
      </c>
      <c r="G93" s="304">
        <f t="shared" si="2"/>
        <v>65000</v>
      </c>
      <c r="H93" s="228" t="s">
        <v>6922</v>
      </c>
      <c r="I93" s="360" t="s">
        <v>3546</v>
      </c>
      <c r="J93" s="432"/>
    </row>
    <row r="94">
      <c r="A94" s="338">
        <v>86.0</v>
      </c>
      <c r="B94" s="338">
        <v>1400086.0</v>
      </c>
      <c r="C94" s="366" t="s">
        <v>6923</v>
      </c>
      <c r="D94" s="312" t="s">
        <v>4642</v>
      </c>
      <c r="E94" s="305">
        <v>100000.0</v>
      </c>
      <c r="F94" s="305">
        <v>0.0</v>
      </c>
      <c r="G94" s="305">
        <f t="shared" si="2"/>
        <v>100000</v>
      </c>
      <c r="H94" s="230" t="s">
        <v>6383</v>
      </c>
      <c r="I94" s="359" t="s">
        <v>3587</v>
      </c>
      <c r="J94" s="331"/>
    </row>
    <row r="95">
      <c r="A95" s="429">
        <v>87.0</v>
      </c>
      <c r="B95" s="429">
        <v>1400087.0</v>
      </c>
      <c r="C95" s="436" t="s">
        <v>6924</v>
      </c>
      <c r="D95" s="431" t="s">
        <v>71</v>
      </c>
      <c r="E95" s="304">
        <v>60000.0</v>
      </c>
      <c r="F95" s="304">
        <v>14400.0</v>
      </c>
      <c r="G95" s="304">
        <f t="shared" si="2"/>
        <v>45600</v>
      </c>
      <c r="H95" s="228" t="s">
        <v>6809</v>
      </c>
      <c r="I95" s="360" t="s">
        <v>3660</v>
      </c>
      <c r="J95" s="432"/>
    </row>
    <row r="96">
      <c r="A96" s="433">
        <v>88.0</v>
      </c>
      <c r="B96" s="433">
        <v>1400088.0</v>
      </c>
      <c r="C96" s="434" t="s">
        <v>6925</v>
      </c>
      <c r="D96" s="435" t="s">
        <v>71</v>
      </c>
      <c r="E96" s="305">
        <v>100000.0</v>
      </c>
      <c r="F96" s="305">
        <v>42000.0</v>
      </c>
      <c r="G96" s="305">
        <f t="shared" si="2"/>
        <v>58000</v>
      </c>
      <c r="H96" s="230" t="s">
        <v>6926</v>
      </c>
      <c r="I96" s="359" t="s">
        <v>3546</v>
      </c>
      <c r="J96" s="331"/>
    </row>
    <row r="97">
      <c r="A97" s="429">
        <v>89.0</v>
      </c>
      <c r="B97" s="429">
        <v>1400089.0</v>
      </c>
      <c r="C97" s="436" t="s">
        <v>6927</v>
      </c>
      <c r="D97" s="431" t="s">
        <v>71</v>
      </c>
      <c r="E97" s="304">
        <v>100000.0</v>
      </c>
      <c r="F97" s="304">
        <v>8000.0</v>
      </c>
      <c r="G97" s="304">
        <f t="shared" si="2"/>
        <v>92000</v>
      </c>
      <c r="H97" s="228" t="s">
        <v>6926</v>
      </c>
      <c r="I97" s="360" t="s">
        <v>3587</v>
      </c>
      <c r="J97" s="432"/>
    </row>
    <row r="98">
      <c r="A98" s="338">
        <v>90.0</v>
      </c>
      <c r="B98" s="338">
        <v>1400090.0</v>
      </c>
      <c r="C98" s="366" t="s">
        <v>6928</v>
      </c>
      <c r="D98" s="340" t="s">
        <v>73</v>
      </c>
      <c r="E98" s="305">
        <v>50000.0</v>
      </c>
      <c r="F98" s="305">
        <v>30000.0</v>
      </c>
      <c r="G98" s="305">
        <f t="shared" si="2"/>
        <v>20000</v>
      </c>
      <c r="H98" s="230" t="s">
        <v>6394</v>
      </c>
      <c r="I98" s="359" t="s">
        <v>3546</v>
      </c>
      <c r="J98" s="331"/>
    </row>
    <row r="99">
      <c r="A99" s="429">
        <v>91.0</v>
      </c>
      <c r="B99" s="429">
        <v>1400091.0</v>
      </c>
      <c r="C99" s="436" t="s">
        <v>6929</v>
      </c>
      <c r="D99" s="431" t="s">
        <v>71</v>
      </c>
      <c r="E99" s="304">
        <v>100000.0</v>
      </c>
      <c r="F99" s="304">
        <v>20000.0</v>
      </c>
      <c r="G99" s="304">
        <f t="shared" si="2"/>
        <v>80000</v>
      </c>
      <c r="H99" s="228" t="s">
        <v>6394</v>
      </c>
      <c r="I99" s="360" t="s">
        <v>3546</v>
      </c>
      <c r="J99" s="432"/>
    </row>
    <row r="100">
      <c r="A100" s="433">
        <v>92.0</v>
      </c>
      <c r="B100" s="433">
        <v>1400092.0</v>
      </c>
      <c r="C100" s="434" t="s">
        <v>6930</v>
      </c>
      <c r="D100" s="435" t="s">
        <v>71</v>
      </c>
      <c r="E100" s="305">
        <v>650000.0</v>
      </c>
      <c r="F100" s="305">
        <v>203000.0</v>
      </c>
      <c r="G100" s="305">
        <f t="shared" si="2"/>
        <v>447000</v>
      </c>
      <c r="H100" s="230" t="s">
        <v>6849</v>
      </c>
      <c r="I100" s="359" t="s">
        <v>6801</v>
      </c>
      <c r="J100" s="331"/>
    </row>
    <row r="101">
      <c r="A101" s="429">
        <v>93.0</v>
      </c>
      <c r="B101" s="429">
        <v>1400093.0</v>
      </c>
      <c r="C101" s="436" t="s">
        <v>6931</v>
      </c>
      <c r="D101" s="431" t="s">
        <v>71</v>
      </c>
      <c r="E101" s="304">
        <v>406666.0</v>
      </c>
      <c r="F101" s="304">
        <v>77333.6</v>
      </c>
      <c r="G101" s="304">
        <f t="shared" si="2"/>
        <v>329332.4</v>
      </c>
      <c r="H101" s="228" t="s">
        <v>6932</v>
      </c>
      <c r="I101" s="360" t="s">
        <v>6801</v>
      </c>
      <c r="J101" s="432"/>
    </row>
    <row r="102">
      <c r="A102" s="433">
        <v>94.0</v>
      </c>
      <c r="B102" s="433">
        <v>1400094.0</v>
      </c>
      <c r="C102" s="434" t="s">
        <v>6933</v>
      </c>
      <c r="D102" s="435" t="s">
        <v>71</v>
      </c>
      <c r="E102" s="305">
        <v>100000.0</v>
      </c>
      <c r="F102" s="305">
        <v>54000.0</v>
      </c>
      <c r="G102" s="305">
        <f t="shared" si="2"/>
        <v>46000</v>
      </c>
      <c r="H102" s="230" t="s">
        <v>6934</v>
      </c>
      <c r="I102" s="359" t="s">
        <v>3546</v>
      </c>
      <c r="J102" s="331"/>
    </row>
    <row r="103">
      <c r="A103" s="429">
        <v>95.0</v>
      </c>
      <c r="B103" s="429">
        <v>1400095.0</v>
      </c>
      <c r="C103" s="436" t="s">
        <v>6935</v>
      </c>
      <c r="D103" s="431" t="s">
        <v>71</v>
      </c>
      <c r="E103" s="304">
        <v>100000.0</v>
      </c>
      <c r="F103" s="304">
        <v>31500.0</v>
      </c>
      <c r="G103" s="304">
        <f t="shared" si="2"/>
        <v>68500</v>
      </c>
      <c r="H103" s="228" t="s">
        <v>6936</v>
      </c>
      <c r="I103" s="360" t="s">
        <v>3546</v>
      </c>
      <c r="J103" s="432"/>
    </row>
    <row r="104">
      <c r="A104" s="433">
        <v>96.0</v>
      </c>
      <c r="B104" s="433">
        <v>1400096.0</v>
      </c>
      <c r="C104" s="434" t="s">
        <v>6937</v>
      </c>
      <c r="D104" s="435" t="s">
        <v>71</v>
      </c>
      <c r="E104" s="305">
        <v>85000.0</v>
      </c>
      <c r="F104" s="305">
        <v>60000.0</v>
      </c>
      <c r="G104" s="305">
        <f t="shared" si="2"/>
        <v>25000</v>
      </c>
      <c r="H104" s="230" t="s">
        <v>6833</v>
      </c>
      <c r="I104" s="359" t="s">
        <v>3546</v>
      </c>
      <c r="J104" s="331"/>
    </row>
    <row r="105">
      <c r="A105" s="429">
        <v>97.0</v>
      </c>
      <c r="B105" s="429">
        <v>1400097.0</v>
      </c>
      <c r="C105" s="436" t="s">
        <v>6938</v>
      </c>
      <c r="D105" s="431" t="s">
        <v>71</v>
      </c>
      <c r="E105" s="304">
        <v>15000.0</v>
      </c>
      <c r="F105" s="304">
        <v>8100.0</v>
      </c>
      <c r="G105" s="304">
        <f t="shared" si="2"/>
        <v>6900</v>
      </c>
      <c r="H105" s="228" t="s">
        <v>6893</v>
      </c>
      <c r="I105" s="360" t="s">
        <v>3546</v>
      </c>
      <c r="J105" s="432"/>
    </row>
    <row r="106">
      <c r="A106" s="433">
        <v>98.0</v>
      </c>
      <c r="B106" s="433">
        <v>1400098.0</v>
      </c>
      <c r="C106" s="434" t="s">
        <v>6939</v>
      </c>
      <c r="D106" s="435" t="s">
        <v>71</v>
      </c>
      <c r="E106" s="305">
        <v>60000.0</v>
      </c>
      <c r="F106" s="305">
        <v>14400.0</v>
      </c>
      <c r="G106" s="305">
        <f t="shared" si="2"/>
        <v>45600</v>
      </c>
      <c r="H106" s="230" t="s">
        <v>6893</v>
      </c>
      <c r="I106" s="359" t="s">
        <v>3546</v>
      </c>
      <c r="J106" s="331"/>
    </row>
    <row r="107">
      <c r="A107" s="429">
        <v>99.0</v>
      </c>
      <c r="B107" s="429">
        <v>1400099.0</v>
      </c>
      <c r="C107" s="436" t="s">
        <v>6940</v>
      </c>
      <c r="D107" s="431" t="s">
        <v>71</v>
      </c>
      <c r="E107" s="304">
        <v>65000.0</v>
      </c>
      <c r="F107" s="304">
        <v>28600.0</v>
      </c>
      <c r="G107" s="304">
        <f t="shared" si="2"/>
        <v>36400</v>
      </c>
      <c r="H107" s="228" t="s">
        <v>6888</v>
      </c>
      <c r="I107" s="360" t="s">
        <v>3587</v>
      </c>
      <c r="J107" s="432"/>
    </row>
    <row r="108">
      <c r="A108" s="433">
        <v>100.0</v>
      </c>
      <c r="B108" s="433">
        <v>1400100.0</v>
      </c>
      <c r="C108" s="434" t="s">
        <v>6941</v>
      </c>
      <c r="D108" s="435" t="s">
        <v>71</v>
      </c>
      <c r="E108" s="305">
        <v>60000.0</v>
      </c>
      <c r="F108" s="305">
        <v>14400.0</v>
      </c>
      <c r="G108" s="305">
        <f t="shared" si="2"/>
        <v>45600</v>
      </c>
      <c r="H108" s="230" t="s">
        <v>6942</v>
      </c>
      <c r="I108" s="359" t="s">
        <v>3660</v>
      </c>
      <c r="J108" s="331"/>
    </row>
    <row r="109">
      <c r="A109" s="429">
        <v>101.0</v>
      </c>
      <c r="B109" s="429">
        <v>1400101.0</v>
      </c>
      <c r="C109" s="436" t="s">
        <v>6943</v>
      </c>
      <c r="D109" s="431" t="s">
        <v>71</v>
      </c>
      <c r="E109" s="304">
        <v>75000.0</v>
      </c>
      <c r="F109" s="304">
        <v>40500.0</v>
      </c>
      <c r="G109" s="304">
        <f t="shared" si="2"/>
        <v>34500</v>
      </c>
      <c r="H109" s="228" t="s">
        <v>6942</v>
      </c>
      <c r="I109" s="360" t="s">
        <v>3587</v>
      </c>
      <c r="J109" s="432"/>
    </row>
    <row r="110">
      <c r="A110" s="433">
        <v>102.0</v>
      </c>
      <c r="B110" s="433">
        <v>1400102.0</v>
      </c>
      <c r="C110" s="434" t="s">
        <v>6944</v>
      </c>
      <c r="D110" s="435" t="s">
        <v>71</v>
      </c>
      <c r="E110" s="305">
        <v>42600.0</v>
      </c>
      <c r="F110" s="305">
        <v>10160.0</v>
      </c>
      <c r="G110" s="305">
        <f t="shared" si="2"/>
        <v>32440</v>
      </c>
      <c r="H110" s="230" t="s">
        <v>6945</v>
      </c>
      <c r="I110" s="359" t="s">
        <v>3660</v>
      </c>
      <c r="J110" s="331"/>
    </row>
    <row r="111">
      <c r="A111" s="429">
        <v>103.0</v>
      </c>
      <c r="B111" s="429">
        <v>1400103.0</v>
      </c>
      <c r="C111" s="436" t="s">
        <v>6946</v>
      </c>
      <c r="D111" s="431" t="s">
        <v>71</v>
      </c>
      <c r="E111" s="304">
        <v>100000.0</v>
      </c>
      <c r="F111" s="304">
        <v>70000.0</v>
      </c>
      <c r="G111" s="304">
        <f t="shared" si="2"/>
        <v>30000</v>
      </c>
      <c r="H111" s="228" t="s">
        <v>6947</v>
      </c>
      <c r="I111" s="360" t="s">
        <v>3587</v>
      </c>
      <c r="J111" s="432"/>
    </row>
    <row r="112">
      <c r="A112" s="433">
        <v>104.0</v>
      </c>
      <c r="B112" s="433">
        <v>1400104.0</v>
      </c>
      <c r="C112" s="434" t="s">
        <v>6948</v>
      </c>
      <c r="D112" s="435" t="s">
        <v>71</v>
      </c>
      <c r="E112" s="305">
        <v>100000.0</v>
      </c>
      <c r="F112" s="305">
        <v>80000.0</v>
      </c>
      <c r="G112" s="305">
        <f t="shared" si="2"/>
        <v>20000</v>
      </c>
      <c r="H112" s="230" t="s">
        <v>6934</v>
      </c>
      <c r="I112" s="359" t="s">
        <v>3546</v>
      </c>
      <c r="J112" s="331"/>
    </row>
    <row r="113">
      <c r="A113" s="429">
        <v>105.0</v>
      </c>
      <c r="B113" s="429">
        <v>1400105.0</v>
      </c>
      <c r="C113" s="436" t="s">
        <v>6949</v>
      </c>
      <c r="D113" s="431" t="s">
        <v>71</v>
      </c>
      <c r="E113" s="304">
        <v>750000.0</v>
      </c>
      <c r="F113" s="304">
        <v>0.0</v>
      </c>
      <c r="G113" s="304">
        <f t="shared" si="2"/>
        <v>750000</v>
      </c>
      <c r="H113" s="228" t="s">
        <v>3192</v>
      </c>
      <c r="I113" s="360" t="s">
        <v>6801</v>
      </c>
      <c r="J113" s="432"/>
    </row>
    <row r="114">
      <c r="A114" s="433">
        <v>106.0</v>
      </c>
      <c r="B114" s="433">
        <v>1400106.0</v>
      </c>
      <c r="C114" s="434" t="s">
        <v>6950</v>
      </c>
      <c r="D114" s="435" t="s">
        <v>71</v>
      </c>
      <c r="E114" s="305">
        <v>65000.0</v>
      </c>
      <c r="F114" s="305">
        <v>16000.0</v>
      </c>
      <c r="G114" s="305">
        <f t="shared" si="2"/>
        <v>49000</v>
      </c>
      <c r="H114" s="230" t="s">
        <v>6839</v>
      </c>
      <c r="I114" s="359" t="s">
        <v>3587</v>
      </c>
      <c r="J114" s="331"/>
    </row>
    <row r="115">
      <c r="A115" s="429">
        <v>107.0</v>
      </c>
      <c r="B115" s="429">
        <v>1400107.0</v>
      </c>
      <c r="C115" s="436" t="s">
        <v>6951</v>
      </c>
      <c r="D115" s="431" t="s">
        <v>71</v>
      </c>
      <c r="E115" s="304">
        <v>75000.0</v>
      </c>
      <c r="F115" s="304">
        <v>15999.99</v>
      </c>
      <c r="G115" s="304">
        <f t="shared" si="2"/>
        <v>59000.01</v>
      </c>
      <c r="H115" s="228" t="s">
        <v>6829</v>
      </c>
      <c r="I115" s="360" t="s">
        <v>3587</v>
      </c>
      <c r="J115" s="432"/>
    </row>
    <row r="116">
      <c r="A116" s="338">
        <v>108.0</v>
      </c>
      <c r="B116" s="338">
        <v>1400108.0</v>
      </c>
      <c r="C116" s="366" t="s">
        <v>6952</v>
      </c>
      <c r="D116" s="312" t="s">
        <v>4642</v>
      </c>
      <c r="E116" s="305">
        <v>100000.0</v>
      </c>
      <c r="F116" s="305">
        <v>0.0</v>
      </c>
      <c r="G116" s="305">
        <f t="shared" si="2"/>
        <v>100000</v>
      </c>
      <c r="H116" s="230" t="s">
        <v>6232</v>
      </c>
      <c r="I116" s="359" t="s">
        <v>3546</v>
      </c>
      <c r="J116" s="437"/>
    </row>
    <row r="117">
      <c r="A117" s="429">
        <v>109.0</v>
      </c>
      <c r="B117" s="429">
        <v>1400109.0</v>
      </c>
      <c r="C117" s="436" t="s">
        <v>6953</v>
      </c>
      <c r="D117" s="431" t="s">
        <v>71</v>
      </c>
      <c r="E117" s="304">
        <v>85000.0</v>
      </c>
      <c r="F117" s="304">
        <v>53600.0</v>
      </c>
      <c r="G117" s="304">
        <f t="shared" si="2"/>
        <v>31400</v>
      </c>
      <c r="H117" s="228" t="s">
        <v>6954</v>
      </c>
      <c r="I117" s="360" t="s">
        <v>3546</v>
      </c>
      <c r="J117" s="432"/>
    </row>
    <row r="118">
      <c r="A118" s="433">
        <v>110.0</v>
      </c>
      <c r="B118" s="433">
        <v>1400110.0</v>
      </c>
      <c r="C118" s="434" t="s">
        <v>6955</v>
      </c>
      <c r="D118" s="435" t="s">
        <v>71</v>
      </c>
      <c r="E118" s="305">
        <v>44970.0</v>
      </c>
      <c r="F118" s="305">
        <v>15889.4</v>
      </c>
      <c r="G118" s="305">
        <f t="shared" si="2"/>
        <v>29080.6</v>
      </c>
      <c r="H118" s="230" t="s">
        <v>6956</v>
      </c>
      <c r="I118" s="359" t="s">
        <v>3660</v>
      </c>
      <c r="J118" s="331"/>
    </row>
    <row r="119">
      <c r="A119" s="429">
        <v>111.0</v>
      </c>
      <c r="B119" s="429">
        <v>1400111.0</v>
      </c>
      <c r="C119" s="436" t="s">
        <v>6957</v>
      </c>
      <c r="D119" s="431" t="s">
        <v>71</v>
      </c>
      <c r="E119" s="304">
        <v>74526.0</v>
      </c>
      <c r="F119" s="304">
        <v>44716.0</v>
      </c>
      <c r="G119" s="304">
        <f t="shared" si="2"/>
        <v>29810</v>
      </c>
      <c r="H119" s="228" t="s">
        <v>6958</v>
      </c>
      <c r="I119" s="360" t="s">
        <v>3587</v>
      </c>
      <c r="J119" s="438"/>
    </row>
    <row r="120">
      <c r="A120" s="433">
        <v>112.0</v>
      </c>
      <c r="B120" s="433">
        <v>1400112.0</v>
      </c>
      <c r="C120" s="434" t="s">
        <v>6959</v>
      </c>
      <c r="D120" s="435" t="s">
        <v>71</v>
      </c>
      <c r="E120" s="305">
        <v>60000.0</v>
      </c>
      <c r="F120" s="305">
        <v>14400.0</v>
      </c>
      <c r="G120" s="305">
        <f t="shared" si="2"/>
        <v>45600</v>
      </c>
      <c r="H120" s="230" t="s">
        <v>6960</v>
      </c>
      <c r="I120" s="359" t="s">
        <v>3660</v>
      </c>
      <c r="J120" s="331"/>
    </row>
    <row r="121">
      <c r="A121" s="429">
        <v>113.0</v>
      </c>
      <c r="B121" s="429">
        <v>1400113.0</v>
      </c>
      <c r="C121" s="436" t="s">
        <v>6961</v>
      </c>
      <c r="D121" s="431" t="s">
        <v>71</v>
      </c>
      <c r="E121" s="304">
        <v>100000.0</v>
      </c>
      <c r="F121" s="304">
        <v>76000.0</v>
      </c>
      <c r="G121" s="304">
        <f t="shared" si="2"/>
        <v>24000</v>
      </c>
      <c r="H121" s="228" t="s">
        <v>4241</v>
      </c>
      <c r="I121" s="360" t="s">
        <v>3587</v>
      </c>
      <c r="J121" s="432"/>
    </row>
    <row r="122">
      <c r="A122" s="433">
        <v>114.0</v>
      </c>
      <c r="B122" s="433">
        <v>1400114.0</v>
      </c>
      <c r="C122" s="434" t="s">
        <v>6962</v>
      </c>
      <c r="D122" s="435" t="s">
        <v>71</v>
      </c>
      <c r="E122" s="305">
        <v>100000.0</v>
      </c>
      <c r="F122" s="305">
        <v>84000.0</v>
      </c>
      <c r="G122" s="305">
        <f t="shared" si="2"/>
        <v>16000</v>
      </c>
      <c r="H122" s="230" t="s">
        <v>4241</v>
      </c>
      <c r="I122" s="359" t="s">
        <v>3546</v>
      </c>
      <c r="J122" s="331"/>
    </row>
    <row r="123">
      <c r="A123" s="429">
        <v>115.0</v>
      </c>
      <c r="B123" s="429">
        <v>1400115.0</v>
      </c>
      <c r="C123" s="436" t="s">
        <v>6963</v>
      </c>
      <c r="D123" s="431" t="s">
        <v>71</v>
      </c>
      <c r="E123" s="304">
        <v>60000.0</v>
      </c>
      <c r="F123" s="304">
        <v>13600.0</v>
      </c>
      <c r="G123" s="304">
        <f t="shared" si="2"/>
        <v>46400</v>
      </c>
      <c r="H123" s="228" t="s">
        <v>6964</v>
      </c>
      <c r="I123" s="360" t="s">
        <v>3660</v>
      </c>
      <c r="J123" s="432"/>
    </row>
    <row r="124">
      <c r="A124" s="433">
        <v>116.0</v>
      </c>
      <c r="B124" s="433">
        <v>1400116.0</v>
      </c>
      <c r="C124" s="434" t="s">
        <v>6965</v>
      </c>
      <c r="D124" s="435" t="s">
        <v>71</v>
      </c>
      <c r="E124" s="305">
        <v>43300.0</v>
      </c>
      <c r="F124" s="305">
        <v>8000.0</v>
      </c>
      <c r="G124" s="305">
        <f t="shared" si="2"/>
        <v>35300</v>
      </c>
      <c r="H124" s="230" t="s">
        <v>6966</v>
      </c>
      <c r="I124" s="359" t="s">
        <v>3660</v>
      </c>
      <c r="J124" s="331"/>
    </row>
    <row r="125">
      <c r="A125" s="429">
        <v>117.0</v>
      </c>
      <c r="B125" s="429">
        <v>1400117.0</v>
      </c>
      <c r="C125" s="436" t="s">
        <v>6967</v>
      </c>
      <c r="D125" s="431" t="s">
        <v>71</v>
      </c>
      <c r="E125" s="304">
        <v>420000.0</v>
      </c>
      <c r="F125" s="304">
        <v>0.0</v>
      </c>
      <c r="G125" s="304">
        <f t="shared" si="2"/>
        <v>420000</v>
      </c>
      <c r="H125" s="228" t="s">
        <v>6968</v>
      </c>
      <c r="I125" s="360" t="s">
        <v>6801</v>
      </c>
      <c r="J125" s="438"/>
    </row>
    <row r="126">
      <c r="A126" s="433">
        <v>118.0</v>
      </c>
      <c r="B126" s="433">
        <v>1400118.0</v>
      </c>
      <c r="C126" s="434" t="s">
        <v>6969</v>
      </c>
      <c r="D126" s="435" t="s">
        <v>71</v>
      </c>
      <c r="E126" s="305">
        <v>300000.0</v>
      </c>
      <c r="F126" s="305">
        <v>147000.0</v>
      </c>
      <c r="G126" s="305">
        <f t="shared" si="2"/>
        <v>153000</v>
      </c>
      <c r="H126" s="230" t="s">
        <v>6907</v>
      </c>
      <c r="I126" s="359" t="s">
        <v>6801</v>
      </c>
      <c r="J126" s="331"/>
    </row>
    <row r="127">
      <c r="A127" s="429">
        <v>119.0</v>
      </c>
      <c r="B127" s="429">
        <v>1400119.0</v>
      </c>
      <c r="C127" s="436" t="s">
        <v>6970</v>
      </c>
      <c r="D127" s="431" t="s">
        <v>71</v>
      </c>
      <c r="E127" s="304">
        <v>60000.0</v>
      </c>
      <c r="F127" s="304">
        <v>0.0</v>
      </c>
      <c r="G127" s="304">
        <f t="shared" si="2"/>
        <v>60000</v>
      </c>
      <c r="H127" s="228" t="s">
        <v>6971</v>
      </c>
      <c r="I127" s="360" t="s">
        <v>3660</v>
      </c>
      <c r="J127" s="432"/>
    </row>
    <row r="128">
      <c r="A128" s="433">
        <v>120.0</v>
      </c>
      <c r="B128" s="433">
        <v>1400120.0</v>
      </c>
      <c r="C128" s="434" t="s">
        <v>6972</v>
      </c>
      <c r="D128" s="435" t="s">
        <v>71</v>
      </c>
      <c r="E128" s="305">
        <v>85000.0</v>
      </c>
      <c r="F128" s="305">
        <v>41000.0</v>
      </c>
      <c r="G128" s="305">
        <f t="shared" si="2"/>
        <v>44000</v>
      </c>
      <c r="H128" s="230" t="s">
        <v>6849</v>
      </c>
      <c r="I128" s="359" t="s">
        <v>3587</v>
      </c>
      <c r="J128" s="331"/>
    </row>
    <row r="129">
      <c r="A129" s="429">
        <v>121.0</v>
      </c>
      <c r="B129" s="429">
        <v>1400121.0</v>
      </c>
      <c r="C129" s="436" t="s">
        <v>6973</v>
      </c>
      <c r="D129" s="431" t="s">
        <v>71</v>
      </c>
      <c r="E129" s="304">
        <v>48000.0</v>
      </c>
      <c r="F129" s="304">
        <v>9600.0</v>
      </c>
      <c r="G129" s="304">
        <f t="shared" si="2"/>
        <v>38400</v>
      </c>
      <c r="H129" s="228" t="s">
        <v>6839</v>
      </c>
      <c r="I129" s="360" t="s">
        <v>3660</v>
      </c>
      <c r="J129" s="432"/>
    </row>
    <row r="130">
      <c r="A130" s="433">
        <v>122.0</v>
      </c>
      <c r="B130" s="433">
        <v>1400122.0</v>
      </c>
      <c r="C130" s="434" t="s">
        <v>6974</v>
      </c>
      <c r="D130" s="435" t="s">
        <v>71</v>
      </c>
      <c r="E130" s="305">
        <v>77760.0</v>
      </c>
      <c r="F130" s="305">
        <v>34992.0</v>
      </c>
      <c r="G130" s="305">
        <f t="shared" si="2"/>
        <v>42768</v>
      </c>
      <c r="H130" s="230" t="s">
        <v>6886</v>
      </c>
      <c r="I130" s="359" t="s">
        <v>3587</v>
      </c>
      <c r="J130" s="331"/>
    </row>
    <row r="131">
      <c r="A131" s="429">
        <v>123.0</v>
      </c>
      <c r="B131" s="429">
        <v>1400123.0</v>
      </c>
      <c r="C131" s="436" t="s">
        <v>6975</v>
      </c>
      <c r="D131" s="431" t="s">
        <v>71</v>
      </c>
      <c r="E131" s="304">
        <v>95000.0</v>
      </c>
      <c r="F131" s="304">
        <v>22800.0</v>
      </c>
      <c r="G131" s="304">
        <f t="shared" si="2"/>
        <v>72200</v>
      </c>
      <c r="H131" s="228" t="s">
        <v>6976</v>
      </c>
      <c r="I131" s="360" t="s">
        <v>3587</v>
      </c>
      <c r="J131" s="432"/>
    </row>
    <row r="132">
      <c r="A132" s="433">
        <v>124.0</v>
      </c>
      <c r="B132" s="433">
        <v>1400124.0</v>
      </c>
      <c r="C132" s="434" t="s">
        <v>6977</v>
      </c>
      <c r="D132" s="435" t="s">
        <v>71</v>
      </c>
      <c r="E132" s="305">
        <v>75000.0</v>
      </c>
      <c r="F132" s="305">
        <v>18000.0</v>
      </c>
      <c r="G132" s="305">
        <f t="shared" si="2"/>
        <v>57000</v>
      </c>
      <c r="H132" s="230" t="s">
        <v>6976</v>
      </c>
      <c r="I132" s="359" t="s">
        <v>3546</v>
      </c>
      <c r="J132" s="331"/>
    </row>
    <row r="133">
      <c r="A133" s="429">
        <v>125.0</v>
      </c>
      <c r="B133" s="429">
        <v>1400125.0</v>
      </c>
      <c r="C133" s="436" t="s">
        <v>6978</v>
      </c>
      <c r="D133" s="431" t="s">
        <v>71</v>
      </c>
      <c r="E133" s="304">
        <v>60000.0</v>
      </c>
      <c r="F133" s="304">
        <v>24400.0</v>
      </c>
      <c r="G133" s="304">
        <f t="shared" si="2"/>
        <v>35600</v>
      </c>
      <c r="H133" s="228" t="s">
        <v>6956</v>
      </c>
      <c r="I133" s="360" t="s">
        <v>3660</v>
      </c>
      <c r="J133" s="432"/>
    </row>
    <row r="134">
      <c r="A134" s="433">
        <v>126.0</v>
      </c>
      <c r="B134" s="433">
        <v>1400126.0</v>
      </c>
      <c r="C134" s="434" t="s">
        <v>6979</v>
      </c>
      <c r="D134" s="435" t="s">
        <v>71</v>
      </c>
      <c r="E134" s="305">
        <v>59375.0</v>
      </c>
      <c r="F134" s="305">
        <v>47500.0</v>
      </c>
      <c r="G134" s="305">
        <f t="shared" si="2"/>
        <v>11875</v>
      </c>
      <c r="H134" s="230" t="s">
        <v>6980</v>
      </c>
      <c r="I134" s="359" t="s">
        <v>3660</v>
      </c>
      <c r="J134" s="331"/>
    </row>
    <row r="135">
      <c r="A135" s="429">
        <v>127.0</v>
      </c>
      <c r="B135" s="429">
        <v>1400127.0</v>
      </c>
      <c r="C135" s="436" t="s">
        <v>6981</v>
      </c>
      <c r="D135" s="431" t="s">
        <v>71</v>
      </c>
      <c r="E135" s="304">
        <v>28000.0</v>
      </c>
      <c r="F135" s="304">
        <v>15120.0</v>
      </c>
      <c r="G135" s="304">
        <f t="shared" si="2"/>
        <v>12880</v>
      </c>
      <c r="H135" s="228" t="s">
        <v>6982</v>
      </c>
      <c r="I135" s="360" t="s">
        <v>3660</v>
      </c>
      <c r="J135" s="438"/>
    </row>
    <row r="136">
      <c r="A136" s="433">
        <v>128.0</v>
      </c>
      <c r="B136" s="433">
        <v>1400128.0</v>
      </c>
      <c r="C136" s="434" t="s">
        <v>6983</v>
      </c>
      <c r="D136" s="435" t="s">
        <v>71</v>
      </c>
      <c r="E136" s="305">
        <v>15000.0</v>
      </c>
      <c r="F136" s="305">
        <v>8100.0</v>
      </c>
      <c r="G136" s="305">
        <f t="shared" si="2"/>
        <v>6900</v>
      </c>
      <c r="H136" s="230" t="s">
        <v>6984</v>
      </c>
      <c r="I136" s="359" t="s">
        <v>3546</v>
      </c>
      <c r="J136" s="331"/>
    </row>
    <row r="137">
      <c r="A137" s="429">
        <v>129.0</v>
      </c>
      <c r="B137" s="429">
        <v>1400129.0</v>
      </c>
      <c r="C137" s="436" t="s">
        <v>6985</v>
      </c>
      <c r="D137" s="431" t="s">
        <v>71</v>
      </c>
      <c r="E137" s="304">
        <v>60000.0</v>
      </c>
      <c r="F137" s="304">
        <v>14400.0</v>
      </c>
      <c r="G137" s="304">
        <f t="shared" si="2"/>
        <v>45600</v>
      </c>
      <c r="H137" s="228" t="s">
        <v>6872</v>
      </c>
      <c r="I137" s="360" t="s">
        <v>3660</v>
      </c>
      <c r="J137" s="432"/>
    </row>
    <row r="138">
      <c r="A138" s="433">
        <v>130.0</v>
      </c>
      <c r="B138" s="433">
        <v>1400130.0</v>
      </c>
      <c r="C138" s="434" t="s">
        <v>6986</v>
      </c>
      <c r="D138" s="435" t="s">
        <v>71</v>
      </c>
      <c r="E138" s="305">
        <v>100000.0</v>
      </c>
      <c r="F138" s="305">
        <v>54000.0</v>
      </c>
      <c r="G138" s="305">
        <f t="shared" si="2"/>
        <v>46000</v>
      </c>
      <c r="H138" s="230" t="s">
        <v>6987</v>
      </c>
      <c r="I138" s="359" t="s">
        <v>3587</v>
      </c>
      <c r="J138" s="331"/>
    </row>
    <row r="139">
      <c r="A139" s="429">
        <v>131.0</v>
      </c>
      <c r="B139" s="429">
        <v>1400131.0</v>
      </c>
      <c r="C139" s="436" t="s">
        <v>6988</v>
      </c>
      <c r="D139" s="431" t="s">
        <v>71</v>
      </c>
      <c r="E139" s="304">
        <v>85000.0</v>
      </c>
      <c r="F139" s="304">
        <v>59500.0</v>
      </c>
      <c r="G139" s="304">
        <f t="shared" si="2"/>
        <v>25500</v>
      </c>
      <c r="H139" s="228" t="s">
        <v>6888</v>
      </c>
      <c r="I139" s="360" t="s">
        <v>3546</v>
      </c>
      <c r="J139" s="432"/>
    </row>
  </sheetData>
  <autoFilter ref="$A$8:$J$139"/>
  <mergeCells count="2">
    <mergeCell ref="A1:J3"/>
    <mergeCell ref="E4:G4"/>
  </mergeCells>
  <conditionalFormatting sqref="J4:J139">
    <cfRule type="containsText" dxfId="2" priority="1" operator="containsText" text="TRUE">
      <formula>NOT(ISERROR(SEARCH(("TRUE"),(J4))))</formula>
    </cfRule>
  </conditionalFormatting>
  <conditionalFormatting sqref="J4:J139">
    <cfRule type="containsText" dxfId="1" priority="2" operator="containsText" text="FALSE">
      <formula>NOT(ISERROR(SEARCH(("FALSE"),(J4))))</formula>
    </cfRule>
  </conditionalFormatting>
  <conditionalFormatting sqref="A7:J7">
    <cfRule type="colorScale" priority="3">
      <colorScale>
        <cfvo type="min"/>
        <cfvo type="percentile" val="50"/>
        <cfvo type="max"/>
        <color rgb="FFE67C73"/>
        <color rgb="FFFFFFFF"/>
        <color rgb="FF57BB8A"/>
      </colorScale>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s>
  <drawing r:id="rId1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workbookViewId="0"/>
  </sheetViews>
  <sheetFormatPr customHeight="1" defaultColWidth="12.63" defaultRowHeight="15.75"/>
  <cols>
    <col customWidth="1" min="1" max="1" width="4.88"/>
    <col customWidth="1" min="2" max="2" width="12.5"/>
    <col customWidth="1" min="3" max="3" width="46.63"/>
    <col customWidth="1" min="4" max="4" width="12.75"/>
    <col customWidth="1" min="5" max="6" width="14.5"/>
    <col customWidth="1" min="7" max="7" width="15.13"/>
    <col customWidth="1" min="8" max="8" width="21.38"/>
    <col customWidth="1" min="9" max="9" width="35.75"/>
    <col customWidth="1" min="10" max="10" width="11.25"/>
  </cols>
  <sheetData>
    <row r="1">
      <c r="A1" s="1" t="s">
        <v>6989</v>
      </c>
      <c r="B1" s="2"/>
      <c r="C1" s="2"/>
      <c r="D1" s="2"/>
      <c r="E1" s="2"/>
      <c r="F1" s="2"/>
      <c r="G1" s="2"/>
      <c r="H1" s="2"/>
      <c r="I1" s="2"/>
      <c r="J1" s="2"/>
    </row>
    <row r="2">
      <c r="A2" s="4"/>
    </row>
    <row r="3">
      <c r="A3" s="6"/>
      <c r="B3" s="7"/>
      <c r="C3" s="7"/>
      <c r="D3" s="7"/>
      <c r="E3" s="7"/>
      <c r="F3" s="7"/>
      <c r="G3" s="7"/>
      <c r="H3" s="7"/>
      <c r="I3" s="7"/>
      <c r="J3" s="7"/>
    </row>
    <row r="4">
      <c r="A4" s="404"/>
      <c r="B4" s="405"/>
      <c r="C4" s="406" t="s">
        <v>6990</v>
      </c>
      <c r="D4" s="407"/>
      <c r="E4" s="408" t="s">
        <v>6787</v>
      </c>
      <c r="F4" s="409"/>
      <c r="G4" s="410"/>
      <c r="H4" s="411"/>
      <c r="I4" s="411"/>
      <c r="J4" s="411"/>
    </row>
    <row r="5">
      <c r="A5" s="412" t="s">
        <v>85</v>
      </c>
      <c r="B5" s="413" t="s">
        <v>6788</v>
      </c>
      <c r="C5" s="413" t="s">
        <v>6789</v>
      </c>
      <c r="D5" s="414" t="s">
        <v>88</v>
      </c>
      <c r="E5" s="414" t="s">
        <v>89</v>
      </c>
      <c r="F5" s="414" t="s">
        <v>90</v>
      </c>
      <c r="G5" s="414" t="s">
        <v>91</v>
      </c>
      <c r="H5" s="415" t="s">
        <v>92</v>
      </c>
      <c r="I5" s="413" t="s">
        <v>6790</v>
      </c>
      <c r="J5" s="415"/>
    </row>
    <row r="6">
      <c r="A6" s="416"/>
      <c r="B6" s="417"/>
      <c r="C6" s="418"/>
      <c r="D6" s="419"/>
      <c r="E6" s="420">
        <f t="shared" ref="E6:G6" si="1">SUM(E9:E207)</f>
        <v>46476623</v>
      </c>
      <c r="F6" s="420">
        <f t="shared" si="1"/>
        <v>31425560.18</v>
      </c>
      <c r="G6" s="420">
        <f t="shared" si="1"/>
        <v>15051062.82</v>
      </c>
      <c r="H6" s="418"/>
      <c r="I6" s="418"/>
      <c r="J6" s="421"/>
    </row>
    <row r="7">
      <c r="A7" s="422"/>
      <c r="B7" s="423"/>
      <c r="C7" s="424"/>
      <c r="D7" s="425"/>
      <c r="E7" s="425"/>
      <c r="F7" s="425"/>
      <c r="G7" s="425"/>
      <c r="H7" s="423"/>
      <c r="I7" s="423"/>
      <c r="J7" s="426"/>
    </row>
    <row r="8">
      <c r="A8" s="416"/>
      <c r="B8" s="417"/>
      <c r="C8" s="427">
        <f>Counta(C9:C207)</f>
        <v>199</v>
      </c>
      <c r="D8" s="419"/>
      <c r="E8" s="419"/>
      <c r="F8" s="419"/>
      <c r="G8" s="419"/>
      <c r="H8" s="417"/>
      <c r="I8" s="417"/>
      <c r="J8" s="428"/>
    </row>
    <row r="9">
      <c r="A9" s="429">
        <v>1.0</v>
      </c>
      <c r="B9" s="429">
        <v>1300001.0</v>
      </c>
      <c r="C9" s="430" t="s">
        <v>6991</v>
      </c>
      <c r="D9" s="439" t="s">
        <v>71</v>
      </c>
      <c r="E9" s="304">
        <v>50000.0</v>
      </c>
      <c r="F9" s="304">
        <v>27000.0</v>
      </c>
      <c r="G9" s="304">
        <f t="shared" ref="G9:G207" si="2">E9-F9</f>
        <v>23000</v>
      </c>
      <c r="H9" s="228"/>
      <c r="I9" s="360" t="s">
        <v>3660</v>
      </c>
      <c r="J9" s="432"/>
    </row>
    <row r="10">
      <c r="A10" s="338">
        <v>2.0</v>
      </c>
      <c r="B10" s="338">
        <v>1300002.0</v>
      </c>
      <c r="C10" s="339" t="s">
        <v>6992</v>
      </c>
      <c r="D10" s="345" t="s">
        <v>73</v>
      </c>
      <c r="E10" s="305">
        <v>35500.0</v>
      </c>
      <c r="F10" s="305">
        <v>35500.0</v>
      </c>
      <c r="G10" s="305">
        <f t="shared" si="2"/>
        <v>0</v>
      </c>
      <c r="H10" s="230"/>
      <c r="I10" s="359" t="s">
        <v>3660</v>
      </c>
      <c r="J10" s="331"/>
    </row>
    <row r="11">
      <c r="A11" s="338">
        <v>3.0</v>
      </c>
      <c r="B11" s="338">
        <v>1300003.0</v>
      </c>
      <c r="C11" s="339" t="s">
        <v>6993</v>
      </c>
      <c r="D11" s="345" t="s">
        <v>73</v>
      </c>
      <c r="E11" s="304">
        <v>66250.0</v>
      </c>
      <c r="F11" s="304">
        <v>66250.0</v>
      </c>
      <c r="G11" s="304">
        <f t="shared" si="2"/>
        <v>0</v>
      </c>
      <c r="H11" s="228"/>
      <c r="I11" s="360" t="s">
        <v>3546</v>
      </c>
      <c r="J11" s="432"/>
    </row>
    <row r="12">
      <c r="A12" s="338">
        <v>4.0</v>
      </c>
      <c r="B12" s="338">
        <v>1300004.0</v>
      </c>
      <c r="C12" s="339" t="s">
        <v>6994</v>
      </c>
      <c r="D12" s="345" t="s">
        <v>73</v>
      </c>
      <c r="E12" s="305">
        <v>68000.0</v>
      </c>
      <c r="F12" s="305">
        <v>68000.0</v>
      </c>
      <c r="G12" s="305">
        <f t="shared" si="2"/>
        <v>0</v>
      </c>
      <c r="H12" s="230"/>
      <c r="I12" s="359" t="s">
        <v>3660</v>
      </c>
      <c r="J12" s="331"/>
    </row>
    <row r="13">
      <c r="A13" s="440">
        <v>5.0</v>
      </c>
      <c r="B13" s="440">
        <v>1300005.0</v>
      </c>
      <c r="C13" s="441" t="s">
        <v>6995</v>
      </c>
      <c r="D13" s="442" t="s">
        <v>73</v>
      </c>
      <c r="E13" s="304">
        <v>67900.0</v>
      </c>
      <c r="F13" s="304">
        <v>67900.0</v>
      </c>
      <c r="G13" s="304">
        <f t="shared" si="2"/>
        <v>0</v>
      </c>
      <c r="H13" s="228"/>
      <c r="I13" s="360" t="s">
        <v>3660</v>
      </c>
      <c r="J13" s="432"/>
    </row>
    <row r="14">
      <c r="A14" s="338">
        <v>6.0</v>
      </c>
      <c r="B14" s="338">
        <v>1300006.0</v>
      </c>
      <c r="C14" s="339" t="s">
        <v>6996</v>
      </c>
      <c r="D14" s="442" t="s">
        <v>73</v>
      </c>
      <c r="E14" s="305">
        <v>100000.0</v>
      </c>
      <c r="F14" s="305">
        <v>100000.0</v>
      </c>
      <c r="G14" s="305">
        <f t="shared" si="2"/>
        <v>0</v>
      </c>
      <c r="H14" s="230"/>
      <c r="I14" s="359" t="s">
        <v>3660</v>
      </c>
      <c r="J14" s="331"/>
    </row>
    <row r="15">
      <c r="A15" s="338">
        <v>7.0</v>
      </c>
      <c r="B15" s="338">
        <v>1300007.0</v>
      </c>
      <c r="C15" s="339" t="s">
        <v>6997</v>
      </c>
      <c r="D15" s="442" t="s">
        <v>73</v>
      </c>
      <c r="E15" s="304">
        <v>100000.0</v>
      </c>
      <c r="F15" s="304">
        <v>100000.0</v>
      </c>
      <c r="G15" s="304">
        <f t="shared" si="2"/>
        <v>0</v>
      </c>
      <c r="H15" s="228"/>
      <c r="I15" s="360" t="s">
        <v>3660</v>
      </c>
      <c r="J15" s="432"/>
    </row>
    <row r="16">
      <c r="A16" s="433">
        <v>8.0</v>
      </c>
      <c r="B16" s="433">
        <v>1300008.0</v>
      </c>
      <c r="C16" s="443" t="s">
        <v>6998</v>
      </c>
      <c r="D16" s="444" t="s">
        <v>71</v>
      </c>
      <c r="E16" s="305">
        <v>35857.0</v>
      </c>
      <c r="F16" s="305">
        <v>18000.01</v>
      </c>
      <c r="G16" s="305">
        <f t="shared" si="2"/>
        <v>17856.99</v>
      </c>
      <c r="H16" s="230"/>
      <c r="I16" s="359" t="s">
        <v>3546</v>
      </c>
      <c r="J16" s="331"/>
    </row>
    <row r="17">
      <c r="A17" s="440">
        <v>9.0</v>
      </c>
      <c r="B17" s="440">
        <v>1300009.0</v>
      </c>
      <c r="C17" s="441" t="s">
        <v>6999</v>
      </c>
      <c r="D17" s="345" t="s">
        <v>73</v>
      </c>
      <c r="E17" s="304">
        <v>100000.0</v>
      </c>
      <c r="F17" s="304">
        <v>100000.0</v>
      </c>
      <c r="G17" s="304">
        <f t="shared" si="2"/>
        <v>0</v>
      </c>
      <c r="H17" s="228"/>
      <c r="I17" s="360" t="s">
        <v>3546</v>
      </c>
      <c r="J17" s="432"/>
    </row>
    <row r="18">
      <c r="A18" s="338">
        <v>10.0</v>
      </c>
      <c r="B18" s="338">
        <v>1300010.0</v>
      </c>
      <c r="C18" s="339" t="s">
        <v>7000</v>
      </c>
      <c r="D18" s="345" t="s">
        <v>73</v>
      </c>
      <c r="E18" s="305">
        <v>120000.0</v>
      </c>
      <c r="F18" s="305">
        <v>120000.0</v>
      </c>
      <c r="G18" s="305">
        <f t="shared" si="2"/>
        <v>0</v>
      </c>
      <c r="H18" s="230"/>
      <c r="I18" s="359" t="s">
        <v>3587</v>
      </c>
      <c r="J18" s="331"/>
    </row>
    <row r="19">
      <c r="A19" s="429">
        <v>11.0</v>
      </c>
      <c r="B19" s="429">
        <v>1300011.0</v>
      </c>
      <c r="C19" s="430" t="s">
        <v>7001</v>
      </c>
      <c r="D19" s="439" t="s">
        <v>71</v>
      </c>
      <c r="E19" s="304">
        <v>135000.0</v>
      </c>
      <c r="F19" s="304">
        <v>45000.0</v>
      </c>
      <c r="G19" s="304">
        <f t="shared" si="2"/>
        <v>90000</v>
      </c>
      <c r="H19" s="228"/>
      <c r="I19" s="360" t="s">
        <v>3587</v>
      </c>
      <c r="J19" s="432"/>
    </row>
    <row r="20">
      <c r="A20" s="433">
        <v>12.0</v>
      </c>
      <c r="B20" s="433">
        <v>1300012.0</v>
      </c>
      <c r="C20" s="443" t="s">
        <v>7002</v>
      </c>
      <c r="D20" s="444" t="s">
        <v>71</v>
      </c>
      <c r="E20" s="305">
        <v>34857.0</v>
      </c>
      <c r="F20" s="305">
        <v>27000.0</v>
      </c>
      <c r="G20" s="305">
        <f t="shared" si="2"/>
        <v>7857</v>
      </c>
      <c r="H20" s="230"/>
      <c r="I20" s="359" t="s">
        <v>3660</v>
      </c>
      <c r="J20" s="331"/>
    </row>
    <row r="21">
      <c r="A21" s="429">
        <v>13.0</v>
      </c>
      <c r="B21" s="429">
        <v>1300013.0</v>
      </c>
      <c r="C21" s="430" t="s">
        <v>7003</v>
      </c>
      <c r="D21" s="439" t="s">
        <v>71</v>
      </c>
      <c r="E21" s="304">
        <v>125000.0</v>
      </c>
      <c r="F21" s="304">
        <v>100000.0</v>
      </c>
      <c r="G21" s="304">
        <f t="shared" si="2"/>
        <v>25000</v>
      </c>
      <c r="H21" s="228"/>
      <c r="I21" s="360" t="s">
        <v>3587</v>
      </c>
      <c r="J21" s="432"/>
    </row>
    <row r="22">
      <c r="A22" s="433">
        <v>14.0</v>
      </c>
      <c r="B22" s="433">
        <v>1300014.0</v>
      </c>
      <c r="C22" s="443" t="s">
        <v>7004</v>
      </c>
      <c r="D22" s="444" t="s">
        <v>71</v>
      </c>
      <c r="E22" s="305">
        <v>50200.0</v>
      </c>
      <c r="F22" s="305">
        <v>11800.0</v>
      </c>
      <c r="G22" s="305">
        <f t="shared" si="2"/>
        <v>38400</v>
      </c>
      <c r="H22" s="230"/>
      <c r="I22" s="359" t="s">
        <v>3660</v>
      </c>
      <c r="J22" s="437"/>
    </row>
    <row r="23">
      <c r="A23" s="338">
        <v>15.0</v>
      </c>
      <c r="B23" s="338">
        <v>1300015.0</v>
      </c>
      <c r="C23" s="339" t="s">
        <v>7005</v>
      </c>
      <c r="D23" s="345" t="s">
        <v>73</v>
      </c>
      <c r="E23" s="304">
        <v>100000.0</v>
      </c>
      <c r="F23" s="304">
        <v>100000.0</v>
      </c>
      <c r="G23" s="304">
        <f t="shared" si="2"/>
        <v>0</v>
      </c>
      <c r="H23" s="228"/>
      <c r="I23" s="360" t="s">
        <v>3660</v>
      </c>
      <c r="J23" s="432"/>
    </row>
    <row r="24">
      <c r="A24" s="338">
        <v>16.0</v>
      </c>
      <c r="B24" s="338">
        <v>1300016.0</v>
      </c>
      <c r="C24" s="339" t="s">
        <v>7006</v>
      </c>
      <c r="D24" s="345" t="s">
        <v>73</v>
      </c>
      <c r="E24" s="305">
        <v>125000.0</v>
      </c>
      <c r="F24" s="305">
        <v>125000.0</v>
      </c>
      <c r="G24" s="305">
        <f t="shared" si="2"/>
        <v>0</v>
      </c>
      <c r="H24" s="230"/>
      <c r="I24" s="359" t="s">
        <v>3587</v>
      </c>
      <c r="J24" s="331"/>
    </row>
    <row r="25">
      <c r="A25" s="429">
        <v>17.0</v>
      </c>
      <c r="B25" s="429">
        <v>1300017.0</v>
      </c>
      <c r="C25" s="430" t="s">
        <v>7007</v>
      </c>
      <c r="D25" s="439" t="s">
        <v>71</v>
      </c>
      <c r="E25" s="304">
        <v>100000.0</v>
      </c>
      <c r="F25" s="304">
        <v>85000.0</v>
      </c>
      <c r="G25" s="304">
        <f t="shared" si="2"/>
        <v>15000</v>
      </c>
      <c r="H25" s="228"/>
      <c r="I25" s="360" t="s">
        <v>3660</v>
      </c>
      <c r="J25" s="432"/>
    </row>
    <row r="26">
      <c r="A26" s="433">
        <v>18.0</v>
      </c>
      <c r="B26" s="433">
        <v>1300018.0</v>
      </c>
      <c r="C26" s="443" t="s">
        <v>7008</v>
      </c>
      <c r="D26" s="444" t="s">
        <v>71</v>
      </c>
      <c r="E26" s="305">
        <v>150000.0</v>
      </c>
      <c r="F26" s="305">
        <v>116000.0</v>
      </c>
      <c r="G26" s="305">
        <f t="shared" si="2"/>
        <v>34000</v>
      </c>
      <c r="H26" s="230"/>
      <c r="I26" s="359" t="s">
        <v>3587</v>
      </c>
      <c r="J26" s="331"/>
    </row>
    <row r="27">
      <c r="A27" s="429">
        <v>19.0</v>
      </c>
      <c r="B27" s="429">
        <v>1300019.0</v>
      </c>
      <c r="C27" s="430" t="s">
        <v>7009</v>
      </c>
      <c r="D27" s="439" t="s">
        <v>71</v>
      </c>
      <c r="E27" s="304">
        <v>100000.0</v>
      </c>
      <c r="F27" s="304">
        <v>24000.0</v>
      </c>
      <c r="G27" s="304">
        <f t="shared" si="2"/>
        <v>76000</v>
      </c>
      <c r="H27" s="228"/>
      <c r="I27" s="360" t="s">
        <v>3587</v>
      </c>
      <c r="J27" s="432"/>
    </row>
    <row r="28">
      <c r="A28" s="338">
        <v>20.0</v>
      </c>
      <c r="B28" s="338">
        <v>1300020.0</v>
      </c>
      <c r="C28" s="339" t="s">
        <v>7010</v>
      </c>
      <c r="D28" s="345" t="s">
        <v>73</v>
      </c>
      <c r="E28" s="305">
        <v>105000.0</v>
      </c>
      <c r="F28" s="305">
        <v>105000.0</v>
      </c>
      <c r="G28" s="305">
        <f t="shared" si="2"/>
        <v>0</v>
      </c>
      <c r="H28" s="230"/>
      <c r="I28" s="359" t="s">
        <v>3546</v>
      </c>
      <c r="J28" s="331"/>
    </row>
    <row r="29">
      <c r="A29" s="429">
        <v>21.0</v>
      </c>
      <c r="B29" s="429">
        <v>1300021.0</v>
      </c>
      <c r="C29" s="430" t="s">
        <v>7011</v>
      </c>
      <c r="D29" s="439" t="s">
        <v>71</v>
      </c>
      <c r="E29" s="304">
        <v>200000.0</v>
      </c>
      <c r="F29" s="304">
        <v>152000.0</v>
      </c>
      <c r="G29" s="304">
        <f t="shared" si="2"/>
        <v>48000</v>
      </c>
      <c r="H29" s="228"/>
      <c r="I29" s="360" t="s">
        <v>4020</v>
      </c>
      <c r="J29" s="432"/>
    </row>
    <row r="30">
      <c r="A30" s="433">
        <v>22.0</v>
      </c>
      <c r="B30" s="433">
        <v>1300022.0</v>
      </c>
      <c r="C30" s="443" t="s">
        <v>7012</v>
      </c>
      <c r="D30" s="444" t="s">
        <v>71</v>
      </c>
      <c r="E30" s="305">
        <v>437000.0</v>
      </c>
      <c r="F30" s="305">
        <v>352000.0</v>
      </c>
      <c r="G30" s="305">
        <f t="shared" si="2"/>
        <v>85000</v>
      </c>
      <c r="H30" s="230"/>
      <c r="I30" s="359" t="s">
        <v>4020</v>
      </c>
      <c r="J30" s="331"/>
    </row>
    <row r="31">
      <c r="A31" s="338">
        <v>23.0</v>
      </c>
      <c r="B31" s="338">
        <v>1300023.0</v>
      </c>
      <c r="C31" s="339" t="s">
        <v>7013</v>
      </c>
      <c r="D31" s="345" t="s">
        <v>73</v>
      </c>
      <c r="E31" s="304">
        <v>100000.0</v>
      </c>
      <c r="F31" s="304">
        <v>100000.0</v>
      </c>
      <c r="G31" s="304">
        <f t="shared" si="2"/>
        <v>0</v>
      </c>
      <c r="H31" s="228"/>
      <c r="I31" s="360" t="s">
        <v>3660</v>
      </c>
      <c r="J31" s="432"/>
    </row>
    <row r="32">
      <c r="A32" s="338">
        <v>24.0</v>
      </c>
      <c r="B32" s="338">
        <v>1300024.0</v>
      </c>
      <c r="C32" s="339" t="s">
        <v>7014</v>
      </c>
      <c r="D32" s="345" t="s">
        <v>73</v>
      </c>
      <c r="E32" s="305">
        <v>100000.0</v>
      </c>
      <c r="F32" s="305">
        <v>100000.0</v>
      </c>
      <c r="G32" s="305">
        <f t="shared" si="2"/>
        <v>0</v>
      </c>
      <c r="H32" s="230"/>
      <c r="I32" s="359" t="s">
        <v>3660</v>
      </c>
      <c r="J32" s="331"/>
    </row>
    <row r="33">
      <c r="A33" s="429">
        <v>25.0</v>
      </c>
      <c r="B33" s="429">
        <v>1300025.0</v>
      </c>
      <c r="C33" s="430" t="s">
        <v>7015</v>
      </c>
      <c r="D33" s="439" t="s">
        <v>71</v>
      </c>
      <c r="E33" s="304">
        <v>125000.0</v>
      </c>
      <c r="F33" s="304">
        <v>0.0</v>
      </c>
      <c r="G33" s="304">
        <f t="shared" si="2"/>
        <v>125000</v>
      </c>
      <c r="H33" s="228"/>
      <c r="I33" s="360" t="s">
        <v>3587</v>
      </c>
      <c r="J33" s="432"/>
    </row>
    <row r="34">
      <c r="A34" s="433">
        <v>26.0</v>
      </c>
      <c r="B34" s="433">
        <v>1300026.0</v>
      </c>
      <c r="C34" s="443" t="s">
        <v>7016</v>
      </c>
      <c r="D34" s="444" t="s">
        <v>71</v>
      </c>
      <c r="E34" s="305">
        <v>2000000.0</v>
      </c>
      <c r="F34" s="305">
        <v>60000.0</v>
      </c>
      <c r="G34" s="305">
        <f t="shared" si="2"/>
        <v>1940000</v>
      </c>
      <c r="H34" s="230"/>
      <c r="I34" s="359" t="s">
        <v>6116</v>
      </c>
      <c r="J34" s="331"/>
    </row>
    <row r="35">
      <c r="A35" s="338">
        <v>27.0</v>
      </c>
      <c r="B35" s="338">
        <v>1300027.0</v>
      </c>
      <c r="C35" s="339" t="s">
        <v>7017</v>
      </c>
      <c r="D35" s="345" t="s">
        <v>73</v>
      </c>
      <c r="E35" s="304">
        <v>174000.0</v>
      </c>
      <c r="F35" s="304">
        <v>174000.0</v>
      </c>
      <c r="G35" s="304">
        <f t="shared" si="2"/>
        <v>0</v>
      </c>
      <c r="H35" s="228"/>
      <c r="I35" s="360" t="s">
        <v>3546</v>
      </c>
      <c r="J35" s="432"/>
    </row>
    <row r="36">
      <c r="A36" s="433">
        <v>28.0</v>
      </c>
      <c r="B36" s="433">
        <v>1300028.0</v>
      </c>
      <c r="C36" s="443" t="s">
        <v>7018</v>
      </c>
      <c r="D36" s="444" t="s">
        <v>71</v>
      </c>
      <c r="E36" s="305">
        <v>970000.0</v>
      </c>
      <c r="F36" s="305">
        <v>291000.0</v>
      </c>
      <c r="G36" s="305">
        <f t="shared" si="2"/>
        <v>679000</v>
      </c>
      <c r="H36" s="230"/>
      <c r="I36" s="359" t="s">
        <v>6116</v>
      </c>
      <c r="J36" s="437"/>
    </row>
    <row r="37">
      <c r="A37" s="429">
        <v>29.0</v>
      </c>
      <c r="B37" s="429">
        <v>1300029.0</v>
      </c>
      <c r="C37" s="430" t="s">
        <v>7019</v>
      </c>
      <c r="D37" s="439" t="s">
        <v>71</v>
      </c>
      <c r="E37" s="304">
        <v>43500.0</v>
      </c>
      <c r="F37" s="304">
        <v>7584.0</v>
      </c>
      <c r="G37" s="304">
        <f t="shared" si="2"/>
        <v>35916</v>
      </c>
      <c r="H37" s="228"/>
      <c r="I37" s="360" t="s">
        <v>3660</v>
      </c>
      <c r="J37" s="432"/>
    </row>
    <row r="38">
      <c r="A38" s="338">
        <v>30.0</v>
      </c>
      <c r="B38" s="338">
        <v>1300030.0</v>
      </c>
      <c r="C38" s="339" t="s">
        <v>7020</v>
      </c>
      <c r="D38" s="312" t="s">
        <v>4642</v>
      </c>
      <c r="E38" s="305">
        <v>78272.0</v>
      </c>
      <c r="F38" s="305">
        <v>61209.99</v>
      </c>
      <c r="G38" s="305">
        <f t="shared" si="2"/>
        <v>17062.01</v>
      </c>
      <c r="H38" s="230"/>
      <c r="I38" s="359" t="s">
        <v>3660</v>
      </c>
      <c r="J38" s="331"/>
    </row>
    <row r="39">
      <c r="A39" s="429">
        <v>31.0</v>
      </c>
      <c r="B39" s="429">
        <v>1300031.0</v>
      </c>
      <c r="C39" s="430" t="s">
        <v>7021</v>
      </c>
      <c r="D39" s="439" t="s">
        <v>71</v>
      </c>
      <c r="E39" s="304">
        <v>900000.0</v>
      </c>
      <c r="F39" s="304">
        <v>745000.0</v>
      </c>
      <c r="G39" s="304">
        <f t="shared" si="2"/>
        <v>155000</v>
      </c>
      <c r="H39" s="228"/>
      <c r="I39" s="360" t="s">
        <v>5289</v>
      </c>
      <c r="J39" s="432"/>
    </row>
    <row r="40">
      <c r="A40" s="433">
        <v>32.0</v>
      </c>
      <c r="B40" s="433">
        <v>1300032.0</v>
      </c>
      <c r="C40" s="443" t="s">
        <v>7022</v>
      </c>
      <c r="D40" s="444" t="s">
        <v>71</v>
      </c>
      <c r="E40" s="305">
        <v>110000.0</v>
      </c>
      <c r="F40" s="305">
        <v>88000.0</v>
      </c>
      <c r="G40" s="305">
        <f t="shared" si="2"/>
        <v>22000</v>
      </c>
      <c r="H40" s="230"/>
      <c r="I40" s="359" t="s">
        <v>3546</v>
      </c>
      <c r="J40" s="331"/>
    </row>
    <row r="41">
      <c r="A41" s="440">
        <v>33.0</v>
      </c>
      <c r="B41" s="440">
        <v>1300033.0</v>
      </c>
      <c r="C41" s="441" t="s">
        <v>7023</v>
      </c>
      <c r="D41" s="345" t="s">
        <v>73</v>
      </c>
      <c r="E41" s="304">
        <v>49810.0</v>
      </c>
      <c r="F41" s="304">
        <v>49810.0</v>
      </c>
      <c r="G41" s="304">
        <f t="shared" si="2"/>
        <v>0</v>
      </c>
      <c r="H41" s="228"/>
      <c r="I41" s="360" t="s">
        <v>3660</v>
      </c>
      <c r="J41" s="432"/>
    </row>
    <row r="42">
      <c r="A42" s="440">
        <v>34.0</v>
      </c>
      <c r="B42" s="440">
        <v>1300034.0</v>
      </c>
      <c r="C42" s="441" t="s">
        <v>7024</v>
      </c>
      <c r="D42" s="345" t="s">
        <v>73</v>
      </c>
      <c r="E42" s="305">
        <v>150000.0</v>
      </c>
      <c r="F42" s="305">
        <v>150000.0</v>
      </c>
      <c r="G42" s="305">
        <f t="shared" si="2"/>
        <v>0</v>
      </c>
      <c r="H42" s="230"/>
      <c r="I42" s="359" t="s">
        <v>3587</v>
      </c>
      <c r="J42" s="331"/>
    </row>
    <row r="43">
      <c r="A43" s="128">
        <v>35.0</v>
      </c>
      <c r="B43" s="128">
        <v>1300035.0</v>
      </c>
      <c r="C43" s="242" t="s">
        <v>7025</v>
      </c>
      <c r="D43" s="345" t="s">
        <v>73</v>
      </c>
      <c r="E43" s="304">
        <v>99516.0</v>
      </c>
      <c r="F43" s="304">
        <v>99516.0</v>
      </c>
      <c r="G43" s="304">
        <f t="shared" si="2"/>
        <v>0</v>
      </c>
      <c r="H43" s="228"/>
      <c r="I43" s="360" t="s">
        <v>3660</v>
      </c>
      <c r="J43" s="432"/>
    </row>
    <row r="44">
      <c r="A44" s="338">
        <v>36.0</v>
      </c>
      <c r="B44" s="338">
        <v>1300036.0</v>
      </c>
      <c r="C44" s="339" t="s">
        <v>7026</v>
      </c>
      <c r="D44" s="345" t="s">
        <v>73</v>
      </c>
      <c r="E44" s="305">
        <v>99016.0</v>
      </c>
      <c r="F44" s="305">
        <v>99016.0</v>
      </c>
      <c r="G44" s="305">
        <f t="shared" si="2"/>
        <v>0</v>
      </c>
      <c r="H44" s="230"/>
      <c r="I44" s="359" t="s">
        <v>3660</v>
      </c>
      <c r="J44" s="331"/>
    </row>
    <row r="45">
      <c r="A45" s="429">
        <v>37.0</v>
      </c>
      <c r="B45" s="429">
        <v>1300037.0</v>
      </c>
      <c r="C45" s="430" t="s">
        <v>7027</v>
      </c>
      <c r="D45" s="439" t="s">
        <v>71</v>
      </c>
      <c r="E45" s="304">
        <v>72420.0</v>
      </c>
      <c r="F45" s="304">
        <v>39106.8</v>
      </c>
      <c r="G45" s="304">
        <f t="shared" si="2"/>
        <v>33313.2</v>
      </c>
      <c r="H45" s="228"/>
      <c r="I45" s="360" t="s">
        <v>3660</v>
      </c>
      <c r="J45" s="432"/>
    </row>
    <row r="46">
      <c r="A46" s="338">
        <v>38.0</v>
      </c>
      <c r="B46" s="338">
        <v>1300038.0</v>
      </c>
      <c r="C46" s="339" t="s">
        <v>7028</v>
      </c>
      <c r="D46" s="345" t="s">
        <v>73</v>
      </c>
      <c r="E46" s="305">
        <v>98847.0</v>
      </c>
      <c r="F46" s="305">
        <v>98847.0</v>
      </c>
      <c r="G46" s="305">
        <f t="shared" si="2"/>
        <v>0</v>
      </c>
      <c r="H46" s="230"/>
      <c r="I46" s="359" t="s">
        <v>3660</v>
      </c>
      <c r="J46" s="331"/>
    </row>
    <row r="47">
      <c r="A47" s="338">
        <v>39.0</v>
      </c>
      <c r="B47" s="338">
        <v>1300039.0</v>
      </c>
      <c r="C47" s="339" t="s">
        <v>7029</v>
      </c>
      <c r="D47" s="345" t="s">
        <v>73</v>
      </c>
      <c r="E47" s="304">
        <v>27370.0</v>
      </c>
      <c r="F47" s="304">
        <v>27370.0</v>
      </c>
      <c r="G47" s="304">
        <f t="shared" si="2"/>
        <v>0</v>
      </c>
      <c r="H47" s="228"/>
      <c r="I47" s="360" t="s">
        <v>3660</v>
      </c>
      <c r="J47" s="432"/>
    </row>
    <row r="48">
      <c r="A48" s="338">
        <v>40.0</v>
      </c>
      <c r="B48" s="338">
        <v>1300040.0</v>
      </c>
      <c r="C48" s="339" t="s">
        <v>7030</v>
      </c>
      <c r="D48" s="345" t="s">
        <v>73</v>
      </c>
      <c r="E48" s="305">
        <v>70000.0</v>
      </c>
      <c r="F48" s="305">
        <v>70000.0</v>
      </c>
      <c r="G48" s="305">
        <f t="shared" si="2"/>
        <v>0</v>
      </c>
      <c r="H48" s="230"/>
      <c r="I48" s="359" t="s">
        <v>3546</v>
      </c>
      <c r="J48" s="437"/>
    </row>
    <row r="49">
      <c r="A49" s="338">
        <v>41.0</v>
      </c>
      <c r="B49" s="338">
        <v>1300041.0</v>
      </c>
      <c r="C49" s="339" t="s">
        <v>7031</v>
      </c>
      <c r="D49" s="345" t="s">
        <v>73</v>
      </c>
      <c r="E49" s="304">
        <v>98847.0</v>
      </c>
      <c r="F49" s="304">
        <v>98847.0</v>
      </c>
      <c r="G49" s="304">
        <f t="shared" si="2"/>
        <v>0</v>
      </c>
      <c r="H49" s="228"/>
      <c r="I49" s="360" t="s">
        <v>3660</v>
      </c>
      <c r="J49" s="432"/>
    </row>
    <row r="50">
      <c r="A50" s="433">
        <v>42.0</v>
      </c>
      <c r="B50" s="433">
        <v>1300042.0</v>
      </c>
      <c r="C50" s="443" t="s">
        <v>7032</v>
      </c>
      <c r="D50" s="444" t="s">
        <v>71</v>
      </c>
      <c r="E50" s="305">
        <v>100000.0</v>
      </c>
      <c r="F50" s="305">
        <v>49354.0</v>
      </c>
      <c r="G50" s="305">
        <f t="shared" si="2"/>
        <v>50646</v>
      </c>
      <c r="H50" s="230"/>
      <c r="I50" s="359" t="s">
        <v>3660</v>
      </c>
      <c r="J50" s="331"/>
    </row>
    <row r="51">
      <c r="A51" s="338">
        <v>43.0</v>
      </c>
      <c r="B51" s="338">
        <v>1300043.0</v>
      </c>
      <c r="C51" s="339" t="s">
        <v>7033</v>
      </c>
      <c r="D51" s="345" t="s">
        <v>73</v>
      </c>
      <c r="E51" s="304">
        <v>50000.0</v>
      </c>
      <c r="F51" s="304">
        <v>50000.0</v>
      </c>
      <c r="G51" s="304">
        <f t="shared" si="2"/>
        <v>0</v>
      </c>
      <c r="H51" s="228"/>
      <c r="I51" s="360" t="s">
        <v>3660</v>
      </c>
      <c r="J51" s="432"/>
    </row>
    <row r="52">
      <c r="A52" s="445">
        <v>44.0</v>
      </c>
      <c r="B52" s="445">
        <v>1300044.0</v>
      </c>
      <c r="C52" s="446" t="s">
        <v>7034</v>
      </c>
      <c r="D52" s="345" t="s">
        <v>73</v>
      </c>
      <c r="E52" s="305">
        <v>100000.0</v>
      </c>
      <c r="F52" s="305">
        <v>100000.0</v>
      </c>
      <c r="G52" s="305">
        <f t="shared" si="2"/>
        <v>0</v>
      </c>
      <c r="H52" s="230"/>
      <c r="I52" s="359" t="s">
        <v>3660</v>
      </c>
      <c r="J52" s="437"/>
    </row>
    <row r="53">
      <c r="A53" s="338">
        <v>45.0</v>
      </c>
      <c r="B53" s="338">
        <v>1300045.0</v>
      </c>
      <c r="C53" s="339" t="s">
        <v>7035</v>
      </c>
      <c r="D53" s="345" t="s">
        <v>73</v>
      </c>
      <c r="E53" s="304">
        <v>38125.0</v>
      </c>
      <c r="F53" s="304">
        <v>38125.0</v>
      </c>
      <c r="G53" s="304">
        <f t="shared" si="2"/>
        <v>0</v>
      </c>
      <c r="H53" s="228"/>
      <c r="I53" s="360" t="s">
        <v>3587</v>
      </c>
      <c r="J53" s="432"/>
    </row>
    <row r="54">
      <c r="A54" s="338">
        <v>46.0</v>
      </c>
      <c r="B54" s="338">
        <v>1300046.0</v>
      </c>
      <c r="C54" s="339" t="s">
        <v>7036</v>
      </c>
      <c r="D54" s="345" t="s">
        <v>73</v>
      </c>
      <c r="E54" s="305">
        <v>100000.0</v>
      </c>
      <c r="F54" s="305">
        <v>100000.0</v>
      </c>
      <c r="G54" s="305">
        <f t="shared" si="2"/>
        <v>0</v>
      </c>
      <c r="H54" s="230"/>
      <c r="I54" s="359" t="s">
        <v>3660</v>
      </c>
      <c r="J54" s="331"/>
    </row>
    <row r="55">
      <c r="A55" s="338">
        <v>47.0</v>
      </c>
      <c r="B55" s="338">
        <v>1300047.0</v>
      </c>
      <c r="C55" s="339" t="s">
        <v>7037</v>
      </c>
      <c r="D55" s="345" t="s">
        <v>73</v>
      </c>
      <c r="E55" s="304">
        <v>15000.0</v>
      </c>
      <c r="F55" s="304">
        <v>15000.0</v>
      </c>
      <c r="G55" s="304">
        <f t="shared" si="2"/>
        <v>0</v>
      </c>
      <c r="H55" s="228"/>
      <c r="I55" s="360" t="s">
        <v>3660</v>
      </c>
      <c r="J55" s="438"/>
    </row>
    <row r="56">
      <c r="A56" s="433">
        <v>48.0</v>
      </c>
      <c r="B56" s="433">
        <v>1300048.0</v>
      </c>
      <c r="C56" s="443" t="s">
        <v>7038</v>
      </c>
      <c r="D56" s="444" t="s">
        <v>71</v>
      </c>
      <c r="E56" s="305">
        <v>100000.0</v>
      </c>
      <c r="F56" s="305">
        <v>45000.0</v>
      </c>
      <c r="G56" s="305">
        <f t="shared" si="2"/>
        <v>55000</v>
      </c>
      <c r="H56" s="230"/>
      <c r="I56" s="359" t="s">
        <v>3660</v>
      </c>
      <c r="J56" s="331"/>
    </row>
    <row r="57">
      <c r="A57" s="429">
        <v>49.0</v>
      </c>
      <c r="B57" s="429">
        <v>1300049.0</v>
      </c>
      <c r="C57" s="430" t="s">
        <v>7039</v>
      </c>
      <c r="D57" s="439" t="s">
        <v>71</v>
      </c>
      <c r="E57" s="304">
        <v>134000.0</v>
      </c>
      <c r="F57" s="304">
        <v>26800.0</v>
      </c>
      <c r="G57" s="304">
        <f t="shared" si="2"/>
        <v>107200</v>
      </c>
      <c r="H57" s="228"/>
      <c r="I57" s="360" t="s">
        <v>3587</v>
      </c>
      <c r="J57" s="432"/>
    </row>
    <row r="58">
      <c r="A58" s="338">
        <v>50.0</v>
      </c>
      <c r="B58" s="338">
        <v>1300050.0</v>
      </c>
      <c r="C58" s="339" t="s">
        <v>7040</v>
      </c>
      <c r="D58" s="345" t="s">
        <v>73</v>
      </c>
      <c r="E58" s="305">
        <v>500000.0</v>
      </c>
      <c r="F58" s="305">
        <v>425000.0</v>
      </c>
      <c r="G58" s="305">
        <f t="shared" si="2"/>
        <v>75000</v>
      </c>
      <c r="H58" s="230"/>
      <c r="I58" s="359" t="s">
        <v>4020</v>
      </c>
      <c r="J58" s="331"/>
    </row>
    <row r="59">
      <c r="A59" s="338">
        <v>51.0</v>
      </c>
      <c r="B59" s="338">
        <v>1300051.0</v>
      </c>
      <c r="C59" s="339" t="s">
        <v>7041</v>
      </c>
      <c r="D59" s="345" t="s">
        <v>73</v>
      </c>
      <c r="E59" s="304">
        <v>197143.0</v>
      </c>
      <c r="F59" s="304">
        <v>167572.0</v>
      </c>
      <c r="G59" s="304">
        <f t="shared" si="2"/>
        <v>29571</v>
      </c>
      <c r="H59" s="228"/>
      <c r="I59" s="360" t="s">
        <v>3546</v>
      </c>
      <c r="J59" s="432"/>
    </row>
    <row r="60">
      <c r="A60" s="447">
        <v>52.0</v>
      </c>
      <c r="B60" s="448">
        <v>1300052.0</v>
      </c>
      <c r="C60" s="447" t="s">
        <v>7042</v>
      </c>
      <c r="D60" s="345" t="s">
        <v>73</v>
      </c>
      <c r="E60" s="305">
        <v>198713.0</v>
      </c>
      <c r="F60" s="305">
        <v>198713.0</v>
      </c>
      <c r="G60" s="305">
        <f t="shared" si="2"/>
        <v>0</v>
      </c>
      <c r="H60" s="230"/>
      <c r="I60" s="359" t="s">
        <v>3546</v>
      </c>
      <c r="J60" s="331"/>
    </row>
    <row r="61">
      <c r="A61" s="429">
        <v>53.0</v>
      </c>
      <c r="B61" s="429">
        <v>1300053.0</v>
      </c>
      <c r="C61" s="430" t="s">
        <v>7043</v>
      </c>
      <c r="D61" s="439" t="s">
        <v>71</v>
      </c>
      <c r="E61" s="304">
        <v>37700.0</v>
      </c>
      <c r="F61" s="304">
        <v>28077.0</v>
      </c>
      <c r="G61" s="304">
        <f t="shared" si="2"/>
        <v>9623</v>
      </c>
      <c r="H61" s="228"/>
      <c r="I61" s="360" t="s">
        <v>3660</v>
      </c>
      <c r="J61" s="432"/>
    </row>
    <row r="62">
      <c r="A62" s="433">
        <v>54.0</v>
      </c>
      <c r="B62" s="433">
        <v>1300054.0</v>
      </c>
      <c r="C62" s="443" t="s">
        <v>7044</v>
      </c>
      <c r="D62" s="444" t="s">
        <v>71</v>
      </c>
      <c r="E62" s="305">
        <v>100000.0</v>
      </c>
      <c r="F62" s="305">
        <v>85000.0</v>
      </c>
      <c r="G62" s="305">
        <f t="shared" si="2"/>
        <v>15000</v>
      </c>
      <c r="H62" s="230"/>
      <c r="I62" s="359" t="s">
        <v>3660</v>
      </c>
      <c r="J62" s="331"/>
    </row>
    <row r="63">
      <c r="A63" s="338">
        <v>55.0</v>
      </c>
      <c r="B63" s="338">
        <v>1300055.0</v>
      </c>
      <c r="C63" s="339" t="s">
        <v>7045</v>
      </c>
      <c r="D63" s="345" t="s">
        <v>73</v>
      </c>
      <c r="E63" s="304">
        <v>98934.0</v>
      </c>
      <c r="F63" s="304">
        <v>98934.0</v>
      </c>
      <c r="G63" s="304">
        <f t="shared" si="2"/>
        <v>0</v>
      </c>
      <c r="H63" s="228"/>
      <c r="I63" s="360" t="s">
        <v>3660</v>
      </c>
      <c r="J63" s="432"/>
    </row>
    <row r="64">
      <c r="A64" s="338">
        <v>56.0</v>
      </c>
      <c r="B64" s="338">
        <v>1300056.0</v>
      </c>
      <c r="C64" s="339" t="s">
        <v>7046</v>
      </c>
      <c r="D64" s="345" t="s">
        <v>73</v>
      </c>
      <c r="E64" s="305">
        <v>98256.0</v>
      </c>
      <c r="F64" s="305">
        <v>83518.0</v>
      </c>
      <c r="G64" s="305">
        <f t="shared" si="2"/>
        <v>14738</v>
      </c>
      <c r="H64" s="230"/>
      <c r="I64" s="359" t="s">
        <v>3660</v>
      </c>
      <c r="J64" s="331"/>
    </row>
    <row r="65">
      <c r="A65" s="338">
        <v>57.0</v>
      </c>
      <c r="B65" s="338">
        <v>1300057.0</v>
      </c>
      <c r="C65" s="339" t="s">
        <v>7047</v>
      </c>
      <c r="D65" s="345" t="s">
        <v>73</v>
      </c>
      <c r="E65" s="304">
        <v>60000.0</v>
      </c>
      <c r="F65" s="304">
        <v>60000.0</v>
      </c>
      <c r="G65" s="304">
        <f t="shared" si="2"/>
        <v>0</v>
      </c>
      <c r="H65" s="228"/>
      <c r="I65" s="360" t="s">
        <v>3660</v>
      </c>
      <c r="J65" s="432"/>
    </row>
    <row r="66">
      <c r="A66" s="433">
        <v>58.0</v>
      </c>
      <c r="B66" s="433">
        <v>1300058.0</v>
      </c>
      <c r="C66" s="443" t="s">
        <v>7048</v>
      </c>
      <c r="D66" s="444" t="s">
        <v>71</v>
      </c>
      <c r="E66" s="305">
        <v>150000.0</v>
      </c>
      <c r="F66" s="305">
        <v>118500.0</v>
      </c>
      <c r="G66" s="305">
        <f t="shared" si="2"/>
        <v>31500</v>
      </c>
      <c r="H66" s="230"/>
      <c r="I66" s="359" t="s">
        <v>3587</v>
      </c>
      <c r="J66" s="331"/>
    </row>
    <row r="67">
      <c r="A67" s="338">
        <v>59.0</v>
      </c>
      <c r="B67" s="338">
        <v>1300059.0</v>
      </c>
      <c r="C67" s="339" t="s">
        <v>7049</v>
      </c>
      <c r="D67" s="345" t="s">
        <v>73</v>
      </c>
      <c r="E67" s="304">
        <v>145000.0</v>
      </c>
      <c r="F67" s="304">
        <v>145000.0</v>
      </c>
      <c r="G67" s="304">
        <f t="shared" si="2"/>
        <v>0</v>
      </c>
      <c r="H67" s="228"/>
      <c r="I67" s="360" t="s">
        <v>3587</v>
      </c>
      <c r="J67" s="432"/>
    </row>
    <row r="68">
      <c r="A68" s="338">
        <v>60.0</v>
      </c>
      <c r="B68" s="338">
        <v>1300060.0</v>
      </c>
      <c r="C68" s="339" t="s">
        <v>7050</v>
      </c>
      <c r="D68" s="345" t="s">
        <v>73</v>
      </c>
      <c r="E68" s="305">
        <v>15000.0</v>
      </c>
      <c r="F68" s="305">
        <v>15000.0</v>
      </c>
      <c r="G68" s="305">
        <f t="shared" si="2"/>
        <v>0</v>
      </c>
      <c r="H68" s="230"/>
      <c r="I68" s="359" t="s">
        <v>3587</v>
      </c>
      <c r="J68" s="331"/>
    </row>
    <row r="69">
      <c r="A69" s="429">
        <v>61.0</v>
      </c>
      <c r="B69" s="429">
        <v>1300061.0</v>
      </c>
      <c r="C69" s="430" t="s">
        <v>7051</v>
      </c>
      <c r="D69" s="439" t="s">
        <v>71</v>
      </c>
      <c r="E69" s="304">
        <v>30000.0</v>
      </c>
      <c r="F69" s="304">
        <v>18000.0</v>
      </c>
      <c r="G69" s="304">
        <f t="shared" si="2"/>
        <v>12000</v>
      </c>
      <c r="H69" s="228"/>
      <c r="I69" s="360" t="s">
        <v>3587</v>
      </c>
      <c r="J69" s="432"/>
    </row>
    <row r="70">
      <c r="A70" s="433">
        <v>62.0</v>
      </c>
      <c r="B70" s="433">
        <v>1300062.0</v>
      </c>
      <c r="C70" s="443" t="s">
        <v>7052</v>
      </c>
      <c r="D70" s="444" t="s">
        <v>71</v>
      </c>
      <c r="E70" s="305">
        <v>245000.0</v>
      </c>
      <c r="F70" s="305">
        <v>185000.0</v>
      </c>
      <c r="G70" s="305">
        <f t="shared" si="2"/>
        <v>60000</v>
      </c>
      <c r="H70" s="230"/>
      <c r="I70" s="359" t="s">
        <v>4020</v>
      </c>
      <c r="J70" s="331"/>
    </row>
    <row r="71">
      <c r="A71" s="338">
        <v>63.0</v>
      </c>
      <c r="B71" s="338">
        <v>1300063.0</v>
      </c>
      <c r="C71" s="339" t="s">
        <v>7053</v>
      </c>
      <c r="D71" s="345" t="s">
        <v>73</v>
      </c>
      <c r="E71" s="304">
        <v>330000.0</v>
      </c>
      <c r="F71" s="304">
        <v>330000.0</v>
      </c>
      <c r="G71" s="304">
        <f t="shared" si="2"/>
        <v>0</v>
      </c>
      <c r="H71" s="228"/>
      <c r="I71" s="360" t="s">
        <v>4020</v>
      </c>
      <c r="J71" s="432"/>
    </row>
    <row r="72">
      <c r="A72" s="338">
        <v>64.0</v>
      </c>
      <c r="B72" s="338">
        <v>1300064.0</v>
      </c>
      <c r="C72" s="339" t="s">
        <v>7054</v>
      </c>
      <c r="D72" s="345" t="s">
        <v>73</v>
      </c>
      <c r="E72" s="305">
        <v>100000.0</v>
      </c>
      <c r="F72" s="305">
        <v>100000.0</v>
      </c>
      <c r="G72" s="305">
        <f t="shared" si="2"/>
        <v>0</v>
      </c>
      <c r="H72" s="230"/>
      <c r="I72" s="359" t="s">
        <v>4020</v>
      </c>
      <c r="J72" s="331"/>
    </row>
    <row r="73">
      <c r="A73" s="429">
        <v>65.0</v>
      </c>
      <c r="B73" s="429">
        <v>1300065.0</v>
      </c>
      <c r="C73" s="430" t="s">
        <v>7055</v>
      </c>
      <c r="D73" s="439" t="s">
        <v>71</v>
      </c>
      <c r="E73" s="304">
        <v>126500.0</v>
      </c>
      <c r="F73" s="304">
        <v>97000.0</v>
      </c>
      <c r="G73" s="304">
        <f t="shared" si="2"/>
        <v>29500</v>
      </c>
      <c r="H73" s="228"/>
      <c r="I73" s="360" t="s">
        <v>3587</v>
      </c>
      <c r="J73" s="432"/>
    </row>
    <row r="74">
      <c r="A74" s="338">
        <v>66.0</v>
      </c>
      <c r="B74" s="338">
        <v>1300066.0</v>
      </c>
      <c r="C74" s="339" t="s">
        <v>7056</v>
      </c>
      <c r="D74" s="345" t="s">
        <v>73</v>
      </c>
      <c r="E74" s="305">
        <v>246750.0</v>
      </c>
      <c r="F74" s="305">
        <v>246750.0</v>
      </c>
      <c r="G74" s="305">
        <f t="shared" si="2"/>
        <v>0</v>
      </c>
      <c r="H74" s="230"/>
      <c r="I74" s="359" t="s">
        <v>4020</v>
      </c>
      <c r="J74" s="331"/>
    </row>
    <row r="75">
      <c r="A75" s="429">
        <v>67.0</v>
      </c>
      <c r="B75" s="429">
        <v>1300067.0</v>
      </c>
      <c r="C75" s="430" t="s">
        <v>7057</v>
      </c>
      <c r="D75" s="439" t="s">
        <v>71</v>
      </c>
      <c r="E75" s="304">
        <v>150000.0</v>
      </c>
      <c r="F75" s="304">
        <v>130000.0</v>
      </c>
      <c r="G75" s="304">
        <f t="shared" si="2"/>
        <v>20000</v>
      </c>
      <c r="H75" s="228"/>
      <c r="I75" s="360" t="s">
        <v>3587</v>
      </c>
      <c r="J75" s="432"/>
    </row>
    <row r="76">
      <c r="A76" s="433">
        <v>68.0</v>
      </c>
      <c r="B76" s="433">
        <v>1300068.0</v>
      </c>
      <c r="C76" s="443" t="s">
        <v>7058</v>
      </c>
      <c r="D76" s="444" t="s">
        <v>71</v>
      </c>
      <c r="E76" s="305">
        <v>118660.0</v>
      </c>
      <c r="F76" s="305">
        <v>42717.6</v>
      </c>
      <c r="G76" s="305">
        <f t="shared" si="2"/>
        <v>75942.4</v>
      </c>
      <c r="H76" s="230"/>
      <c r="I76" s="359" t="s">
        <v>3546</v>
      </c>
      <c r="J76" s="331"/>
    </row>
    <row r="77">
      <c r="A77" s="338">
        <v>69.0</v>
      </c>
      <c r="B77" s="338">
        <v>1300069.0</v>
      </c>
      <c r="C77" s="339" t="s">
        <v>7059</v>
      </c>
      <c r="D77" s="345" t="s">
        <v>73</v>
      </c>
      <c r="E77" s="304">
        <v>100000.0</v>
      </c>
      <c r="F77" s="304">
        <v>100000.0</v>
      </c>
      <c r="G77" s="304">
        <f t="shared" si="2"/>
        <v>0</v>
      </c>
      <c r="H77" s="228"/>
      <c r="I77" s="360" t="s">
        <v>3660</v>
      </c>
      <c r="J77" s="432"/>
    </row>
    <row r="78">
      <c r="A78" s="433">
        <v>70.0</v>
      </c>
      <c r="B78" s="433">
        <v>1300070.0</v>
      </c>
      <c r="C78" s="443" t="s">
        <v>7060</v>
      </c>
      <c r="D78" s="444" t="s">
        <v>71</v>
      </c>
      <c r="E78" s="305">
        <v>100000.0</v>
      </c>
      <c r="F78" s="305">
        <v>24000.0</v>
      </c>
      <c r="G78" s="305">
        <f t="shared" si="2"/>
        <v>76000</v>
      </c>
      <c r="H78" s="230"/>
      <c r="I78" s="359" t="s">
        <v>3546</v>
      </c>
      <c r="J78" s="331"/>
    </row>
    <row r="79">
      <c r="A79" s="128">
        <v>71.0</v>
      </c>
      <c r="B79" s="128">
        <v>1300071.0</v>
      </c>
      <c r="C79" s="242" t="s">
        <v>7061</v>
      </c>
      <c r="D79" s="345" t="s">
        <v>73</v>
      </c>
      <c r="E79" s="304">
        <v>102000.0</v>
      </c>
      <c r="F79" s="304">
        <v>102000.0</v>
      </c>
      <c r="G79" s="304">
        <f t="shared" si="2"/>
        <v>0</v>
      </c>
      <c r="H79" s="228"/>
      <c r="I79" s="360" t="s">
        <v>3546</v>
      </c>
      <c r="J79" s="432"/>
    </row>
    <row r="80">
      <c r="A80" s="338">
        <v>72.0</v>
      </c>
      <c r="B80" s="338">
        <v>1300072.0</v>
      </c>
      <c r="C80" s="339" t="s">
        <v>7062</v>
      </c>
      <c r="D80" s="345" t="s">
        <v>73</v>
      </c>
      <c r="E80" s="305">
        <v>81000.0</v>
      </c>
      <c r="F80" s="305">
        <v>81000.0</v>
      </c>
      <c r="G80" s="305">
        <f t="shared" si="2"/>
        <v>0</v>
      </c>
      <c r="H80" s="230"/>
      <c r="I80" s="359" t="s">
        <v>3587</v>
      </c>
      <c r="J80" s="331"/>
    </row>
    <row r="81">
      <c r="A81" s="338">
        <v>73.0</v>
      </c>
      <c r="B81" s="338">
        <v>1300073.0</v>
      </c>
      <c r="C81" s="339" t="s">
        <v>7063</v>
      </c>
      <c r="D81" s="345" t="s">
        <v>73</v>
      </c>
      <c r="E81" s="304">
        <v>85000.0</v>
      </c>
      <c r="F81" s="304">
        <v>85000.0</v>
      </c>
      <c r="G81" s="304">
        <f t="shared" si="2"/>
        <v>0</v>
      </c>
      <c r="H81" s="228"/>
      <c r="I81" s="360" t="s">
        <v>3660</v>
      </c>
      <c r="J81" s="432"/>
    </row>
    <row r="82">
      <c r="A82" s="338">
        <v>74.0</v>
      </c>
      <c r="B82" s="338">
        <v>1300074.0</v>
      </c>
      <c r="C82" s="449" t="s">
        <v>7064</v>
      </c>
      <c r="D82" s="450" t="s">
        <v>73</v>
      </c>
      <c r="E82" s="305">
        <v>197143.0</v>
      </c>
      <c r="F82" s="305">
        <v>197143.0</v>
      </c>
      <c r="G82" s="305">
        <f t="shared" si="2"/>
        <v>0</v>
      </c>
      <c r="H82" s="230"/>
      <c r="I82" s="359" t="s">
        <v>3546</v>
      </c>
      <c r="J82" s="437"/>
    </row>
    <row r="83">
      <c r="A83" s="429">
        <v>75.0</v>
      </c>
      <c r="B83" s="429">
        <v>1300075.0</v>
      </c>
      <c r="C83" s="430" t="s">
        <v>7065</v>
      </c>
      <c r="D83" s="439" t="s">
        <v>71</v>
      </c>
      <c r="E83" s="304">
        <v>500000.0</v>
      </c>
      <c r="F83" s="304">
        <v>369000.0</v>
      </c>
      <c r="G83" s="304">
        <f t="shared" si="2"/>
        <v>131000</v>
      </c>
      <c r="H83" s="228"/>
      <c r="I83" s="360" t="s">
        <v>4020</v>
      </c>
      <c r="J83" s="432"/>
    </row>
    <row r="84">
      <c r="A84" s="338">
        <v>76.0</v>
      </c>
      <c r="B84" s="338">
        <v>1300076.0</v>
      </c>
      <c r="C84" s="339" t="s">
        <v>7066</v>
      </c>
      <c r="D84" s="345" t="s">
        <v>73</v>
      </c>
      <c r="E84" s="305">
        <v>150000.0</v>
      </c>
      <c r="F84" s="305">
        <v>150000.0</v>
      </c>
      <c r="G84" s="305">
        <f t="shared" si="2"/>
        <v>0</v>
      </c>
      <c r="H84" s="230"/>
      <c r="I84" s="359" t="s">
        <v>3587</v>
      </c>
      <c r="J84" s="331"/>
    </row>
    <row r="85">
      <c r="A85" s="429">
        <v>77.0</v>
      </c>
      <c r="B85" s="429">
        <v>1300077.0</v>
      </c>
      <c r="C85" s="430" t="s">
        <v>7067</v>
      </c>
      <c r="D85" s="439" t="s">
        <v>71</v>
      </c>
      <c r="E85" s="304">
        <v>150000.0</v>
      </c>
      <c r="F85" s="304">
        <v>81000.0</v>
      </c>
      <c r="G85" s="304">
        <f t="shared" si="2"/>
        <v>69000</v>
      </c>
      <c r="H85" s="228"/>
      <c r="I85" s="360" t="s">
        <v>3587</v>
      </c>
      <c r="J85" s="432"/>
    </row>
    <row r="86">
      <c r="A86" s="338">
        <v>78.0</v>
      </c>
      <c r="B86" s="338">
        <v>1300078.0</v>
      </c>
      <c r="C86" s="339" t="s">
        <v>7068</v>
      </c>
      <c r="D86" s="345" t="s">
        <v>73</v>
      </c>
      <c r="E86" s="305">
        <v>199000.0</v>
      </c>
      <c r="F86" s="305">
        <v>199000.0</v>
      </c>
      <c r="G86" s="305">
        <f t="shared" si="2"/>
        <v>0</v>
      </c>
      <c r="H86" s="230"/>
      <c r="I86" s="359" t="s">
        <v>3546</v>
      </c>
      <c r="J86" s="331"/>
    </row>
    <row r="87">
      <c r="A87" s="429">
        <v>79.0</v>
      </c>
      <c r="B87" s="429">
        <v>1300079.0</v>
      </c>
      <c r="C87" s="430" t="s">
        <v>7069</v>
      </c>
      <c r="D87" s="439" t="s">
        <v>71</v>
      </c>
      <c r="E87" s="304">
        <v>92650.0</v>
      </c>
      <c r="F87" s="304">
        <v>22236.0</v>
      </c>
      <c r="G87" s="304">
        <f t="shared" si="2"/>
        <v>70414</v>
      </c>
      <c r="H87" s="228"/>
      <c r="I87" s="360" t="s">
        <v>3660</v>
      </c>
      <c r="J87" s="432"/>
    </row>
    <row r="88">
      <c r="A88" s="433">
        <v>80.0</v>
      </c>
      <c r="B88" s="433">
        <v>1300080.0</v>
      </c>
      <c r="C88" s="443" t="s">
        <v>7070</v>
      </c>
      <c r="D88" s="444" t="s">
        <v>71</v>
      </c>
      <c r="E88" s="305">
        <v>150000.0</v>
      </c>
      <c r="F88" s="305">
        <v>36000.0</v>
      </c>
      <c r="G88" s="305">
        <f t="shared" si="2"/>
        <v>114000</v>
      </c>
      <c r="H88" s="230"/>
      <c r="I88" s="359" t="s">
        <v>3587</v>
      </c>
      <c r="J88" s="331"/>
    </row>
    <row r="89">
      <c r="A89" s="338">
        <v>81.0</v>
      </c>
      <c r="B89" s="338">
        <v>1300081.0</v>
      </c>
      <c r="C89" s="339" t="s">
        <v>7071</v>
      </c>
      <c r="D89" s="345" t="s">
        <v>73</v>
      </c>
      <c r="E89" s="304">
        <v>40000.0</v>
      </c>
      <c r="F89" s="304">
        <v>40000.0</v>
      </c>
      <c r="G89" s="304">
        <f t="shared" si="2"/>
        <v>0</v>
      </c>
      <c r="H89" s="228"/>
      <c r="I89" s="360" t="s">
        <v>3587</v>
      </c>
      <c r="J89" s="432"/>
    </row>
    <row r="90">
      <c r="A90" s="433">
        <v>82.0</v>
      </c>
      <c r="B90" s="433">
        <v>1300082.0</v>
      </c>
      <c r="C90" s="443" t="s">
        <v>7072</v>
      </c>
      <c r="D90" s="444" t="s">
        <v>71</v>
      </c>
      <c r="E90" s="305">
        <v>200000.0</v>
      </c>
      <c r="F90" s="305">
        <v>108000.0</v>
      </c>
      <c r="G90" s="305">
        <f t="shared" si="2"/>
        <v>92000</v>
      </c>
      <c r="H90" s="230"/>
      <c r="I90" s="359" t="s">
        <v>3546</v>
      </c>
      <c r="J90" s="331"/>
    </row>
    <row r="91">
      <c r="A91" s="429">
        <v>83.0</v>
      </c>
      <c r="B91" s="429">
        <v>1300083.0</v>
      </c>
      <c r="C91" s="430" t="s">
        <v>7073</v>
      </c>
      <c r="D91" s="439" t="s">
        <v>71</v>
      </c>
      <c r="E91" s="304">
        <v>80000.0</v>
      </c>
      <c r="F91" s="304">
        <v>19200.0</v>
      </c>
      <c r="G91" s="304">
        <f t="shared" si="2"/>
        <v>60800</v>
      </c>
      <c r="H91" s="228"/>
      <c r="I91" s="360" t="s">
        <v>3660</v>
      </c>
      <c r="J91" s="432"/>
    </row>
    <row r="92">
      <c r="A92" s="338">
        <v>84.0</v>
      </c>
      <c r="B92" s="338">
        <v>1300084.0</v>
      </c>
      <c r="C92" s="339" t="s">
        <v>7074</v>
      </c>
      <c r="D92" s="345" t="s">
        <v>73</v>
      </c>
      <c r="E92" s="305">
        <v>200000.0</v>
      </c>
      <c r="F92" s="305">
        <v>200000.0</v>
      </c>
      <c r="G92" s="305">
        <f t="shared" si="2"/>
        <v>0</v>
      </c>
      <c r="H92" s="230"/>
      <c r="I92" s="359" t="s">
        <v>3546</v>
      </c>
      <c r="J92" s="331"/>
    </row>
    <row r="93">
      <c r="A93" s="338">
        <v>85.0</v>
      </c>
      <c r="B93" s="338">
        <v>1300085.0</v>
      </c>
      <c r="C93" s="339" t="s">
        <v>7075</v>
      </c>
      <c r="D93" s="345" t="s">
        <v>73</v>
      </c>
      <c r="E93" s="304">
        <v>100000.0</v>
      </c>
      <c r="F93" s="304">
        <v>100000.0</v>
      </c>
      <c r="G93" s="304">
        <f t="shared" si="2"/>
        <v>0</v>
      </c>
      <c r="H93" s="228"/>
      <c r="I93" s="360" t="s">
        <v>3660</v>
      </c>
      <c r="J93" s="432"/>
    </row>
    <row r="94">
      <c r="A94" s="338">
        <v>86.0</v>
      </c>
      <c r="B94" s="338">
        <v>1300086.0</v>
      </c>
      <c r="C94" s="339" t="s">
        <v>7076</v>
      </c>
      <c r="D94" s="345" t="s">
        <v>73</v>
      </c>
      <c r="E94" s="305">
        <v>1644000.0</v>
      </c>
      <c r="F94" s="305">
        <v>1644000.0</v>
      </c>
      <c r="G94" s="305">
        <f t="shared" si="2"/>
        <v>0</v>
      </c>
      <c r="H94" s="230"/>
      <c r="I94" s="359" t="s">
        <v>5289</v>
      </c>
      <c r="J94" s="331"/>
    </row>
    <row r="95">
      <c r="A95" s="429">
        <v>87.0</v>
      </c>
      <c r="B95" s="429">
        <v>1300087.0</v>
      </c>
      <c r="C95" s="430" t="s">
        <v>7077</v>
      </c>
      <c r="D95" s="439" t="s">
        <v>71</v>
      </c>
      <c r="E95" s="304">
        <v>100000.0</v>
      </c>
      <c r="F95" s="304">
        <v>75000.0</v>
      </c>
      <c r="G95" s="304">
        <f t="shared" si="2"/>
        <v>25000</v>
      </c>
      <c r="H95" s="228"/>
      <c r="I95" s="360" t="s">
        <v>3660</v>
      </c>
      <c r="J95" s="432"/>
    </row>
    <row r="96">
      <c r="A96" s="433">
        <v>88.0</v>
      </c>
      <c r="B96" s="433">
        <v>1300088.0</v>
      </c>
      <c r="C96" s="443" t="s">
        <v>7078</v>
      </c>
      <c r="D96" s="444" t="s">
        <v>71</v>
      </c>
      <c r="E96" s="305">
        <v>32500.0</v>
      </c>
      <c r="F96" s="305">
        <v>17550.0</v>
      </c>
      <c r="G96" s="305">
        <f t="shared" si="2"/>
        <v>14950</v>
      </c>
      <c r="H96" s="230"/>
      <c r="I96" s="359" t="s">
        <v>3660</v>
      </c>
      <c r="J96" s="331"/>
    </row>
    <row r="97">
      <c r="A97" s="429">
        <v>89.0</v>
      </c>
      <c r="B97" s="429">
        <v>1300089.0</v>
      </c>
      <c r="C97" s="451" t="s">
        <v>7079</v>
      </c>
      <c r="D97" s="439" t="s">
        <v>71</v>
      </c>
      <c r="E97" s="304">
        <v>150000.0</v>
      </c>
      <c r="F97" s="304">
        <v>81000.0</v>
      </c>
      <c r="G97" s="304">
        <f t="shared" si="2"/>
        <v>69000</v>
      </c>
      <c r="H97" s="228"/>
      <c r="I97" s="360" t="s">
        <v>3587</v>
      </c>
      <c r="J97" s="432"/>
    </row>
    <row r="98">
      <c r="A98" s="433">
        <v>90.0</v>
      </c>
      <c r="B98" s="433">
        <v>1300090.0</v>
      </c>
      <c r="C98" s="443" t="s">
        <v>7080</v>
      </c>
      <c r="D98" s="444" t="s">
        <v>71</v>
      </c>
      <c r="E98" s="305">
        <v>61000.0</v>
      </c>
      <c r="F98" s="305">
        <v>32940.0</v>
      </c>
      <c r="G98" s="305">
        <f t="shared" si="2"/>
        <v>28060</v>
      </c>
      <c r="H98" s="230"/>
      <c r="I98" s="359" t="s">
        <v>3587</v>
      </c>
      <c r="J98" s="331"/>
    </row>
    <row r="99">
      <c r="A99" s="338">
        <v>91.0</v>
      </c>
      <c r="B99" s="338">
        <v>1300091.0</v>
      </c>
      <c r="C99" s="339" t="s">
        <v>7081</v>
      </c>
      <c r="D99" s="345" t="s">
        <v>73</v>
      </c>
      <c r="E99" s="304">
        <v>90000.0</v>
      </c>
      <c r="F99" s="304">
        <v>90000.0</v>
      </c>
      <c r="G99" s="304">
        <f t="shared" si="2"/>
        <v>0</v>
      </c>
      <c r="H99" s="228"/>
      <c r="I99" s="360" t="s">
        <v>3546</v>
      </c>
      <c r="J99" s="432"/>
    </row>
    <row r="100">
      <c r="A100" s="433">
        <v>92.0</v>
      </c>
      <c r="B100" s="433">
        <v>1300092.0</v>
      </c>
      <c r="C100" s="443" t="s">
        <v>7082</v>
      </c>
      <c r="D100" s="444" t="s">
        <v>71</v>
      </c>
      <c r="E100" s="305">
        <v>95000.0</v>
      </c>
      <c r="F100" s="305">
        <v>22800.0</v>
      </c>
      <c r="G100" s="305">
        <f t="shared" si="2"/>
        <v>72200</v>
      </c>
      <c r="H100" s="230"/>
      <c r="I100" s="359" t="s">
        <v>3660</v>
      </c>
      <c r="J100" s="331"/>
    </row>
    <row r="101">
      <c r="A101" s="338">
        <v>93.0</v>
      </c>
      <c r="B101" s="338">
        <v>1300093.0</v>
      </c>
      <c r="C101" s="339" t="s">
        <v>7083</v>
      </c>
      <c r="D101" s="345" t="s">
        <v>73</v>
      </c>
      <c r="E101" s="304">
        <v>68000.0</v>
      </c>
      <c r="F101" s="304">
        <v>68000.0</v>
      </c>
      <c r="G101" s="304">
        <f t="shared" si="2"/>
        <v>0</v>
      </c>
      <c r="H101" s="228"/>
      <c r="I101" s="360" t="s">
        <v>3660</v>
      </c>
      <c r="J101" s="432"/>
    </row>
    <row r="102">
      <c r="A102" s="338">
        <v>94.0</v>
      </c>
      <c r="B102" s="338">
        <v>1300094.0</v>
      </c>
      <c r="C102" s="344" t="s">
        <v>7084</v>
      </c>
      <c r="D102" s="345" t="s">
        <v>73</v>
      </c>
      <c r="E102" s="305">
        <v>29230.0</v>
      </c>
      <c r="F102" s="305">
        <v>29230.0</v>
      </c>
      <c r="G102" s="305">
        <f t="shared" si="2"/>
        <v>0</v>
      </c>
      <c r="H102" s="230"/>
      <c r="I102" s="359" t="s">
        <v>3660</v>
      </c>
      <c r="J102" s="331"/>
    </row>
    <row r="103">
      <c r="A103" s="338">
        <v>95.0</v>
      </c>
      <c r="B103" s="338">
        <v>1300095.0</v>
      </c>
      <c r="C103" s="339" t="s">
        <v>7085</v>
      </c>
      <c r="D103" s="345" t="s">
        <v>73</v>
      </c>
      <c r="E103" s="304">
        <v>30000.0</v>
      </c>
      <c r="F103" s="304">
        <v>30000.0</v>
      </c>
      <c r="G103" s="304">
        <f t="shared" si="2"/>
        <v>0</v>
      </c>
      <c r="H103" s="228"/>
      <c r="I103" s="360" t="s">
        <v>3660</v>
      </c>
      <c r="J103" s="432"/>
    </row>
    <row r="104">
      <c r="A104" s="433">
        <v>96.0</v>
      </c>
      <c r="B104" s="433">
        <v>1300096.0</v>
      </c>
      <c r="C104" s="443" t="s">
        <v>7086</v>
      </c>
      <c r="D104" s="444" t="s">
        <v>71</v>
      </c>
      <c r="E104" s="305">
        <v>890400.0</v>
      </c>
      <c r="F104" s="305">
        <v>742080.0</v>
      </c>
      <c r="G104" s="305">
        <f t="shared" si="2"/>
        <v>148320</v>
      </c>
      <c r="H104" s="230"/>
      <c r="I104" s="359" t="s">
        <v>5289</v>
      </c>
      <c r="J104" s="331"/>
    </row>
    <row r="105">
      <c r="A105" s="452">
        <v>97.0</v>
      </c>
      <c r="B105" s="452">
        <v>1300097.0</v>
      </c>
      <c r="C105" s="453" t="s">
        <v>7087</v>
      </c>
      <c r="D105" s="345" t="s">
        <v>73</v>
      </c>
      <c r="E105" s="304">
        <v>197143.0</v>
      </c>
      <c r="F105" s="304">
        <v>197143.0</v>
      </c>
      <c r="G105" s="304">
        <f t="shared" si="2"/>
        <v>0</v>
      </c>
      <c r="H105" s="228"/>
      <c r="I105" s="360" t="s">
        <v>3546</v>
      </c>
      <c r="J105" s="432"/>
    </row>
    <row r="106">
      <c r="A106" s="433">
        <v>98.0</v>
      </c>
      <c r="B106" s="433">
        <v>1300098.0</v>
      </c>
      <c r="C106" s="443" t="s">
        <v>7088</v>
      </c>
      <c r="D106" s="444" t="s">
        <v>71</v>
      </c>
      <c r="E106" s="305">
        <v>195000.0</v>
      </c>
      <c r="F106" s="305">
        <v>152000.0</v>
      </c>
      <c r="G106" s="305">
        <f t="shared" si="2"/>
        <v>43000</v>
      </c>
      <c r="H106" s="230"/>
      <c r="I106" s="359" t="s">
        <v>3546</v>
      </c>
      <c r="J106" s="331"/>
    </row>
    <row r="107">
      <c r="A107" s="429">
        <v>99.0</v>
      </c>
      <c r="B107" s="429">
        <v>1300099.0</v>
      </c>
      <c r="C107" s="430" t="s">
        <v>7089</v>
      </c>
      <c r="D107" s="439" t="s">
        <v>71</v>
      </c>
      <c r="E107" s="304">
        <v>50000.0</v>
      </c>
      <c r="F107" s="304">
        <v>30000.0</v>
      </c>
      <c r="G107" s="304">
        <f t="shared" si="2"/>
        <v>20000</v>
      </c>
      <c r="H107" s="228"/>
      <c r="I107" s="360" t="s">
        <v>3546</v>
      </c>
      <c r="J107" s="432"/>
    </row>
    <row r="108">
      <c r="A108" s="338">
        <v>100.0</v>
      </c>
      <c r="B108" s="338">
        <v>1300100.0</v>
      </c>
      <c r="C108" s="339" t="s">
        <v>7090</v>
      </c>
      <c r="D108" s="345" t="s">
        <v>73</v>
      </c>
      <c r="E108" s="305">
        <v>496000.0</v>
      </c>
      <c r="F108" s="305">
        <v>496000.0</v>
      </c>
      <c r="G108" s="305">
        <f t="shared" si="2"/>
        <v>0</v>
      </c>
      <c r="H108" s="230"/>
      <c r="I108" s="359" t="s">
        <v>4020</v>
      </c>
      <c r="J108" s="331"/>
    </row>
    <row r="109">
      <c r="A109" s="429">
        <v>101.0</v>
      </c>
      <c r="B109" s="429">
        <v>1300101.0</v>
      </c>
      <c r="C109" s="430" t="s">
        <v>7091</v>
      </c>
      <c r="D109" s="439" t="s">
        <v>71</v>
      </c>
      <c r="E109" s="304">
        <v>1425000.0</v>
      </c>
      <c r="F109" s="304">
        <v>60000.0</v>
      </c>
      <c r="G109" s="304">
        <f t="shared" si="2"/>
        <v>1365000</v>
      </c>
      <c r="H109" s="228"/>
      <c r="I109" s="360" t="s">
        <v>6116</v>
      </c>
      <c r="J109" s="432"/>
    </row>
    <row r="110">
      <c r="A110" s="433">
        <v>102.0</v>
      </c>
      <c r="B110" s="433">
        <v>1300102.0</v>
      </c>
      <c r="C110" s="443" t="s">
        <v>7092</v>
      </c>
      <c r="D110" s="444" t="s">
        <v>71</v>
      </c>
      <c r="E110" s="305">
        <v>148000.0</v>
      </c>
      <c r="F110" s="305">
        <v>92000.0</v>
      </c>
      <c r="G110" s="305">
        <f t="shared" si="2"/>
        <v>56000</v>
      </c>
      <c r="H110" s="230"/>
      <c r="I110" s="359" t="s">
        <v>3587</v>
      </c>
      <c r="J110" s="331"/>
    </row>
    <row r="111">
      <c r="A111" s="429">
        <v>103.0</v>
      </c>
      <c r="B111" s="429">
        <v>1300103.0</v>
      </c>
      <c r="C111" s="430" t="s">
        <v>7093</v>
      </c>
      <c r="D111" s="439" t="s">
        <v>71</v>
      </c>
      <c r="E111" s="304">
        <v>150000.0</v>
      </c>
      <c r="F111" s="304">
        <v>127500.0</v>
      </c>
      <c r="G111" s="304">
        <f t="shared" si="2"/>
        <v>22500</v>
      </c>
      <c r="H111" s="228"/>
      <c r="I111" s="360" t="s">
        <v>3587</v>
      </c>
      <c r="J111" s="432"/>
    </row>
    <row r="112">
      <c r="A112" s="433">
        <v>104.0</v>
      </c>
      <c r="B112" s="433">
        <v>1300104.0</v>
      </c>
      <c r="C112" s="443" t="s">
        <v>7094</v>
      </c>
      <c r="D112" s="444" t="s">
        <v>71</v>
      </c>
      <c r="E112" s="305">
        <v>1880000.0</v>
      </c>
      <c r="F112" s="305">
        <v>0.0</v>
      </c>
      <c r="G112" s="305">
        <f t="shared" si="2"/>
        <v>1880000</v>
      </c>
      <c r="H112" s="230"/>
      <c r="I112" s="359" t="s">
        <v>6116</v>
      </c>
      <c r="J112" s="331"/>
    </row>
    <row r="113">
      <c r="A113" s="338">
        <v>105.0</v>
      </c>
      <c r="B113" s="338">
        <v>1300105.0</v>
      </c>
      <c r="C113" s="339" t="s">
        <v>7095</v>
      </c>
      <c r="D113" s="345" t="s">
        <v>73</v>
      </c>
      <c r="E113" s="304">
        <v>180000.0</v>
      </c>
      <c r="F113" s="304">
        <v>180000.0</v>
      </c>
      <c r="G113" s="304">
        <f t="shared" si="2"/>
        <v>0</v>
      </c>
      <c r="H113" s="228"/>
      <c r="I113" s="360" t="s">
        <v>3546</v>
      </c>
      <c r="J113" s="432"/>
    </row>
    <row r="114">
      <c r="A114" s="433">
        <v>106.0</v>
      </c>
      <c r="B114" s="433">
        <v>1300106.0</v>
      </c>
      <c r="C114" s="443" t="s">
        <v>7096</v>
      </c>
      <c r="D114" s="444" t="s">
        <v>71</v>
      </c>
      <c r="E114" s="305">
        <v>110000.0</v>
      </c>
      <c r="F114" s="305">
        <v>86000.0</v>
      </c>
      <c r="G114" s="305">
        <f t="shared" si="2"/>
        <v>24000</v>
      </c>
      <c r="H114" s="230"/>
      <c r="I114" s="359" t="s">
        <v>3587</v>
      </c>
      <c r="J114" s="331"/>
    </row>
    <row r="115">
      <c r="A115" s="429">
        <v>107.0</v>
      </c>
      <c r="B115" s="429">
        <v>1300107.0</v>
      </c>
      <c r="C115" s="430" t="s">
        <v>7097</v>
      </c>
      <c r="D115" s="439" t="s">
        <v>71</v>
      </c>
      <c r="E115" s="304">
        <v>50000.0</v>
      </c>
      <c r="F115" s="304">
        <v>12000.0</v>
      </c>
      <c r="G115" s="304">
        <f t="shared" si="2"/>
        <v>38000</v>
      </c>
      <c r="H115" s="228"/>
      <c r="I115" s="360" t="s">
        <v>3546</v>
      </c>
      <c r="J115" s="432"/>
    </row>
    <row r="116">
      <c r="A116" s="433">
        <v>108.0</v>
      </c>
      <c r="B116" s="433">
        <v>1300108.0</v>
      </c>
      <c r="C116" s="443" t="s">
        <v>7098</v>
      </c>
      <c r="D116" s="444" t="s">
        <v>71</v>
      </c>
      <c r="E116" s="305">
        <v>130500.0</v>
      </c>
      <c r="F116" s="305">
        <v>91350.0</v>
      </c>
      <c r="G116" s="305">
        <f t="shared" si="2"/>
        <v>39150</v>
      </c>
      <c r="H116" s="230"/>
      <c r="I116" s="359" t="s">
        <v>3546</v>
      </c>
      <c r="J116" s="437"/>
    </row>
    <row r="117">
      <c r="A117" s="429">
        <v>109.0</v>
      </c>
      <c r="B117" s="429">
        <v>1300109.0</v>
      </c>
      <c r="C117" s="430" t="s">
        <v>7099</v>
      </c>
      <c r="D117" s="439" t="s">
        <v>71</v>
      </c>
      <c r="E117" s="304">
        <v>200000.0</v>
      </c>
      <c r="F117" s="304">
        <v>164000.0</v>
      </c>
      <c r="G117" s="304">
        <f t="shared" si="2"/>
        <v>36000</v>
      </c>
      <c r="H117" s="228"/>
      <c r="I117" s="360" t="s">
        <v>3546</v>
      </c>
      <c r="J117" s="432"/>
    </row>
    <row r="118">
      <c r="A118" s="338">
        <v>110.0</v>
      </c>
      <c r="B118" s="338">
        <v>1300110.0</v>
      </c>
      <c r="C118" s="339" t="s">
        <v>6132</v>
      </c>
      <c r="D118" s="345" t="s">
        <v>73</v>
      </c>
      <c r="E118" s="305">
        <v>140000.0</v>
      </c>
      <c r="F118" s="305">
        <v>140000.0</v>
      </c>
      <c r="G118" s="305">
        <f t="shared" si="2"/>
        <v>0</v>
      </c>
      <c r="H118" s="230"/>
      <c r="I118" s="359" t="s">
        <v>3546</v>
      </c>
      <c r="J118" s="331"/>
    </row>
    <row r="119">
      <c r="A119" s="429">
        <v>111.0</v>
      </c>
      <c r="B119" s="429">
        <v>1300111.0</v>
      </c>
      <c r="C119" s="430" t="s">
        <v>7100</v>
      </c>
      <c r="D119" s="439" t="s">
        <v>71</v>
      </c>
      <c r="E119" s="304">
        <v>1560000.0</v>
      </c>
      <c r="F119" s="304">
        <v>60000.0</v>
      </c>
      <c r="G119" s="304">
        <f t="shared" si="2"/>
        <v>1500000</v>
      </c>
      <c r="H119" s="228"/>
      <c r="I119" s="360" t="s">
        <v>6116</v>
      </c>
      <c r="J119" s="438"/>
    </row>
    <row r="120">
      <c r="A120" s="338">
        <v>112.0</v>
      </c>
      <c r="B120" s="338">
        <v>1300112.0</v>
      </c>
      <c r="C120" s="339" t="s">
        <v>7101</v>
      </c>
      <c r="D120" s="345" t="s">
        <v>73</v>
      </c>
      <c r="E120" s="305">
        <v>500000.0</v>
      </c>
      <c r="F120" s="305">
        <v>500000.0</v>
      </c>
      <c r="G120" s="305">
        <f t="shared" si="2"/>
        <v>0</v>
      </c>
      <c r="H120" s="230"/>
      <c r="I120" s="359" t="s">
        <v>4020</v>
      </c>
      <c r="J120" s="331"/>
    </row>
    <row r="121">
      <c r="A121" s="429">
        <v>113.0</v>
      </c>
      <c r="B121" s="429">
        <v>1300113.0</v>
      </c>
      <c r="C121" s="430" t="s">
        <v>7102</v>
      </c>
      <c r="D121" s="439" t="s">
        <v>71</v>
      </c>
      <c r="E121" s="304">
        <v>78000.0</v>
      </c>
      <c r="F121" s="304">
        <v>66000.0</v>
      </c>
      <c r="G121" s="304">
        <f t="shared" si="2"/>
        <v>12000</v>
      </c>
      <c r="H121" s="228"/>
      <c r="I121" s="360" t="s">
        <v>3660</v>
      </c>
      <c r="J121" s="432"/>
    </row>
    <row r="122">
      <c r="A122" s="338">
        <v>114.0</v>
      </c>
      <c r="B122" s="338">
        <v>1300114.0</v>
      </c>
      <c r="C122" s="339" t="s">
        <v>7103</v>
      </c>
      <c r="D122" s="345" t="s">
        <v>73</v>
      </c>
      <c r="E122" s="305">
        <v>90000.0</v>
      </c>
      <c r="F122" s="305">
        <v>90000.0</v>
      </c>
      <c r="G122" s="305">
        <f t="shared" si="2"/>
        <v>0</v>
      </c>
      <c r="H122" s="230"/>
      <c r="I122" s="359" t="s">
        <v>3660</v>
      </c>
      <c r="J122" s="331"/>
    </row>
    <row r="123">
      <c r="A123" s="128">
        <v>115.0</v>
      </c>
      <c r="B123" s="128">
        <v>1300115.0</v>
      </c>
      <c r="C123" s="242" t="s">
        <v>7104</v>
      </c>
      <c r="D123" s="345" t="s">
        <v>73</v>
      </c>
      <c r="E123" s="304">
        <v>200000.0</v>
      </c>
      <c r="F123" s="304">
        <v>200000.0</v>
      </c>
      <c r="G123" s="304">
        <f t="shared" si="2"/>
        <v>0</v>
      </c>
      <c r="H123" s="228"/>
      <c r="I123" s="360" t="s">
        <v>3546</v>
      </c>
      <c r="J123" s="432"/>
    </row>
    <row r="124">
      <c r="A124" s="433">
        <v>116.0</v>
      </c>
      <c r="B124" s="433">
        <v>1300116.0</v>
      </c>
      <c r="C124" s="443" t="s">
        <v>7105</v>
      </c>
      <c r="D124" s="444" t="s">
        <v>71</v>
      </c>
      <c r="E124" s="305">
        <v>400000.0</v>
      </c>
      <c r="F124" s="305">
        <v>336000.0</v>
      </c>
      <c r="G124" s="305">
        <f t="shared" si="2"/>
        <v>64000</v>
      </c>
      <c r="H124" s="230"/>
      <c r="I124" s="359" t="s">
        <v>4020</v>
      </c>
      <c r="J124" s="331"/>
    </row>
    <row r="125">
      <c r="A125" s="338">
        <v>117.0</v>
      </c>
      <c r="B125" s="338">
        <v>1300117.0</v>
      </c>
      <c r="C125" s="339" t="s">
        <v>7106</v>
      </c>
      <c r="D125" s="345" t="s">
        <v>73</v>
      </c>
      <c r="E125" s="304">
        <v>60000.0</v>
      </c>
      <c r="F125" s="304">
        <v>60000.0</v>
      </c>
      <c r="G125" s="304">
        <f t="shared" si="2"/>
        <v>0</v>
      </c>
      <c r="H125" s="228"/>
      <c r="I125" s="360" t="s">
        <v>3587</v>
      </c>
      <c r="J125" s="438"/>
    </row>
    <row r="126">
      <c r="A126" s="433">
        <v>118.0</v>
      </c>
      <c r="B126" s="433">
        <v>1300118.0</v>
      </c>
      <c r="C126" s="443" t="s">
        <v>7107</v>
      </c>
      <c r="D126" s="444" t="s">
        <v>71</v>
      </c>
      <c r="E126" s="305">
        <v>1800000.0</v>
      </c>
      <c r="F126" s="305">
        <v>852000.0</v>
      </c>
      <c r="G126" s="305">
        <f t="shared" si="2"/>
        <v>948000</v>
      </c>
      <c r="H126" s="230"/>
      <c r="I126" s="359" t="s">
        <v>6116</v>
      </c>
      <c r="J126" s="331"/>
    </row>
    <row r="127">
      <c r="A127" s="429">
        <v>119.0</v>
      </c>
      <c r="B127" s="429">
        <v>1300119.0</v>
      </c>
      <c r="C127" s="430" t="s">
        <v>7108</v>
      </c>
      <c r="D127" s="439" t="s">
        <v>71</v>
      </c>
      <c r="E127" s="304">
        <v>100000.0</v>
      </c>
      <c r="F127" s="304">
        <v>64000.0</v>
      </c>
      <c r="G127" s="304">
        <f t="shared" si="2"/>
        <v>36000</v>
      </c>
      <c r="H127" s="228"/>
      <c r="I127" s="360" t="s">
        <v>3546</v>
      </c>
      <c r="J127" s="432"/>
    </row>
    <row r="128">
      <c r="A128" s="338">
        <v>120.0</v>
      </c>
      <c r="B128" s="338">
        <v>1300120.0</v>
      </c>
      <c r="C128" s="339" t="s">
        <v>7109</v>
      </c>
      <c r="D128" s="345" t="s">
        <v>73</v>
      </c>
      <c r="E128" s="305">
        <v>150000.0</v>
      </c>
      <c r="F128" s="305">
        <v>150000.0</v>
      </c>
      <c r="G128" s="305">
        <f t="shared" si="2"/>
        <v>0</v>
      </c>
      <c r="H128" s="230"/>
      <c r="I128" s="359" t="s">
        <v>3587</v>
      </c>
      <c r="J128" s="331"/>
    </row>
    <row r="129">
      <c r="A129" s="429">
        <v>121.0</v>
      </c>
      <c r="B129" s="429">
        <v>1300121.0</v>
      </c>
      <c r="C129" s="430" t="s">
        <v>7110</v>
      </c>
      <c r="D129" s="439" t="s">
        <v>71</v>
      </c>
      <c r="E129" s="304">
        <v>150000.0</v>
      </c>
      <c r="F129" s="304">
        <v>120000.0</v>
      </c>
      <c r="G129" s="304">
        <f t="shared" si="2"/>
        <v>30000</v>
      </c>
      <c r="H129" s="228"/>
      <c r="I129" s="360" t="s">
        <v>3587</v>
      </c>
      <c r="J129" s="432"/>
    </row>
    <row r="130">
      <c r="A130" s="338">
        <v>122.0</v>
      </c>
      <c r="B130" s="338">
        <v>1300122.0</v>
      </c>
      <c r="C130" s="339" t="s">
        <v>7111</v>
      </c>
      <c r="D130" s="345" t="s">
        <v>73</v>
      </c>
      <c r="E130" s="305">
        <v>37000.0</v>
      </c>
      <c r="F130" s="305">
        <v>37000.0</v>
      </c>
      <c r="G130" s="305">
        <f t="shared" si="2"/>
        <v>0</v>
      </c>
      <c r="H130" s="230"/>
      <c r="I130" s="359" t="s">
        <v>3546</v>
      </c>
      <c r="J130" s="331"/>
    </row>
    <row r="131">
      <c r="A131" s="338">
        <v>123.0</v>
      </c>
      <c r="B131" s="338">
        <v>1300123.0</v>
      </c>
      <c r="C131" s="339" t="s">
        <v>7112</v>
      </c>
      <c r="D131" s="345" t="s">
        <v>73</v>
      </c>
      <c r="E131" s="304">
        <v>92100.0</v>
      </c>
      <c r="F131" s="304">
        <v>92100.0</v>
      </c>
      <c r="G131" s="304">
        <f t="shared" si="2"/>
        <v>0</v>
      </c>
      <c r="H131" s="228"/>
      <c r="I131" s="360" t="s">
        <v>3660</v>
      </c>
      <c r="J131" s="432"/>
    </row>
    <row r="132">
      <c r="A132" s="338">
        <v>124.0</v>
      </c>
      <c r="B132" s="338">
        <v>1300124.0</v>
      </c>
      <c r="C132" s="339" t="s">
        <v>7113</v>
      </c>
      <c r="D132" s="345" t="s">
        <v>73</v>
      </c>
      <c r="E132" s="305">
        <v>100000.0</v>
      </c>
      <c r="F132" s="305">
        <v>100000.0</v>
      </c>
      <c r="G132" s="305">
        <f t="shared" si="2"/>
        <v>0</v>
      </c>
      <c r="H132" s="230"/>
      <c r="I132" s="359" t="s">
        <v>3546</v>
      </c>
      <c r="J132" s="331"/>
    </row>
    <row r="133">
      <c r="A133" s="429">
        <v>125.0</v>
      </c>
      <c r="B133" s="429">
        <v>1300125.0</v>
      </c>
      <c r="C133" s="430" t="s">
        <v>7114</v>
      </c>
      <c r="D133" s="439" t="s">
        <v>71</v>
      </c>
      <c r="E133" s="304">
        <v>300000.0</v>
      </c>
      <c r="F133" s="304">
        <v>211000.01</v>
      </c>
      <c r="G133" s="304">
        <f t="shared" si="2"/>
        <v>88999.99</v>
      </c>
      <c r="H133" s="228"/>
      <c r="I133" s="360" t="s">
        <v>4020</v>
      </c>
      <c r="J133" s="432"/>
    </row>
    <row r="134">
      <c r="A134" s="433">
        <v>126.0</v>
      </c>
      <c r="B134" s="433">
        <v>1300126.0</v>
      </c>
      <c r="C134" s="443" t="s">
        <v>7115</v>
      </c>
      <c r="D134" s="444" t="s">
        <v>71</v>
      </c>
      <c r="E134" s="305">
        <v>200000.0</v>
      </c>
      <c r="F134" s="305">
        <v>108000.0</v>
      </c>
      <c r="G134" s="305">
        <f t="shared" si="2"/>
        <v>92000</v>
      </c>
      <c r="H134" s="230"/>
      <c r="I134" s="359" t="s">
        <v>3546</v>
      </c>
      <c r="J134" s="331"/>
    </row>
    <row r="135">
      <c r="A135" s="429">
        <v>127.0</v>
      </c>
      <c r="B135" s="429">
        <v>1300127.0</v>
      </c>
      <c r="C135" s="430" t="s">
        <v>7116</v>
      </c>
      <c r="D135" s="439" t="s">
        <v>71</v>
      </c>
      <c r="E135" s="304">
        <v>200000.0</v>
      </c>
      <c r="F135" s="304">
        <v>48000.0</v>
      </c>
      <c r="G135" s="304">
        <f t="shared" si="2"/>
        <v>152000</v>
      </c>
      <c r="H135" s="228"/>
      <c r="I135" s="360" t="s">
        <v>3546</v>
      </c>
      <c r="J135" s="438"/>
    </row>
    <row r="136">
      <c r="A136" s="433">
        <v>128.0</v>
      </c>
      <c r="B136" s="433">
        <v>1300128.0</v>
      </c>
      <c r="C136" s="443" t="s">
        <v>7117</v>
      </c>
      <c r="D136" s="444" t="s">
        <v>71</v>
      </c>
      <c r="E136" s="305">
        <v>200000.0</v>
      </c>
      <c r="F136" s="305">
        <v>108000.0</v>
      </c>
      <c r="G136" s="305">
        <f t="shared" si="2"/>
        <v>92000</v>
      </c>
      <c r="H136" s="230"/>
      <c r="I136" s="359" t="s">
        <v>3546</v>
      </c>
      <c r="J136" s="331"/>
    </row>
    <row r="137">
      <c r="A137" s="338">
        <v>129.0</v>
      </c>
      <c r="B137" s="338">
        <v>1300129.0</v>
      </c>
      <c r="C137" s="339" t="s">
        <v>7118</v>
      </c>
      <c r="D137" s="345" t="s">
        <v>73</v>
      </c>
      <c r="E137" s="304">
        <v>140000.0</v>
      </c>
      <c r="F137" s="304">
        <v>140000.0</v>
      </c>
      <c r="G137" s="304">
        <f t="shared" si="2"/>
        <v>0</v>
      </c>
      <c r="H137" s="228"/>
      <c r="I137" s="360" t="s">
        <v>3587</v>
      </c>
      <c r="J137" s="432"/>
    </row>
    <row r="138">
      <c r="A138" s="338">
        <v>130.0</v>
      </c>
      <c r="B138" s="338">
        <v>1300130.0</v>
      </c>
      <c r="C138" s="339" t="s">
        <v>7119</v>
      </c>
      <c r="D138" s="345" t="s">
        <v>73</v>
      </c>
      <c r="E138" s="305">
        <v>200000.0</v>
      </c>
      <c r="F138" s="305">
        <v>200000.0</v>
      </c>
      <c r="G138" s="305">
        <f t="shared" si="2"/>
        <v>0</v>
      </c>
      <c r="H138" s="230"/>
      <c r="I138" s="359" t="s">
        <v>3546</v>
      </c>
      <c r="J138" s="331"/>
    </row>
    <row r="139">
      <c r="A139" s="429">
        <v>131.0</v>
      </c>
      <c r="B139" s="429">
        <v>1300131.0</v>
      </c>
      <c r="C139" s="430" t="s">
        <v>7120</v>
      </c>
      <c r="D139" s="439" t="s">
        <v>71</v>
      </c>
      <c r="E139" s="304">
        <v>135000.0</v>
      </c>
      <c r="F139" s="304">
        <v>32400.0</v>
      </c>
      <c r="G139" s="304">
        <f t="shared" si="2"/>
        <v>102600</v>
      </c>
      <c r="H139" s="228"/>
      <c r="I139" s="360" t="s">
        <v>3587</v>
      </c>
      <c r="J139" s="432"/>
    </row>
    <row r="140">
      <c r="A140" s="338">
        <v>132.0</v>
      </c>
      <c r="B140" s="338">
        <v>1300132.0</v>
      </c>
      <c r="C140" s="339" t="s">
        <v>7121</v>
      </c>
      <c r="D140" s="345" t="s">
        <v>73</v>
      </c>
      <c r="E140" s="305">
        <v>1800000.0</v>
      </c>
      <c r="F140" s="305">
        <v>1800000.0</v>
      </c>
      <c r="G140" s="305">
        <f t="shared" si="2"/>
        <v>0</v>
      </c>
      <c r="H140" s="230"/>
      <c r="I140" s="359" t="s">
        <v>6116</v>
      </c>
      <c r="J140" s="331"/>
    </row>
    <row r="141">
      <c r="A141" s="429">
        <v>133.0</v>
      </c>
      <c r="B141" s="429">
        <v>1300133.0</v>
      </c>
      <c r="C141" s="430" t="s">
        <v>7122</v>
      </c>
      <c r="D141" s="439" t="s">
        <v>71</v>
      </c>
      <c r="E141" s="304">
        <v>74545.0</v>
      </c>
      <c r="F141" s="304">
        <v>40255.2</v>
      </c>
      <c r="G141" s="304">
        <f t="shared" si="2"/>
        <v>34289.8</v>
      </c>
      <c r="H141" s="228"/>
      <c r="I141" s="360" t="s">
        <v>3587</v>
      </c>
      <c r="J141" s="432"/>
    </row>
    <row r="142">
      <c r="A142" s="338">
        <v>134.0</v>
      </c>
      <c r="B142" s="338">
        <v>1300134.0</v>
      </c>
      <c r="C142" s="339" t="s">
        <v>7123</v>
      </c>
      <c r="D142" s="345" t="s">
        <v>73</v>
      </c>
      <c r="E142" s="305">
        <v>200000.0</v>
      </c>
      <c r="F142" s="305">
        <v>200000.0</v>
      </c>
      <c r="G142" s="305">
        <f t="shared" si="2"/>
        <v>0</v>
      </c>
      <c r="H142" s="230"/>
      <c r="I142" s="359" t="s">
        <v>3546</v>
      </c>
      <c r="J142" s="331"/>
    </row>
    <row r="143">
      <c r="A143" s="338">
        <v>135.0</v>
      </c>
      <c r="B143" s="338">
        <v>1300135.0</v>
      </c>
      <c r="C143" s="339" t="s">
        <v>7124</v>
      </c>
      <c r="D143" s="345" t="s">
        <v>73</v>
      </c>
      <c r="E143" s="304">
        <v>200000.0</v>
      </c>
      <c r="F143" s="304">
        <v>200000.0</v>
      </c>
      <c r="G143" s="304">
        <f t="shared" si="2"/>
        <v>0</v>
      </c>
      <c r="H143" s="228"/>
      <c r="I143" s="360" t="s">
        <v>3546</v>
      </c>
      <c r="J143" s="432"/>
    </row>
    <row r="144">
      <c r="A144" s="433">
        <v>136.0</v>
      </c>
      <c r="B144" s="433">
        <v>1300136.0</v>
      </c>
      <c r="C144" s="443" t="s">
        <v>7125</v>
      </c>
      <c r="D144" s="444" t="s">
        <v>71</v>
      </c>
      <c r="E144" s="305">
        <v>150000.0</v>
      </c>
      <c r="F144" s="305">
        <v>77571.44</v>
      </c>
      <c r="G144" s="305">
        <f t="shared" si="2"/>
        <v>72428.56</v>
      </c>
      <c r="H144" s="230"/>
      <c r="I144" s="359" t="s">
        <v>3587</v>
      </c>
      <c r="J144" s="331"/>
    </row>
    <row r="145">
      <c r="A145" s="338">
        <v>137.0</v>
      </c>
      <c r="B145" s="338">
        <v>1300137.0</v>
      </c>
      <c r="C145" s="339" t="s">
        <v>7126</v>
      </c>
      <c r="D145" s="345" t="s">
        <v>73</v>
      </c>
      <c r="E145" s="304">
        <v>100000.0</v>
      </c>
      <c r="F145" s="304">
        <v>100000.0</v>
      </c>
      <c r="G145" s="304">
        <f t="shared" si="2"/>
        <v>0</v>
      </c>
      <c r="H145" s="228"/>
      <c r="I145" s="360" t="s">
        <v>3660</v>
      </c>
      <c r="J145" s="432"/>
    </row>
    <row r="146">
      <c r="A146" s="433">
        <v>138.0</v>
      </c>
      <c r="B146" s="433">
        <v>1300138.0</v>
      </c>
      <c r="C146" s="443" t="s">
        <v>7127</v>
      </c>
      <c r="D146" s="444" t="s">
        <v>71</v>
      </c>
      <c r="E146" s="305">
        <v>420000.0</v>
      </c>
      <c r="F146" s="305">
        <v>292200.0</v>
      </c>
      <c r="G146" s="305">
        <f t="shared" si="2"/>
        <v>127800</v>
      </c>
      <c r="H146" s="230"/>
      <c r="I146" s="359" t="s">
        <v>4020</v>
      </c>
      <c r="J146" s="331"/>
    </row>
    <row r="147">
      <c r="A147" s="128">
        <v>139.0</v>
      </c>
      <c r="B147" s="128">
        <v>1300139.0</v>
      </c>
      <c r="C147" s="242" t="s">
        <v>7128</v>
      </c>
      <c r="D147" s="345" t="s">
        <v>73</v>
      </c>
      <c r="E147" s="304">
        <v>98000.0</v>
      </c>
      <c r="F147" s="304">
        <v>98000.0</v>
      </c>
      <c r="G147" s="304">
        <f t="shared" si="2"/>
        <v>0</v>
      </c>
      <c r="H147" s="228"/>
      <c r="I147" s="360" t="s">
        <v>3587</v>
      </c>
      <c r="J147" s="432"/>
    </row>
    <row r="148">
      <c r="A148" s="128">
        <v>140.0</v>
      </c>
      <c r="B148" s="128">
        <v>1300140.0</v>
      </c>
      <c r="C148" s="242" t="s">
        <v>7129</v>
      </c>
      <c r="D148" s="345" t="s">
        <v>73</v>
      </c>
      <c r="E148" s="305">
        <v>499692.0</v>
      </c>
      <c r="F148" s="305">
        <v>499692.0</v>
      </c>
      <c r="G148" s="305">
        <f t="shared" si="2"/>
        <v>0</v>
      </c>
      <c r="H148" s="230"/>
      <c r="I148" s="359" t="s">
        <v>4020</v>
      </c>
      <c r="J148" s="331"/>
    </row>
    <row r="149">
      <c r="A149" s="338">
        <v>141.0</v>
      </c>
      <c r="B149" s="338">
        <v>1300141.0</v>
      </c>
      <c r="C149" s="339" t="s">
        <v>7130</v>
      </c>
      <c r="D149" s="345" t="s">
        <v>73</v>
      </c>
      <c r="E149" s="304">
        <v>487679.0</v>
      </c>
      <c r="F149" s="304">
        <v>487679.0</v>
      </c>
      <c r="G149" s="304">
        <f t="shared" si="2"/>
        <v>0</v>
      </c>
      <c r="H149" s="228"/>
      <c r="I149" s="360" t="s">
        <v>4020</v>
      </c>
      <c r="J149" s="438"/>
    </row>
    <row r="150">
      <c r="A150" s="338">
        <v>142.0</v>
      </c>
      <c r="B150" s="338">
        <v>1300142.0</v>
      </c>
      <c r="C150" s="339" t="s">
        <v>7131</v>
      </c>
      <c r="D150" s="345" t="s">
        <v>73</v>
      </c>
      <c r="E150" s="305">
        <v>499693.0</v>
      </c>
      <c r="F150" s="305">
        <v>499693.0</v>
      </c>
      <c r="G150" s="305">
        <f t="shared" si="2"/>
        <v>0</v>
      </c>
      <c r="H150" s="230"/>
      <c r="I150" s="359" t="s">
        <v>4020</v>
      </c>
      <c r="J150" s="331"/>
    </row>
    <row r="151">
      <c r="A151" s="429">
        <v>143.0</v>
      </c>
      <c r="B151" s="429">
        <v>1300143.0</v>
      </c>
      <c r="C151" s="430" t="s">
        <v>7132</v>
      </c>
      <c r="D151" s="439" t="s">
        <v>71</v>
      </c>
      <c r="E151" s="304">
        <v>199727.0</v>
      </c>
      <c r="F151" s="304">
        <v>164484.0</v>
      </c>
      <c r="G151" s="304">
        <f t="shared" si="2"/>
        <v>35243</v>
      </c>
      <c r="H151" s="228"/>
      <c r="I151" s="360" t="s">
        <v>3546</v>
      </c>
      <c r="J151" s="432"/>
    </row>
    <row r="152">
      <c r="A152" s="338">
        <v>144.0</v>
      </c>
      <c r="B152" s="338">
        <v>1300144.0</v>
      </c>
      <c r="C152" s="339" t="s">
        <v>7133</v>
      </c>
      <c r="D152" s="345" t="s">
        <v>73</v>
      </c>
      <c r="E152" s="305">
        <v>197850.0</v>
      </c>
      <c r="F152" s="305">
        <v>197850.0</v>
      </c>
      <c r="G152" s="305">
        <f t="shared" si="2"/>
        <v>0</v>
      </c>
      <c r="H152" s="230"/>
      <c r="I152" s="359" t="s">
        <v>3546</v>
      </c>
      <c r="J152" s="331"/>
    </row>
    <row r="153">
      <c r="A153" s="338">
        <v>145.0</v>
      </c>
      <c r="B153" s="338">
        <v>1300145.0</v>
      </c>
      <c r="C153" s="339" t="s">
        <v>7134</v>
      </c>
      <c r="D153" s="345" t="s">
        <v>73</v>
      </c>
      <c r="E153" s="304">
        <v>100000.0</v>
      </c>
      <c r="F153" s="304">
        <v>100000.0</v>
      </c>
      <c r="G153" s="304">
        <f t="shared" si="2"/>
        <v>0</v>
      </c>
      <c r="H153" s="228"/>
      <c r="I153" s="360" t="s">
        <v>3660</v>
      </c>
      <c r="J153" s="438"/>
    </row>
    <row r="154">
      <c r="A154" s="433">
        <v>146.0</v>
      </c>
      <c r="B154" s="433">
        <v>1300146.0</v>
      </c>
      <c r="C154" s="443" t="s">
        <v>7135</v>
      </c>
      <c r="D154" s="444" t="s">
        <v>71</v>
      </c>
      <c r="E154" s="305">
        <v>135000.0</v>
      </c>
      <c r="F154" s="305">
        <v>32400.0</v>
      </c>
      <c r="G154" s="305">
        <f t="shared" si="2"/>
        <v>102600</v>
      </c>
      <c r="H154" s="230"/>
      <c r="I154" s="359" t="s">
        <v>3546</v>
      </c>
      <c r="J154" s="331"/>
    </row>
    <row r="155">
      <c r="A155" s="429">
        <v>147.0</v>
      </c>
      <c r="B155" s="429">
        <v>1300147.0</v>
      </c>
      <c r="C155" s="430" t="s">
        <v>7136</v>
      </c>
      <c r="D155" s="439" t="s">
        <v>71</v>
      </c>
      <c r="E155" s="304">
        <v>96789.0</v>
      </c>
      <c r="F155" s="304">
        <v>77200.0</v>
      </c>
      <c r="G155" s="304">
        <f t="shared" si="2"/>
        <v>19589</v>
      </c>
      <c r="H155" s="228"/>
      <c r="I155" s="360" t="s">
        <v>3660</v>
      </c>
      <c r="J155" s="432"/>
    </row>
    <row r="156">
      <c r="A156" s="433">
        <v>148.0</v>
      </c>
      <c r="B156" s="433">
        <v>1300148.0</v>
      </c>
      <c r="C156" s="443" t="s">
        <v>7137</v>
      </c>
      <c r="D156" s="444" t="s">
        <v>71</v>
      </c>
      <c r="E156" s="305">
        <v>100000.0</v>
      </c>
      <c r="F156" s="305">
        <v>85000.0</v>
      </c>
      <c r="G156" s="305">
        <f t="shared" si="2"/>
        <v>15000</v>
      </c>
      <c r="H156" s="230"/>
      <c r="I156" s="359" t="s">
        <v>3660</v>
      </c>
      <c r="J156" s="437"/>
    </row>
    <row r="157">
      <c r="A157" s="429">
        <v>149.0</v>
      </c>
      <c r="B157" s="429">
        <v>1300149.0</v>
      </c>
      <c r="C157" s="430" t="s">
        <v>7138</v>
      </c>
      <c r="D157" s="439" t="s">
        <v>71</v>
      </c>
      <c r="E157" s="304">
        <v>87250.0</v>
      </c>
      <c r="F157" s="304">
        <v>74163.0</v>
      </c>
      <c r="G157" s="304">
        <f t="shared" si="2"/>
        <v>13087</v>
      </c>
      <c r="H157" s="228"/>
      <c r="I157" s="360" t="s">
        <v>3660</v>
      </c>
      <c r="J157" s="432"/>
    </row>
    <row r="158">
      <c r="A158" s="433">
        <v>150.0</v>
      </c>
      <c r="B158" s="433">
        <v>1300150.0</v>
      </c>
      <c r="C158" s="443" t="s">
        <v>7139</v>
      </c>
      <c r="D158" s="444" t="s">
        <v>71</v>
      </c>
      <c r="E158" s="305">
        <v>96789.0</v>
      </c>
      <c r="F158" s="305">
        <v>77200.0</v>
      </c>
      <c r="G158" s="305">
        <f t="shared" si="2"/>
        <v>19589</v>
      </c>
      <c r="H158" s="230"/>
      <c r="I158" s="359" t="s">
        <v>3660</v>
      </c>
      <c r="J158" s="331"/>
    </row>
    <row r="159">
      <c r="A159" s="338">
        <v>151.0</v>
      </c>
      <c r="B159" s="338">
        <v>1300151.0</v>
      </c>
      <c r="C159" s="344" t="s">
        <v>7140</v>
      </c>
      <c r="D159" s="345" t="s">
        <v>73</v>
      </c>
      <c r="E159" s="304">
        <v>200000.0</v>
      </c>
      <c r="F159" s="304">
        <v>200000.0</v>
      </c>
      <c r="G159" s="304">
        <f t="shared" si="2"/>
        <v>0</v>
      </c>
      <c r="H159" s="228"/>
      <c r="I159" s="360" t="s">
        <v>3546</v>
      </c>
      <c r="J159" s="432"/>
    </row>
    <row r="160">
      <c r="A160" s="433">
        <v>152.0</v>
      </c>
      <c r="B160" s="433">
        <v>1300152.0</v>
      </c>
      <c r="C160" s="443" t="s">
        <v>7141</v>
      </c>
      <c r="D160" s="444" t="s">
        <v>71</v>
      </c>
      <c r="E160" s="305">
        <v>200000.0</v>
      </c>
      <c r="F160" s="305">
        <v>152000.0</v>
      </c>
      <c r="G160" s="305">
        <f t="shared" si="2"/>
        <v>48000</v>
      </c>
      <c r="H160" s="230"/>
      <c r="I160" s="359" t="s">
        <v>3546</v>
      </c>
      <c r="J160" s="331"/>
    </row>
    <row r="161">
      <c r="A161" s="338">
        <v>153.0</v>
      </c>
      <c r="B161" s="338">
        <v>1300153.0</v>
      </c>
      <c r="C161" s="339" t="s">
        <v>7142</v>
      </c>
      <c r="D161" s="345" t="s">
        <v>73</v>
      </c>
      <c r="E161" s="304">
        <v>200000.0</v>
      </c>
      <c r="F161" s="304">
        <v>200000.0</v>
      </c>
      <c r="G161" s="304">
        <f t="shared" si="2"/>
        <v>0</v>
      </c>
      <c r="H161" s="228"/>
      <c r="I161" s="360" t="s">
        <v>3546</v>
      </c>
      <c r="J161" s="432"/>
    </row>
    <row r="162">
      <c r="A162" s="433">
        <v>154.0</v>
      </c>
      <c r="B162" s="433">
        <v>1300154.0</v>
      </c>
      <c r="C162" s="443" t="s">
        <v>7143</v>
      </c>
      <c r="D162" s="444" t="s">
        <v>71</v>
      </c>
      <c r="E162" s="305">
        <v>200000.0</v>
      </c>
      <c r="F162" s="305">
        <v>87097.6</v>
      </c>
      <c r="G162" s="305">
        <f t="shared" si="2"/>
        <v>112902.4</v>
      </c>
      <c r="H162" s="230"/>
      <c r="I162" s="359" t="s">
        <v>3546</v>
      </c>
      <c r="J162" s="331"/>
    </row>
    <row r="163">
      <c r="A163" s="429">
        <v>155.0</v>
      </c>
      <c r="B163" s="429">
        <v>1300155.0</v>
      </c>
      <c r="C163" s="430" t="s">
        <v>7144</v>
      </c>
      <c r="D163" s="439" t="s">
        <v>71</v>
      </c>
      <c r="E163" s="304">
        <v>200000.0</v>
      </c>
      <c r="F163" s="304">
        <v>170000.0</v>
      </c>
      <c r="G163" s="304">
        <f t="shared" si="2"/>
        <v>30000</v>
      </c>
      <c r="H163" s="228"/>
      <c r="I163" s="360" t="s">
        <v>3546</v>
      </c>
      <c r="J163" s="432"/>
    </row>
    <row r="164">
      <c r="A164" s="128">
        <v>156.0</v>
      </c>
      <c r="B164" s="128">
        <v>1300156.0</v>
      </c>
      <c r="C164" s="242" t="s">
        <v>7145</v>
      </c>
      <c r="D164" s="167" t="s">
        <v>71</v>
      </c>
      <c r="E164" s="305">
        <v>198571.0</v>
      </c>
      <c r="F164" s="305">
        <v>198571.0</v>
      </c>
      <c r="G164" s="305">
        <f t="shared" si="2"/>
        <v>0</v>
      </c>
      <c r="H164" s="230"/>
      <c r="I164" s="359" t="s">
        <v>3546</v>
      </c>
      <c r="J164" s="331"/>
    </row>
    <row r="165">
      <c r="A165" s="429">
        <v>157.0</v>
      </c>
      <c r="B165" s="429">
        <v>1300157.0</v>
      </c>
      <c r="C165" s="430" t="s">
        <v>7146</v>
      </c>
      <c r="D165" s="439" t="s">
        <v>71</v>
      </c>
      <c r="E165" s="304">
        <v>500000.0</v>
      </c>
      <c r="F165" s="304">
        <v>392000.0</v>
      </c>
      <c r="G165" s="304">
        <f t="shared" si="2"/>
        <v>108000</v>
      </c>
      <c r="H165" s="228"/>
      <c r="I165" s="360" t="s">
        <v>6116</v>
      </c>
      <c r="J165" s="432"/>
    </row>
    <row r="166">
      <c r="A166" s="433">
        <v>158.0</v>
      </c>
      <c r="B166" s="433">
        <v>1300158.0</v>
      </c>
      <c r="C166" s="443" t="s">
        <v>6370</v>
      </c>
      <c r="D166" s="444" t="s">
        <v>73</v>
      </c>
      <c r="E166" s="305">
        <v>100000.0</v>
      </c>
      <c r="F166" s="305">
        <v>100000.0</v>
      </c>
      <c r="G166" s="305">
        <f t="shared" si="2"/>
        <v>0</v>
      </c>
      <c r="H166" s="230"/>
      <c r="I166" s="359" t="s">
        <v>3546</v>
      </c>
      <c r="J166" s="331"/>
    </row>
    <row r="167">
      <c r="A167" s="338">
        <v>159.0</v>
      </c>
      <c r="B167" s="338">
        <v>1300159.0</v>
      </c>
      <c r="C167" s="339" t="s">
        <v>7147</v>
      </c>
      <c r="D167" s="345" t="s">
        <v>73</v>
      </c>
      <c r="E167" s="304">
        <v>60000.0</v>
      </c>
      <c r="F167" s="304">
        <v>45000.0</v>
      </c>
      <c r="G167" s="304">
        <f t="shared" si="2"/>
        <v>15000</v>
      </c>
      <c r="H167" s="228"/>
      <c r="I167" s="360" t="s">
        <v>3546</v>
      </c>
      <c r="J167" s="432"/>
    </row>
    <row r="168">
      <c r="A168" s="338">
        <v>160.0</v>
      </c>
      <c r="B168" s="338">
        <v>1300160.0</v>
      </c>
      <c r="C168" s="339" t="s">
        <v>7148</v>
      </c>
      <c r="D168" s="345" t="s">
        <v>73</v>
      </c>
      <c r="E168" s="305">
        <v>87141.0</v>
      </c>
      <c r="F168" s="305">
        <v>87141.0</v>
      </c>
      <c r="G168" s="305">
        <f t="shared" si="2"/>
        <v>0</v>
      </c>
      <c r="H168" s="230"/>
      <c r="I168" s="359" t="s">
        <v>3546</v>
      </c>
      <c r="J168" s="331"/>
    </row>
    <row r="169">
      <c r="A169" s="338">
        <v>161.0</v>
      </c>
      <c r="B169" s="338">
        <v>1300161.0</v>
      </c>
      <c r="C169" s="339" t="s">
        <v>7149</v>
      </c>
      <c r="D169" s="345" t="s">
        <v>73</v>
      </c>
      <c r="E169" s="304">
        <v>100000.0</v>
      </c>
      <c r="F169" s="304">
        <v>100000.0</v>
      </c>
      <c r="G169" s="304">
        <f t="shared" si="2"/>
        <v>0</v>
      </c>
      <c r="H169" s="228"/>
      <c r="I169" s="360" t="s">
        <v>3660</v>
      </c>
      <c r="J169" s="432"/>
    </row>
    <row r="170">
      <c r="A170" s="433">
        <v>162.0</v>
      </c>
      <c r="B170" s="433">
        <v>1300162.0</v>
      </c>
      <c r="C170" s="443" t="s">
        <v>7150</v>
      </c>
      <c r="D170" s="444" t="s">
        <v>71</v>
      </c>
      <c r="E170" s="305">
        <v>450000.0</v>
      </c>
      <c r="F170" s="305">
        <v>60000.0</v>
      </c>
      <c r="G170" s="305">
        <f t="shared" si="2"/>
        <v>390000</v>
      </c>
      <c r="H170" s="230"/>
      <c r="I170" s="359" t="s">
        <v>4020</v>
      </c>
      <c r="J170" s="331"/>
    </row>
    <row r="171">
      <c r="A171" s="429">
        <v>163.0</v>
      </c>
      <c r="B171" s="429">
        <v>1300163.0</v>
      </c>
      <c r="C171" s="430" t="s">
        <v>7151</v>
      </c>
      <c r="D171" s="439" t="s">
        <v>71</v>
      </c>
      <c r="E171" s="304">
        <v>150000.0</v>
      </c>
      <c r="F171" s="304">
        <v>120000.0</v>
      </c>
      <c r="G171" s="304">
        <f t="shared" si="2"/>
        <v>30000</v>
      </c>
      <c r="H171" s="228"/>
      <c r="I171" s="360" t="s">
        <v>3587</v>
      </c>
      <c r="J171" s="432"/>
    </row>
    <row r="172">
      <c r="A172" s="433">
        <v>164.0</v>
      </c>
      <c r="B172" s="433">
        <v>1300164.0</v>
      </c>
      <c r="C172" s="443" t="s">
        <v>7152</v>
      </c>
      <c r="D172" s="444" t="s">
        <v>71</v>
      </c>
      <c r="E172" s="305">
        <v>500000.0</v>
      </c>
      <c r="F172" s="305">
        <v>395000.0</v>
      </c>
      <c r="G172" s="305">
        <f t="shared" si="2"/>
        <v>105000</v>
      </c>
      <c r="H172" s="230"/>
      <c r="I172" s="359" t="s">
        <v>4020</v>
      </c>
      <c r="J172" s="331"/>
    </row>
    <row r="173">
      <c r="A173" s="338">
        <v>165.0</v>
      </c>
      <c r="B173" s="338">
        <v>1300165.0</v>
      </c>
      <c r="C173" s="339" t="s">
        <v>7153</v>
      </c>
      <c r="D173" s="345" t="s">
        <v>73</v>
      </c>
      <c r="E173" s="304">
        <v>200000.0</v>
      </c>
      <c r="F173" s="304">
        <v>200000.0</v>
      </c>
      <c r="G173" s="304">
        <f t="shared" si="2"/>
        <v>0</v>
      </c>
      <c r="H173" s="228"/>
      <c r="I173" s="360" t="s">
        <v>3546</v>
      </c>
      <c r="J173" s="432"/>
    </row>
    <row r="174">
      <c r="A174" s="433">
        <v>166.0</v>
      </c>
      <c r="B174" s="433">
        <v>1300166.0</v>
      </c>
      <c r="C174" s="443" t="s">
        <v>7154</v>
      </c>
      <c r="D174" s="444" t="s">
        <v>71</v>
      </c>
      <c r="E174" s="305">
        <v>120000.0</v>
      </c>
      <c r="F174" s="305">
        <v>93311.11</v>
      </c>
      <c r="G174" s="305">
        <f t="shared" si="2"/>
        <v>26688.89</v>
      </c>
      <c r="H174" s="230"/>
      <c r="I174" s="359" t="s">
        <v>3587</v>
      </c>
      <c r="J174" s="331"/>
    </row>
    <row r="175">
      <c r="A175" s="429">
        <v>167.0</v>
      </c>
      <c r="B175" s="429">
        <v>1300167.0</v>
      </c>
      <c r="C175" s="430" t="s">
        <v>7155</v>
      </c>
      <c r="D175" s="439" t="s">
        <v>71</v>
      </c>
      <c r="E175" s="304">
        <v>80000.0</v>
      </c>
      <c r="F175" s="304">
        <v>60000.0</v>
      </c>
      <c r="G175" s="304">
        <f t="shared" si="2"/>
        <v>20000</v>
      </c>
      <c r="H175" s="228"/>
      <c r="I175" s="360" t="s">
        <v>3660</v>
      </c>
      <c r="J175" s="432"/>
    </row>
    <row r="176">
      <c r="A176" s="433">
        <v>168.0</v>
      </c>
      <c r="B176" s="433">
        <v>1300168.0</v>
      </c>
      <c r="C176" s="443" t="s">
        <v>7156</v>
      </c>
      <c r="D176" s="444" t="s">
        <v>71</v>
      </c>
      <c r="E176" s="305">
        <v>90000.0</v>
      </c>
      <c r="F176" s="305">
        <v>72000.0</v>
      </c>
      <c r="G176" s="305">
        <f t="shared" si="2"/>
        <v>18000</v>
      </c>
      <c r="H176" s="230"/>
      <c r="I176" s="359" t="s">
        <v>3546</v>
      </c>
      <c r="J176" s="331"/>
    </row>
    <row r="177">
      <c r="A177" s="429">
        <v>169.0</v>
      </c>
      <c r="B177" s="429">
        <v>1300169.0</v>
      </c>
      <c r="C177" s="430" t="s">
        <v>7157</v>
      </c>
      <c r="D177" s="439" t="s">
        <v>71</v>
      </c>
      <c r="E177" s="304">
        <v>90000.0</v>
      </c>
      <c r="F177" s="304">
        <v>72000.0</v>
      </c>
      <c r="G177" s="304">
        <f t="shared" si="2"/>
        <v>18000</v>
      </c>
      <c r="H177" s="228"/>
      <c r="I177" s="360" t="s">
        <v>3546</v>
      </c>
      <c r="J177" s="432"/>
    </row>
    <row r="178">
      <c r="A178" s="433">
        <v>170.0</v>
      </c>
      <c r="B178" s="433">
        <v>1300170.0</v>
      </c>
      <c r="C178" s="443" t="s">
        <v>7158</v>
      </c>
      <c r="D178" s="444" t="s">
        <v>71</v>
      </c>
      <c r="E178" s="305">
        <v>90000.0</v>
      </c>
      <c r="F178" s="305">
        <v>72000.0</v>
      </c>
      <c r="G178" s="305">
        <f t="shared" si="2"/>
        <v>18000</v>
      </c>
      <c r="H178" s="230"/>
      <c r="I178" s="359" t="s">
        <v>3546</v>
      </c>
      <c r="J178" s="331"/>
    </row>
    <row r="179">
      <c r="A179" s="338">
        <v>171.0</v>
      </c>
      <c r="B179" s="338">
        <v>1300171.0</v>
      </c>
      <c r="C179" s="339" t="s">
        <v>7159</v>
      </c>
      <c r="D179" s="345" t="s">
        <v>73</v>
      </c>
      <c r="E179" s="304">
        <v>150000.0</v>
      </c>
      <c r="F179" s="304">
        <v>150000.0</v>
      </c>
      <c r="G179" s="304">
        <f t="shared" si="2"/>
        <v>0</v>
      </c>
      <c r="H179" s="228"/>
      <c r="I179" s="360" t="s">
        <v>3587</v>
      </c>
      <c r="J179" s="432"/>
    </row>
    <row r="180">
      <c r="A180" s="338">
        <v>172.0</v>
      </c>
      <c r="B180" s="338">
        <v>1300172.0</v>
      </c>
      <c r="C180" s="339" t="s">
        <v>7160</v>
      </c>
      <c r="D180" s="345" t="s">
        <v>73</v>
      </c>
      <c r="E180" s="305">
        <v>100000.0</v>
      </c>
      <c r="F180" s="305">
        <v>100000.0</v>
      </c>
      <c r="G180" s="305">
        <f t="shared" si="2"/>
        <v>0</v>
      </c>
      <c r="H180" s="230"/>
      <c r="I180" s="359" t="s">
        <v>3587</v>
      </c>
      <c r="J180" s="331"/>
    </row>
    <row r="181">
      <c r="A181" s="429">
        <v>173.0</v>
      </c>
      <c r="B181" s="429">
        <v>1300173.0</v>
      </c>
      <c r="C181" s="430" t="s">
        <v>7161</v>
      </c>
      <c r="D181" s="439" t="s">
        <v>71</v>
      </c>
      <c r="E181" s="304">
        <v>100000.0</v>
      </c>
      <c r="F181" s="304">
        <v>80000.0</v>
      </c>
      <c r="G181" s="304">
        <f t="shared" si="2"/>
        <v>20000</v>
      </c>
      <c r="H181" s="228"/>
      <c r="I181" s="360" t="s">
        <v>3660</v>
      </c>
      <c r="J181" s="432"/>
    </row>
    <row r="182">
      <c r="A182" s="433">
        <v>174.0</v>
      </c>
      <c r="B182" s="433">
        <v>1300174.0</v>
      </c>
      <c r="C182" s="443" t="s">
        <v>7162</v>
      </c>
      <c r="D182" s="444" t="s">
        <v>71</v>
      </c>
      <c r="E182" s="305">
        <v>150000.0</v>
      </c>
      <c r="F182" s="305">
        <v>105333.0</v>
      </c>
      <c r="G182" s="305">
        <f t="shared" si="2"/>
        <v>44667</v>
      </c>
      <c r="H182" s="230"/>
      <c r="I182" s="359" t="s">
        <v>3587</v>
      </c>
      <c r="J182" s="331"/>
    </row>
    <row r="183">
      <c r="A183" s="429">
        <v>175.0</v>
      </c>
      <c r="B183" s="429">
        <v>1300175.0</v>
      </c>
      <c r="C183" s="430" t="s">
        <v>7163</v>
      </c>
      <c r="D183" s="439" t="s">
        <v>71</v>
      </c>
      <c r="E183" s="304">
        <v>200000.0</v>
      </c>
      <c r="F183" s="304">
        <v>161000.0</v>
      </c>
      <c r="G183" s="304">
        <f t="shared" si="2"/>
        <v>39000</v>
      </c>
      <c r="H183" s="228"/>
      <c r="I183" s="360" t="s">
        <v>3546</v>
      </c>
      <c r="J183" s="432"/>
    </row>
    <row r="184">
      <c r="A184" s="338">
        <v>176.0</v>
      </c>
      <c r="B184" s="338">
        <v>1300176.0</v>
      </c>
      <c r="C184" s="339" t="s">
        <v>7164</v>
      </c>
      <c r="D184" s="345" t="s">
        <v>73</v>
      </c>
      <c r="E184" s="305">
        <v>100000.0</v>
      </c>
      <c r="F184" s="305">
        <v>100000.0</v>
      </c>
      <c r="G184" s="305">
        <f t="shared" si="2"/>
        <v>0</v>
      </c>
      <c r="H184" s="230"/>
      <c r="I184" s="359" t="s">
        <v>3660</v>
      </c>
      <c r="J184" s="331"/>
    </row>
    <row r="185">
      <c r="A185" s="429">
        <v>177.0</v>
      </c>
      <c r="B185" s="429">
        <v>1300177.0</v>
      </c>
      <c r="C185" s="430" t="s">
        <v>7165</v>
      </c>
      <c r="D185" s="439" t="s">
        <v>71</v>
      </c>
      <c r="E185" s="304">
        <v>1225000.0</v>
      </c>
      <c r="F185" s="304">
        <v>939000.0</v>
      </c>
      <c r="G185" s="304">
        <f t="shared" si="2"/>
        <v>286000</v>
      </c>
      <c r="H185" s="228"/>
      <c r="I185" s="360" t="s">
        <v>6116</v>
      </c>
      <c r="J185" s="432"/>
    </row>
    <row r="186">
      <c r="A186" s="433">
        <v>178.0</v>
      </c>
      <c r="B186" s="433">
        <v>1300178.0</v>
      </c>
      <c r="C186" s="443" t="s">
        <v>7166</v>
      </c>
      <c r="D186" s="444" t="s">
        <v>71</v>
      </c>
      <c r="E186" s="305">
        <v>1400000.0</v>
      </c>
      <c r="F186" s="305">
        <v>643571.42</v>
      </c>
      <c r="G186" s="305">
        <f t="shared" si="2"/>
        <v>756428.58</v>
      </c>
      <c r="H186" s="230"/>
      <c r="I186" s="359" t="s">
        <v>6116</v>
      </c>
      <c r="J186" s="331"/>
    </row>
    <row r="187">
      <c r="A187" s="338">
        <v>179.0</v>
      </c>
      <c r="B187" s="338">
        <v>1300179.0</v>
      </c>
      <c r="C187" s="339" t="s">
        <v>7167</v>
      </c>
      <c r="D187" s="345" t="s">
        <v>73</v>
      </c>
      <c r="E187" s="304">
        <v>89000.0</v>
      </c>
      <c r="F187" s="304">
        <v>89000.0</v>
      </c>
      <c r="G187" s="304">
        <f t="shared" si="2"/>
        <v>0</v>
      </c>
      <c r="H187" s="228"/>
      <c r="I187" s="360" t="s">
        <v>4020</v>
      </c>
      <c r="J187" s="438"/>
    </row>
    <row r="188">
      <c r="A188" s="338">
        <v>180.0</v>
      </c>
      <c r="B188" s="338">
        <v>1300180.0</v>
      </c>
      <c r="C188" s="339" t="s">
        <v>7168</v>
      </c>
      <c r="D188" s="345" t="s">
        <v>73</v>
      </c>
      <c r="E188" s="305">
        <v>94500.0</v>
      </c>
      <c r="F188" s="305">
        <v>94500.0</v>
      </c>
      <c r="G188" s="305">
        <f t="shared" si="2"/>
        <v>0</v>
      </c>
      <c r="H188" s="230"/>
      <c r="I188" s="359" t="s">
        <v>4020</v>
      </c>
      <c r="J188" s="331"/>
    </row>
    <row r="189">
      <c r="A189" s="338">
        <v>181.0</v>
      </c>
      <c r="B189" s="338">
        <v>1300181.0</v>
      </c>
      <c r="C189" s="339" t="s">
        <v>7169</v>
      </c>
      <c r="D189" s="345" t="s">
        <v>73</v>
      </c>
      <c r="E189" s="304">
        <v>100000.0</v>
      </c>
      <c r="F189" s="304">
        <v>100000.0</v>
      </c>
      <c r="G189" s="304">
        <f t="shared" si="2"/>
        <v>0</v>
      </c>
      <c r="H189" s="228"/>
      <c r="I189" s="360" t="s">
        <v>3660</v>
      </c>
      <c r="J189" s="432"/>
    </row>
    <row r="190">
      <c r="A190" s="433">
        <v>182.0</v>
      </c>
      <c r="B190" s="433">
        <v>1300182.0</v>
      </c>
      <c r="C190" s="443" t="s">
        <v>7170</v>
      </c>
      <c r="D190" s="444" t="s">
        <v>71</v>
      </c>
      <c r="E190" s="305">
        <v>1300000.0</v>
      </c>
      <c r="F190" s="305">
        <v>1105000.0</v>
      </c>
      <c r="G190" s="305">
        <f t="shared" si="2"/>
        <v>195000</v>
      </c>
      <c r="H190" s="230"/>
      <c r="I190" s="359" t="s">
        <v>5289</v>
      </c>
      <c r="J190" s="331"/>
    </row>
    <row r="191">
      <c r="A191" s="338">
        <v>183.0</v>
      </c>
      <c r="B191" s="338">
        <v>1300183.0</v>
      </c>
      <c r="C191" s="339" t="s">
        <v>7171</v>
      </c>
      <c r="D191" s="345" t="s">
        <v>73</v>
      </c>
      <c r="E191" s="304">
        <v>150000.0</v>
      </c>
      <c r="F191" s="304">
        <v>150000.0</v>
      </c>
      <c r="G191" s="304">
        <f t="shared" si="2"/>
        <v>0</v>
      </c>
      <c r="H191" s="228"/>
      <c r="I191" s="360" t="s">
        <v>3587</v>
      </c>
      <c r="J191" s="438"/>
    </row>
    <row r="192">
      <c r="A192" s="433">
        <v>184.0</v>
      </c>
      <c r="B192" s="433">
        <v>1300184.0</v>
      </c>
      <c r="C192" s="443" t="s">
        <v>7172</v>
      </c>
      <c r="D192" s="444" t="s">
        <v>71</v>
      </c>
      <c r="E192" s="305">
        <v>370000.0</v>
      </c>
      <c r="F192" s="305">
        <v>219300.0</v>
      </c>
      <c r="G192" s="305">
        <f t="shared" si="2"/>
        <v>150700</v>
      </c>
      <c r="H192" s="230"/>
      <c r="I192" s="359" t="s">
        <v>4020</v>
      </c>
      <c r="J192" s="331"/>
    </row>
    <row r="193">
      <c r="A193" s="338">
        <v>185.0</v>
      </c>
      <c r="B193" s="338">
        <v>1300185.0</v>
      </c>
      <c r="C193" s="339" t="s">
        <v>7173</v>
      </c>
      <c r="D193" s="345" t="s">
        <v>73</v>
      </c>
      <c r="E193" s="304">
        <v>120000.0</v>
      </c>
      <c r="F193" s="304">
        <v>120000.0</v>
      </c>
      <c r="G193" s="304">
        <f t="shared" si="2"/>
        <v>0</v>
      </c>
      <c r="H193" s="228"/>
      <c r="I193" s="360" t="s">
        <v>3587</v>
      </c>
      <c r="J193" s="438"/>
    </row>
    <row r="194">
      <c r="A194" s="338">
        <v>186.0</v>
      </c>
      <c r="B194" s="338">
        <v>1300186.0</v>
      </c>
      <c r="C194" s="339" t="s">
        <v>7174</v>
      </c>
      <c r="D194" s="345" t="s">
        <v>73</v>
      </c>
      <c r="E194" s="305">
        <v>76388.0</v>
      </c>
      <c r="F194" s="305">
        <v>76388.0</v>
      </c>
      <c r="G194" s="305">
        <f t="shared" si="2"/>
        <v>0</v>
      </c>
      <c r="H194" s="230"/>
      <c r="I194" s="359" t="s">
        <v>3660</v>
      </c>
      <c r="J194" s="331"/>
    </row>
    <row r="195">
      <c r="A195" s="429">
        <v>187.0</v>
      </c>
      <c r="B195" s="429">
        <v>1300187.0</v>
      </c>
      <c r="C195" s="430" t="s">
        <v>7175</v>
      </c>
      <c r="D195" s="439" t="s">
        <v>71</v>
      </c>
      <c r="E195" s="304">
        <v>200000.0</v>
      </c>
      <c r="F195" s="304">
        <v>152000.0</v>
      </c>
      <c r="G195" s="304">
        <f t="shared" si="2"/>
        <v>48000</v>
      </c>
      <c r="H195" s="228"/>
      <c r="I195" s="360" t="s">
        <v>3546</v>
      </c>
      <c r="J195" s="432"/>
    </row>
    <row r="196">
      <c r="A196" s="433">
        <v>188.0</v>
      </c>
      <c r="B196" s="433">
        <v>1300188.0</v>
      </c>
      <c r="C196" s="443" t="s">
        <v>7176</v>
      </c>
      <c r="D196" s="444" t="s">
        <v>71</v>
      </c>
      <c r="E196" s="305">
        <v>148400.0</v>
      </c>
      <c r="F196" s="305">
        <v>111000.0</v>
      </c>
      <c r="G196" s="305">
        <f t="shared" si="2"/>
        <v>37400</v>
      </c>
      <c r="H196" s="230"/>
      <c r="I196" s="359" t="s">
        <v>3587</v>
      </c>
      <c r="J196" s="331"/>
    </row>
    <row r="197">
      <c r="A197" s="429">
        <v>189.0</v>
      </c>
      <c r="B197" s="429">
        <v>1300189.0</v>
      </c>
      <c r="C197" s="430" t="s">
        <v>7177</v>
      </c>
      <c r="D197" s="439" t="s">
        <v>71</v>
      </c>
      <c r="E197" s="304">
        <v>200000.0</v>
      </c>
      <c r="F197" s="304">
        <v>140000.0</v>
      </c>
      <c r="G197" s="304">
        <f t="shared" si="2"/>
        <v>60000</v>
      </c>
      <c r="H197" s="228"/>
      <c r="I197" s="360" t="s">
        <v>3546</v>
      </c>
      <c r="J197" s="432"/>
    </row>
    <row r="198">
      <c r="A198" s="338">
        <v>190.0</v>
      </c>
      <c r="B198" s="338">
        <v>1300190.0</v>
      </c>
      <c r="C198" s="339" t="s">
        <v>7178</v>
      </c>
      <c r="D198" s="345" t="s">
        <v>73</v>
      </c>
      <c r="E198" s="305">
        <v>100000.0</v>
      </c>
      <c r="F198" s="305">
        <v>100000.0</v>
      </c>
      <c r="G198" s="305">
        <f t="shared" si="2"/>
        <v>0</v>
      </c>
      <c r="H198" s="230"/>
      <c r="I198" s="359" t="s">
        <v>3660</v>
      </c>
      <c r="J198" s="331"/>
    </row>
    <row r="199">
      <c r="A199" s="429">
        <v>191.0</v>
      </c>
      <c r="B199" s="429">
        <v>1300191.0</v>
      </c>
      <c r="C199" s="430" t="s">
        <v>7179</v>
      </c>
      <c r="D199" s="439" t="s">
        <v>71</v>
      </c>
      <c r="E199" s="304">
        <v>100000.0</v>
      </c>
      <c r="F199" s="304">
        <v>54000.0</v>
      </c>
      <c r="G199" s="304">
        <f t="shared" si="2"/>
        <v>46000</v>
      </c>
      <c r="H199" s="228"/>
      <c r="I199" s="360" t="s">
        <v>3660</v>
      </c>
      <c r="J199" s="432"/>
    </row>
    <row r="200">
      <c r="A200" s="433">
        <v>192.0</v>
      </c>
      <c r="B200" s="433">
        <v>1300192.0</v>
      </c>
      <c r="C200" s="443" t="s">
        <v>7180</v>
      </c>
      <c r="D200" s="444" t="s">
        <v>71</v>
      </c>
      <c r="E200" s="305">
        <v>90000.0</v>
      </c>
      <c r="F200" s="305">
        <v>59000.0</v>
      </c>
      <c r="G200" s="305">
        <f t="shared" si="2"/>
        <v>31000</v>
      </c>
      <c r="H200" s="230"/>
      <c r="I200" s="359" t="s">
        <v>3660</v>
      </c>
      <c r="J200" s="331"/>
    </row>
    <row r="201">
      <c r="A201" s="429">
        <v>193.0</v>
      </c>
      <c r="B201" s="429">
        <v>1300193.0</v>
      </c>
      <c r="C201" s="430" t="s">
        <v>7181</v>
      </c>
      <c r="D201" s="439" t="s">
        <v>71</v>
      </c>
      <c r="E201" s="304">
        <v>330000.0</v>
      </c>
      <c r="F201" s="304">
        <v>276400.0</v>
      </c>
      <c r="G201" s="304">
        <f t="shared" si="2"/>
        <v>53600</v>
      </c>
      <c r="H201" s="228"/>
      <c r="I201" s="360" t="s">
        <v>4020</v>
      </c>
      <c r="J201" s="432"/>
    </row>
    <row r="202">
      <c r="A202" s="433">
        <v>194.0</v>
      </c>
      <c r="B202" s="433">
        <v>1300194.0</v>
      </c>
      <c r="C202" s="443" t="s">
        <v>7182</v>
      </c>
      <c r="D202" s="444" t="s">
        <v>71</v>
      </c>
      <c r="E202" s="305">
        <v>44000.0</v>
      </c>
      <c r="F202" s="305">
        <v>23760.0</v>
      </c>
      <c r="G202" s="305">
        <f t="shared" si="2"/>
        <v>20240</v>
      </c>
      <c r="H202" s="230"/>
      <c r="I202" s="359" t="s">
        <v>3660</v>
      </c>
      <c r="J202" s="331"/>
    </row>
    <row r="203">
      <c r="A203" s="429">
        <v>195.0</v>
      </c>
      <c r="B203" s="429">
        <v>1300195.0</v>
      </c>
      <c r="C203" s="430" t="s">
        <v>7183</v>
      </c>
      <c r="D203" s="439" t="s">
        <v>71</v>
      </c>
      <c r="E203" s="304">
        <v>65000.0</v>
      </c>
      <c r="F203" s="304">
        <v>43810.0</v>
      </c>
      <c r="G203" s="304">
        <f t="shared" si="2"/>
        <v>21190</v>
      </c>
      <c r="H203" s="228"/>
      <c r="I203" s="360" t="s">
        <v>3587</v>
      </c>
      <c r="J203" s="432"/>
    </row>
    <row r="204">
      <c r="A204" s="433">
        <v>196.0</v>
      </c>
      <c r="B204" s="433">
        <v>1300196.0</v>
      </c>
      <c r="C204" s="443" t="s">
        <v>7184</v>
      </c>
      <c r="D204" s="444" t="s">
        <v>71</v>
      </c>
      <c r="E204" s="305">
        <v>185000.0</v>
      </c>
      <c r="F204" s="305">
        <v>140600.0</v>
      </c>
      <c r="G204" s="305">
        <f t="shared" si="2"/>
        <v>44400</v>
      </c>
      <c r="H204" s="230"/>
      <c r="I204" s="359" t="s">
        <v>3546</v>
      </c>
      <c r="J204" s="437"/>
    </row>
    <row r="205">
      <c r="A205" s="338">
        <v>197.0</v>
      </c>
      <c r="B205" s="338">
        <v>1300197.0</v>
      </c>
      <c r="C205" s="339" t="s">
        <v>5241</v>
      </c>
      <c r="D205" s="345" t="s">
        <v>73</v>
      </c>
      <c r="E205" s="304">
        <v>150000.0</v>
      </c>
      <c r="F205" s="304">
        <v>150000.0</v>
      </c>
      <c r="G205" s="304">
        <f t="shared" si="2"/>
        <v>0</v>
      </c>
      <c r="H205" s="228"/>
      <c r="I205" s="360" t="s">
        <v>3587</v>
      </c>
      <c r="J205" s="432"/>
    </row>
    <row r="206">
      <c r="A206" s="433">
        <v>198.0</v>
      </c>
      <c r="B206" s="433">
        <v>1300198.0</v>
      </c>
      <c r="C206" s="443" t="s">
        <v>7185</v>
      </c>
      <c r="D206" s="444" t="s">
        <v>71</v>
      </c>
      <c r="E206" s="305">
        <v>163000.0</v>
      </c>
      <c r="F206" s="305">
        <v>89900.0</v>
      </c>
      <c r="G206" s="305">
        <f t="shared" si="2"/>
        <v>73100</v>
      </c>
      <c r="H206" s="230"/>
      <c r="I206" s="359" t="s">
        <v>3546</v>
      </c>
      <c r="J206" s="437"/>
    </row>
    <row r="207">
      <c r="A207" s="429">
        <v>199.0</v>
      </c>
      <c r="B207" s="429">
        <v>1300199.0</v>
      </c>
      <c r="C207" s="430" t="s">
        <v>7186</v>
      </c>
      <c r="D207" s="439" t="s">
        <v>71</v>
      </c>
      <c r="E207" s="304">
        <v>500000.0</v>
      </c>
      <c r="F207" s="304">
        <v>420000.0</v>
      </c>
      <c r="G207" s="304">
        <f t="shared" si="2"/>
        <v>80000</v>
      </c>
      <c r="H207" s="228"/>
      <c r="I207" s="360" t="s">
        <v>4020</v>
      </c>
      <c r="J207" s="432"/>
    </row>
  </sheetData>
  <autoFilter ref="$A$8:$J$207"/>
  <mergeCells count="2">
    <mergeCell ref="A1:J3"/>
    <mergeCell ref="E4:G4"/>
  </mergeCells>
  <conditionalFormatting sqref="J4:J207">
    <cfRule type="containsText" dxfId="2" priority="1" operator="containsText" text="TRUE">
      <formula>NOT(ISERROR(SEARCH(("TRUE"),(J4))))</formula>
    </cfRule>
  </conditionalFormatting>
  <conditionalFormatting sqref="J4:J207">
    <cfRule type="containsText" dxfId="1" priority="2" operator="containsText" text="FALSE">
      <formula>NOT(ISERROR(SEARCH(("FALSE"),(J4))))</formula>
    </cfRule>
  </conditionalFormatting>
  <conditionalFormatting sqref="A7:J7">
    <cfRule type="colorScale" priority="3">
      <colorScale>
        <cfvo type="min"/>
        <cfvo type="percentile" val="50"/>
        <cfvo type="max"/>
        <color rgb="FFE67C73"/>
        <color rgb="FFFFFFFF"/>
        <color rgb="FF57BB8A"/>
      </colorScale>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ref="C151"/>
    <hyperlink r:id="rId145" ref="C152"/>
    <hyperlink r:id="rId146" ref="C153"/>
    <hyperlink r:id="rId147" ref="C154"/>
    <hyperlink r:id="rId148" ref="C155"/>
    <hyperlink r:id="rId149" ref="C156"/>
    <hyperlink r:id="rId150" ref="C157"/>
    <hyperlink r:id="rId151" ref="C158"/>
    <hyperlink r:id="rId152" ref="C159"/>
    <hyperlink r:id="rId153" ref="C160"/>
    <hyperlink r:id="rId154" ref="C161"/>
    <hyperlink r:id="rId155" ref="C162"/>
    <hyperlink r:id="rId156" ref="C163"/>
    <hyperlink r:id="rId157" ref="C164"/>
    <hyperlink r:id="rId158" ref="C165"/>
    <hyperlink r:id="rId159" ref="C166"/>
    <hyperlink r:id="rId160" ref="C167"/>
    <hyperlink r:id="rId161" ref="C168"/>
    <hyperlink r:id="rId162" ref="C169"/>
    <hyperlink r:id="rId163" ref="C170"/>
    <hyperlink r:id="rId164" ref="C171"/>
    <hyperlink r:id="rId165" ref="C172"/>
    <hyperlink r:id="rId166" ref="C173"/>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4"/>
    <hyperlink r:id="rId188" ref="C195"/>
    <hyperlink r:id="rId189" ref="C196"/>
    <hyperlink r:id="rId190" ref="C197"/>
    <hyperlink r:id="rId191" ref="C198"/>
    <hyperlink r:id="rId192" ref="C199"/>
    <hyperlink r:id="rId193" ref="C200"/>
    <hyperlink r:id="rId194" ref="C201"/>
    <hyperlink r:id="rId195" ref="C202"/>
    <hyperlink r:id="rId196" ref="C203"/>
    <hyperlink r:id="rId197" ref="C204"/>
    <hyperlink r:id="rId198" ref="C205"/>
    <hyperlink r:id="rId199" ref="C206"/>
    <hyperlink r:id="rId200" ref="C207"/>
  </hyperlinks>
  <drawing r:id="rId20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workbookViewId="0"/>
  </sheetViews>
  <sheetFormatPr customHeight="1" defaultColWidth="12.63" defaultRowHeight="15.75"/>
  <cols>
    <col customWidth="1" min="1" max="1" width="4.88"/>
    <col customWidth="1" min="2" max="2" width="12.5"/>
    <col customWidth="1" min="3" max="3" width="46.63"/>
    <col customWidth="1" min="4" max="4" width="10.88"/>
    <col customWidth="1" min="5" max="6" width="14.5"/>
    <col customWidth="1" min="7" max="7" width="15.13"/>
    <col customWidth="1" min="8" max="8" width="21.38"/>
    <col customWidth="1" min="9" max="9" width="35.75"/>
    <col customWidth="1" min="10" max="10" width="11.25"/>
  </cols>
  <sheetData>
    <row r="1">
      <c r="A1" s="1" t="s">
        <v>7187</v>
      </c>
      <c r="B1" s="2"/>
      <c r="C1" s="2"/>
      <c r="D1" s="2"/>
      <c r="E1" s="2"/>
      <c r="F1" s="2"/>
      <c r="G1" s="2"/>
      <c r="H1" s="2"/>
      <c r="I1" s="2"/>
      <c r="J1" s="2"/>
    </row>
    <row r="2">
      <c r="A2" s="4"/>
    </row>
    <row r="3">
      <c r="A3" s="6"/>
      <c r="B3" s="7"/>
      <c r="C3" s="7"/>
      <c r="D3" s="7"/>
      <c r="E3" s="7"/>
      <c r="F3" s="7"/>
      <c r="G3" s="7"/>
      <c r="H3" s="7"/>
      <c r="I3" s="7"/>
      <c r="J3" s="7"/>
    </row>
    <row r="4">
      <c r="A4" s="404"/>
      <c r="B4" s="405"/>
      <c r="C4" s="406" t="s">
        <v>7188</v>
      </c>
      <c r="D4" s="407"/>
      <c r="E4" s="408" t="s">
        <v>6787</v>
      </c>
      <c r="F4" s="409"/>
      <c r="G4" s="410"/>
      <c r="H4" s="411"/>
      <c r="I4" s="411"/>
      <c r="J4" s="411"/>
    </row>
    <row r="5">
      <c r="A5" s="412" t="s">
        <v>85</v>
      </c>
      <c r="B5" s="413" t="s">
        <v>6788</v>
      </c>
      <c r="C5" s="413" t="s">
        <v>6789</v>
      </c>
      <c r="D5" s="414" t="s">
        <v>88</v>
      </c>
      <c r="E5" s="414" t="s">
        <v>89</v>
      </c>
      <c r="F5" s="414" t="s">
        <v>90</v>
      </c>
      <c r="G5" s="414" t="s">
        <v>91</v>
      </c>
      <c r="H5" s="415" t="s">
        <v>92</v>
      </c>
      <c r="I5" s="413" t="s">
        <v>6790</v>
      </c>
      <c r="J5" s="415"/>
    </row>
    <row r="6">
      <c r="A6" s="416"/>
      <c r="B6" s="417"/>
      <c r="C6" s="418"/>
      <c r="D6" s="419"/>
      <c r="E6" s="420">
        <f t="shared" ref="E6:G6" si="1">SUM(E9:E266)</f>
        <v>46484802</v>
      </c>
      <c r="F6" s="420">
        <f t="shared" si="1"/>
        <v>36912782.32</v>
      </c>
      <c r="G6" s="420">
        <f t="shared" si="1"/>
        <v>9572019.68</v>
      </c>
      <c r="H6" s="418"/>
      <c r="I6" s="418"/>
      <c r="J6" s="421"/>
    </row>
    <row r="7">
      <c r="A7" s="422"/>
      <c r="B7" s="423"/>
      <c r="C7" s="424"/>
      <c r="D7" s="425"/>
      <c r="E7" s="425"/>
      <c r="F7" s="425"/>
      <c r="G7" s="425"/>
      <c r="H7" s="423"/>
      <c r="I7" s="423"/>
      <c r="J7" s="426"/>
    </row>
    <row r="8">
      <c r="A8" s="416"/>
      <c r="B8" s="417"/>
      <c r="C8" s="427">
        <f>Counta(C9:C266)</f>
        <v>258</v>
      </c>
      <c r="D8" s="454">
        <f>COUNTIF(D9:D266,"=COMPLETED")</f>
        <v>163</v>
      </c>
      <c r="E8" s="419"/>
      <c r="F8" s="419"/>
      <c r="G8" s="419"/>
      <c r="H8" s="417"/>
      <c r="I8" s="417"/>
      <c r="J8" s="428"/>
    </row>
    <row r="9">
      <c r="A9" s="338">
        <v>1.0</v>
      </c>
      <c r="B9" s="338">
        <v>1200001.0</v>
      </c>
      <c r="C9" s="339" t="s">
        <v>4446</v>
      </c>
      <c r="D9" s="345" t="s">
        <v>73</v>
      </c>
      <c r="E9" s="330">
        <v>17352.0</v>
      </c>
      <c r="F9" s="304">
        <v>17352.0</v>
      </c>
      <c r="G9" s="304">
        <f t="shared" ref="G9:G266" si="2">E9-F9</f>
        <v>0</v>
      </c>
      <c r="H9" s="228" t="s">
        <v>3659</v>
      </c>
      <c r="I9" s="360" t="s">
        <v>3660</v>
      </c>
      <c r="J9" s="432"/>
    </row>
    <row r="10">
      <c r="A10" s="338">
        <v>2.0</v>
      </c>
      <c r="B10" s="338">
        <v>1200002.0</v>
      </c>
      <c r="C10" s="339" t="s">
        <v>5024</v>
      </c>
      <c r="D10" s="345" t="s">
        <v>73</v>
      </c>
      <c r="E10" s="329">
        <v>92000.0</v>
      </c>
      <c r="F10" s="305">
        <v>92000.0</v>
      </c>
      <c r="G10" s="305">
        <f t="shared" si="2"/>
        <v>0</v>
      </c>
      <c r="H10" s="230" t="s">
        <v>4119</v>
      </c>
      <c r="I10" s="359" t="s">
        <v>3660</v>
      </c>
      <c r="J10" s="331"/>
    </row>
    <row r="11">
      <c r="A11" s="338">
        <v>3.0</v>
      </c>
      <c r="B11" s="338">
        <v>1200003.0</v>
      </c>
      <c r="C11" s="339" t="s">
        <v>4147</v>
      </c>
      <c r="D11" s="345" t="s">
        <v>73</v>
      </c>
      <c r="E11" s="330">
        <v>41250.0</v>
      </c>
      <c r="F11" s="304">
        <v>41250.0</v>
      </c>
      <c r="G11" s="304">
        <f t="shared" si="2"/>
        <v>0</v>
      </c>
      <c r="H11" s="228" t="s">
        <v>1541</v>
      </c>
      <c r="I11" s="360" t="s">
        <v>3660</v>
      </c>
      <c r="J11" s="432"/>
    </row>
    <row r="12">
      <c r="A12" s="338">
        <v>4.0</v>
      </c>
      <c r="B12" s="338">
        <v>1200004.0</v>
      </c>
      <c r="C12" s="339" t="s">
        <v>4422</v>
      </c>
      <c r="D12" s="345" t="s">
        <v>73</v>
      </c>
      <c r="E12" s="329">
        <v>17995.0</v>
      </c>
      <c r="F12" s="305">
        <v>17995.0</v>
      </c>
      <c r="G12" s="305">
        <f t="shared" si="2"/>
        <v>0</v>
      </c>
      <c r="H12" s="230" t="s">
        <v>4423</v>
      </c>
      <c r="I12" s="359" t="s">
        <v>3660</v>
      </c>
      <c r="J12" s="331"/>
    </row>
    <row r="13">
      <c r="A13" s="338">
        <v>5.0</v>
      </c>
      <c r="B13" s="338">
        <v>1200005.0</v>
      </c>
      <c r="C13" s="339" t="s">
        <v>4465</v>
      </c>
      <c r="D13" s="345" t="s">
        <v>73</v>
      </c>
      <c r="E13" s="330">
        <v>18873.0</v>
      </c>
      <c r="F13" s="304">
        <v>18873.0</v>
      </c>
      <c r="G13" s="304">
        <f t="shared" si="2"/>
        <v>0</v>
      </c>
      <c r="H13" s="228" t="s">
        <v>3746</v>
      </c>
      <c r="I13" s="360" t="s">
        <v>3660</v>
      </c>
      <c r="J13" s="432"/>
    </row>
    <row r="14">
      <c r="A14" s="338">
        <v>6.0</v>
      </c>
      <c r="B14" s="338">
        <v>1200006.0</v>
      </c>
      <c r="C14" s="339" t="s">
        <v>5222</v>
      </c>
      <c r="D14" s="345" t="s">
        <v>73</v>
      </c>
      <c r="E14" s="329">
        <v>79028.0</v>
      </c>
      <c r="F14" s="305">
        <v>79028.0</v>
      </c>
      <c r="G14" s="305">
        <f t="shared" si="2"/>
        <v>0</v>
      </c>
      <c r="H14" s="230" t="s">
        <v>4178</v>
      </c>
      <c r="I14" s="359" t="s">
        <v>3660</v>
      </c>
      <c r="J14" s="331"/>
    </row>
    <row r="15">
      <c r="A15" s="338">
        <v>7.0</v>
      </c>
      <c r="B15" s="338">
        <v>1200007.0</v>
      </c>
      <c r="C15" s="339" t="s">
        <v>4257</v>
      </c>
      <c r="D15" s="345" t="s">
        <v>73</v>
      </c>
      <c r="E15" s="330">
        <v>74900.0</v>
      </c>
      <c r="F15" s="304">
        <v>74900.0</v>
      </c>
      <c r="G15" s="304">
        <f t="shared" si="2"/>
        <v>0</v>
      </c>
      <c r="H15" s="228" t="s">
        <v>1745</v>
      </c>
      <c r="I15" s="360" t="s">
        <v>3660</v>
      </c>
      <c r="J15" s="432"/>
    </row>
    <row r="16">
      <c r="A16" s="338">
        <v>8.0</v>
      </c>
      <c r="B16" s="338">
        <v>1200008.0</v>
      </c>
      <c r="C16" s="339" t="s">
        <v>5225</v>
      </c>
      <c r="D16" s="345" t="s">
        <v>73</v>
      </c>
      <c r="E16" s="329">
        <v>57150.0</v>
      </c>
      <c r="F16" s="305">
        <v>57150.0</v>
      </c>
      <c r="G16" s="305">
        <f t="shared" si="2"/>
        <v>0</v>
      </c>
      <c r="H16" s="230" t="s">
        <v>1745</v>
      </c>
      <c r="I16" s="359" t="s">
        <v>3660</v>
      </c>
      <c r="J16" s="331"/>
    </row>
    <row r="17">
      <c r="A17" s="338">
        <v>9.0</v>
      </c>
      <c r="B17" s="338">
        <v>1200009.0</v>
      </c>
      <c r="C17" s="339" t="s">
        <v>5904</v>
      </c>
      <c r="D17" s="345" t="s">
        <v>73</v>
      </c>
      <c r="E17" s="330">
        <v>195349.0</v>
      </c>
      <c r="F17" s="304">
        <v>195349.0</v>
      </c>
      <c r="G17" s="304">
        <f t="shared" si="2"/>
        <v>0</v>
      </c>
      <c r="H17" s="228" t="s">
        <v>5905</v>
      </c>
      <c r="I17" s="360" t="s">
        <v>3546</v>
      </c>
      <c r="J17" s="432"/>
    </row>
    <row r="18">
      <c r="A18" s="338">
        <v>10.0</v>
      </c>
      <c r="B18" s="338">
        <v>1200010.0</v>
      </c>
      <c r="C18" s="455" t="s">
        <v>6330</v>
      </c>
      <c r="D18" s="345" t="s">
        <v>73</v>
      </c>
      <c r="E18" s="329">
        <v>96000.0</v>
      </c>
      <c r="F18" s="305">
        <v>96000.0</v>
      </c>
      <c r="G18" s="305">
        <f t="shared" si="2"/>
        <v>0</v>
      </c>
      <c r="H18" s="230" t="s">
        <v>1449</v>
      </c>
      <c r="I18" s="359" t="s">
        <v>3660</v>
      </c>
      <c r="J18" s="331"/>
    </row>
    <row r="19">
      <c r="A19" s="338">
        <v>11.0</v>
      </c>
      <c r="B19" s="338">
        <v>1200011.0</v>
      </c>
      <c r="C19" s="339" t="s">
        <v>4727</v>
      </c>
      <c r="D19" s="345" t="s">
        <v>73</v>
      </c>
      <c r="E19" s="330">
        <v>489091.0</v>
      </c>
      <c r="F19" s="304">
        <v>489091.0</v>
      </c>
      <c r="G19" s="304">
        <f t="shared" si="2"/>
        <v>0</v>
      </c>
      <c r="H19" s="228" t="s">
        <v>4728</v>
      </c>
      <c r="I19" s="360" t="s">
        <v>4020</v>
      </c>
      <c r="J19" s="432"/>
    </row>
    <row r="20">
      <c r="A20" s="338">
        <v>12.0</v>
      </c>
      <c r="B20" s="338">
        <v>1200012.0</v>
      </c>
      <c r="C20" s="339" t="s">
        <v>5027</v>
      </c>
      <c r="D20" s="345" t="s">
        <v>73</v>
      </c>
      <c r="E20" s="329">
        <v>100000.0</v>
      </c>
      <c r="F20" s="305">
        <v>100000.0</v>
      </c>
      <c r="G20" s="305">
        <f t="shared" si="2"/>
        <v>0</v>
      </c>
      <c r="H20" s="230" t="s">
        <v>5028</v>
      </c>
      <c r="I20" s="359" t="s">
        <v>3587</v>
      </c>
      <c r="J20" s="331"/>
    </row>
    <row r="21">
      <c r="A21" s="338">
        <v>13.0</v>
      </c>
      <c r="B21" s="338">
        <v>1200013.0</v>
      </c>
      <c r="C21" s="339" t="s">
        <v>5830</v>
      </c>
      <c r="D21" s="345" t="s">
        <v>73</v>
      </c>
      <c r="E21" s="330">
        <v>99893.0</v>
      </c>
      <c r="F21" s="304">
        <v>99893.0</v>
      </c>
      <c r="G21" s="304">
        <f t="shared" si="2"/>
        <v>0</v>
      </c>
      <c r="H21" s="228" t="s">
        <v>4845</v>
      </c>
      <c r="I21" s="360" t="s">
        <v>3587</v>
      </c>
      <c r="J21" s="432"/>
    </row>
    <row r="22">
      <c r="A22" s="338">
        <v>14.0</v>
      </c>
      <c r="B22" s="338">
        <v>1200014.0</v>
      </c>
      <c r="C22" s="339" t="s">
        <v>4734</v>
      </c>
      <c r="D22" s="345" t="s">
        <v>73</v>
      </c>
      <c r="E22" s="329">
        <v>100000.0</v>
      </c>
      <c r="F22" s="305">
        <v>100000.0</v>
      </c>
      <c r="G22" s="305">
        <f t="shared" si="2"/>
        <v>0</v>
      </c>
      <c r="H22" s="255" t="s">
        <v>4226</v>
      </c>
      <c r="I22" s="359" t="s">
        <v>3587</v>
      </c>
      <c r="J22" s="437"/>
    </row>
    <row r="23">
      <c r="A23" s="429">
        <v>15.0</v>
      </c>
      <c r="B23" s="429">
        <v>1200015.0</v>
      </c>
      <c r="C23" s="456" t="s">
        <v>7189</v>
      </c>
      <c r="D23" s="439" t="s">
        <v>71</v>
      </c>
      <c r="E23" s="330">
        <v>100000.0</v>
      </c>
      <c r="F23" s="304">
        <v>80000.0</v>
      </c>
      <c r="G23" s="304">
        <f t="shared" si="2"/>
        <v>20000</v>
      </c>
      <c r="H23" s="311" t="s">
        <v>4226</v>
      </c>
      <c r="I23" s="360" t="s">
        <v>3660</v>
      </c>
      <c r="J23" s="432"/>
    </row>
    <row r="24">
      <c r="A24" s="433">
        <v>16.0</v>
      </c>
      <c r="B24" s="433">
        <v>1200016.0</v>
      </c>
      <c r="C24" s="457" t="s">
        <v>7190</v>
      </c>
      <c r="D24" s="444" t="s">
        <v>71</v>
      </c>
      <c r="E24" s="329">
        <v>100000.0</v>
      </c>
      <c r="F24" s="305">
        <v>80000.0</v>
      </c>
      <c r="G24" s="305">
        <f t="shared" si="2"/>
        <v>20000</v>
      </c>
      <c r="H24" s="255" t="s">
        <v>4226</v>
      </c>
      <c r="I24" s="359" t="s">
        <v>3660</v>
      </c>
      <c r="J24" s="331"/>
    </row>
    <row r="25">
      <c r="A25" s="338">
        <v>17.0</v>
      </c>
      <c r="B25" s="338">
        <v>1200017.0</v>
      </c>
      <c r="C25" s="339" t="s">
        <v>4666</v>
      </c>
      <c r="D25" s="345" t="s">
        <v>73</v>
      </c>
      <c r="E25" s="330">
        <v>100000.0</v>
      </c>
      <c r="F25" s="304">
        <v>100000.0</v>
      </c>
      <c r="G25" s="304">
        <f t="shared" si="2"/>
        <v>0</v>
      </c>
      <c r="H25" s="228" t="s">
        <v>4667</v>
      </c>
      <c r="I25" s="360" t="s">
        <v>3587</v>
      </c>
      <c r="J25" s="432"/>
    </row>
    <row r="26">
      <c r="A26" s="338">
        <v>18.0</v>
      </c>
      <c r="B26" s="338">
        <v>1200018.0</v>
      </c>
      <c r="C26" s="339" t="s">
        <v>6427</v>
      </c>
      <c r="D26" s="345" t="s">
        <v>73</v>
      </c>
      <c r="E26" s="329">
        <v>198800.0</v>
      </c>
      <c r="F26" s="305">
        <v>113600.0</v>
      </c>
      <c r="G26" s="305">
        <f t="shared" si="2"/>
        <v>85200</v>
      </c>
      <c r="H26" s="230" t="s">
        <v>3762</v>
      </c>
      <c r="I26" s="359" t="s">
        <v>3546</v>
      </c>
      <c r="J26" s="331"/>
    </row>
    <row r="27">
      <c r="A27" s="429">
        <v>19.0</v>
      </c>
      <c r="B27" s="429">
        <v>1200019.0</v>
      </c>
      <c r="C27" s="456" t="s">
        <v>7191</v>
      </c>
      <c r="D27" s="439" t="s">
        <v>71</v>
      </c>
      <c r="E27" s="330">
        <v>385000.0</v>
      </c>
      <c r="F27" s="304">
        <v>92000.0</v>
      </c>
      <c r="G27" s="304">
        <f t="shared" si="2"/>
        <v>293000</v>
      </c>
      <c r="H27" s="228" t="s">
        <v>4738</v>
      </c>
      <c r="I27" s="360" t="s">
        <v>4020</v>
      </c>
      <c r="J27" s="432"/>
    </row>
    <row r="28">
      <c r="A28" s="433">
        <v>20.0</v>
      </c>
      <c r="B28" s="433">
        <v>1200020.0</v>
      </c>
      <c r="C28" s="457" t="s">
        <v>7192</v>
      </c>
      <c r="D28" s="444" t="s">
        <v>71</v>
      </c>
      <c r="E28" s="329">
        <v>100000.0</v>
      </c>
      <c r="F28" s="305">
        <v>0.0</v>
      </c>
      <c r="G28" s="305">
        <f t="shared" si="2"/>
        <v>100000</v>
      </c>
      <c r="H28" s="230" t="s">
        <v>7193</v>
      </c>
      <c r="I28" s="359" t="s">
        <v>3587</v>
      </c>
      <c r="J28" s="331"/>
    </row>
    <row r="29">
      <c r="A29" s="338">
        <v>21.0</v>
      </c>
      <c r="B29" s="338">
        <v>1200021.0</v>
      </c>
      <c r="C29" s="339" t="s">
        <v>5310</v>
      </c>
      <c r="D29" s="345" t="s">
        <v>73</v>
      </c>
      <c r="E29" s="330">
        <v>150000.0</v>
      </c>
      <c r="F29" s="304">
        <v>150000.0</v>
      </c>
      <c r="G29" s="304">
        <f t="shared" si="2"/>
        <v>0</v>
      </c>
      <c r="H29" s="228" t="s">
        <v>4525</v>
      </c>
      <c r="I29" s="360" t="s">
        <v>3546</v>
      </c>
      <c r="J29" s="432"/>
    </row>
    <row r="30">
      <c r="A30" s="338">
        <v>22.0</v>
      </c>
      <c r="B30" s="338">
        <v>1200022.0</v>
      </c>
      <c r="C30" s="339" t="s">
        <v>5398</v>
      </c>
      <c r="D30" s="345" t="s">
        <v>73</v>
      </c>
      <c r="E30" s="329">
        <v>95000.0</v>
      </c>
      <c r="F30" s="305">
        <v>95000.0</v>
      </c>
      <c r="G30" s="305">
        <f t="shared" si="2"/>
        <v>0</v>
      </c>
      <c r="H30" s="230" t="s">
        <v>5399</v>
      </c>
      <c r="I30" s="359" t="s">
        <v>3587</v>
      </c>
      <c r="J30" s="331"/>
    </row>
    <row r="31">
      <c r="A31" s="429">
        <v>23.0</v>
      </c>
      <c r="B31" s="429">
        <v>1200023.0</v>
      </c>
      <c r="C31" s="456" t="s">
        <v>7194</v>
      </c>
      <c r="D31" s="439" t="s">
        <v>71</v>
      </c>
      <c r="E31" s="330">
        <v>100000.0</v>
      </c>
      <c r="F31" s="304">
        <v>85000.0</v>
      </c>
      <c r="G31" s="304">
        <f t="shared" si="2"/>
        <v>15000</v>
      </c>
      <c r="H31" s="228" t="s">
        <v>7195</v>
      </c>
      <c r="I31" s="360" t="s">
        <v>3546</v>
      </c>
      <c r="J31" s="432"/>
    </row>
    <row r="32">
      <c r="A32" s="433">
        <v>24.0</v>
      </c>
      <c r="B32" s="433">
        <v>1200024.0</v>
      </c>
      <c r="C32" s="457" t="s">
        <v>7196</v>
      </c>
      <c r="D32" s="444" t="s">
        <v>71</v>
      </c>
      <c r="E32" s="329">
        <v>199641.0</v>
      </c>
      <c r="F32" s="305">
        <v>111798.4</v>
      </c>
      <c r="G32" s="305">
        <f t="shared" si="2"/>
        <v>87842.6</v>
      </c>
      <c r="H32" s="230" t="s">
        <v>7197</v>
      </c>
      <c r="I32" s="359" t="s">
        <v>3546</v>
      </c>
      <c r="J32" s="331"/>
    </row>
    <row r="33">
      <c r="A33" s="429">
        <v>25.0</v>
      </c>
      <c r="B33" s="429">
        <v>1200025.0</v>
      </c>
      <c r="C33" s="456" t="s">
        <v>7198</v>
      </c>
      <c r="D33" s="439" t="s">
        <v>71</v>
      </c>
      <c r="E33" s="330">
        <v>148125.0</v>
      </c>
      <c r="F33" s="304">
        <v>103686.8</v>
      </c>
      <c r="G33" s="304">
        <f t="shared" si="2"/>
        <v>44438.2</v>
      </c>
      <c r="H33" s="228" t="s">
        <v>2290</v>
      </c>
      <c r="I33" s="360" t="s">
        <v>3546</v>
      </c>
      <c r="J33" s="432"/>
    </row>
    <row r="34">
      <c r="A34" s="433">
        <v>26.0</v>
      </c>
      <c r="B34" s="433">
        <v>1200026.0</v>
      </c>
      <c r="C34" s="457" t="s">
        <v>7199</v>
      </c>
      <c r="D34" s="444" t="s">
        <v>71</v>
      </c>
      <c r="E34" s="329">
        <v>155000.0</v>
      </c>
      <c r="F34" s="305">
        <v>121500.0</v>
      </c>
      <c r="G34" s="305">
        <f t="shared" si="2"/>
        <v>33500</v>
      </c>
      <c r="H34" s="230" t="s">
        <v>7200</v>
      </c>
      <c r="I34" s="359" t="s">
        <v>4311</v>
      </c>
      <c r="J34" s="331"/>
    </row>
    <row r="35">
      <c r="A35" s="429">
        <v>27.0</v>
      </c>
      <c r="B35" s="429">
        <v>1200027.0</v>
      </c>
      <c r="C35" s="456" t="s">
        <v>7201</v>
      </c>
      <c r="D35" s="439" t="s">
        <v>71</v>
      </c>
      <c r="E35" s="330">
        <v>500000.0</v>
      </c>
      <c r="F35" s="304">
        <v>345000.0</v>
      </c>
      <c r="G35" s="304">
        <f t="shared" si="2"/>
        <v>155000</v>
      </c>
      <c r="H35" s="228" t="s">
        <v>4004</v>
      </c>
      <c r="I35" s="360" t="s">
        <v>4020</v>
      </c>
      <c r="J35" s="432"/>
    </row>
    <row r="36">
      <c r="A36" s="433">
        <v>28.0</v>
      </c>
      <c r="B36" s="433">
        <v>1200028.0</v>
      </c>
      <c r="C36" s="457" t="s">
        <v>7202</v>
      </c>
      <c r="D36" s="444" t="s">
        <v>71</v>
      </c>
      <c r="E36" s="329">
        <v>200000.0</v>
      </c>
      <c r="F36" s="305">
        <v>112000.0</v>
      </c>
      <c r="G36" s="305">
        <f t="shared" si="2"/>
        <v>88000</v>
      </c>
      <c r="H36" s="230" t="s">
        <v>4004</v>
      </c>
      <c r="I36" s="359" t="s">
        <v>3546</v>
      </c>
      <c r="J36" s="437"/>
    </row>
    <row r="37">
      <c r="A37" s="429">
        <v>29.0</v>
      </c>
      <c r="B37" s="429">
        <v>1200029.0</v>
      </c>
      <c r="C37" s="456" t="s">
        <v>7203</v>
      </c>
      <c r="D37" s="439" t="s">
        <v>71</v>
      </c>
      <c r="E37" s="330">
        <v>200000.0</v>
      </c>
      <c r="F37" s="304">
        <v>24000.0</v>
      </c>
      <c r="G37" s="304">
        <f t="shared" si="2"/>
        <v>176000</v>
      </c>
      <c r="H37" s="228" t="s">
        <v>4004</v>
      </c>
      <c r="I37" s="360" t="s">
        <v>3546</v>
      </c>
      <c r="J37" s="432"/>
    </row>
    <row r="38">
      <c r="A38" s="433">
        <v>30.0</v>
      </c>
      <c r="B38" s="433">
        <v>1200030.0</v>
      </c>
      <c r="C38" s="457" t="s">
        <v>7204</v>
      </c>
      <c r="D38" s="444" t="s">
        <v>71</v>
      </c>
      <c r="E38" s="329">
        <v>300000.0</v>
      </c>
      <c r="F38" s="305">
        <v>147000.0</v>
      </c>
      <c r="G38" s="305">
        <f t="shared" si="2"/>
        <v>153000</v>
      </c>
      <c r="H38" s="230" t="s">
        <v>4004</v>
      </c>
      <c r="I38" s="359" t="s">
        <v>4311</v>
      </c>
      <c r="J38" s="331"/>
    </row>
    <row r="39">
      <c r="A39" s="338">
        <v>31.0</v>
      </c>
      <c r="B39" s="338">
        <v>1200031.0</v>
      </c>
      <c r="C39" s="339" t="s">
        <v>5087</v>
      </c>
      <c r="D39" s="345" t="s">
        <v>73</v>
      </c>
      <c r="E39" s="330">
        <v>100000.0</v>
      </c>
      <c r="F39" s="304">
        <v>100000.0</v>
      </c>
      <c r="G39" s="304">
        <f t="shared" si="2"/>
        <v>0</v>
      </c>
      <c r="H39" s="228" t="s">
        <v>3594</v>
      </c>
      <c r="I39" s="360" t="s">
        <v>3587</v>
      </c>
      <c r="J39" s="432"/>
    </row>
    <row r="40">
      <c r="A40" s="433">
        <v>32.0</v>
      </c>
      <c r="B40" s="433">
        <v>1200032.0</v>
      </c>
      <c r="C40" s="457" t="s">
        <v>7205</v>
      </c>
      <c r="D40" s="444" t="s">
        <v>71</v>
      </c>
      <c r="E40" s="329">
        <v>175000.0</v>
      </c>
      <c r="F40" s="305">
        <v>142500.0</v>
      </c>
      <c r="G40" s="305">
        <f t="shared" si="2"/>
        <v>32500</v>
      </c>
      <c r="H40" s="230" t="s">
        <v>7206</v>
      </c>
      <c r="I40" s="359" t="s">
        <v>3546</v>
      </c>
      <c r="J40" s="331"/>
    </row>
    <row r="41">
      <c r="A41" s="338">
        <v>33.0</v>
      </c>
      <c r="B41" s="338">
        <v>1200033.0</v>
      </c>
      <c r="C41" s="339" t="s">
        <v>4624</v>
      </c>
      <c r="D41" s="345" t="s">
        <v>73</v>
      </c>
      <c r="E41" s="330">
        <v>145000.0</v>
      </c>
      <c r="F41" s="304">
        <v>145000.0</v>
      </c>
      <c r="G41" s="304">
        <f t="shared" si="2"/>
        <v>0</v>
      </c>
      <c r="H41" s="228" t="s">
        <v>4050</v>
      </c>
      <c r="I41" s="360" t="s">
        <v>3546</v>
      </c>
      <c r="J41" s="432"/>
    </row>
    <row r="42">
      <c r="A42" s="338">
        <v>34.0</v>
      </c>
      <c r="B42" s="338">
        <v>1200034.0</v>
      </c>
      <c r="C42" s="339" t="s">
        <v>5891</v>
      </c>
      <c r="D42" s="345" t="s">
        <v>73</v>
      </c>
      <c r="E42" s="329">
        <v>245000.0</v>
      </c>
      <c r="F42" s="305">
        <v>245000.0</v>
      </c>
      <c r="G42" s="305">
        <f t="shared" si="2"/>
        <v>0</v>
      </c>
      <c r="H42" s="230" t="s">
        <v>4050</v>
      </c>
      <c r="I42" s="359" t="s">
        <v>4311</v>
      </c>
      <c r="J42" s="331"/>
    </row>
    <row r="43">
      <c r="A43" s="338">
        <v>35.0</v>
      </c>
      <c r="B43" s="338">
        <v>1200035.0</v>
      </c>
      <c r="C43" s="339" t="s">
        <v>4560</v>
      </c>
      <c r="D43" s="345" t="s">
        <v>73</v>
      </c>
      <c r="E43" s="330">
        <v>97000.0</v>
      </c>
      <c r="F43" s="304">
        <v>97000.0</v>
      </c>
      <c r="G43" s="304">
        <f t="shared" si="2"/>
        <v>0</v>
      </c>
      <c r="H43" s="228" t="s">
        <v>2929</v>
      </c>
      <c r="I43" s="360" t="s">
        <v>3587</v>
      </c>
      <c r="J43" s="432"/>
    </row>
    <row r="44">
      <c r="A44" s="338">
        <v>36.0</v>
      </c>
      <c r="B44" s="338">
        <v>1200036.0</v>
      </c>
      <c r="C44" s="339" t="s">
        <v>4934</v>
      </c>
      <c r="D44" s="345" t="s">
        <v>73</v>
      </c>
      <c r="E44" s="329">
        <v>90000.0</v>
      </c>
      <c r="F44" s="305">
        <v>90000.0</v>
      </c>
      <c r="G44" s="305">
        <f t="shared" si="2"/>
        <v>0</v>
      </c>
      <c r="H44" s="230" t="s">
        <v>4084</v>
      </c>
      <c r="I44" s="359" t="s">
        <v>3660</v>
      </c>
      <c r="J44" s="331"/>
    </row>
    <row r="45">
      <c r="A45" s="429">
        <v>37.0</v>
      </c>
      <c r="B45" s="429">
        <v>1200037.0</v>
      </c>
      <c r="C45" s="456" t="s">
        <v>7207</v>
      </c>
      <c r="D45" s="439" t="s">
        <v>71</v>
      </c>
      <c r="E45" s="330">
        <v>150000.0</v>
      </c>
      <c r="F45" s="304">
        <v>101000.0</v>
      </c>
      <c r="G45" s="304">
        <f t="shared" si="2"/>
        <v>49000</v>
      </c>
      <c r="H45" s="228" t="s">
        <v>7195</v>
      </c>
      <c r="I45" s="360" t="s">
        <v>3546</v>
      </c>
      <c r="J45" s="432"/>
    </row>
    <row r="46">
      <c r="A46" s="433">
        <v>38.0</v>
      </c>
      <c r="B46" s="433">
        <v>1200038.0</v>
      </c>
      <c r="C46" s="457" t="s">
        <v>7208</v>
      </c>
      <c r="D46" s="444" t="s">
        <v>71</v>
      </c>
      <c r="E46" s="329">
        <v>390000.0</v>
      </c>
      <c r="F46" s="305">
        <v>238800.0</v>
      </c>
      <c r="G46" s="305">
        <f t="shared" si="2"/>
        <v>151200</v>
      </c>
      <c r="H46" s="230" t="s">
        <v>7209</v>
      </c>
      <c r="I46" s="359" t="s">
        <v>4020</v>
      </c>
      <c r="J46" s="331"/>
    </row>
    <row r="47">
      <c r="A47" s="338">
        <v>39.0</v>
      </c>
      <c r="B47" s="338">
        <v>1200039.0</v>
      </c>
      <c r="C47" s="339" t="s">
        <v>6430</v>
      </c>
      <c r="D47" s="345" t="s">
        <v>73</v>
      </c>
      <c r="E47" s="330">
        <v>350000.0</v>
      </c>
      <c r="F47" s="304">
        <v>290000.0</v>
      </c>
      <c r="G47" s="304">
        <f t="shared" si="2"/>
        <v>60000</v>
      </c>
      <c r="H47" s="228" t="s">
        <v>6431</v>
      </c>
      <c r="I47" s="360" t="s">
        <v>4020</v>
      </c>
      <c r="J47" s="432"/>
    </row>
    <row r="48">
      <c r="A48" s="433">
        <v>40.0</v>
      </c>
      <c r="B48" s="433">
        <v>1200040.0</v>
      </c>
      <c r="C48" s="457" t="s">
        <v>7210</v>
      </c>
      <c r="D48" s="444" t="s">
        <v>71</v>
      </c>
      <c r="E48" s="329">
        <v>200000.0</v>
      </c>
      <c r="F48" s="305">
        <v>24000.0</v>
      </c>
      <c r="G48" s="305">
        <f t="shared" si="2"/>
        <v>176000</v>
      </c>
      <c r="H48" s="230" t="s">
        <v>7211</v>
      </c>
      <c r="I48" s="359" t="s">
        <v>3546</v>
      </c>
      <c r="J48" s="437"/>
    </row>
    <row r="49">
      <c r="A49" s="429">
        <v>41.0</v>
      </c>
      <c r="B49" s="429">
        <v>1200041.0</v>
      </c>
      <c r="C49" s="456" t="s">
        <v>7212</v>
      </c>
      <c r="D49" s="439" t="s">
        <v>71</v>
      </c>
      <c r="E49" s="330">
        <v>200000.0</v>
      </c>
      <c r="F49" s="304">
        <v>39999.99</v>
      </c>
      <c r="G49" s="304">
        <f t="shared" si="2"/>
        <v>160000.01</v>
      </c>
      <c r="H49" s="228" t="s">
        <v>4206</v>
      </c>
      <c r="I49" s="360" t="s">
        <v>3546</v>
      </c>
      <c r="J49" s="432"/>
    </row>
    <row r="50">
      <c r="A50" s="433">
        <v>42.0</v>
      </c>
      <c r="B50" s="433">
        <v>1200042.0</v>
      </c>
      <c r="C50" s="457" t="s">
        <v>7213</v>
      </c>
      <c r="D50" s="444" t="s">
        <v>71</v>
      </c>
      <c r="E50" s="329">
        <v>60000.0</v>
      </c>
      <c r="F50" s="305">
        <v>12000.0</v>
      </c>
      <c r="G50" s="305">
        <f t="shared" si="2"/>
        <v>48000</v>
      </c>
      <c r="H50" s="230" t="s">
        <v>7211</v>
      </c>
      <c r="I50" s="359" t="s">
        <v>3546</v>
      </c>
      <c r="J50" s="331"/>
    </row>
    <row r="51">
      <c r="A51" s="338">
        <v>43.0</v>
      </c>
      <c r="B51" s="338">
        <v>1200043.0</v>
      </c>
      <c r="C51" s="339" t="s">
        <v>5031</v>
      </c>
      <c r="D51" s="345" t="s">
        <v>73</v>
      </c>
      <c r="E51" s="330">
        <v>198750.0</v>
      </c>
      <c r="F51" s="304">
        <v>198750.0</v>
      </c>
      <c r="G51" s="304">
        <f t="shared" si="2"/>
        <v>0</v>
      </c>
      <c r="H51" s="228" t="s">
        <v>2290</v>
      </c>
      <c r="I51" s="360" t="s">
        <v>3546</v>
      </c>
      <c r="J51" s="432"/>
    </row>
    <row r="52">
      <c r="A52" s="338">
        <v>44.0</v>
      </c>
      <c r="B52" s="338">
        <v>1200044.0</v>
      </c>
      <c r="C52" s="339" t="s">
        <v>4702</v>
      </c>
      <c r="D52" s="345" t="s">
        <v>73</v>
      </c>
      <c r="E52" s="329">
        <v>100000.0</v>
      </c>
      <c r="F52" s="305">
        <v>100000.0</v>
      </c>
      <c r="G52" s="305">
        <f t="shared" si="2"/>
        <v>0</v>
      </c>
      <c r="H52" s="230" t="s">
        <v>1053</v>
      </c>
      <c r="I52" s="359" t="s">
        <v>3587</v>
      </c>
      <c r="J52" s="437"/>
    </row>
    <row r="53">
      <c r="A53" s="429">
        <v>45.0</v>
      </c>
      <c r="B53" s="429">
        <v>1200045.0</v>
      </c>
      <c r="C53" s="456" t="s">
        <v>7214</v>
      </c>
      <c r="D53" s="439" t="s">
        <v>71</v>
      </c>
      <c r="E53" s="330">
        <v>100000.0</v>
      </c>
      <c r="F53" s="304">
        <v>24000.0</v>
      </c>
      <c r="G53" s="304">
        <f t="shared" si="2"/>
        <v>76000</v>
      </c>
      <c r="H53" s="228" t="s">
        <v>7215</v>
      </c>
      <c r="I53" s="360" t="s">
        <v>3587</v>
      </c>
      <c r="J53" s="432"/>
    </row>
    <row r="54">
      <c r="A54" s="433">
        <v>46.0</v>
      </c>
      <c r="B54" s="433">
        <v>1200046.0</v>
      </c>
      <c r="C54" s="457" t="s">
        <v>7216</v>
      </c>
      <c r="D54" s="444" t="s">
        <v>71</v>
      </c>
      <c r="E54" s="329">
        <v>286000.0</v>
      </c>
      <c r="F54" s="305">
        <v>243099.0</v>
      </c>
      <c r="G54" s="305">
        <f t="shared" si="2"/>
        <v>42901</v>
      </c>
      <c r="H54" s="230" t="s">
        <v>5392</v>
      </c>
      <c r="I54" s="359" t="s">
        <v>4311</v>
      </c>
      <c r="J54" s="331"/>
    </row>
    <row r="55">
      <c r="A55" s="458">
        <v>47.0</v>
      </c>
      <c r="B55" s="458">
        <v>1200047.0</v>
      </c>
      <c r="C55" s="459" t="s">
        <v>5422</v>
      </c>
      <c r="D55" s="345" t="s">
        <v>73</v>
      </c>
      <c r="E55" s="330">
        <v>24890.0</v>
      </c>
      <c r="F55" s="304">
        <v>24890.0</v>
      </c>
      <c r="G55" s="304">
        <f t="shared" si="2"/>
        <v>0</v>
      </c>
      <c r="H55" s="228" t="s">
        <v>5423</v>
      </c>
      <c r="I55" s="360" t="s">
        <v>3546</v>
      </c>
      <c r="J55" s="438"/>
    </row>
    <row r="56">
      <c r="A56" s="338">
        <v>48.0</v>
      </c>
      <c r="B56" s="338">
        <v>1200048.0</v>
      </c>
      <c r="C56" s="339" t="s">
        <v>5786</v>
      </c>
      <c r="D56" s="345" t="s">
        <v>73</v>
      </c>
      <c r="E56" s="329">
        <v>100000.0</v>
      </c>
      <c r="F56" s="305">
        <v>100000.0</v>
      </c>
      <c r="G56" s="305">
        <f t="shared" si="2"/>
        <v>0</v>
      </c>
      <c r="H56" s="230" t="s">
        <v>509</v>
      </c>
      <c r="I56" s="359" t="s">
        <v>3587</v>
      </c>
      <c r="J56" s="331"/>
    </row>
    <row r="57">
      <c r="A57" s="338">
        <v>49.0</v>
      </c>
      <c r="B57" s="338">
        <v>1200049.0</v>
      </c>
      <c r="C57" s="339" t="s">
        <v>6161</v>
      </c>
      <c r="D57" s="345" t="s">
        <v>73</v>
      </c>
      <c r="E57" s="330">
        <v>88952.0</v>
      </c>
      <c r="F57" s="304">
        <v>88952.0</v>
      </c>
      <c r="G57" s="304">
        <f t="shared" si="2"/>
        <v>0</v>
      </c>
      <c r="H57" s="228" t="s">
        <v>3873</v>
      </c>
      <c r="I57" s="360" t="s">
        <v>3660</v>
      </c>
      <c r="J57" s="432"/>
    </row>
    <row r="58">
      <c r="A58" s="338">
        <v>50.0</v>
      </c>
      <c r="B58" s="338">
        <v>1200050.0</v>
      </c>
      <c r="C58" s="339" t="s">
        <v>4627</v>
      </c>
      <c r="D58" s="345" t="s">
        <v>73</v>
      </c>
      <c r="E58" s="329">
        <v>90000.0</v>
      </c>
      <c r="F58" s="305">
        <v>90000.0</v>
      </c>
      <c r="G58" s="305">
        <f t="shared" si="2"/>
        <v>0</v>
      </c>
      <c r="H58" s="230" t="s">
        <v>3437</v>
      </c>
      <c r="I58" s="359" t="s">
        <v>3546</v>
      </c>
      <c r="J58" s="331"/>
    </row>
    <row r="59">
      <c r="A59" s="338">
        <v>51.0</v>
      </c>
      <c r="B59" s="338">
        <v>1200051.0</v>
      </c>
      <c r="C59" s="339" t="s">
        <v>6015</v>
      </c>
      <c r="D59" s="345" t="s">
        <v>73</v>
      </c>
      <c r="E59" s="330">
        <v>112000.0</v>
      </c>
      <c r="F59" s="304">
        <v>112000.0</v>
      </c>
      <c r="G59" s="304">
        <f t="shared" si="2"/>
        <v>0</v>
      </c>
      <c r="H59" s="228" t="s">
        <v>3052</v>
      </c>
      <c r="I59" s="360" t="s">
        <v>3546</v>
      </c>
      <c r="J59" s="432"/>
    </row>
    <row r="60">
      <c r="A60" s="445">
        <v>52.0</v>
      </c>
      <c r="B60" s="445">
        <v>1200052.0</v>
      </c>
      <c r="C60" s="446" t="s">
        <v>5447</v>
      </c>
      <c r="D60" s="345" t="s">
        <v>73</v>
      </c>
      <c r="E60" s="329">
        <v>30000.0</v>
      </c>
      <c r="F60" s="305">
        <v>30000.0</v>
      </c>
      <c r="G60" s="305">
        <f t="shared" si="2"/>
        <v>0</v>
      </c>
      <c r="H60" s="230" t="s">
        <v>5448</v>
      </c>
      <c r="I60" s="359" t="s">
        <v>3546</v>
      </c>
      <c r="J60" s="331"/>
    </row>
    <row r="61">
      <c r="A61" s="338">
        <v>53.0</v>
      </c>
      <c r="B61" s="338">
        <v>1200053.0</v>
      </c>
      <c r="C61" s="339" t="s">
        <v>6093</v>
      </c>
      <c r="D61" s="345" t="s">
        <v>73</v>
      </c>
      <c r="E61" s="330">
        <v>85260.0</v>
      </c>
      <c r="F61" s="304">
        <v>85260.0</v>
      </c>
      <c r="G61" s="304">
        <f t="shared" si="2"/>
        <v>0</v>
      </c>
      <c r="H61" s="228" t="s">
        <v>1502</v>
      </c>
      <c r="I61" s="360" t="s">
        <v>3660</v>
      </c>
      <c r="J61" s="432"/>
    </row>
    <row r="62">
      <c r="A62" s="338">
        <v>54.0</v>
      </c>
      <c r="B62" s="338">
        <v>1200054.0</v>
      </c>
      <c r="C62" s="339" t="s">
        <v>6138</v>
      </c>
      <c r="D62" s="345" t="s">
        <v>73</v>
      </c>
      <c r="E62" s="329">
        <v>126000.0</v>
      </c>
      <c r="F62" s="305">
        <v>107100.0</v>
      </c>
      <c r="G62" s="305">
        <f t="shared" si="2"/>
        <v>18900</v>
      </c>
      <c r="H62" s="230" t="s">
        <v>5939</v>
      </c>
      <c r="I62" s="359" t="s">
        <v>3546</v>
      </c>
      <c r="J62" s="331"/>
    </row>
    <row r="63">
      <c r="A63" s="429">
        <v>55.0</v>
      </c>
      <c r="B63" s="429">
        <v>1200055.0</v>
      </c>
      <c r="C63" s="456" t="s">
        <v>7217</v>
      </c>
      <c r="D63" s="439" t="s">
        <v>71</v>
      </c>
      <c r="E63" s="330">
        <v>84000.0</v>
      </c>
      <c r="F63" s="304">
        <v>36000.0</v>
      </c>
      <c r="G63" s="304">
        <f t="shared" si="2"/>
        <v>48000</v>
      </c>
      <c r="H63" s="228" t="s">
        <v>7218</v>
      </c>
      <c r="I63" s="360" t="s">
        <v>3546</v>
      </c>
      <c r="J63" s="432"/>
    </row>
    <row r="64">
      <c r="A64" s="338">
        <v>56.0</v>
      </c>
      <c r="B64" s="338">
        <v>1200056.0</v>
      </c>
      <c r="C64" s="339" t="s">
        <v>4482</v>
      </c>
      <c r="D64" s="345" t="s">
        <v>73</v>
      </c>
      <c r="E64" s="329">
        <v>45000.0</v>
      </c>
      <c r="F64" s="305">
        <v>45000.0</v>
      </c>
      <c r="G64" s="305">
        <f t="shared" si="2"/>
        <v>0</v>
      </c>
      <c r="H64" s="230" t="s">
        <v>4483</v>
      </c>
      <c r="I64" s="359" t="s">
        <v>3660</v>
      </c>
      <c r="J64" s="331"/>
    </row>
    <row r="65">
      <c r="A65" s="429">
        <v>57.0</v>
      </c>
      <c r="B65" s="429">
        <v>1200057.0</v>
      </c>
      <c r="C65" s="456" t="s">
        <v>7219</v>
      </c>
      <c r="D65" s="439" t="s">
        <v>71</v>
      </c>
      <c r="E65" s="330">
        <v>180000.0</v>
      </c>
      <c r="F65" s="304">
        <v>136000.0</v>
      </c>
      <c r="G65" s="304">
        <f t="shared" si="2"/>
        <v>44000</v>
      </c>
      <c r="H65" s="228" t="s">
        <v>2455</v>
      </c>
      <c r="I65" s="360" t="s">
        <v>3546</v>
      </c>
      <c r="J65" s="432"/>
    </row>
    <row r="66">
      <c r="A66" s="338">
        <v>58.0</v>
      </c>
      <c r="B66" s="338">
        <v>1200058.0</v>
      </c>
      <c r="C66" s="339" t="s">
        <v>6106</v>
      </c>
      <c r="D66" s="345" t="s">
        <v>73</v>
      </c>
      <c r="E66" s="329">
        <v>200000.0</v>
      </c>
      <c r="F66" s="305">
        <v>200000.0</v>
      </c>
      <c r="G66" s="305">
        <f t="shared" si="2"/>
        <v>0</v>
      </c>
      <c r="H66" s="230" t="s">
        <v>3437</v>
      </c>
      <c r="I66" s="359" t="s">
        <v>3546</v>
      </c>
      <c r="J66" s="331"/>
    </row>
    <row r="67">
      <c r="A67" s="429">
        <v>59.0</v>
      </c>
      <c r="B67" s="429">
        <v>1200059.0</v>
      </c>
      <c r="C67" s="456" t="s">
        <v>7220</v>
      </c>
      <c r="D67" s="439" t="s">
        <v>71</v>
      </c>
      <c r="E67" s="330">
        <v>300000.0</v>
      </c>
      <c r="F67" s="304">
        <v>255000.0</v>
      </c>
      <c r="G67" s="304">
        <f t="shared" si="2"/>
        <v>45000</v>
      </c>
      <c r="H67" s="228" t="s">
        <v>7221</v>
      </c>
      <c r="I67" s="360" t="s">
        <v>4311</v>
      </c>
      <c r="J67" s="432"/>
    </row>
    <row r="68">
      <c r="A68" s="433">
        <v>60.0</v>
      </c>
      <c r="B68" s="433">
        <v>1200060.0</v>
      </c>
      <c r="C68" s="457" t="s">
        <v>7222</v>
      </c>
      <c r="D68" s="444" t="s">
        <v>71</v>
      </c>
      <c r="E68" s="329">
        <v>97200.0</v>
      </c>
      <c r="F68" s="305">
        <v>54432.0</v>
      </c>
      <c r="G68" s="305">
        <f t="shared" si="2"/>
        <v>42768</v>
      </c>
      <c r="H68" s="230" t="s">
        <v>7223</v>
      </c>
      <c r="I68" s="359" t="s">
        <v>3587</v>
      </c>
      <c r="J68" s="331"/>
    </row>
    <row r="69">
      <c r="A69" s="338">
        <v>61.0</v>
      </c>
      <c r="B69" s="338">
        <v>1200061.0</v>
      </c>
      <c r="C69" s="339" t="s">
        <v>4553</v>
      </c>
      <c r="D69" s="345" t="s">
        <v>73</v>
      </c>
      <c r="E69" s="330">
        <v>75000.0</v>
      </c>
      <c r="F69" s="304">
        <v>75000.0</v>
      </c>
      <c r="G69" s="304">
        <f t="shared" si="2"/>
        <v>0</v>
      </c>
      <c r="H69" s="228" t="s">
        <v>4554</v>
      </c>
      <c r="I69" s="360" t="s">
        <v>3546</v>
      </c>
      <c r="J69" s="432"/>
    </row>
    <row r="70">
      <c r="A70" s="338">
        <v>62.0</v>
      </c>
      <c r="B70" s="338">
        <v>1200062.0</v>
      </c>
      <c r="C70" s="339" t="s">
        <v>5581</v>
      </c>
      <c r="D70" s="345" t="s">
        <v>73</v>
      </c>
      <c r="E70" s="329">
        <v>47000.0</v>
      </c>
      <c r="F70" s="305">
        <v>47000.0</v>
      </c>
      <c r="G70" s="305">
        <f t="shared" si="2"/>
        <v>0</v>
      </c>
      <c r="H70" s="230" t="s">
        <v>5582</v>
      </c>
      <c r="I70" s="359" t="s">
        <v>3660</v>
      </c>
      <c r="J70" s="331"/>
    </row>
    <row r="71">
      <c r="A71" s="429">
        <v>63.0</v>
      </c>
      <c r="B71" s="429">
        <v>1200063.0</v>
      </c>
      <c r="C71" s="456" t="s">
        <v>7224</v>
      </c>
      <c r="D71" s="439" t="s">
        <v>71</v>
      </c>
      <c r="E71" s="330">
        <v>100000.0</v>
      </c>
      <c r="F71" s="304">
        <v>80000.0</v>
      </c>
      <c r="G71" s="304">
        <f t="shared" si="2"/>
        <v>20000</v>
      </c>
      <c r="H71" s="228" t="s">
        <v>7225</v>
      </c>
      <c r="I71" s="360" t="s">
        <v>3660</v>
      </c>
      <c r="J71" s="432"/>
    </row>
    <row r="72">
      <c r="A72" s="338">
        <v>64.0</v>
      </c>
      <c r="B72" s="338">
        <v>1200064.0</v>
      </c>
      <c r="C72" s="339" t="s">
        <v>4345</v>
      </c>
      <c r="D72" s="345" t="s">
        <v>73</v>
      </c>
      <c r="E72" s="329">
        <v>100000.0</v>
      </c>
      <c r="F72" s="305">
        <v>100000.0</v>
      </c>
      <c r="G72" s="305">
        <f t="shared" si="2"/>
        <v>0</v>
      </c>
      <c r="H72" s="230" t="s">
        <v>3676</v>
      </c>
      <c r="I72" s="359" t="s">
        <v>3660</v>
      </c>
      <c r="J72" s="331"/>
    </row>
    <row r="73">
      <c r="A73" s="338">
        <v>65.0</v>
      </c>
      <c r="B73" s="338">
        <v>1200065.0</v>
      </c>
      <c r="C73" s="339" t="s">
        <v>4573</v>
      </c>
      <c r="D73" s="345" t="s">
        <v>73</v>
      </c>
      <c r="E73" s="330">
        <v>24633.0</v>
      </c>
      <c r="F73" s="304">
        <v>24633.0</v>
      </c>
      <c r="G73" s="304">
        <f t="shared" si="2"/>
        <v>0</v>
      </c>
      <c r="H73" s="228" t="s">
        <v>487</v>
      </c>
      <c r="I73" s="360" t="s">
        <v>3660</v>
      </c>
      <c r="J73" s="432"/>
    </row>
    <row r="74">
      <c r="A74" s="338">
        <v>66.0</v>
      </c>
      <c r="B74" s="338">
        <v>1200066.0</v>
      </c>
      <c r="C74" s="339" t="s">
        <v>5973</v>
      </c>
      <c r="D74" s="345" t="s">
        <v>73</v>
      </c>
      <c r="E74" s="329">
        <v>200000.0</v>
      </c>
      <c r="F74" s="305">
        <v>200000.0</v>
      </c>
      <c r="G74" s="305">
        <f t="shared" si="2"/>
        <v>0</v>
      </c>
      <c r="H74" s="230" t="s">
        <v>5974</v>
      </c>
      <c r="I74" s="359" t="s">
        <v>3546</v>
      </c>
      <c r="J74" s="331"/>
    </row>
    <row r="75">
      <c r="A75" s="338">
        <v>67.0</v>
      </c>
      <c r="B75" s="338">
        <v>1200067.0</v>
      </c>
      <c r="C75" s="339" t="s">
        <v>6164</v>
      </c>
      <c r="D75" s="345" t="s">
        <v>73</v>
      </c>
      <c r="E75" s="330">
        <v>80000.0</v>
      </c>
      <c r="F75" s="304">
        <v>80000.0</v>
      </c>
      <c r="G75" s="304">
        <f t="shared" si="2"/>
        <v>0</v>
      </c>
      <c r="H75" s="228" t="s">
        <v>5582</v>
      </c>
      <c r="I75" s="360" t="s">
        <v>3587</v>
      </c>
      <c r="J75" s="432"/>
    </row>
    <row r="76">
      <c r="A76" s="338">
        <v>68.0</v>
      </c>
      <c r="B76" s="338">
        <v>1200068.0</v>
      </c>
      <c r="C76" s="339" t="s">
        <v>4493</v>
      </c>
      <c r="D76" s="345" t="s">
        <v>73</v>
      </c>
      <c r="E76" s="329">
        <v>83807.0</v>
      </c>
      <c r="F76" s="305">
        <v>83807.0</v>
      </c>
      <c r="G76" s="305">
        <f t="shared" si="2"/>
        <v>0</v>
      </c>
      <c r="H76" s="230" t="s">
        <v>4494</v>
      </c>
      <c r="I76" s="359" t="s">
        <v>3660</v>
      </c>
      <c r="J76" s="331"/>
    </row>
    <row r="77">
      <c r="A77" s="338">
        <v>69.0</v>
      </c>
      <c r="B77" s="338">
        <v>1200069.0</v>
      </c>
      <c r="C77" s="339" t="s">
        <v>4406</v>
      </c>
      <c r="D77" s="345" t="s">
        <v>73</v>
      </c>
      <c r="E77" s="330">
        <v>50000.0</v>
      </c>
      <c r="F77" s="304">
        <v>50000.0</v>
      </c>
      <c r="G77" s="304">
        <f t="shared" si="2"/>
        <v>0</v>
      </c>
      <c r="H77" s="228" t="s">
        <v>1444</v>
      </c>
      <c r="I77" s="360" t="s">
        <v>3660</v>
      </c>
      <c r="J77" s="432"/>
    </row>
    <row r="78">
      <c r="A78" s="338">
        <v>70.0</v>
      </c>
      <c r="B78" s="338">
        <v>1200070.0</v>
      </c>
      <c r="C78" s="339" t="s">
        <v>6012</v>
      </c>
      <c r="D78" s="345" t="s">
        <v>73</v>
      </c>
      <c r="E78" s="329">
        <v>120000.0</v>
      </c>
      <c r="F78" s="305">
        <v>120000.0</v>
      </c>
      <c r="G78" s="305">
        <f t="shared" si="2"/>
        <v>0</v>
      </c>
      <c r="H78" s="230" t="s">
        <v>4222</v>
      </c>
      <c r="I78" s="359" t="s">
        <v>3546</v>
      </c>
      <c r="J78" s="331"/>
    </row>
    <row r="79">
      <c r="A79" s="338">
        <v>71.0</v>
      </c>
      <c r="B79" s="338">
        <v>1200071.0</v>
      </c>
      <c r="C79" s="339" t="s">
        <v>4705</v>
      </c>
      <c r="D79" s="345" t="s">
        <v>73</v>
      </c>
      <c r="E79" s="330">
        <v>100000.0</v>
      </c>
      <c r="F79" s="304">
        <v>100000.0</v>
      </c>
      <c r="G79" s="304">
        <f t="shared" si="2"/>
        <v>0</v>
      </c>
      <c r="H79" s="228" t="s">
        <v>4706</v>
      </c>
      <c r="I79" s="360" t="s">
        <v>3587</v>
      </c>
      <c r="J79" s="432"/>
    </row>
    <row r="80">
      <c r="A80" s="445">
        <v>72.0</v>
      </c>
      <c r="B80" s="445">
        <v>1200072.0</v>
      </c>
      <c r="C80" s="446" t="s">
        <v>6231</v>
      </c>
      <c r="D80" s="345" t="s">
        <v>73</v>
      </c>
      <c r="E80" s="329">
        <v>190000.0</v>
      </c>
      <c r="F80" s="305">
        <v>190000.0</v>
      </c>
      <c r="G80" s="305">
        <f t="shared" si="2"/>
        <v>0</v>
      </c>
      <c r="H80" s="230" t="s">
        <v>6232</v>
      </c>
      <c r="I80" s="359" t="s">
        <v>3546</v>
      </c>
      <c r="J80" s="331"/>
    </row>
    <row r="81">
      <c r="A81" s="338">
        <v>73.0</v>
      </c>
      <c r="B81" s="338">
        <v>1200073.0</v>
      </c>
      <c r="C81" s="339" t="s">
        <v>5228</v>
      </c>
      <c r="D81" s="345" t="s">
        <v>73</v>
      </c>
      <c r="E81" s="330">
        <v>100000.0</v>
      </c>
      <c r="F81" s="304">
        <v>100000.0</v>
      </c>
      <c r="G81" s="304">
        <f t="shared" si="2"/>
        <v>0</v>
      </c>
      <c r="H81" s="228" t="s">
        <v>5229</v>
      </c>
      <c r="I81" s="360" t="s">
        <v>3587</v>
      </c>
      <c r="J81" s="432"/>
    </row>
    <row r="82">
      <c r="A82" s="338">
        <v>74.0</v>
      </c>
      <c r="B82" s="338">
        <v>1200074.0</v>
      </c>
      <c r="C82" s="339" t="s">
        <v>4937</v>
      </c>
      <c r="D82" s="345" t="s">
        <v>73</v>
      </c>
      <c r="E82" s="329">
        <v>95000.0</v>
      </c>
      <c r="F82" s="305">
        <v>95000.0</v>
      </c>
      <c r="G82" s="305">
        <f t="shared" si="2"/>
        <v>0</v>
      </c>
      <c r="H82" s="230" t="s">
        <v>4084</v>
      </c>
      <c r="I82" s="359" t="s">
        <v>3660</v>
      </c>
      <c r="J82" s="437"/>
    </row>
    <row r="83">
      <c r="A83" s="338">
        <v>75.0</v>
      </c>
      <c r="B83" s="338">
        <v>1200075.0</v>
      </c>
      <c r="C83" s="339" t="s">
        <v>6047</v>
      </c>
      <c r="D83" s="345" t="s">
        <v>73</v>
      </c>
      <c r="E83" s="330">
        <v>260000.0</v>
      </c>
      <c r="F83" s="304">
        <v>260000.0</v>
      </c>
      <c r="G83" s="304">
        <f t="shared" si="2"/>
        <v>0</v>
      </c>
      <c r="H83" s="228" t="s">
        <v>1765</v>
      </c>
      <c r="I83" s="360" t="s">
        <v>4020</v>
      </c>
      <c r="J83" s="432"/>
    </row>
    <row r="84">
      <c r="A84" s="433">
        <v>76.0</v>
      </c>
      <c r="B84" s="433">
        <v>1200076.0</v>
      </c>
      <c r="C84" s="457" t="s">
        <v>7226</v>
      </c>
      <c r="D84" s="444" t="s">
        <v>71</v>
      </c>
      <c r="E84" s="329">
        <v>90000.0</v>
      </c>
      <c r="F84" s="305">
        <v>72000.0</v>
      </c>
      <c r="G84" s="305">
        <f t="shared" si="2"/>
        <v>18000</v>
      </c>
      <c r="H84" s="230" t="s">
        <v>7227</v>
      </c>
      <c r="I84" s="359" t="s">
        <v>3660</v>
      </c>
      <c r="J84" s="331"/>
    </row>
    <row r="85">
      <c r="A85" s="338">
        <v>77.0</v>
      </c>
      <c r="B85" s="345">
        <v>1200077.0</v>
      </c>
      <c r="C85" s="460" t="s">
        <v>6341</v>
      </c>
      <c r="D85" s="345" t="s">
        <v>73</v>
      </c>
      <c r="E85" s="330">
        <v>100000.0</v>
      </c>
      <c r="F85" s="304">
        <v>100000.0</v>
      </c>
      <c r="G85" s="304">
        <f t="shared" si="2"/>
        <v>0</v>
      </c>
      <c r="H85" s="228" t="s">
        <v>7227</v>
      </c>
      <c r="I85" s="360" t="s">
        <v>3660</v>
      </c>
      <c r="J85" s="432"/>
    </row>
    <row r="86">
      <c r="A86" s="338">
        <v>78.0</v>
      </c>
      <c r="B86" s="338">
        <v>1200078.0</v>
      </c>
      <c r="C86" s="339" t="s">
        <v>4974</v>
      </c>
      <c r="D86" s="345" t="s">
        <v>73</v>
      </c>
      <c r="E86" s="329">
        <v>127059.0</v>
      </c>
      <c r="F86" s="305">
        <v>127059.0</v>
      </c>
      <c r="G86" s="305">
        <f t="shared" si="2"/>
        <v>0</v>
      </c>
      <c r="H86" s="230" t="s">
        <v>4975</v>
      </c>
      <c r="I86" s="359" t="s">
        <v>3546</v>
      </c>
      <c r="J86" s="331"/>
    </row>
    <row r="87">
      <c r="A87" s="338">
        <v>79.0</v>
      </c>
      <c r="B87" s="338">
        <v>1200079.0</v>
      </c>
      <c r="C87" s="339" t="s">
        <v>5990</v>
      </c>
      <c r="D87" s="345" t="s">
        <v>73</v>
      </c>
      <c r="E87" s="330">
        <v>100000.0</v>
      </c>
      <c r="F87" s="304">
        <v>100000.0</v>
      </c>
      <c r="G87" s="304">
        <f t="shared" si="2"/>
        <v>0</v>
      </c>
      <c r="H87" s="228" t="s">
        <v>4339</v>
      </c>
      <c r="I87" s="360" t="s">
        <v>3587</v>
      </c>
      <c r="J87" s="432"/>
    </row>
    <row r="88">
      <c r="A88" s="338">
        <v>80.0</v>
      </c>
      <c r="B88" s="338">
        <v>1200080.0</v>
      </c>
      <c r="C88" s="339" t="s">
        <v>5795</v>
      </c>
      <c r="D88" s="345" t="s">
        <v>73</v>
      </c>
      <c r="E88" s="329">
        <v>300000.0</v>
      </c>
      <c r="F88" s="305">
        <v>300000.0</v>
      </c>
      <c r="G88" s="305">
        <f t="shared" si="2"/>
        <v>0</v>
      </c>
      <c r="H88" s="230" t="s">
        <v>4339</v>
      </c>
      <c r="I88" s="359" t="s">
        <v>4311</v>
      </c>
      <c r="J88" s="331"/>
    </row>
    <row r="89">
      <c r="A89" s="338">
        <v>81.0</v>
      </c>
      <c r="B89" s="338">
        <v>1200081.0</v>
      </c>
      <c r="C89" s="339" t="s">
        <v>5603</v>
      </c>
      <c r="D89" s="345" t="s">
        <v>73</v>
      </c>
      <c r="E89" s="330">
        <v>15000.0</v>
      </c>
      <c r="F89" s="304">
        <v>15000.0</v>
      </c>
      <c r="G89" s="304">
        <f t="shared" si="2"/>
        <v>0</v>
      </c>
      <c r="H89" s="228" t="s">
        <v>1804</v>
      </c>
      <c r="I89" s="360" t="s">
        <v>3660</v>
      </c>
      <c r="J89" s="432"/>
    </row>
    <row r="90">
      <c r="A90" s="433">
        <v>82.0</v>
      </c>
      <c r="B90" s="433">
        <v>1200082.0</v>
      </c>
      <c r="C90" s="457" t="s">
        <v>7228</v>
      </c>
      <c r="D90" s="444" t="s">
        <v>71</v>
      </c>
      <c r="E90" s="329">
        <v>100000.0</v>
      </c>
      <c r="F90" s="305">
        <v>54000.0</v>
      </c>
      <c r="G90" s="305">
        <f t="shared" si="2"/>
        <v>46000</v>
      </c>
      <c r="H90" s="230" t="s">
        <v>7229</v>
      </c>
      <c r="I90" s="359" t="s">
        <v>3587</v>
      </c>
      <c r="J90" s="331"/>
    </row>
    <row r="91">
      <c r="A91" s="429">
        <v>83.0</v>
      </c>
      <c r="B91" s="429">
        <v>1200083.0</v>
      </c>
      <c r="C91" s="456" t="s">
        <v>7230</v>
      </c>
      <c r="D91" s="439" t="s">
        <v>71</v>
      </c>
      <c r="E91" s="330">
        <v>100000.0</v>
      </c>
      <c r="F91" s="304">
        <v>54000.0</v>
      </c>
      <c r="G91" s="304">
        <f t="shared" si="2"/>
        <v>46000</v>
      </c>
      <c r="H91" s="228" t="s">
        <v>7231</v>
      </c>
      <c r="I91" s="360" t="s">
        <v>3660</v>
      </c>
      <c r="J91" s="432"/>
    </row>
    <row r="92">
      <c r="A92" s="338">
        <v>84.0</v>
      </c>
      <c r="B92" s="338">
        <v>1200084.0</v>
      </c>
      <c r="C92" s="339" t="s">
        <v>4659</v>
      </c>
      <c r="D92" s="345" t="s">
        <v>73</v>
      </c>
      <c r="E92" s="329">
        <v>43109.0</v>
      </c>
      <c r="F92" s="305">
        <v>43109.0</v>
      </c>
      <c r="G92" s="305">
        <f t="shared" si="2"/>
        <v>0</v>
      </c>
      <c r="H92" s="230" t="s">
        <v>4660</v>
      </c>
      <c r="I92" s="359" t="s">
        <v>3660</v>
      </c>
      <c r="J92" s="331"/>
    </row>
    <row r="93">
      <c r="A93" s="338">
        <v>85.0</v>
      </c>
      <c r="B93" s="338">
        <v>1200085.0</v>
      </c>
      <c r="C93" s="339" t="s">
        <v>4500</v>
      </c>
      <c r="D93" s="345" t="s">
        <v>73</v>
      </c>
      <c r="E93" s="330">
        <v>32000.0</v>
      </c>
      <c r="F93" s="304">
        <v>32000.0</v>
      </c>
      <c r="G93" s="304">
        <f t="shared" si="2"/>
        <v>0</v>
      </c>
      <c r="H93" s="228" t="s">
        <v>4501</v>
      </c>
      <c r="I93" s="360" t="s">
        <v>3587</v>
      </c>
      <c r="J93" s="432"/>
    </row>
    <row r="94">
      <c r="A94" s="338">
        <v>86.0</v>
      </c>
      <c r="B94" s="338">
        <v>1200086.0</v>
      </c>
      <c r="C94" s="339" t="s">
        <v>4763</v>
      </c>
      <c r="D94" s="345" t="s">
        <v>73</v>
      </c>
      <c r="E94" s="329">
        <v>100000.0</v>
      </c>
      <c r="F94" s="305">
        <v>100000.0</v>
      </c>
      <c r="G94" s="305">
        <f t="shared" si="2"/>
        <v>0</v>
      </c>
      <c r="H94" s="230" t="s">
        <v>3676</v>
      </c>
      <c r="I94" s="359" t="s">
        <v>3660</v>
      </c>
      <c r="J94" s="331"/>
    </row>
    <row r="95">
      <c r="A95" s="429">
        <v>87.0</v>
      </c>
      <c r="B95" s="429">
        <v>1200087.0</v>
      </c>
      <c r="C95" s="456" t="s">
        <v>7232</v>
      </c>
      <c r="D95" s="439" t="s">
        <v>71</v>
      </c>
      <c r="E95" s="330">
        <v>100000.0</v>
      </c>
      <c r="F95" s="304">
        <v>24000.0</v>
      </c>
      <c r="G95" s="304">
        <f t="shared" si="2"/>
        <v>76000</v>
      </c>
      <c r="H95" s="228" t="s">
        <v>7233</v>
      </c>
      <c r="I95" s="360" t="s">
        <v>3660</v>
      </c>
      <c r="J95" s="432"/>
    </row>
    <row r="96">
      <c r="A96" s="433">
        <v>88.0</v>
      </c>
      <c r="B96" s="433">
        <v>1200088.0</v>
      </c>
      <c r="C96" s="457" t="s">
        <v>7234</v>
      </c>
      <c r="D96" s="444" t="s">
        <v>71</v>
      </c>
      <c r="E96" s="329">
        <v>1996067.0</v>
      </c>
      <c r="F96" s="305">
        <v>1189011.8</v>
      </c>
      <c r="G96" s="305">
        <f t="shared" si="2"/>
        <v>807055.2</v>
      </c>
      <c r="H96" s="230" t="s">
        <v>7235</v>
      </c>
      <c r="I96" s="359" t="s">
        <v>6241</v>
      </c>
      <c r="J96" s="331"/>
    </row>
    <row r="97">
      <c r="A97" s="338">
        <v>89.0</v>
      </c>
      <c r="B97" s="338">
        <v>1200089.0</v>
      </c>
      <c r="C97" s="339" t="s">
        <v>7236</v>
      </c>
      <c r="D97" s="345" t="s">
        <v>73</v>
      </c>
      <c r="E97" s="330">
        <v>97503.0</v>
      </c>
      <c r="F97" s="304">
        <v>97503.0</v>
      </c>
      <c r="G97" s="304">
        <f t="shared" si="2"/>
        <v>0</v>
      </c>
      <c r="H97" s="228" t="s">
        <v>6407</v>
      </c>
      <c r="I97" s="360" t="s">
        <v>3587</v>
      </c>
      <c r="J97" s="432"/>
    </row>
    <row r="98">
      <c r="A98" s="338">
        <v>90.0</v>
      </c>
      <c r="B98" s="338">
        <v>1200090.0</v>
      </c>
      <c r="C98" s="339" t="s">
        <v>6434</v>
      </c>
      <c r="D98" s="345" t="s">
        <v>73</v>
      </c>
      <c r="E98" s="329">
        <v>1493000.0</v>
      </c>
      <c r="F98" s="305">
        <v>1269000.0</v>
      </c>
      <c r="G98" s="305">
        <f t="shared" si="2"/>
        <v>224000</v>
      </c>
      <c r="H98" s="230" t="s">
        <v>6435</v>
      </c>
      <c r="I98" s="359" t="s">
        <v>6241</v>
      </c>
      <c r="J98" s="331"/>
    </row>
    <row r="99">
      <c r="A99" s="338">
        <v>91.0</v>
      </c>
      <c r="B99" s="338">
        <v>1200091.0</v>
      </c>
      <c r="C99" s="339" t="s">
        <v>6192</v>
      </c>
      <c r="D99" s="345" t="s">
        <v>73</v>
      </c>
      <c r="E99" s="330">
        <v>200000.0</v>
      </c>
      <c r="F99" s="304">
        <v>200000.0</v>
      </c>
      <c r="G99" s="304">
        <f t="shared" si="2"/>
        <v>0</v>
      </c>
      <c r="H99" s="228" t="s">
        <v>6193</v>
      </c>
      <c r="I99" s="360" t="s">
        <v>3546</v>
      </c>
      <c r="J99" s="432"/>
    </row>
    <row r="100">
      <c r="A100" s="338">
        <v>92.0</v>
      </c>
      <c r="B100" s="338">
        <v>1200092.0</v>
      </c>
      <c r="C100" s="339" t="s">
        <v>6291</v>
      </c>
      <c r="D100" s="345" t="s">
        <v>73</v>
      </c>
      <c r="E100" s="329">
        <v>145000.0</v>
      </c>
      <c r="F100" s="305">
        <v>145000.0</v>
      </c>
      <c r="G100" s="305">
        <f t="shared" si="2"/>
        <v>0</v>
      </c>
      <c r="H100" s="230" t="s">
        <v>3052</v>
      </c>
      <c r="I100" s="359" t="s">
        <v>3546</v>
      </c>
      <c r="J100" s="331"/>
    </row>
    <row r="101">
      <c r="A101" s="429">
        <v>93.0</v>
      </c>
      <c r="B101" s="429">
        <v>1200093.0</v>
      </c>
      <c r="C101" s="456" t="s">
        <v>7237</v>
      </c>
      <c r="D101" s="439" t="s">
        <v>71</v>
      </c>
      <c r="E101" s="330">
        <v>135000.0</v>
      </c>
      <c r="F101" s="304">
        <v>101250.0</v>
      </c>
      <c r="G101" s="304">
        <f t="shared" si="2"/>
        <v>33750</v>
      </c>
      <c r="H101" s="228" t="s">
        <v>3052</v>
      </c>
      <c r="I101" s="360" t="s">
        <v>3546</v>
      </c>
      <c r="J101" s="432"/>
    </row>
    <row r="102">
      <c r="A102" s="433">
        <v>94.0</v>
      </c>
      <c r="B102" s="433">
        <v>1200094.0</v>
      </c>
      <c r="C102" s="457" t="s">
        <v>7238</v>
      </c>
      <c r="D102" s="444" t="s">
        <v>71</v>
      </c>
      <c r="E102" s="329">
        <v>50000.0</v>
      </c>
      <c r="F102" s="305">
        <v>27000.0</v>
      </c>
      <c r="G102" s="305">
        <f t="shared" si="2"/>
        <v>23000</v>
      </c>
      <c r="H102" s="230" t="s">
        <v>5582</v>
      </c>
      <c r="I102" s="359" t="s">
        <v>3660</v>
      </c>
      <c r="J102" s="331"/>
    </row>
    <row r="103">
      <c r="A103" s="338">
        <v>95.0</v>
      </c>
      <c r="B103" s="338">
        <v>1200095.0</v>
      </c>
      <c r="C103" s="339" t="s">
        <v>6167</v>
      </c>
      <c r="D103" s="345" t="s">
        <v>73</v>
      </c>
      <c r="E103" s="330">
        <v>50000.0</v>
      </c>
      <c r="F103" s="304">
        <v>50000.0</v>
      </c>
      <c r="G103" s="304">
        <f t="shared" si="2"/>
        <v>0</v>
      </c>
      <c r="H103" s="228" t="s">
        <v>5582</v>
      </c>
      <c r="I103" s="360" t="s">
        <v>3660</v>
      </c>
      <c r="J103" s="432"/>
    </row>
    <row r="104">
      <c r="A104" s="338">
        <v>96.0</v>
      </c>
      <c r="B104" s="338">
        <v>1200096.0</v>
      </c>
      <c r="C104" s="339" t="s">
        <v>6002</v>
      </c>
      <c r="D104" s="345" t="s">
        <v>73</v>
      </c>
      <c r="E104" s="329">
        <v>200000.0</v>
      </c>
      <c r="F104" s="305">
        <v>200000.0</v>
      </c>
      <c r="G104" s="305">
        <f t="shared" si="2"/>
        <v>0</v>
      </c>
      <c r="H104" s="230" t="s">
        <v>6003</v>
      </c>
      <c r="I104" s="359" t="s">
        <v>3546</v>
      </c>
      <c r="J104" s="331"/>
    </row>
    <row r="105">
      <c r="A105" s="338">
        <v>97.0</v>
      </c>
      <c r="B105" s="338">
        <v>1200097.0</v>
      </c>
      <c r="C105" s="339" t="s">
        <v>6040</v>
      </c>
      <c r="D105" s="345" t="s">
        <v>73</v>
      </c>
      <c r="E105" s="330">
        <v>300000.0</v>
      </c>
      <c r="F105" s="304">
        <v>300000.0</v>
      </c>
      <c r="G105" s="304">
        <f t="shared" si="2"/>
        <v>0</v>
      </c>
      <c r="H105" s="228" t="s">
        <v>6003</v>
      </c>
      <c r="I105" s="360" t="s">
        <v>4311</v>
      </c>
      <c r="J105" s="432"/>
    </row>
    <row r="106">
      <c r="A106" s="433">
        <v>98.0</v>
      </c>
      <c r="B106" s="433">
        <v>1200098.0</v>
      </c>
      <c r="C106" s="457" t="s">
        <v>7239</v>
      </c>
      <c r="D106" s="444" t="s">
        <v>71</v>
      </c>
      <c r="E106" s="329">
        <v>100000.0</v>
      </c>
      <c r="F106" s="305">
        <v>23999.19</v>
      </c>
      <c r="G106" s="305">
        <f t="shared" si="2"/>
        <v>76000.81</v>
      </c>
      <c r="H106" s="230" t="s">
        <v>7240</v>
      </c>
      <c r="I106" s="359" t="s">
        <v>3587</v>
      </c>
      <c r="J106" s="331"/>
    </row>
    <row r="107">
      <c r="A107" s="338">
        <v>99.0</v>
      </c>
      <c r="B107" s="338">
        <v>1200099.0</v>
      </c>
      <c r="C107" s="339" t="s">
        <v>5837</v>
      </c>
      <c r="D107" s="345" t="s">
        <v>73</v>
      </c>
      <c r="E107" s="330">
        <v>85000.0</v>
      </c>
      <c r="F107" s="304">
        <v>85000.0</v>
      </c>
      <c r="G107" s="304">
        <f t="shared" si="2"/>
        <v>0</v>
      </c>
      <c r="H107" s="228" t="s">
        <v>3594</v>
      </c>
      <c r="I107" s="360" t="s">
        <v>3587</v>
      </c>
      <c r="J107" s="432"/>
    </row>
    <row r="108">
      <c r="A108" s="433">
        <v>100.0</v>
      </c>
      <c r="B108" s="433">
        <v>1200100.0</v>
      </c>
      <c r="C108" s="457" t="s">
        <v>7241</v>
      </c>
      <c r="D108" s="444" t="s">
        <v>71</v>
      </c>
      <c r="E108" s="329">
        <v>81600.0</v>
      </c>
      <c r="F108" s="305">
        <v>58000.0</v>
      </c>
      <c r="G108" s="305">
        <f t="shared" si="2"/>
        <v>23600</v>
      </c>
      <c r="H108" s="230" t="s">
        <v>4331</v>
      </c>
      <c r="I108" s="359" t="s">
        <v>3660</v>
      </c>
      <c r="J108" s="331"/>
    </row>
    <row r="109">
      <c r="A109" s="338">
        <v>101.0</v>
      </c>
      <c r="B109" s="338">
        <v>1200101.0</v>
      </c>
      <c r="C109" s="339" t="s">
        <v>6297</v>
      </c>
      <c r="D109" s="345" t="s">
        <v>73</v>
      </c>
      <c r="E109" s="330">
        <v>140000.0</v>
      </c>
      <c r="F109" s="304">
        <v>140000.0</v>
      </c>
      <c r="G109" s="304">
        <f t="shared" si="2"/>
        <v>0</v>
      </c>
      <c r="H109" s="228" t="s">
        <v>3052</v>
      </c>
      <c r="I109" s="360" t="s">
        <v>3546</v>
      </c>
      <c r="J109" s="432"/>
    </row>
    <row r="110">
      <c r="A110" s="338">
        <v>102.0</v>
      </c>
      <c r="B110" s="338">
        <v>1200102.0</v>
      </c>
      <c r="C110" s="339" t="s">
        <v>4737</v>
      </c>
      <c r="D110" s="345" t="s">
        <v>73</v>
      </c>
      <c r="E110" s="329">
        <v>185000.0</v>
      </c>
      <c r="F110" s="305">
        <v>185000.0</v>
      </c>
      <c r="G110" s="305">
        <f t="shared" si="2"/>
        <v>0</v>
      </c>
      <c r="H110" s="230" t="s">
        <v>4738</v>
      </c>
      <c r="I110" s="359" t="s">
        <v>4020</v>
      </c>
      <c r="J110" s="331"/>
    </row>
    <row r="111">
      <c r="A111" s="429">
        <v>103.0</v>
      </c>
      <c r="B111" s="429">
        <v>1200103.0</v>
      </c>
      <c r="C111" s="456" t="s">
        <v>7242</v>
      </c>
      <c r="D111" s="439" t="s">
        <v>71</v>
      </c>
      <c r="E111" s="330">
        <v>96250.0</v>
      </c>
      <c r="F111" s="304">
        <v>77000.4</v>
      </c>
      <c r="G111" s="304">
        <f t="shared" si="2"/>
        <v>19249.6</v>
      </c>
      <c r="H111" s="228" t="s">
        <v>7243</v>
      </c>
      <c r="I111" s="360" t="s">
        <v>3587</v>
      </c>
      <c r="J111" s="432"/>
    </row>
    <row r="112">
      <c r="A112" s="338">
        <v>104.0</v>
      </c>
      <c r="B112" s="338">
        <v>1200104.0</v>
      </c>
      <c r="C112" s="339" t="s">
        <v>4795</v>
      </c>
      <c r="D112" s="345" t="s">
        <v>73</v>
      </c>
      <c r="E112" s="329">
        <v>100000.0</v>
      </c>
      <c r="F112" s="305">
        <v>100000.0</v>
      </c>
      <c r="G112" s="305">
        <f t="shared" si="2"/>
        <v>0</v>
      </c>
      <c r="H112" s="230" t="s">
        <v>3894</v>
      </c>
      <c r="I112" s="359" t="s">
        <v>3587</v>
      </c>
      <c r="J112" s="331"/>
    </row>
    <row r="113">
      <c r="A113" s="338">
        <v>105.0</v>
      </c>
      <c r="B113" s="338">
        <v>1200105.0</v>
      </c>
      <c r="C113" s="339" t="s">
        <v>5801</v>
      </c>
      <c r="D113" s="345" t="s">
        <v>73</v>
      </c>
      <c r="E113" s="330">
        <v>291800.0</v>
      </c>
      <c r="F113" s="304">
        <v>291800.0</v>
      </c>
      <c r="G113" s="304">
        <f t="shared" si="2"/>
        <v>0</v>
      </c>
      <c r="H113" s="228" t="s">
        <v>4440</v>
      </c>
      <c r="I113" s="360" t="s">
        <v>4311</v>
      </c>
      <c r="J113" s="432"/>
    </row>
    <row r="114">
      <c r="A114" s="338">
        <v>106.0</v>
      </c>
      <c r="B114" s="338">
        <v>1200106.0</v>
      </c>
      <c r="C114" s="339" t="s">
        <v>4649</v>
      </c>
      <c r="D114" s="345" t="s">
        <v>73</v>
      </c>
      <c r="E114" s="329">
        <v>100000.0</v>
      </c>
      <c r="F114" s="305">
        <v>100000.0</v>
      </c>
      <c r="G114" s="305">
        <f t="shared" si="2"/>
        <v>0</v>
      </c>
      <c r="H114" s="230" t="s">
        <v>4650</v>
      </c>
      <c r="I114" s="359" t="s">
        <v>3587</v>
      </c>
      <c r="J114" s="331"/>
    </row>
    <row r="115">
      <c r="A115" s="429">
        <v>107.0</v>
      </c>
      <c r="B115" s="429">
        <v>1200107.0</v>
      </c>
      <c r="C115" s="456" t="s">
        <v>7244</v>
      </c>
      <c r="D115" s="439" t="s">
        <v>71</v>
      </c>
      <c r="E115" s="330">
        <v>243571.0</v>
      </c>
      <c r="F115" s="304">
        <v>181713.4</v>
      </c>
      <c r="G115" s="304">
        <f t="shared" si="2"/>
        <v>61857.6</v>
      </c>
      <c r="H115" s="228" t="s">
        <v>7245</v>
      </c>
      <c r="I115" s="360" t="s">
        <v>4020</v>
      </c>
      <c r="J115" s="432"/>
    </row>
    <row r="116">
      <c r="A116" s="338">
        <v>108.0</v>
      </c>
      <c r="B116" s="338">
        <v>1200108.0</v>
      </c>
      <c r="C116" s="339" t="s">
        <v>6084</v>
      </c>
      <c r="D116" s="345" t="s">
        <v>73</v>
      </c>
      <c r="E116" s="329">
        <v>95000.0</v>
      </c>
      <c r="F116" s="305">
        <v>95000.0</v>
      </c>
      <c r="G116" s="305">
        <f t="shared" si="2"/>
        <v>0</v>
      </c>
      <c r="H116" s="230" t="s">
        <v>1698</v>
      </c>
      <c r="I116" s="359" t="s">
        <v>3660</v>
      </c>
      <c r="J116" s="437"/>
    </row>
    <row r="117">
      <c r="A117" s="429">
        <v>109.0</v>
      </c>
      <c r="B117" s="429">
        <v>1200109.0</v>
      </c>
      <c r="C117" s="456" t="s">
        <v>7246</v>
      </c>
      <c r="D117" s="439" t="s">
        <v>71</v>
      </c>
      <c r="E117" s="330">
        <v>770000.0</v>
      </c>
      <c r="F117" s="304">
        <v>259800.0</v>
      </c>
      <c r="G117" s="304">
        <f t="shared" si="2"/>
        <v>510200</v>
      </c>
      <c r="H117" s="228" t="s">
        <v>7209</v>
      </c>
      <c r="I117" s="360" t="s">
        <v>6241</v>
      </c>
      <c r="J117" s="432"/>
    </row>
    <row r="118">
      <c r="A118" s="338">
        <v>110.0</v>
      </c>
      <c r="B118" s="338">
        <v>1200110.0</v>
      </c>
      <c r="C118" s="339" t="s">
        <v>6410</v>
      </c>
      <c r="D118" s="345" t="s">
        <v>73</v>
      </c>
      <c r="E118" s="329">
        <v>100000.0</v>
      </c>
      <c r="F118" s="305">
        <v>76923.08</v>
      </c>
      <c r="G118" s="305">
        <f t="shared" si="2"/>
        <v>23076.92</v>
      </c>
      <c r="H118" s="230" t="s">
        <v>6411</v>
      </c>
      <c r="I118" s="359" t="s">
        <v>3587</v>
      </c>
      <c r="J118" s="331"/>
    </row>
    <row r="119">
      <c r="A119" s="429">
        <v>111.0</v>
      </c>
      <c r="B119" s="429">
        <v>1200111.0</v>
      </c>
      <c r="C119" s="456" t="s">
        <v>7247</v>
      </c>
      <c r="D119" s="439" t="s">
        <v>71</v>
      </c>
      <c r="E119" s="330">
        <v>190111.0</v>
      </c>
      <c r="F119" s="304">
        <v>154445.0</v>
      </c>
      <c r="G119" s="304">
        <f t="shared" si="2"/>
        <v>35666</v>
      </c>
      <c r="H119" s="228" t="s">
        <v>7248</v>
      </c>
      <c r="I119" s="360" t="s">
        <v>4311</v>
      </c>
      <c r="J119" s="438"/>
    </row>
    <row r="120">
      <c r="A120" s="338">
        <v>112.0</v>
      </c>
      <c r="B120" s="338">
        <v>1200112.0</v>
      </c>
      <c r="C120" s="339" t="s">
        <v>4741</v>
      </c>
      <c r="D120" s="345" t="s">
        <v>73</v>
      </c>
      <c r="E120" s="329">
        <v>100000.0</v>
      </c>
      <c r="F120" s="305">
        <v>100000.0</v>
      </c>
      <c r="G120" s="305">
        <f t="shared" si="2"/>
        <v>0</v>
      </c>
      <c r="H120" s="230" t="s">
        <v>178</v>
      </c>
      <c r="I120" s="359" t="s">
        <v>3660</v>
      </c>
      <c r="J120" s="331"/>
    </row>
    <row r="121">
      <c r="A121" s="338">
        <v>113.0</v>
      </c>
      <c r="B121" s="338">
        <v>1200113.0</v>
      </c>
      <c r="C121" s="339" t="s">
        <v>5185</v>
      </c>
      <c r="D121" s="345" t="s">
        <v>73</v>
      </c>
      <c r="E121" s="330">
        <v>120000.0</v>
      </c>
      <c r="F121" s="304">
        <v>120000.0</v>
      </c>
      <c r="G121" s="304">
        <f t="shared" si="2"/>
        <v>0</v>
      </c>
      <c r="H121" s="228" t="s">
        <v>3923</v>
      </c>
      <c r="I121" s="360" t="s">
        <v>3546</v>
      </c>
      <c r="J121" s="432"/>
    </row>
    <row r="122">
      <c r="A122" s="338">
        <v>114.0</v>
      </c>
      <c r="B122" s="338">
        <v>1200114.0</v>
      </c>
      <c r="C122" s="339" t="s">
        <v>4630</v>
      </c>
      <c r="D122" s="345" t="s">
        <v>73</v>
      </c>
      <c r="E122" s="329">
        <v>22222.0</v>
      </c>
      <c r="F122" s="305">
        <v>22222.0</v>
      </c>
      <c r="G122" s="305">
        <f t="shared" si="2"/>
        <v>0</v>
      </c>
      <c r="H122" s="230" t="s">
        <v>4631</v>
      </c>
      <c r="I122" s="359" t="s">
        <v>4020</v>
      </c>
      <c r="J122" s="331"/>
    </row>
    <row r="123">
      <c r="A123" s="338">
        <v>115.0</v>
      </c>
      <c r="B123" s="338">
        <v>1200115.0</v>
      </c>
      <c r="C123" s="339" t="s">
        <v>5188</v>
      </c>
      <c r="D123" s="345" t="s">
        <v>73</v>
      </c>
      <c r="E123" s="330">
        <v>257777.0</v>
      </c>
      <c r="F123" s="304">
        <v>257777.0</v>
      </c>
      <c r="G123" s="304">
        <f t="shared" si="2"/>
        <v>0</v>
      </c>
      <c r="H123" s="228" t="s">
        <v>4631</v>
      </c>
      <c r="I123" s="360" t="s">
        <v>4020</v>
      </c>
      <c r="J123" s="432"/>
    </row>
    <row r="124">
      <c r="A124" s="433">
        <v>116.0</v>
      </c>
      <c r="B124" s="433">
        <v>1200116.0</v>
      </c>
      <c r="C124" s="457" t="s">
        <v>7249</v>
      </c>
      <c r="D124" s="444" t="s">
        <v>71</v>
      </c>
      <c r="E124" s="329">
        <v>462222.0</v>
      </c>
      <c r="F124" s="305">
        <v>280887.0</v>
      </c>
      <c r="G124" s="305">
        <f t="shared" si="2"/>
        <v>181335</v>
      </c>
      <c r="H124" s="230" t="s">
        <v>4631</v>
      </c>
      <c r="I124" s="359" t="s">
        <v>4020</v>
      </c>
      <c r="J124" s="331"/>
    </row>
    <row r="125">
      <c r="A125" s="338">
        <v>117.0</v>
      </c>
      <c r="B125" s="338">
        <v>1200117.0</v>
      </c>
      <c r="C125" s="339" t="s">
        <v>5275</v>
      </c>
      <c r="D125" s="345" t="s">
        <v>73</v>
      </c>
      <c r="E125" s="330">
        <v>200000.0</v>
      </c>
      <c r="F125" s="304">
        <v>200000.0</v>
      </c>
      <c r="G125" s="304">
        <f t="shared" si="2"/>
        <v>0</v>
      </c>
      <c r="H125" s="228" t="s">
        <v>4635</v>
      </c>
      <c r="I125" s="360" t="s">
        <v>3546</v>
      </c>
      <c r="J125" s="438"/>
    </row>
    <row r="126">
      <c r="A126" s="338">
        <v>118.0</v>
      </c>
      <c r="B126" s="338">
        <v>1200118.0</v>
      </c>
      <c r="C126" s="339" t="s">
        <v>5599</v>
      </c>
      <c r="D126" s="345" t="s">
        <v>73</v>
      </c>
      <c r="E126" s="329">
        <v>100000.0</v>
      </c>
      <c r="F126" s="305">
        <v>100000.0</v>
      </c>
      <c r="G126" s="305">
        <f t="shared" si="2"/>
        <v>0</v>
      </c>
      <c r="H126" s="230" t="s">
        <v>5600</v>
      </c>
      <c r="I126" s="359" t="s">
        <v>3587</v>
      </c>
      <c r="J126" s="331"/>
    </row>
    <row r="127">
      <c r="A127" s="338">
        <v>119.0</v>
      </c>
      <c r="B127" s="338">
        <v>1200119.0</v>
      </c>
      <c r="C127" s="339" t="s">
        <v>4844</v>
      </c>
      <c r="D127" s="345" t="s">
        <v>73</v>
      </c>
      <c r="E127" s="330">
        <v>199893.0</v>
      </c>
      <c r="F127" s="304">
        <v>199893.0</v>
      </c>
      <c r="G127" s="304">
        <f t="shared" si="2"/>
        <v>0</v>
      </c>
      <c r="H127" s="228" t="s">
        <v>4845</v>
      </c>
      <c r="I127" s="360" t="s">
        <v>3546</v>
      </c>
      <c r="J127" s="432"/>
    </row>
    <row r="128">
      <c r="A128" s="338">
        <v>120.0</v>
      </c>
      <c r="B128" s="338">
        <v>1200120.0</v>
      </c>
      <c r="C128" s="339" t="s">
        <v>5439</v>
      </c>
      <c r="D128" s="345" t="s">
        <v>73</v>
      </c>
      <c r="E128" s="329">
        <v>100000.0</v>
      </c>
      <c r="F128" s="305">
        <v>100000.0</v>
      </c>
      <c r="G128" s="305">
        <f t="shared" si="2"/>
        <v>0</v>
      </c>
      <c r="H128" s="230" t="s">
        <v>5440</v>
      </c>
      <c r="I128" s="359" t="s">
        <v>3660</v>
      </c>
      <c r="J128" s="331"/>
    </row>
    <row r="129">
      <c r="A129" s="440">
        <v>121.0</v>
      </c>
      <c r="B129" s="440">
        <v>1200121.0</v>
      </c>
      <c r="C129" s="441" t="s">
        <v>5427</v>
      </c>
      <c r="D129" s="442" t="s">
        <v>73</v>
      </c>
      <c r="E129" s="330">
        <v>198750.0</v>
      </c>
      <c r="F129" s="304">
        <v>198750.0</v>
      </c>
      <c r="G129" s="304">
        <f t="shared" si="2"/>
        <v>0</v>
      </c>
      <c r="H129" s="228" t="s">
        <v>2290</v>
      </c>
      <c r="I129" s="360" t="s">
        <v>3546</v>
      </c>
      <c r="J129" s="432"/>
    </row>
    <row r="130">
      <c r="A130" s="433">
        <v>122.0</v>
      </c>
      <c r="B130" s="433">
        <v>1200122.0</v>
      </c>
      <c r="C130" s="457" t="s">
        <v>7250</v>
      </c>
      <c r="D130" s="444" t="s">
        <v>71</v>
      </c>
      <c r="E130" s="329">
        <v>250000.0</v>
      </c>
      <c r="F130" s="305">
        <v>140000.0</v>
      </c>
      <c r="G130" s="305">
        <f t="shared" si="2"/>
        <v>110000</v>
      </c>
      <c r="H130" s="230" t="s">
        <v>5195</v>
      </c>
      <c r="I130" s="359" t="s">
        <v>4311</v>
      </c>
      <c r="J130" s="331"/>
    </row>
    <row r="131">
      <c r="A131" s="429">
        <v>123.0</v>
      </c>
      <c r="B131" s="429">
        <v>1200123.0</v>
      </c>
      <c r="C131" s="456" t="s">
        <v>7251</v>
      </c>
      <c r="D131" s="439" t="s">
        <v>71</v>
      </c>
      <c r="E131" s="330">
        <v>300000.0</v>
      </c>
      <c r="F131" s="304">
        <v>12000.0</v>
      </c>
      <c r="G131" s="304">
        <f t="shared" si="2"/>
        <v>288000</v>
      </c>
      <c r="H131" s="228" t="s">
        <v>4792</v>
      </c>
      <c r="I131" s="360" t="s">
        <v>4311</v>
      </c>
      <c r="J131" s="432"/>
    </row>
    <row r="132">
      <c r="A132" s="433">
        <v>124.0</v>
      </c>
      <c r="B132" s="433">
        <v>1200124.0</v>
      </c>
      <c r="C132" s="457" t="s">
        <v>7252</v>
      </c>
      <c r="D132" s="444" t="s">
        <v>71</v>
      </c>
      <c r="E132" s="329">
        <v>200000.0</v>
      </c>
      <c r="F132" s="305">
        <v>112000.0</v>
      </c>
      <c r="G132" s="305">
        <f t="shared" si="2"/>
        <v>88000</v>
      </c>
      <c r="H132" s="230" t="s">
        <v>4792</v>
      </c>
      <c r="I132" s="359" t="s">
        <v>3546</v>
      </c>
      <c r="J132" s="331"/>
    </row>
    <row r="133">
      <c r="A133" s="338">
        <v>125.0</v>
      </c>
      <c r="B133" s="338">
        <v>1200125.0</v>
      </c>
      <c r="C133" s="339" t="s">
        <v>4848</v>
      </c>
      <c r="D133" s="345" t="s">
        <v>73</v>
      </c>
      <c r="E133" s="330">
        <v>200000.0</v>
      </c>
      <c r="F133" s="304">
        <v>200000.0</v>
      </c>
      <c r="G133" s="304">
        <f t="shared" si="2"/>
        <v>0</v>
      </c>
      <c r="H133" s="228" t="s">
        <v>4792</v>
      </c>
      <c r="I133" s="360" t="s">
        <v>3546</v>
      </c>
      <c r="J133" s="432"/>
    </row>
    <row r="134">
      <c r="A134" s="433">
        <v>126.0</v>
      </c>
      <c r="B134" s="433">
        <v>1200126.0</v>
      </c>
      <c r="C134" s="457" t="s">
        <v>7253</v>
      </c>
      <c r="D134" s="444" t="s">
        <v>71</v>
      </c>
      <c r="E134" s="329">
        <v>97700.0</v>
      </c>
      <c r="F134" s="305">
        <v>19200.0</v>
      </c>
      <c r="G134" s="305">
        <f t="shared" si="2"/>
        <v>78500</v>
      </c>
      <c r="H134" s="230" t="s">
        <v>1129</v>
      </c>
      <c r="I134" s="359" t="s">
        <v>3587</v>
      </c>
      <c r="J134" s="331"/>
    </row>
    <row r="135">
      <c r="A135" s="429">
        <v>127.0</v>
      </c>
      <c r="B135" s="429">
        <v>1200127.0</v>
      </c>
      <c r="C135" s="456" t="s">
        <v>7254</v>
      </c>
      <c r="D135" s="439" t="s">
        <v>71</v>
      </c>
      <c r="E135" s="330">
        <v>100000.0</v>
      </c>
      <c r="F135" s="304">
        <v>78400.0</v>
      </c>
      <c r="G135" s="304">
        <f t="shared" si="2"/>
        <v>21600</v>
      </c>
      <c r="H135" s="228" t="s">
        <v>1129</v>
      </c>
      <c r="I135" s="360" t="s">
        <v>3587</v>
      </c>
      <c r="J135" s="438"/>
    </row>
    <row r="136">
      <c r="A136" s="433">
        <v>128.0</v>
      </c>
      <c r="B136" s="433">
        <v>1200128.0</v>
      </c>
      <c r="C136" s="457" t="s">
        <v>7255</v>
      </c>
      <c r="D136" s="444" t="s">
        <v>71</v>
      </c>
      <c r="E136" s="329">
        <v>296750.0</v>
      </c>
      <c r="F136" s="305">
        <v>252000.0</v>
      </c>
      <c r="G136" s="305">
        <f t="shared" si="2"/>
        <v>44750</v>
      </c>
      <c r="H136" s="230" t="s">
        <v>6058</v>
      </c>
      <c r="I136" s="359" t="s">
        <v>4311</v>
      </c>
      <c r="J136" s="331"/>
    </row>
    <row r="137">
      <c r="A137" s="429">
        <v>129.0</v>
      </c>
      <c r="B137" s="429">
        <v>1200129.0</v>
      </c>
      <c r="C137" s="456" t="s">
        <v>7256</v>
      </c>
      <c r="D137" s="439" t="s">
        <v>71</v>
      </c>
      <c r="E137" s="330">
        <v>218750.0</v>
      </c>
      <c r="F137" s="304">
        <v>49091.2</v>
      </c>
      <c r="G137" s="304">
        <f t="shared" si="2"/>
        <v>169658.8</v>
      </c>
      <c r="H137" s="228" t="s">
        <v>7257</v>
      </c>
      <c r="I137" s="360" t="s">
        <v>4311</v>
      </c>
      <c r="J137" s="432"/>
    </row>
    <row r="138">
      <c r="A138" s="433">
        <v>130.0</v>
      </c>
      <c r="B138" s="433">
        <v>1200130.0</v>
      </c>
      <c r="C138" s="457" t="s">
        <v>7258</v>
      </c>
      <c r="D138" s="444" t="s">
        <v>71</v>
      </c>
      <c r="E138" s="329">
        <v>435511.0</v>
      </c>
      <c r="F138" s="305">
        <v>60000.0</v>
      </c>
      <c r="G138" s="305">
        <f t="shared" si="2"/>
        <v>375511</v>
      </c>
      <c r="H138" s="230" t="s">
        <v>7257</v>
      </c>
      <c r="I138" s="359" t="s">
        <v>4020</v>
      </c>
      <c r="J138" s="331"/>
    </row>
    <row r="139">
      <c r="A139" s="429">
        <v>131.0</v>
      </c>
      <c r="B139" s="429">
        <v>1200131.0</v>
      </c>
      <c r="C139" s="456" t="s">
        <v>7259</v>
      </c>
      <c r="D139" s="439" t="s">
        <v>71</v>
      </c>
      <c r="E139" s="330">
        <v>100000.0</v>
      </c>
      <c r="F139" s="304">
        <v>54000.0</v>
      </c>
      <c r="G139" s="304">
        <f t="shared" si="2"/>
        <v>46000</v>
      </c>
      <c r="H139" s="228" t="s">
        <v>4922</v>
      </c>
      <c r="I139" s="360" t="s">
        <v>3587</v>
      </c>
      <c r="J139" s="432"/>
    </row>
    <row r="140">
      <c r="A140" s="338">
        <v>132.0</v>
      </c>
      <c r="B140" s="338">
        <v>1200132.0</v>
      </c>
      <c r="C140" s="339" t="s">
        <v>5833</v>
      </c>
      <c r="D140" s="345" t="s">
        <v>73</v>
      </c>
      <c r="E140" s="329">
        <v>95000.0</v>
      </c>
      <c r="F140" s="305">
        <v>95000.0</v>
      </c>
      <c r="G140" s="305">
        <f t="shared" si="2"/>
        <v>0</v>
      </c>
      <c r="H140" s="230" t="s">
        <v>5834</v>
      </c>
      <c r="I140" s="359" t="s">
        <v>3587</v>
      </c>
      <c r="J140" s="331"/>
    </row>
    <row r="141">
      <c r="A141" s="429">
        <v>133.0</v>
      </c>
      <c r="B141" s="429">
        <v>1200133.0</v>
      </c>
      <c r="C141" s="456" t="s">
        <v>7260</v>
      </c>
      <c r="D141" s="439" t="s">
        <v>71</v>
      </c>
      <c r="E141" s="330">
        <v>22590.0</v>
      </c>
      <c r="F141" s="304">
        <v>12198.6</v>
      </c>
      <c r="G141" s="304">
        <f t="shared" si="2"/>
        <v>10391.4</v>
      </c>
      <c r="H141" s="228" t="s">
        <v>7261</v>
      </c>
      <c r="I141" s="360" t="s">
        <v>3660</v>
      </c>
      <c r="J141" s="432"/>
    </row>
    <row r="142">
      <c r="A142" s="338">
        <v>134.0</v>
      </c>
      <c r="B142" s="338">
        <v>1200134.0</v>
      </c>
      <c r="C142" s="339" t="s">
        <v>6314</v>
      </c>
      <c r="D142" s="345" t="s">
        <v>73</v>
      </c>
      <c r="E142" s="329">
        <v>106000.0</v>
      </c>
      <c r="F142" s="305">
        <v>106000.0</v>
      </c>
      <c r="G142" s="305">
        <f t="shared" si="2"/>
        <v>0</v>
      </c>
      <c r="H142" s="230" t="s">
        <v>7262</v>
      </c>
      <c r="I142" s="359" t="s">
        <v>3546</v>
      </c>
      <c r="J142" s="331"/>
    </row>
    <row r="143">
      <c r="A143" s="429">
        <v>135.0</v>
      </c>
      <c r="B143" s="429">
        <v>1200135.0</v>
      </c>
      <c r="C143" s="456" t="s">
        <v>7263</v>
      </c>
      <c r="D143" s="439" t="s">
        <v>71</v>
      </c>
      <c r="E143" s="330">
        <v>100000.0</v>
      </c>
      <c r="F143" s="304">
        <v>80000.0</v>
      </c>
      <c r="G143" s="304">
        <f t="shared" si="2"/>
        <v>20000</v>
      </c>
      <c r="H143" s="228" t="s">
        <v>7264</v>
      </c>
      <c r="I143" s="360" t="s">
        <v>3660</v>
      </c>
      <c r="J143" s="432"/>
    </row>
    <row r="144">
      <c r="A144" s="433">
        <v>136.0</v>
      </c>
      <c r="B144" s="433">
        <v>1200136.0</v>
      </c>
      <c r="C144" s="457" t="s">
        <v>7265</v>
      </c>
      <c r="D144" s="444" t="s">
        <v>71</v>
      </c>
      <c r="E144" s="329">
        <v>300000.0</v>
      </c>
      <c r="F144" s="305">
        <v>222400.0</v>
      </c>
      <c r="G144" s="305">
        <f t="shared" si="2"/>
        <v>77600</v>
      </c>
      <c r="H144" s="230" t="s">
        <v>4985</v>
      </c>
      <c r="I144" s="359" t="s">
        <v>4311</v>
      </c>
      <c r="J144" s="331"/>
    </row>
    <row r="145">
      <c r="A145" s="338">
        <v>137.0</v>
      </c>
      <c r="B145" s="338">
        <v>1200137.0</v>
      </c>
      <c r="C145" s="339" t="s">
        <v>5983</v>
      </c>
      <c r="D145" s="345" t="s">
        <v>73</v>
      </c>
      <c r="E145" s="330">
        <v>299600.0</v>
      </c>
      <c r="F145" s="304">
        <v>299600.0</v>
      </c>
      <c r="G145" s="304">
        <f t="shared" si="2"/>
        <v>0</v>
      </c>
      <c r="H145" s="228" t="s">
        <v>1493</v>
      </c>
      <c r="I145" s="360" t="s">
        <v>4311</v>
      </c>
      <c r="J145" s="432"/>
    </row>
    <row r="146">
      <c r="A146" s="338">
        <v>138.0</v>
      </c>
      <c r="B146" s="338">
        <v>1200138.0</v>
      </c>
      <c r="C146" s="339" t="s">
        <v>4663</v>
      </c>
      <c r="D146" s="345" t="s">
        <v>73</v>
      </c>
      <c r="E146" s="329">
        <v>199375.0</v>
      </c>
      <c r="F146" s="305">
        <v>199375.0</v>
      </c>
      <c r="G146" s="305">
        <f t="shared" si="2"/>
        <v>0</v>
      </c>
      <c r="H146" s="230" t="s">
        <v>3707</v>
      </c>
      <c r="I146" s="359" t="s">
        <v>3546</v>
      </c>
      <c r="J146" s="331"/>
    </row>
    <row r="147">
      <c r="A147" s="338">
        <v>139.0</v>
      </c>
      <c r="B147" s="338">
        <v>1200139.0</v>
      </c>
      <c r="C147" s="339" t="s">
        <v>5232</v>
      </c>
      <c r="D147" s="345" t="s">
        <v>73</v>
      </c>
      <c r="E147" s="330">
        <v>100000.0</v>
      </c>
      <c r="F147" s="304">
        <v>100000.0</v>
      </c>
      <c r="G147" s="304">
        <f t="shared" si="2"/>
        <v>0</v>
      </c>
      <c r="H147" s="228" t="s">
        <v>1449</v>
      </c>
      <c r="I147" s="360" t="s">
        <v>3660</v>
      </c>
      <c r="J147" s="432"/>
    </row>
    <row r="148">
      <c r="A148" s="338">
        <v>140.0</v>
      </c>
      <c r="B148" s="338">
        <v>1200140.0</v>
      </c>
      <c r="C148" s="339" t="s">
        <v>6189</v>
      </c>
      <c r="D148" s="345" t="s">
        <v>73</v>
      </c>
      <c r="E148" s="329">
        <v>85000.0</v>
      </c>
      <c r="F148" s="305">
        <v>85000.0</v>
      </c>
      <c r="G148" s="305">
        <f t="shared" si="2"/>
        <v>0</v>
      </c>
      <c r="H148" s="230" t="s">
        <v>4084</v>
      </c>
      <c r="I148" s="359" t="s">
        <v>3660</v>
      </c>
      <c r="J148" s="331"/>
    </row>
    <row r="149">
      <c r="A149" s="429">
        <v>141.0</v>
      </c>
      <c r="B149" s="429">
        <v>1200141.0</v>
      </c>
      <c r="C149" s="456" t="s">
        <v>7266</v>
      </c>
      <c r="D149" s="439" t="s">
        <v>71</v>
      </c>
      <c r="E149" s="330">
        <v>43100.0</v>
      </c>
      <c r="F149" s="304">
        <v>25860.0</v>
      </c>
      <c r="G149" s="304">
        <f t="shared" si="2"/>
        <v>17240</v>
      </c>
      <c r="H149" s="228" t="s">
        <v>7267</v>
      </c>
      <c r="I149" s="360" t="s">
        <v>3660</v>
      </c>
      <c r="J149" s="438"/>
    </row>
    <row r="150">
      <c r="A150" s="338">
        <v>142.0</v>
      </c>
      <c r="B150" s="338">
        <v>1200142.0</v>
      </c>
      <c r="C150" s="339" t="s">
        <v>5996</v>
      </c>
      <c r="D150" s="345" t="s">
        <v>73</v>
      </c>
      <c r="E150" s="329">
        <v>240000.0</v>
      </c>
      <c r="F150" s="305">
        <v>240000.0</v>
      </c>
      <c r="G150" s="305">
        <f t="shared" si="2"/>
        <v>0</v>
      </c>
      <c r="H150" s="230" t="s">
        <v>5399</v>
      </c>
      <c r="I150" s="359" t="s">
        <v>4311</v>
      </c>
      <c r="J150" s="331"/>
    </row>
    <row r="151">
      <c r="A151" s="429">
        <v>143.0</v>
      </c>
      <c r="B151" s="429">
        <v>1200143.0</v>
      </c>
      <c r="C151" s="456" t="s">
        <v>7268</v>
      </c>
      <c r="D151" s="439" t="s">
        <v>71</v>
      </c>
      <c r="E151" s="330">
        <v>95000.0</v>
      </c>
      <c r="F151" s="304">
        <v>76000.0</v>
      </c>
      <c r="G151" s="304">
        <f t="shared" si="2"/>
        <v>19000</v>
      </c>
      <c r="H151" s="228" t="s">
        <v>1575</v>
      </c>
      <c r="I151" s="360" t="s">
        <v>3587</v>
      </c>
      <c r="J151" s="432"/>
    </row>
    <row r="152">
      <c r="A152" s="433">
        <v>144.0</v>
      </c>
      <c r="B152" s="433">
        <v>1200144.0</v>
      </c>
      <c r="C152" s="457" t="s">
        <v>7269</v>
      </c>
      <c r="D152" s="444" t="s">
        <v>71</v>
      </c>
      <c r="E152" s="329">
        <v>200000.0</v>
      </c>
      <c r="F152" s="305">
        <v>59000.0</v>
      </c>
      <c r="G152" s="305">
        <f t="shared" si="2"/>
        <v>141000</v>
      </c>
      <c r="H152" s="230" t="s">
        <v>4635</v>
      </c>
      <c r="I152" s="359" t="s">
        <v>3546</v>
      </c>
      <c r="J152" s="331"/>
    </row>
    <row r="153">
      <c r="A153" s="338">
        <v>145.0</v>
      </c>
      <c r="B153" s="338">
        <v>1200145.0</v>
      </c>
      <c r="C153" s="339" t="s">
        <v>5235</v>
      </c>
      <c r="D153" s="345" t="s">
        <v>73</v>
      </c>
      <c r="E153" s="330">
        <v>100000.0</v>
      </c>
      <c r="F153" s="304">
        <v>100000.0</v>
      </c>
      <c r="G153" s="304">
        <f t="shared" si="2"/>
        <v>0</v>
      </c>
      <c r="H153" s="228" t="s">
        <v>1003</v>
      </c>
      <c r="I153" s="360" t="s">
        <v>3587</v>
      </c>
      <c r="J153" s="438"/>
    </row>
    <row r="154">
      <c r="A154" s="433">
        <v>146.0</v>
      </c>
      <c r="B154" s="433">
        <v>1200146.0</v>
      </c>
      <c r="C154" s="457" t="s">
        <v>7270</v>
      </c>
      <c r="D154" s="444" t="s">
        <v>71</v>
      </c>
      <c r="E154" s="329">
        <v>78140.0</v>
      </c>
      <c r="F154" s="305">
        <v>62512.0</v>
      </c>
      <c r="G154" s="305">
        <f t="shared" si="2"/>
        <v>15628</v>
      </c>
      <c r="H154" s="230" t="s">
        <v>7271</v>
      </c>
      <c r="I154" s="359" t="s">
        <v>3587</v>
      </c>
      <c r="J154" s="331"/>
    </row>
    <row r="155">
      <c r="A155" s="338">
        <v>147.0</v>
      </c>
      <c r="B155" s="338">
        <v>1200147.0</v>
      </c>
      <c r="C155" s="339" t="s">
        <v>5212</v>
      </c>
      <c r="D155" s="345" t="s">
        <v>73</v>
      </c>
      <c r="E155" s="330">
        <v>200000.0</v>
      </c>
      <c r="F155" s="304">
        <v>200000.0</v>
      </c>
      <c r="G155" s="304">
        <f t="shared" si="2"/>
        <v>0</v>
      </c>
      <c r="H155" s="228" t="s">
        <v>4164</v>
      </c>
      <c r="I155" s="360" t="s">
        <v>3546</v>
      </c>
      <c r="J155" s="432"/>
    </row>
    <row r="156">
      <c r="A156" s="338">
        <v>148.0</v>
      </c>
      <c r="B156" s="338">
        <v>1200148.0</v>
      </c>
      <c r="C156" s="339" t="s">
        <v>5364</v>
      </c>
      <c r="D156" s="345" t="s">
        <v>73</v>
      </c>
      <c r="E156" s="329">
        <v>100000.0</v>
      </c>
      <c r="F156" s="305">
        <v>100000.0</v>
      </c>
      <c r="G156" s="305">
        <f t="shared" si="2"/>
        <v>0</v>
      </c>
      <c r="H156" s="230" t="s">
        <v>4164</v>
      </c>
      <c r="I156" s="359" t="s">
        <v>3587</v>
      </c>
      <c r="J156" s="437"/>
    </row>
    <row r="157">
      <c r="A157" s="338">
        <v>149.0</v>
      </c>
      <c r="B157" s="338">
        <v>1200149.0</v>
      </c>
      <c r="C157" s="339" t="s">
        <v>6057</v>
      </c>
      <c r="D157" s="345" t="s">
        <v>73</v>
      </c>
      <c r="E157" s="330">
        <v>99900.0</v>
      </c>
      <c r="F157" s="304">
        <v>99900.0</v>
      </c>
      <c r="G157" s="304">
        <f t="shared" si="2"/>
        <v>0</v>
      </c>
      <c r="H157" s="228" t="s">
        <v>6058</v>
      </c>
      <c r="I157" s="360" t="s">
        <v>3587</v>
      </c>
      <c r="J157" s="432"/>
    </row>
    <row r="158">
      <c r="A158" s="433">
        <v>150.0</v>
      </c>
      <c r="B158" s="433">
        <v>1200150.0</v>
      </c>
      <c r="C158" s="457" t="s">
        <v>7272</v>
      </c>
      <c r="D158" s="444" t="s">
        <v>71</v>
      </c>
      <c r="E158" s="329">
        <v>495000.0</v>
      </c>
      <c r="F158" s="305">
        <v>384900.0</v>
      </c>
      <c r="G158" s="305">
        <f t="shared" si="2"/>
        <v>110100</v>
      </c>
      <c r="H158" s="230" t="s">
        <v>5392</v>
      </c>
      <c r="I158" s="359" t="s">
        <v>4020</v>
      </c>
      <c r="J158" s="331"/>
    </row>
    <row r="159">
      <c r="A159" s="338">
        <v>151.0</v>
      </c>
      <c r="B159" s="338">
        <v>1200151.0</v>
      </c>
      <c r="C159" s="339" t="s">
        <v>6284</v>
      </c>
      <c r="D159" s="345" t="s">
        <v>73</v>
      </c>
      <c r="E159" s="330">
        <v>100000.0</v>
      </c>
      <c r="F159" s="304">
        <v>100000.0</v>
      </c>
      <c r="G159" s="304">
        <f t="shared" si="2"/>
        <v>0</v>
      </c>
      <c r="H159" s="228" t="s">
        <v>2067</v>
      </c>
      <c r="I159" s="360" t="s">
        <v>3660</v>
      </c>
      <c r="J159" s="432"/>
    </row>
    <row r="160">
      <c r="A160" s="338">
        <v>152.0</v>
      </c>
      <c r="B160" s="338">
        <v>1200152.0</v>
      </c>
      <c r="C160" s="461" t="s">
        <v>6345</v>
      </c>
      <c r="D160" s="345" t="s">
        <v>73</v>
      </c>
      <c r="E160" s="329">
        <v>100000.0</v>
      </c>
      <c r="F160" s="305">
        <v>100000.0</v>
      </c>
      <c r="G160" s="305">
        <f t="shared" si="2"/>
        <v>0</v>
      </c>
      <c r="H160" s="230" t="s">
        <v>6346</v>
      </c>
      <c r="I160" s="359" t="s">
        <v>3660</v>
      </c>
      <c r="J160" s="331"/>
    </row>
    <row r="161">
      <c r="A161" s="338">
        <v>153.0</v>
      </c>
      <c r="B161" s="338">
        <v>1200153.0</v>
      </c>
      <c r="C161" s="339" t="s">
        <v>6212</v>
      </c>
      <c r="D161" s="345" t="s">
        <v>73</v>
      </c>
      <c r="E161" s="330">
        <v>100000.0</v>
      </c>
      <c r="F161" s="304">
        <v>100000.0</v>
      </c>
      <c r="G161" s="304">
        <f t="shared" si="2"/>
        <v>0</v>
      </c>
      <c r="H161" s="228" t="s">
        <v>6213</v>
      </c>
      <c r="I161" s="360" t="s">
        <v>3660</v>
      </c>
      <c r="J161" s="432"/>
    </row>
    <row r="162">
      <c r="A162" s="433">
        <v>154.0</v>
      </c>
      <c r="B162" s="433">
        <v>1200154.0</v>
      </c>
      <c r="C162" s="457" t="s">
        <v>7273</v>
      </c>
      <c r="D162" s="444" t="s">
        <v>71</v>
      </c>
      <c r="E162" s="329">
        <v>155000.0</v>
      </c>
      <c r="F162" s="305">
        <v>130200.0</v>
      </c>
      <c r="G162" s="305">
        <f t="shared" si="2"/>
        <v>24800</v>
      </c>
      <c r="H162" s="230" t="s">
        <v>3804</v>
      </c>
      <c r="I162" s="359" t="s">
        <v>4020</v>
      </c>
      <c r="J162" s="331"/>
    </row>
    <row r="163">
      <c r="A163" s="338">
        <v>155.0</v>
      </c>
      <c r="B163" s="338">
        <v>1200155.0</v>
      </c>
      <c r="C163" s="339" t="s">
        <v>4673</v>
      </c>
      <c r="D163" s="345" t="s">
        <v>73</v>
      </c>
      <c r="E163" s="330">
        <v>127000.0</v>
      </c>
      <c r="F163" s="304">
        <v>127000.0</v>
      </c>
      <c r="G163" s="304">
        <f t="shared" si="2"/>
        <v>0</v>
      </c>
      <c r="H163" s="228" t="s">
        <v>3804</v>
      </c>
      <c r="I163" s="360" t="s">
        <v>3546</v>
      </c>
      <c r="J163" s="432"/>
    </row>
    <row r="164">
      <c r="A164" s="338">
        <v>156.0</v>
      </c>
      <c r="B164" s="338">
        <v>1200156.0</v>
      </c>
      <c r="C164" s="339" t="s">
        <v>5191</v>
      </c>
      <c r="D164" s="345" t="s">
        <v>73</v>
      </c>
      <c r="E164" s="329">
        <v>199932.0</v>
      </c>
      <c r="F164" s="305">
        <v>199932.0</v>
      </c>
      <c r="G164" s="305">
        <f t="shared" si="2"/>
        <v>0</v>
      </c>
      <c r="H164" s="230" t="s">
        <v>1493</v>
      </c>
      <c r="I164" s="359" t="s">
        <v>3546</v>
      </c>
      <c r="J164" s="331"/>
    </row>
    <row r="165">
      <c r="A165" s="338">
        <v>157.0</v>
      </c>
      <c r="B165" s="338">
        <v>1200157.0</v>
      </c>
      <c r="C165" s="339" t="s">
        <v>4507</v>
      </c>
      <c r="D165" s="345" t="s">
        <v>73</v>
      </c>
      <c r="E165" s="330">
        <v>100000.0</v>
      </c>
      <c r="F165" s="304">
        <v>100000.0</v>
      </c>
      <c r="G165" s="304">
        <f t="shared" si="2"/>
        <v>0</v>
      </c>
      <c r="H165" s="228" t="s">
        <v>1493</v>
      </c>
      <c r="I165" s="360" t="s">
        <v>3587</v>
      </c>
      <c r="J165" s="432"/>
    </row>
    <row r="166">
      <c r="A166" s="338">
        <v>158.0</v>
      </c>
      <c r="B166" s="338">
        <v>1200158.0</v>
      </c>
      <c r="C166" s="339" t="s">
        <v>6090</v>
      </c>
      <c r="D166" s="345" t="s">
        <v>73</v>
      </c>
      <c r="E166" s="329">
        <v>50000.0</v>
      </c>
      <c r="F166" s="305">
        <v>50000.0</v>
      </c>
      <c r="G166" s="305">
        <f t="shared" si="2"/>
        <v>0</v>
      </c>
      <c r="H166" s="230" t="s">
        <v>5282</v>
      </c>
      <c r="I166" s="359" t="s">
        <v>3660</v>
      </c>
      <c r="J166" s="331"/>
    </row>
    <row r="167">
      <c r="A167" s="338">
        <v>159.0</v>
      </c>
      <c r="B167" s="338">
        <v>1200159.0</v>
      </c>
      <c r="C167" s="339" t="s">
        <v>5194</v>
      </c>
      <c r="D167" s="345" t="s">
        <v>73</v>
      </c>
      <c r="E167" s="330">
        <v>52700.0</v>
      </c>
      <c r="F167" s="304">
        <v>52700.0</v>
      </c>
      <c r="G167" s="304">
        <f t="shared" si="2"/>
        <v>0</v>
      </c>
      <c r="H167" s="228" t="s">
        <v>5195</v>
      </c>
      <c r="I167" s="360" t="s">
        <v>4020</v>
      </c>
      <c r="J167" s="432"/>
    </row>
    <row r="168">
      <c r="A168" s="338">
        <v>160.0</v>
      </c>
      <c r="B168" s="338">
        <v>1200160.0</v>
      </c>
      <c r="C168" s="339" t="s">
        <v>4784</v>
      </c>
      <c r="D168" s="345" t="s">
        <v>73</v>
      </c>
      <c r="E168" s="329">
        <v>80000.0</v>
      </c>
      <c r="F168" s="305">
        <v>80000.0</v>
      </c>
      <c r="G168" s="305">
        <f t="shared" si="2"/>
        <v>0</v>
      </c>
      <c r="H168" s="230" t="s">
        <v>4785</v>
      </c>
      <c r="I168" s="359" t="s">
        <v>3546</v>
      </c>
      <c r="J168" s="331"/>
    </row>
    <row r="169">
      <c r="A169" s="338">
        <v>161.0</v>
      </c>
      <c r="B169" s="338">
        <v>1200161.0</v>
      </c>
      <c r="C169" s="339" t="s">
        <v>5278</v>
      </c>
      <c r="D169" s="345" t="s">
        <v>73</v>
      </c>
      <c r="E169" s="330">
        <v>75000.0</v>
      </c>
      <c r="F169" s="304">
        <v>75000.0</v>
      </c>
      <c r="G169" s="304">
        <f t="shared" si="2"/>
        <v>0</v>
      </c>
      <c r="H169" s="228" t="s">
        <v>3923</v>
      </c>
      <c r="I169" s="360" t="s">
        <v>3587</v>
      </c>
      <c r="J169" s="432"/>
    </row>
    <row r="170">
      <c r="A170" s="433">
        <v>162.0</v>
      </c>
      <c r="B170" s="433">
        <v>1200162.0</v>
      </c>
      <c r="C170" s="457" t="s">
        <v>7274</v>
      </c>
      <c r="D170" s="444" t="s">
        <v>71</v>
      </c>
      <c r="E170" s="329">
        <v>100000.0</v>
      </c>
      <c r="F170" s="305">
        <v>75000.0</v>
      </c>
      <c r="G170" s="305">
        <f t="shared" si="2"/>
        <v>25000</v>
      </c>
      <c r="H170" s="230" t="s">
        <v>7275</v>
      </c>
      <c r="I170" s="359" t="s">
        <v>3660</v>
      </c>
      <c r="J170" s="331"/>
    </row>
    <row r="171">
      <c r="A171" s="338">
        <v>163.0</v>
      </c>
      <c r="B171" s="338">
        <v>1200163.0</v>
      </c>
      <c r="C171" s="339" t="s">
        <v>4449</v>
      </c>
      <c r="D171" s="345" t="s">
        <v>73</v>
      </c>
      <c r="E171" s="330">
        <v>60000.0</v>
      </c>
      <c r="F171" s="304">
        <v>60000.0</v>
      </c>
      <c r="G171" s="304">
        <f t="shared" si="2"/>
        <v>0</v>
      </c>
      <c r="H171" s="228" t="s">
        <v>4450</v>
      </c>
      <c r="I171" s="360" t="s">
        <v>3546</v>
      </c>
      <c r="J171" s="432"/>
    </row>
    <row r="172">
      <c r="A172" s="433">
        <v>164.0</v>
      </c>
      <c r="B172" s="433">
        <v>1200164.0</v>
      </c>
      <c r="C172" s="457" t="s">
        <v>7276</v>
      </c>
      <c r="D172" s="444" t="s">
        <v>71</v>
      </c>
      <c r="E172" s="329">
        <v>100000.0</v>
      </c>
      <c r="F172" s="305">
        <v>0.0</v>
      </c>
      <c r="G172" s="305">
        <f t="shared" si="2"/>
        <v>100000</v>
      </c>
      <c r="H172" s="230" t="s">
        <v>7277</v>
      </c>
      <c r="I172" s="359" t="s">
        <v>3660</v>
      </c>
      <c r="J172" s="331"/>
    </row>
    <row r="173">
      <c r="A173" s="338">
        <v>165.0</v>
      </c>
      <c r="B173" s="338">
        <v>1200165.0</v>
      </c>
      <c r="C173" s="339" t="s">
        <v>5281</v>
      </c>
      <c r="D173" s="345" t="s">
        <v>73</v>
      </c>
      <c r="E173" s="330">
        <v>80000.0</v>
      </c>
      <c r="F173" s="304">
        <v>80000.0</v>
      </c>
      <c r="G173" s="304">
        <f t="shared" si="2"/>
        <v>0</v>
      </c>
      <c r="H173" s="228" t="s">
        <v>5282</v>
      </c>
      <c r="I173" s="360" t="s">
        <v>3660</v>
      </c>
      <c r="J173" s="432"/>
    </row>
    <row r="174">
      <c r="A174" s="433">
        <v>166.0</v>
      </c>
      <c r="B174" s="433">
        <v>1200166.0</v>
      </c>
      <c r="C174" s="457" t="s">
        <v>7278</v>
      </c>
      <c r="D174" s="444" t="s">
        <v>71</v>
      </c>
      <c r="E174" s="329">
        <v>60000.0</v>
      </c>
      <c r="F174" s="305">
        <v>42000.0</v>
      </c>
      <c r="G174" s="305">
        <f t="shared" si="2"/>
        <v>18000</v>
      </c>
      <c r="H174" s="230" t="s">
        <v>5282</v>
      </c>
      <c r="I174" s="359" t="s">
        <v>3660</v>
      </c>
      <c r="J174" s="331"/>
    </row>
    <row r="175">
      <c r="A175" s="338">
        <v>167.0</v>
      </c>
      <c r="B175" s="338">
        <v>1200167.0</v>
      </c>
      <c r="C175" s="339" t="s">
        <v>5149</v>
      </c>
      <c r="D175" s="345" t="s">
        <v>73</v>
      </c>
      <c r="E175" s="330">
        <v>87610.0</v>
      </c>
      <c r="F175" s="304">
        <v>87610.0</v>
      </c>
      <c r="G175" s="304">
        <f t="shared" si="2"/>
        <v>0</v>
      </c>
      <c r="H175" s="228" t="s">
        <v>4119</v>
      </c>
      <c r="I175" s="360" t="s">
        <v>3587</v>
      </c>
      <c r="J175" s="432"/>
    </row>
    <row r="176">
      <c r="A176" s="338">
        <v>168.0</v>
      </c>
      <c r="B176" s="338">
        <v>1200168.0</v>
      </c>
      <c r="C176" s="339" t="s">
        <v>5826</v>
      </c>
      <c r="D176" s="345" t="s">
        <v>73</v>
      </c>
      <c r="E176" s="329">
        <v>100000.0</v>
      </c>
      <c r="F176" s="305">
        <v>100000.0</v>
      </c>
      <c r="G176" s="305">
        <f t="shared" si="2"/>
        <v>0</v>
      </c>
      <c r="H176" s="230" t="s">
        <v>5827</v>
      </c>
      <c r="I176" s="359" t="s">
        <v>3587</v>
      </c>
      <c r="J176" s="331"/>
    </row>
    <row r="177">
      <c r="A177" s="429">
        <v>169.0</v>
      </c>
      <c r="B177" s="429">
        <v>1200169.0</v>
      </c>
      <c r="C177" s="456" t="s">
        <v>7279</v>
      </c>
      <c r="D177" s="439" t="s">
        <v>71</v>
      </c>
      <c r="E177" s="330">
        <v>165333.0</v>
      </c>
      <c r="F177" s="304">
        <v>139666.0</v>
      </c>
      <c r="G177" s="304">
        <f t="shared" si="2"/>
        <v>25667</v>
      </c>
      <c r="H177" s="228" t="s">
        <v>7280</v>
      </c>
      <c r="I177" s="360" t="s">
        <v>3546</v>
      </c>
      <c r="J177" s="432"/>
    </row>
    <row r="178">
      <c r="A178" s="338">
        <v>170.0</v>
      </c>
      <c r="B178" s="338">
        <v>1200170.0</v>
      </c>
      <c r="C178" s="339" t="s">
        <v>4602</v>
      </c>
      <c r="D178" s="345" t="s">
        <v>73</v>
      </c>
      <c r="E178" s="329">
        <v>180000.0</v>
      </c>
      <c r="F178" s="305">
        <v>180000.0</v>
      </c>
      <c r="G178" s="305">
        <f t="shared" si="2"/>
        <v>0</v>
      </c>
      <c r="H178" s="230" t="s">
        <v>4168</v>
      </c>
      <c r="I178" s="359" t="s">
        <v>3546</v>
      </c>
      <c r="J178" s="331"/>
    </row>
    <row r="179">
      <c r="A179" s="338">
        <v>171.0</v>
      </c>
      <c r="B179" s="338">
        <v>1200171.0</v>
      </c>
      <c r="C179" s="339" t="s">
        <v>6179</v>
      </c>
      <c r="D179" s="345" t="s">
        <v>73</v>
      </c>
      <c r="E179" s="330">
        <v>200000.0</v>
      </c>
      <c r="F179" s="304">
        <v>200000.0</v>
      </c>
      <c r="G179" s="304">
        <f t="shared" si="2"/>
        <v>0</v>
      </c>
      <c r="H179" s="228" t="s">
        <v>276</v>
      </c>
      <c r="I179" s="360" t="s">
        <v>3546</v>
      </c>
      <c r="J179" s="432"/>
    </row>
    <row r="180">
      <c r="A180" s="338">
        <v>172.0</v>
      </c>
      <c r="B180" s="338">
        <v>1200172.0</v>
      </c>
      <c r="C180" s="339" t="s">
        <v>4514</v>
      </c>
      <c r="D180" s="345" t="s">
        <v>73</v>
      </c>
      <c r="E180" s="329">
        <v>190000.0</v>
      </c>
      <c r="F180" s="305">
        <v>190000.0</v>
      </c>
      <c r="G180" s="305">
        <f t="shared" si="2"/>
        <v>0</v>
      </c>
      <c r="H180" s="230" t="s">
        <v>4168</v>
      </c>
      <c r="I180" s="359" t="s">
        <v>3546</v>
      </c>
      <c r="J180" s="331"/>
    </row>
    <row r="181">
      <c r="A181" s="429">
        <v>173.0</v>
      </c>
      <c r="B181" s="429">
        <v>1200173.0</v>
      </c>
      <c r="C181" s="456" t="s">
        <v>7281</v>
      </c>
      <c r="D181" s="439" t="s">
        <v>71</v>
      </c>
      <c r="E181" s="330">
        <v>141100.0</v>
      </c>
      <c r="F181" s="304">
        <v>111160.0</v>
      </c>
      <c r="G181" s="304">
        <f t="shared" si="2"/>
        <v>29940</v>
      </c>
      <c r="H181" s="228" t="s">
        <v>1129</v>
      </c>
      <c r="I181" s="360" t="s">
        <v>3546</v>
      </c>
      <c r="J181" s="432"/>
    </row>
    <row r="182">
      <c r="A182" s="433">
        <v>174.0</v>
      </c>
      <c r="B182" s="433">
        <v>1200174.0</v>
      </c>
      <c r="C182" s="457" t="s">
        <v>7282</v>
      </c>
      <c r="D182" s="444" t="s">
        <v>71</v>
      </c>
      <c r="E182" s="329">
        <v>93000.0</v>
      </c>
      <c r="F182" s="305">
        <v>79050.0</v>
      </c>
      <c r="G182" s="305">
        <f t="shared" si="2"/>
        <v>13950</v>
      </c>
      <c r="H182" s="230" t="s">
        <v>7262</v>
      </c>
      <c r="I182" s="359" t="s">
        <v>3546</v>
      </c>
      <c r="J182" s="331"/>
    </row>
    <row r="183">
      <c r="A183" s="338">
        <v>175.0</v>
      </c>
      <c r="B183" s="338">
        <v>1200175.0</v>
      </c>
      <c r="C183" s="339" t="s">
        <v>5931</v>
      </c>
      <c r="D183" s="345" t="s">
        <v>73</v>
      </c>
      <c r="E183" s="330">
        <v>200000.0</v>
      </c>
      <c r="F183" s="304">
        <v>200000.0</v>
      </c>
      <c r="G183" s="304">
        <f t="shared" si="2"/>
        <v>0</v>
      </c>
      <c r="H183" s="228" t="s">
        <v>5932</v>
      </c>
      <c r="I183" s="360" t="s">
        <v>3546</v>
      </c>
      <c r="J183" s="432"/>
    </row>
    <row r="184">
      <c r="A184" s="433">
        <v>176.0</v>
      </c>
      <c r="B184" s="433">
        <v>1200176.0</v>
      </c>
      <c r="C184" s="457" t="s">
        <v>7283</v>
      </c>
      <c r="D184" s="444" t="s">
        <v>71</v>
      </c>
      <c r="E184" s="329">
        <v>200000.0</v>
      </c>
      <c r="F184" s="305">
        <v>152000.0</v>
      </c>
      <c r="G184" s="305">
        <f t="shared" si="2"/>
        <v>48000</v>
      </c>
      <c r="H184" s="230" t="s">
        <v>6054</v>
      </c>
      <c r="I184" s="359" t="s">
        <v>3546</v>
      </c>
      <c r="J184" s="331"/>
    </row>
    <row r="185">
      <c r="A185" s="429">
        <v>177.0</v>
      </c>
      <c r="B185" s="429">
        <v>1200177.0</v>
      </c>
      <c r="C185" s="456" t="s">
        <v>7284</v>
      </c>
      <c r="D185" s="439" t="s">
        <v>71</v>
      </c>
      <c r="E185" s="330">
        <v>486000.0</v>
      </c>
      <c r="F185" s="304">
        <v>401671.4</v>
      </c>
      <c r="G185" s="304">
        <f t="shared" si="2"/>
        <v>84328.6</v>
      </c>
      <c r="H185" s="228" t="s">
        <v>5127</v>
      </c>
      <c r="I185" s="360" t="s">
        <v>4020</v>
      </c>
      <c r="J185" s="432"/>
    </row>
    <row r="186">
      <c r="A186" s="338">
        <v>178.0</v>
      </c>
      <c r="B186" s="338">
        <v>1200178.0</v>
      </c>
      <c r="C186" s="339" t="s">
        <v>5126</v>
      </c>
      <c r="D186" s="345" t="s">
        <v>73</v>
      </c>
      <c r="E186" s="329">
        <v>182600.0</v>
      </c>
      <c r="F186" s="305">
        <v>182600.0</v>
      </c>
      <c r="G186" s="305">
        <f t="shared" si="2"/>
        <v>0</v>
      </c>
      <c r="H186" s="230" t="s">
        <v>5127</v>
      </c>
      <c r="I186" s="359" t="s">
        <v>4020</v>
      </c>
      <c r="J186" s="331"/>
    </row>
    <row r="187">
      <c r="A187" s="338">
        <v>179.0</v>
      </c>
      <c r="B187" s="338">
        <v>1200179.0</v>
      </c>
      <c r="C187" s="339" t="s">
        <v>6294</v>
      </c>
      <c r="D187" s="345" t="s">
        <v>73</v>
      </c>
      <c r="E187" s="330">
        <v>98900.0</v>
      </c>
      <c r="F187" s="304">
        <v>98900.0</v>
      </c>
      <c r="G187" s="304">
        <f t="shared" si="2"/>
        <v>0</v>
      </c>
      <c r="H187" s="228" t="s">
        <v>5127</v>
      </c>
      <c r="I187" s="360" t="s">
        <v>3587</v>
      </c>
      <c r="J187" s="438"/>
    </row>
    <row r="188">
      <c r="A188" s="433">
        <v>180.0</v>
      </c>
      <c r="B188" s="433">
        <v>1200180.0</v>
      </c>
      <c r="C188" s="457" t="s">
        <v>7285</v>
      </c>
      <c r="D188" s="444" t="s">
        <v>71</v>
      </c>
      <c r="E188" s="329">
        <v>96375.0</v>
      </c>
      <c r="F188" s="305">
        <v>77100.4</v>
      </c>
      <c r="G188" s="305">
        <f t="shared" si="2"/>
        <v>19274.6</v>
      </c>
      <c r="H188" s="230" t="s">
        <v>5127</v>
      </c>
      <c r="I188" s="359" t="s">
        <v>3587</v>
      </c>
      <c r="J188" s="331"/>
    </row>
    <row r="189">
      <c r="A189" s="429">
        <v>181.0</v>
      </c>
      <c r="B189" s="429">
        <v>1200181.0</v>
      </c>
      <c r="C189" s="456" t="s">
        <v>7286</v>
      </c>
      <c r="D189" s="439" t="s">
        <v>71</v>
      </c>
      <c r="E189" s="330">
        <v>100000.0</v>
      </c>
      <c r="F189" s="304">
        <v>45000.01</v>
      </c>
      <c r="G189" s="304">
        <f t="shared" si="2"/>
        <v>54999.99</v>
      </c>
      <c r="H189" s="228" t="s">
        <v>7287</v>
      </c>
      <c r="I189" s="360" t="s">
        <v>3660</v>
      </c>
      <c r="J189" s="432"/>
    </row>
    <row r="190">
      <c r="A190" s="433">
        <v>182.0</v>
      </c>
      <c r="B190" s="433">
        <v>1200182.0</v>
      </c>
      <c r="C190" s="457" t="s">
        <v>7288</v>
      </c>
      <c r="D190" s="444" t="s">
        <v>71</v>
      </c>
      <c r="E190" s="329">
        <v>300000.0</v>
      </c>
      <c r="F190" s="305">
        <v>255000.0</v>
      </c>
      <c r="G190" s="305">
        <f t="shared" si="2"/>
        <v>45000</v>
      </c>
      <c r="H190" s="230" t="s">
        <v>6054</v>
      </c>
      <c r="I190" s="359" t="s">
        <v>4311</v>
      </c>
      <c r="J190" s="331"/>
    </row>
    <row r="191">
      <c r="A191" s="429">
        <v>183.0</v>
      </c>
      <c r="B191" s="429">
        <v>1200183.0</v>
      </c>
      <c r="C191" s="456" t="s">
        <v>7289</v>
      </c>
      <c r="D191" s="439" t="s">
        <v>71</v>
      </c>
      <c r="E191" s="330">
        <v>300000.0</v>
      </c>
      <c r="F191" s="304">
        <v>255000.0</v>
      </c>
      <c r="G191" s="304">
        <f t="shared" si="2"/>
        <v>45000</v>
      </c>
      <c r="H191" s="228" t="s">
        <v>6054</v>
      </c>
      <c r="I191" s="360" t="s">
        <v>4311</v>
      </c>
      <c r="J191" s="438"/>
    </row>
    <row r="192">
      <c r="A192" s="433">
        <v>184.0</v>
      </c>
      <c r="B192" s="433">
        <v>1200184.0</v>
      </c>
      <c r="C192" s="457" t="s">
        <v>7290</v>
      </c>
      <c r="D192" s="444" t="s">
        <v>71</v>
      </c>
      <c r="E192" s="329">
        <v>80000.0</v>
      </c>
      <c r="F192" s="305">
        <v>49999.99</v>
      </c>
      <c r="G192" s="305">
        <f t="shared" si="2"/>
        <v>30000.01</v>
      </c>
      <c r="H192" s="230" t="s">
        <v>7195</v>
      </c>
      <c r="I192" s="359" t="s">
        <v>3546</v>
      </c>
      <c r="J192" s="331"/>
    </row>
    <row r="193">
      <c r="A193" s="338">
        <v>185.0</v>
      </c>
      <c r="B193" s="338">
        <v>1200185.0</v>
      </c>
      <c r="C193" s="339" t="s">
        <v>6109</v>
      </c>
      <c r="D193" s="345" t="s">
        <v>73</v>
      </c>
      <c r="E193" s="330">
        <v>197700.0</v>
      </c>
      <c r="F193" s="304">
        <v>197700.0</v>
      </c>
      <c r="G193" s="304">
        <f t="shared" si="2"/>
        <v>0</v>
      </c>
      <c r="H193" s="228" t="s">
        <v>1129</v>
      </c>
      <c r="I193" s="360" t="s">
        <v>3546</v>
      </c>
      <c r="J193" s="438"/>
    </row>
    <row r="194">
      <c r="A194" s="338">
        <v>186.0</v>
      </c>
      <c r="B194" s="338">
        <v>1200186.0</v>
      </c>
      <c r="C194" s="339" t="s">
        <v>5402</v>
      </c>
      <c r="D194" s="345" t="s">
        <v>73</v>
      </c>
      <c r="E194" s="329">
        <v>96250.0</v>
      </c>
      <c r="F194" s="305">
        <v>96250.0</v>
      </c>
      <c r="G194" s="305">
        <f t="shared" si="2"/>
        <v>0</v>
      </c>
      <c r="H194" s="230" t="s">
        <v>5403</v>
      </c>
      <c r="I194" s="359" t="s">
        <v>3587</v>
      </c>
      <c r="J194" s="331"/>
    </row>
    <row r="195">
      <c r="A195" s="338">
        <v>187.0</v>
      </c>
      <c r="B195" s="338">
        <v>1200187.0</v>
      </c>
      <c r="C195" s="339" t="s">
        <v>5493</v>
      </c>
      <c r="D195" s="345" t="s">
        <v>73</v>
      </c>
      <c r="E195" s="330">
        <v>175000.0</v>
      </c>
      <c r="F195" s="304">
        <v>175000.0</v>
      </c>
      <c r="G195" s="304">
        <f t="shared" si="2"/>
        <v>0</v>
      </c>
      <c r="H195" s="228" t="s">
        <v>1502</v>
      </c>
      <c r="I195" s="360" t="s">
        <v>4311</v>
      </c>
      <c r="J195" s="432"/>
    </row>
    <row r="196">
      <c r="A196" s="338">
        <v>188.0</v>
      </c>
      <c r="B196" s="338">
        <v>1200188.0</v>
      </c>
      <c r="C196" s="339" t="s">
        <v>5257</v>
      </c>
      <c r="D196" s="345" t="s">
        <v>73</v>
      </c>
      <c r="E196" s="329">
        <v>200000.0</v>
      </c>
      <c r="F196" s="305">
        <v>200000.0</v>
      </c>
      <c r="G196" s="305">
        <f t="shared" si="2"/>
        <v>0</v>
      </c>
      <c r="H196" s="230" t="s">
        <v>1502</v>
      </c>
      <c r="I196" s="359" t="s">
        <v>4311</v>
      </c>
      <c r="J196" s="331"/>
    </row>
    <row r="197">
      <c r="A197" s="429">
        <v>189.0</v>
      </c>
      <c r="B197" s="429">
        <v>1200189.0</v>
      </c>
      <c r="C197" s="456" t="s">
        <v>7291</v>
      </c>
      <c r="D197" s="439" t="s">
        <v>71</v>
      </c>
      <c r="E197" s="330">
        <v>200000.0</v>
      </c>
      <c r="F197" s="304">
        <v>0.0</v>
      </c>
      <c r="G197" s="304">
        <f t="shared" si="2"/>
        <v>200000</v>
      </c>
      <c r="H197" s="228" t="s">
        <v>7292</v>
      </c>
      <c r="I197" s="360" t="s">
        <v>3546</v>
      </c>
      <c r="J197" s="432"/>
    </row>
    <row r="198">
      <c r="A198" s="338">
        <v>190.0</v>
      </c>
      <c r="B198" s="338">
        <v>1200190.0</v>
      </c>
      <c r="C198" s="339" t="s">
        <v>6112</v>
      </c>
      <c r="D198" s="345" t="s">
        <v>73</v>
      </c>
      <c r="E198" s="329">
        <v>197700.0</v>
      </c>
      <c r="F198" s="305">
        <v>197700.0</v>
      </c>
      <c r="G198" s="305">
        <f t="shared" si="2"/>
        <v>0</v>
      </c>
      <c r="H198" s="230" t="s">
        <v>1129</v>
      </c>
      <c r="I198" s="359" t="s">
        <v>3546</v>
      </c>
      <c r="J198" s="331"/>
    </row>
    <row r="199">
      <c r="A199" s="338">
        <v>191.0</v>
      </c>
      <c r="B199" s="338">
        <v>1200191.0</v>
      </c>
      <c r="C199" s="339" t="s">
        <v>4546</v>
      </c>
      <c r="D199" s="345" t="s">
        <v>73</v>
      </c>
      <c r="E199" s="330">
        <v>29500.0</v>
      </c>
      <c r="F199" s="304">
        <v>29500.0</v>
      </c>
      <c r="G199" s="304">
        <f t="shared" si="2"/>
        <v>0</v>
      </c>
      <c r="H199" s="228" t="s">
        <v>4547</v>
      </c>
      <c r="I199" s="360" t="s">
        <v>3660</v>
      </c>
      <c r="J199" s="432"/>
    </row>
    <row r="200">
      <c r="A200" s="338">
        <v>192.0</v>
      </c>
      <c r="B200" s="338">
        <v>1200192.0</v>
      </c>
      <c r="C200" s="339" t="s">
        <v>4221</v>
      </c>
      <c r="D200" s="345" t="s">
        <v>73</v>
      </c>
      <c r="E200" s="329">
        <v>75000.0</v>
      </c>
      <c r="F200" s="305">
        <v>75000.0</v>
      </c>
      <c r="G200" s="305">
        <f t="shared" si="2"/>
        <v>0</v>
      </c>
      <c r="H200" s="230" t="s">
        <v>4222</v>
      </c>
      <c r="I200" s="359" t="s">
        <v>3587</v>
      </c>
      <c r="J200" s="331"/>
    </row>
    <row r="201">
      <c r="A201" s="338">
        <v>193.0</v>
      </c>
      <c r="B201" s="338">
        <v>1200193.0</v>
      </c>
      <c r="C201" s="339" t="s">
        <v>6070</v>
      </c>
      <c r="D201" s="345" t="s">
        <v>73</v>
      </c>
      <c r="E201" s="330">
        <v>200000.0</v>
      </c>
      <c r="F201" s="304">
        <v>200000.0</v>
      </c>
      <c r="G201" s="304">
        <f t="shared" si="2"/>
        <v>0</v>
      </c>
      <c r="H201" s="228" t="s">
        <v>276</v>
      </c>
      <c r="I201" s="360" t="s">
        <v>3546</v>
      </c>
      <c r="J201" s="432"/>
    </row>
    <row r="202">
      <c r="A202" s="338">
        <v>194.0</v>
      </c>
      <c r="B202" s="338">
        <v>1200194.0</v>
      </c>
      <c r="C202" s="339" t="s">
        <v>5914</v>
      </c>
      <c r="D202" s="345" t="s">
        <v>73</v>
      </c>
      <c r="E202" s="329">
        <v>176500.0</v>
      </c>
      <c r="F202" s="305">
        <v>176500.0</v>
      </c>
      <c r="G202" s="305">
        <f t="shared" si="2"/>
        <v>0</v>
      </c>
      <c r="H202" s="230" t="s">
        <v>4501</v>
      </c>
      <c r="I202" s="359" t="s">
        <v>3546</v>
      </c>
      <c r="J202" s="331"/>
    </row>
    <row r="203">
      <c r="A203" s="338">
        <v>195.0</v>
      </c>
      <c r="B203" s="338">
        <v>1200195.0</v>
      </c>
      <c r="C203" s="339" t="s">
        <v>5313</v>
      </c>
      <c r="D203" s="345" t="s">
        <v>73</v>
      </c>
      <c r="E203" s="330">
        <v>90000.0</v>
      </c>
      <c r="F203" s="304">
        <v>90000.0</v>
      </c>
      <c r="G203" s="304">
        <f t="shared" si="2"/>
        <v>0</v>
      </c>
      <c r="H203" s="228" t="s">
        <v>4084</v>
      </c>
      <c r="I203" s="360" t="s">
        <v>3660</v>
      </c>
      <c r="J203" s="432"/>
    </row>
    <row r="204">
      <c r="A204" s="433">
        <v>196.0</v>
      </c>
      <c r="B204" s="433">
        <v>1200196.0</v>
      </c>
      <c r="C204" s="462" t="s">
        <v>7293</v>
      </c>
      <c r="D204" s="444" t="s">
        <v>71</v>
      </c>
      <c r="E204" s="329">
        <v>380000.0</v>
      </c>
      <c r="F204" s="305">
        <v>319200.0</v>
      </c>
      <c r="G204" s="305">
        <f t="shared" si="2"/>
        <v>60800</v>
      </c>
      <c r="H204" s="230" t="s">
        <v>7294</v>
      </c>
      <c r="I204" s="359" t="s">
        <v>4020</v>
      </c>
      <c r="J204" s="437"/>
    </row>
    <row r="205">
      <c r="A205" s="338">
        <v>197.0</v>
      </c>
      <c r="B205" s="338">
        <v>1200197.0</v>
      </c>
      <c r="C205" s="339" t="s">
        <v>5487</v>
      </c>
      <c r="D205" s="345" t="s">
        <v>73</v>
      </c>
      <c r="E205" s="330">
        <v>253750.0</v>
      </c>
      <c r="F205" s="304">
        <v>253750.0</v>
      </c>
      <c r="G205" s="304">
        <f t="shared" si="2"/>
        <v>0</v>
      </c>
      <c r="H205" s="228" t="s">
        <v>2446</v>
      </c>
      <c r="I205" s="360" t="s">
        <v>4311</v>
      </c>
      <c r="J205" s="432"/>
    </row>
    <row r="206">
      <c r="A206" s="433">
        <v>198.0</v>
      </c>
      <c r="B206" s="433">
        <v>1200198.0</v>
      </c>
      <c r="C206" s="457" t="s">
        <v>7295</v>
      </c>
      <c r="D206" s="444" t="s">
        <v>71</v>
      </c>
      <c r="E206" s="329">
        <v>79560.0</v>
      </c>
      <c r="F206" s="305">
        <v>52084.26</v>
      </c>
      <c r="G206" s="305">
        <f t="shared" si="2"/>
        <v>27475.74</v>
      </c>
      <c r="H206" s="230" t="s">
        <v>1449</v>
      </c>
      <c r="I206" s="359" t="s">
        <v>3660</v>
      </c>
      <c r="J206" s="437"/>
    </row>
    <row r="207">
      <c r="A207" s="338">
        <v>199.0</v>
      </c>
      <c r="B207" s="338">
        <v>1200199.0</v>
      </c>
      <c r="C207" s="339" t="s">
        <v>4744</v>
      </c>
      <c r="D207" s="345" t="s">
        <v>73</v>
      </c>
      <c r="E207" s="330">
        <v>99942.0</v>
      </c>
      <c r="F207" s="304">
        <v>99942.0</v>
      </c>
      <c r="G207" s="304">
        <f t="shared" si="2"/>
        <v>0</v>
      </c>
      <c r="H207" s="228" t="s">
        <v>527</v>
      </c>
      <c r="I207" s="360" t="s">
        <v>3660</v>
      </c>
      <c r="J207" s="432"/>
    </row>
    <row r="208">
      <c r="A208" s="339">
        <v>200.0</v>
      </c>
      <c r="B208" s="338">
        <v>1200200.0</v>
      </c>
      <c r="C208" s="339" t="s">
        <v>6239</v>
      </c>
      <c r="D208" s="345" t="s">
        <v>73</v>
      </c>
      <c r="E208" s="329">
        <v>550000.0</v>
      </c>
      <c r="F208" s="305">
        <v>550000.0</v>
      </c>
      <c r="G208" s="305">
        <f t="shared" si="2"/>
        <v>0</v>
      </c>
      <c r="H208" s="230" t="s">
        <v>4222</v>
      </c>
      <c r="I208" s="359" t="s">
        <v>6241</v>
      </c>
      <c r="J208" s="331"/>
    </row>
    <row r="209">
      <c r="A209" s="338">
        <v>201.0</v>
      </c>
      <c r="B209" s="338">
        <v>1200201.0</v>
      </c>
      <c r="C209" s="339" t="s">
        <v>5285</v>
      </c>
      <c r="D209" s="345" t="s">
        <v>73</v>
      </c>
      <c r="E209" s="330">
        <v>200000.0</v>
      </c>
      <c r="F209" s="304">
        <v>200000.0</v>
      </c>
      <c r="G209" s="304">
        <f t="shared" si="2"/>
        <v>0</v>
      </c>
      <c r="H209" s="228" t="s">
        <v>4241</v>
      </c>
      <c r="I209" s="360" t="s">
        <v>3546</v>
      </c>
      <c r="J209" s="432"/>
    </row>
    <row r="210">
      <c r="A210" s="338">
        <v>202.0</v>
      </c>
      <c r="B210" s="338">
        <v>1200202.0</v>
      </c>
      <c r="C210" s="339" t="s">
        <v>5935</v>
      </c>
      <c r="D210" s="345" t="s">
        <v>73</v>
      </c>
      <c r="E210" s="329">
        <v>200000.0</v>
      </c>
      <c r="F210" s="305">
        <v>200000.0</v>
      </c>
      <c r="G210" s="305">
        <f t="shared" si="2"/>
        <v>0</v>
      </c>
      <c r="H210" s="230" t="s">
        <v>4241</v>
      </c>
      <c r="I210" s="359" t="s">
        <v>3546</v>
      </c>
      <c r="J210" s="331"/>
    </row>
    <row r="211">
      <c r="A211" s="338">
        <v>203.0</v>
      </c>
      <c r="B211" s="338">
        <v>1200203.0</v>
      </c>
      <c r="C211" s="339" t="s">
        <v>5804</v>
      </c>
      <c r="D211" s="345" t="s">
        <v>73</v>
      </c>
      <c r="E211" s="330">
        <v>200000.0</v>
      </c>
      <c r="F211" s="304">
        <v>200000.0</v>
      </c>
      <c r="G211" s="304">
        <f t="shared" si="2"/>
        <v>0</v>
      </c>
      <c r="H211" s="228" t="s">
        <v>5805</v>
      </c>
      <c r="I211" s="360" t="s">
        <v>3546</v>
      </c>
      <c r="J211" s="432"/>
    </row>
    <row r="212">
      <c r="A212" s="433">
        <v>204.0</v>
      </c>
      <c r="B212" s="433">
        <v>1200204.0</v>
      </c>
      <c r="C212" s="457" t="s">
        <v>7296</v>
      </c>
      <c r="D212" s="444" t="s">
        <v>71</v>
      </c>
      <c r="E212" s="329">
        <v>300000.0</v>
      </c>
      <c r="F212" s="305">
        <v>147000.0</v>
      </c>
      <c r="G212" s="305">
        <f t="shared" si="2"/>
        <v>153000</v>
      </c>
      <c r="H212" s="230" t="s">
        <v>4985</v>
      </c>
      <c r="I212" s="359" t="s">
        <v>4311</v>
      </c>
      <c r="J212" s="331"/>
    </row>
    <row r="213">
      <c r="A213" s="338">
        <v>205.0</v>
      </c>
      <c r="B213" s="338">
        <v>1200205.0</v>
      </c>
      <c r="C213" s="339" t="s">
        <v>6414</v>
      </c>
      <c r="D213" s="345" t="s">
        <v>4642</v>
      </c>
      <c r="E213" s="330">
        <v>100000.0</v>
      </c>
      <c r="F213" s="304">
        <v>24000.0</v>
      </c>
      <c r="G213" s="304">
        <f t="shared" si="2"/>
        <v>76000</v>
      </c>
      <c r="H213" s="228" t="s">
        <v>4985</v>
      </c>
      <c r="I213" s="360" t="s">
        <v>3660</v>
      </c>
      <c r="J213" s="432"/>
    </row>
    <row r="214">
      <c r="A214" s="433">
        <v>206.0</v>
      </c>
      <c r="B214" s="433">
        <v>1200206.0</v>
      </c>
      <c r="C214" s="457" t="s">
        <v>7297</v>
      </c>
      <c r="D214" s="444" t="s">
        <v>71</v>
      </c>
      <c r="E214" s="329">
        <v>100000.0</v>
      </c>
      <c r="F214" s="305">
        <v>85000.0</v>
      </c>
      <c r="G214" s="305">
        <f t="shared" si="2"/>
        <v>15000</v>
      </c>
      <c r="H214" s="230" t="s">
        <v>4985</v>
      </c>
      <c r="I214" s="359" t="s">
        <v>3587</v>
      </c>
      <c r="J214" s="331"/>
    </row>
    <row r="215">
      <c r="A215" s="429">
        <v>207.0</v>
      </c>
      <c r="B215" s="429">
        <v>1200207.0</v>
      </c>
      <c r="C215" s="456" t="s">
        <v>7298</v>
      </c>
      <c r="D215" s="439" t="s">
        <v>71</v>
      </c>
      <c r="E215" s="330">
        <v>300000.0</v>
      </c>
      <c r="F215" s="304">
        <v>255000.0</v>
      </c>
      <c r="G215" s="304">
        <f t="shared" si="2"/>
        <v>45000</v>
      </c>
      <c r="H215" s="228" t="s">
        <v>4985</v>
      </c>
      <c r="I215" s="360" t="s">
        <v>4311</v>
      </c>
      <c r="J215" s="432"/>
    </row>
    <row r="216">
      <c r="A216" s="433">
        <v>208.0</v>
      </c>
      <c r="B216" s="433">
        <v>1200208.0</v>
      </c>
      <c r="C216" s="457" t="s">
        <v>7299</v>
      </c>
      <c r="D216" s="444" t="s">
        <v>71</v>
      </c>
      <c r="E216" s="329">
        <v>100000.0</v>
      </c>
      <c r="F216" s="305">
        <v>0.0</v>
      </c>
      <c r="G216" s="305">
        <f t="shared" si="2"/>
        <v>100000</v>
      </c>
      <c r="H216" s="230" t="s">
        <v>7300</v>
      </c>
      <c r="I216" s="359" t="s">
        <v>3660</v>
      </c>
      <c r="J216" s="331"/>
    </row>
    <row r="217">
      <c r="A217" s="338">
        <v>209.0</v>
      </c>
      <c r="B217" s="338">
        <v>1200209.0</v>
      </c>
      <c r="C217" s="339" t="s">
        <v>4984</v>
      </c>
      <c r="D217" s="345" t="s">
        <v>73</v>
      </c>
      <c r="E217" s="330">
        <v>300000.0</v>
      </c>
      <c r="F217" s="304">
        <v>300000.0</v>
      </c>
      <c r="G217" s="304">
        <f t="shared" si="2"/>
        <v>0</v>
      </c>
      <c r="H217" s="228" t="s">
        <v>4985</v>
      </c>
      <c r="I217" s="360" t="s">
        <v>4311</v>
      </c>
      <c r="J217" s="438"/>
    </row>
    <row r="218">
      <c r="A218" s="338">
        <v>210.0</v>
      </c>
      <c r="B218" s="338">
        <v>1200210.0</v>
      </c>
      <c r="C218" s="339" t="s">
        <v>4409</v>
      </c>
      <c r="D218" s="345" t="s">
        <v>73</v>
      </c>
      <c r="E218" s="329">
        <v>100000.0</v>
      </c>
      <c r="F218" s="305">
        <v>100000.0</v>
      </c>
      <c r="G218" s="305">
        <f t="shared" si="2"/>
        <v>0</v>
      </c>
      <c r="H218" s="230" t="s">
        <v>4410</v>
      </c>
      <c r="I218" s="359" t="s">
        <v>3660</v>
      </c>
      <c r="J218" s="331"/>
    </row>
    <row r="219">
      <c r="A219" s="338">
        <v>211.0</v>
      </c>
      <c r="B219" s="338">
        <v>1200211.0</v>
      </c>
      <c r="C219" s="339" t="s">
        <v>4747</v>
      </c>
      <c r="D219" s="345" t="s">
        <v>73</v>
      </c>
      <c r="E219" s="330">
        <v>18838.0</v>
      </c>
      <c r="F219" s="304">
        <v>18838.0</v>
      </c>
      <c r="G219" s="304">
        <f t="shared" si="2"/>
        <v>0</v>
      </c>
      <c r="H219" s="228" t="s">
        <v>4275</v>
      </c>
      <c r="I219" s="360" t="s">
        <v>3660</v>
      </c>
      <c r="J219" s="438"/>
    </row>
    <row r="220">
      <c r="A220" s="433">
        <v>212.0</v>
      </c>
      <c r="B220" s="433">
        <v>1200212.0</v>
      </c>
      <c r="C220" s="457" t="s">
        <v>7301</v>
      </c>
      <c r="D220" s="444" t="s">
        <v>71</v>
      </c>
      <c r="E220" s="329">
        <v>99963.0</v>
      </c>
      <c r="F220" s="305">
        <v>75524.4</v>
      </c>
      <c r="G220" s="305">
        <f t="shared" si="2"/>
        <v>24438.6</v>
      </c>
      <c r="H220" s="230" t="s">
        <v>7302</v>
      </c>
      <c r="I220" s="359" t="s">
        <v>3660</v>
      </c>
      <c r="J220" s="331"/>
    </row>
    <row r="221">
      <c r="A221" s="429">
        <v>213.0</v>
      </c>
      <c r="B221" s="429">
        <v>1200213.0</v>
      </c>
      <c r="C221" s="456" t="s">
        <v>7303</v>
      </c>
      <c r="D221" s="439" t="s">
        <v>71</v>
      </c>
      <c r="E221" s="330">
        <v>64500.0</v>
      </c>
      <c r="F221" s="304">
        <v>34830.0</v>
      </c>
      <c r="G221" s="304">
        <f t="shared" si="2"/>
        <v>29670</v>
      </c>
      <c r="H221" s="228" t="s">
        <v>5582</v>
      </c>
      <c r="I221" s="360" t="s">
        <v>3587</v>
      </c>
      <c r="J221" s="432"/>
    </row>
    <row r="222">
      <c r="A222" s="433">
        <v>214.0</v>
      </c>
      <c r="B222" s="433">
        <v>1200214.0</v>
      </c>
      <c r="C222" s="457" t="s">
        <v>7304</v>
      </c>
      <c r="D222" s="444" t="s">
        <v>71</v>
      </c>
      <c r="E222" s="329">
        <v>200000.0</v>
      </c>
      <c r="F222" s="305">
        <v>170000.0</v>
      </c>
      <c r="G222" s="305">
        <f t="shared" si="2"/>
        <v>30000</v>
      </c>
      <c r="H222" s="230" t="s">
        <v>5600</v>
      </c>
      <c r="I222" s="359" t="s">
        <v>3546</v>
      </c>
      <c r="J222" s="331"/>
    </row>
    <row r="223">
      <c r="A223" s="338">
        <v>215.0</v>
      </c>
      <c r="B223" s="338">
        <v>1200215.0</v>
      </c>
      <c r="C223" s="339" t="s">
        <v>5911</v>
      </c>
      <c r="D223" s="345" t="s">
        <v>73</v>
      </c>
      <c r="E223" s="330">
        <v>200000.0</v>
      </c>
      <c r="F223" s="304">
        <v>200000.0</v>
      </c>
      <c r="G223" s="304">
        <f t="shared" si="2"/>
        <v>0</v>
      </c>
      <c r="H223" s="228" t="s">
        <v>1502</v>
      </c>
      <c r="I223" s="360" t="s">
        <v>3546</v>
      </c>
      <c r="J223" s="432"/>
    </row>
    <row r="224">
      <c r="A224" s="338">
        <v>216.0</v>
      </c>
      <c r="B224" s="338">
        <v>1200216.0</v>
      </c>
      <c r="C224" s="339" t="s">
        <v>5938</v>
      </c>
      <c r="D224" s="345" t="s">
        <v>73</v>
      </c>
      <c r="E224" s="329">
        <v>176000.0</v>
      </c>
      <c r="F224" s="305">
        <v>176000.0</v>
      </c>
      <c r="G224" s="305">
        <f t="shared" si="2"/>
        <v>0</v>
      </c>
      <c r="H224" s="230" t="s">
        <v>5939</v>
      </c>
      <c r="I224" s="359" t="s">
        <v>3546</v>
      </c>
      <c r="J224" s="331"/>
    </row>
    <row r="225">
      <c r="A225" s="338">
        <v>217.0</v>
      </c>
      <c r="B225" s="338">
        <v>1200217.0</v>
      </c>
      <c r="C225" s="339" t="s">
        <v>6421</v>
      </c>
      <c r="D225" s="345" t="s">
        <v>73</v>
      </c>
      <c r="E225" s="330">
        <v>115000.0</v>
      </c>
      <c r="F225" s="304">
        <v>97750.0</v>
      </c>
      <c r="G225" s="304">
        <f t="shared" si="2"/>
        <v>17250</v>
      </c>
      <c r="H225" s="228" t="s">
        <v>5582</v>
      </c>
      <c r="I225" s="360" t="s">
        <v>3546</v>
      </c>
      <c r="J225" s="432"/>
    </row>
    <row r="226">
      <c r="A226" s="338">
        <v>218.0</v>
      </c>
      <c r="B226" s="338">
        <v>1200218.0</v>
      </c>
      <c r="C226" s="339" t="s">
        <v>6287</v>
      </c>
      <c r="D226" s="345" t="s">
        <v>73</v>
      </c>
      <c r="E226" s="329">
        <v>100000.0</v>
      </c>
      <c r="F226" s="305">
        <v>100000.0</v>
      </c>
      <c r="G226" s="305">
        <f t="shared" si="2"/>
        <v>0</v>
      </c>
      <c r="H226" s="230" t="s">
        <v>6288</v>
      </c>
      <c r="I226" s="359" t="s">
        <v>3660</v>
      </c>
      <c r="J226" s="331"/>
    </row>
    <row r="227">
      <c r="A227" s="338">
        <v>219.0</v>
      </c>
      <c r="B227" s="338">
        <v>1200219.0</v>
      </c>
      <c r="C227" s="339" t="s">
        <v>4634</v>
      </c>
      <c r="D227" s="345" t="s">
        <v>73</v>
      </c>
      <c r="E227" s="330">
        <v>100000.0</v>
      </c>
      <c r="F227" s="304">
        <v>100000.0</v>
      </c>
      <c r="G227" s="304">
        <f t="shared" si="2"/>
        <v>0</v>
      </c>
      <c r="H227" s="228" t="s">
        <v>4635</v>
      </c>
      <c r="I227" s="360" t="s">
        <v>3660</v>
      </c>
      <c r="J227" s="432"/>
    </row>
    <row r="228">
      <c r="A228" s="338">
        <v>220.0</v>
      </c>
      <c r="B228" s="338">
        <v>1200220.0</v>
      </c>
      <c r="C228" s="339" t="s">
        <v>4638</v>
      </c>
      <c r="D228" s="345" t="s">
        <v>73</v>
      </c>
      <c r="E228" s="329">
        <v>200000.0</v>
      </c>
      <c r="F228" s="305">
        <v>200000.0</v>
      </c>
      <c r="G228" s="305">
        <f t="shared" si="2"/>
        <v>0</v>
      </c>
      <c r="H228" s="230" t="s">
        <v>4164</v>
      </c>
      <c r="I228" s="359" t="s">
        <v>3546</v>
      </c>
      <c r="J228" s="331"/>
    </row>
    <row r="229">
      <c r="A229" s="338">
        <v>221.0</v>
      </c>
      <c r="B229" s="338">
        <v>1200221.0</v>
      </c>
      <c r="C229" s="460" t="s">
        <v>6357</v>
      </c>
      <c r="D229" s="345" t="s">
        <v>73</v>
      </c>
      <c r="E229" s="330">
        <v>100000.0</v>
      </c>
      <c r="F229" s="304">
        <v>100000.0</v>
      </c>
      <c r="G229" s="304">
        <f t="shared" si="2"/>
        <v>0</v>
      </c>
      <c r="H229" s="228" t="s">
        <v>478</v>
      </c>
      <c r="I229" s="360" t="s">
        <v>3660</v>
      </c>
      <c r="J229" s="432"/>
    </row>
    <row r="230">
      <c r="A230" s="338">
        <v>222.0</v>
      </c>
      <c r="B230" s="338">
        <v>1200222.0</v>
      </c>
      <c r="C230" s="339" t="s">
        <v>5198</v>
      </c>
      <c r="D230" s="345" t="s">
        <v>73</v>
      </c>
      <c r="E230" s="329">
        <v>100000.0</v>
      </c>
      <c r="F230" s="305">
        <v>100000.0</v>
      </c>
      <c r="G230" s="305">
        <f t="shared" si="2"/>
        <v>0</v>
      </c>
      <c r="H230" s="230" t="s">
        <v>5199</v>
      </c>
      <c r="I230" s="359" t="s">
        <v>3587</v>
      </c>
      <c r="J230" s="437"/>
    </row>
    <row r="231">
      <c r="A231" s="338">
        <v>223.0</v>
      </c>
      <c r="B231" s="338">
        <v>1200223.0</v>
      </c>
      <c r="C231" s="339" t="s">
        <v>4978</v>
      </c>
      <c r="D231" s="345" t="s">
        <v>73</v>
      </c>
      <c r="E231" s="330">
        <v>100000.0</v>
      </c>
      <c r="F231" s="304">
        <v>100000.0</v>
      </c>
      <c r="G231" s="304">
        <f t="shared" si="2"/>
        <v>0</v>
      </c>
      <c r="H231" s="228" t="s">
        <v>2518</v>
      </c>
      <c r="I231" s="360" t="s">
        <v>3660</v>
      </c>
      <c r="J231" s="432"/>
    </row>
    <row r="232">
      <c r="A232" s="338">
        <v>224.0</v>
      </c>
      <c r="B232" s="338">
        <v>1200224.0</v>
      </c>
      <c r="C232" s="339" t="s">
        <v>5244</v>
      </c>
      <c r="D232" s="345" t="s">
        <v>73</v>
      </c>
      <c r="E232" s="329">
        <v>55000.0</v>
      </c>
      <c r="F232" s="305">
        <v>55000.0</v>
      </c>
      <c r="G232" s="305">
        <f t="shared" si="2"/>
        <v>0</v>
      </c>
      <c r="H232" s="230" t="s">
        <v>2518</v>
      </c>
      <c r="I232" s="359" t="s">
        <v>3660</v>
      </c>
      <c r="J232" s="437"/>
    </row>
    <row r="233">
      <c r="A233" s="338">
        <v>225.0</v>
      </c>
      <c r="B233" s="338">
        <v>1200225.0</v>
      </c>
      <c r="C233" s="339" t="s">
        <v>4892</v>
      </c>
      <c r="D233" s="345" t="s">
        <v>73</v>
      </c>
      <c r="E233" s="330">
        <v>68000.0</v>
      </c>
      <c r="F233" s="304">
        <v>68000.0</v>
      </c>
      <c r="G233" s="304">
        <f t="shared" si="2"/>
        <v>0</v>
      </c>
      <c r="H233" s="228" t="s">
        <v>2518</v>
      </c>
      <c r="I233" s="360" t="s">
        <v>3660</v>
      </c>
      <c r="J233" s="432"/>
    </row>
    <row r="234">
      <c r="A234" s="433">
        <v>226.0</v>
      </c>
      <c r="B234" s="433">
        <v>1200226.0</v>
      </c>
      <c r="C234" s="457" t="s">
        <v>7305</v>
      </c>
      <c r="D234" s="444" t="s">
        <v>71</v>
      </c>
      <c r="E234" s="329">
        <v>155000.0</v>
      </c>
      <c r="F234" s="305">
        <v>125000.0</v>
      </c>
      <c r="G234" s="305">
        <f t="shared" si="2"/>
        <v>30000</v>
      </c>
      <c r="H234" s="230" t="s">
        <v>2518</v>
      </c>
      <c r="I234" s="359" t="s">
        <v>4311</v>
      </c>
      <c r="J234" s="331"/>
    </row>
    <row r="235">
      <c r="A235" s="338">
        <v>227.0</v>
      </c>
      <c r="B235" s="338">
        <v>1200227.0</v>
      </c>
      <c r="C235" s="339" t="s">
        <v>4310</v>
      </c>
      <c r="D235" s="345" t="s">
        <v>73</v>
      </c>
      <c r="E235" s="330">
        <v>225000.0</v>
      </c>
      <c r="F235" s="304">
        <v>225000.0</v>
      </c>
      <c r="G235" s="304">
        <f t="shared" si="2"/>
        <v>0</v>
      </c>
      <c r="H235" s="228" t="s">
        <v>2518</v>
      </c>
      <c r="I235" s="360" t="s">
        <v>4311</v>
      </c>
      <c r="J235" s="432"/>
    </row>
    <row r="236">
      <c r="A236" s="338">
        <v>228.0</v>
      </c>
      <c r="B236" s="338">
        <v>1200228.0</v>
      </c>
      <c r="C236" s="339" t="s">
        <v>4895</v>
      </c>
      <c r="D236" s="345" t="s">
        <v>73</v>
      </c>
      <c r="E236" s="329">
        <v>190500.0</v>
      </c>
      <c r="F236" s="305">
        <v>190500.0</v>
      </c>
      <c r="G236" s="305">
        <f t="shared" si="2"/>
        <v>0</v>
      </c>
      <c r="H236" s="230" t="s">
        <v>2518</v>
      </c>
      <c r="I236" s="359" t="s">
        <v>4020</v>
      </c>
      <c r="J236" s="331"/>
    </row>
    <row r="237">
      <c r="A237" s="338">
        <v>229.0</v>
      </c>
      <c r="B237" s="338">
        <v>1200229.0</v>
      </c>
      <c r="C237" s="339" t="s">
        <v>5073</v>
      </c>
      <c r="D237" s="345" t="s">
        <v>73</v>
      </c>
      <c r="E237" s="330">
        <v>196250.0</v>
      </c>
      <c r="F237" s="304">
        <v>196250.0</v>
      </c>
      <c r="G237" s="304">
        <f t="shared" si="2"/>
        <v>0</v>
      </c>
      <c r="H237" s="228" t="s">
        <v>2290</v>
      </c>
      <c r="I237" s="360" t="s">
        <v>3546</v>
      </c>
      <c r="J237" s="432"/>
    </row>
    <row r="238">
      <c r="A238" s="338">
        <v>230.0</v>
      </c>
      <c r="B238" s="338">
        <v>1200230.0</v>
      </c>
      <c r="C238" s="339" t="s">
        <v>5076</v>
      </c>
      <c r="D238" s="345" t="s">
        <v>73</v>
      </c>
      <c r="E238" s="329">
        <v>100000.0</v>
      </c>
      <c r="F238" s="305">
        <v>100000.0</v>
      </c>
      <c r="G238" s="305">
        <f t="shared" si="2"/>
        <v>0</v>
      </c>
      <c r="H238" s="230" t="s">
        <v>5077</v>
      </c>
      <c r="I238" s="359" t="s">
        <v>3587</v>
      </c>
      <c r="J238" s="331"/>
    </row>
    <row r="239">
      <c r="A239" s="429">
        <v>231.0</v>
      </c>
      <c r="B239" s="429">
        <v>1200231.0</v>
      </c>
      <c r="C239" s="456" t="s">
        <v>7306</v>
      </c>
      <c r="D239" s="439" t="s">
        <v>71</v>
      </c>
      <c r="E239" s="330">
        <v>300000.0</v>
      </c>
      <c r="F239" s="304">
        <v>246000.0</v>
      </c>
      <c r="G239" s="304">
        <f t="shared" si="2"/>
        <v>54000</v>
      </c>
      <c r="H239" s="228" t="s">
        <v>7307</v>
      </c>
      <c r="I239" s="360" t="s">
        <v>4311</v>
      </c>
      <c r="J239" s="432"/>
    </row>
    <row r="240">
      <c r="A240" s="338">
        <v>232.0</v>
      </c>
      <c r="B240" s="338">
        <v>1200232.0</v>
      </c>
      <c r="C240" s="339" t="s">
        <v>4314</v>
      </c>
      <c r="D240" s="345" t="s">
        <v>73</v>
      </c>
      <c r="E240" s="329">
        <v>82000.0</v>
      </c>
      <c r="F240" s="305">
        <v>82000.0</v>
      </c>
      <c r="G240" s="305">
        <f t="shared" si="2"/>
        <v>0</v>
      </c>
      <c r="H240" s="230" t="s">
        <v>4222</v>
      </c>
      <c r="I240" s="359" t="s">
        <v>3660</v>
      </c>
      <c r="J240" s="331"/>
    </row>
    <row r="241">
      <c r="A241" s="429">
        <v>233.0</v>
      </c>
      <c r="B241" s="429">
        <v>1200233.0</v>
      </c>
      <c r="C241" s="456" t="s">
        <v>7308</v>
      </c>
      <c r="D241" s="439" t="s">
        <v>71</v>
      </c>
      <c r="E241" s="330">
        <v>85000.0</v>
      </c>
      <c r="F241" s="304">
        <v>60000.0</v>
      </c>
      <c r="G241" s="304">
        <f t="shared" si="2"/>
        <v>25000</v>
      </c>
      <c r="H241" s="228" t="s">
        <v>7309</v>
      </c>
      <c r="I241" s="360" t="s">
        <v>3587</v>
      </c>
      <c r="J241" s="432"/>
    </row>
    <row r="242">
      <c r="A242" s="338">
        <v>234.0</v>
      </c>
      <c r="B242" s="338">
        <v>1200234.0</v>
      </c>
      <c r="C242" s="339" t="s">
        <v>4413</v>
      </c>
      <c r="D242" s="345" t="s">
        <v>73</v>
      </c>
      <c r="E242" s="329">
        <v>100000.0</v>
      </c>
      <c r="F242" s="305">
        <v>100000.0</v>
      </c>
      <c r="G242" s="305">
        <f t="shared" si="2"/>
        <v>0</v>
      </c>
      <c r="H242" s="230" t="s">
        <v>3676</v>
      </c>
      <c r="I242" s="359" t="s">
        <v>3660</v>
      </c>
      <c r="J242" s="331"/>
    </row>
    <row r="243">
      <c r="A243" s="429">
        <v>235.0</v>
      </c>
      <c r="B243" s="429">
        <v>1200235.0</v>
      </c>
      <c r="C243" s="456" t="s">
        <v>7310</v>
      </c>
      <c r="D243" s="439" t="s">
        <v>71</v>
      </c>
      <c r="E243" s="330">
        <v>1835000.0</v>
      </c>
      <c r="F243" s="304">
        <v>1449650.0</v>
      </c>
      <c r="G243" s="304">
        <f t="shared" si="2"/>
        <v>385350</v>
      </c>
      <c r="H243" s="228" t="s">
        <v>7311</v>
      </c>
      <c r="I243" s="360" t="s">
        <v>6241</v>
      </c>
      <c r="J243" s="438"/>
    </row>
    <row r="244">
      <c r="A244" s="433">
        <v>236.0</v>
      </c>
      <c r="B244" s="433">
        <v>1200236.0</v>
      </c>
      <c r="C244" s="457" t="s">
        <v>7312</v>
      </c>
      <c r="D244" s="444" t="s">
        <v>71</v>
      </c>
      <c r="E244" s="329">
        <v>1184782.0</v>
      </c>
      <c r="F244" s="305">
        <v>359348.0</v>
      </c>
      <c r="G244" s="305">
        <f t="shared" si="2"/>
        <v>825434</v>
      </c>
      <c r="H244" s="230" t="s">
        <v>7313</v>
      </c>
      <c r="I244" s="359" t="s">
        <v>6241</v>
      </c>
      <c r="J244" s="331"/>
    </row>
    <row r="245">
      <c r="A245" s="429">
        <v>237.0</v>
      </c>
      <c r="B245" s="429">
        <v>1200237.0</v>
      </c>
      <c r="C245" s="456" t="s">
        <v>7314</v>
      </c>
      <c r="D245" s="439" t="s">
        <v>71</v>
      </c>
      <c r="E245" s="330">
        <v>300000.0</v>
      </c>
      <c r="F245" s="304">
        <v>247000.0</v>
      </c>
      <c r="G245" s="304">
        <f t="shared" si="2"/>
        <v>53000</v>
      </c>
      <c r="H245" s="228" t="s">
        <v>7315</v>
      </c>
      <c r="I245" s="360" t="s">
        <v>4311</v>
      </c>
      <c r="J245" s="438"/>
    </row>
    <row r="246">
      <c r="A246" s="338">
        <v>238.0</v>
      </c>
      <c r="B246" s="338">
        <v>1200238.0</v>
      </c>
      <c r="C246" s="339" t="s">
        <v>6119</v>
      </c>
      <c r="D246" s="345" t="s">
        <v>73</v>
      </c>
      <c r="E246" s="329">
        <v>100000.0</v>
      </c>
      <c r="F246" s="305">
        <v>100000.0</v>
      </c>
      <c r="G246" s="305">
        <f t="shared" si="2"/>
        <v>0</v>
      </c>
      <c r="H246" s="230" t="s">
        <v>6120</v>
      </c>
      <c r="I246" s="359" t="s">
        <v>3587</v>
      </c>
      <c r="J246" s="331"/>
    </row>
    <row r="247">
      <c r="A247" s="338">
        <v>239.0</v>
      </c>
      <c r="B247" s="338">
        <v>1200239.0</v>
      </c>
      <c r="C247" s="339" t="s">
        <v>6406</v>
      </c>
      <c r="D247" s="345" t="s">
        <v>73</v>
      </c>
      <c r="E247" s="330">
        <v>99478.0</v>
      </c>
      <c r="F247" s="304">
        <v>84557.0</v>
      </c>
      <c r="G247" s="304">
        <f t="shared" si="2"/>
        <v>14921</v>
      </c>
      <c r="H247" s="228" t="s">
        <v>6407</v>
      </c>
      <c r="I247" s="360" t="s">
        <v>3587</v>
      </c>
      <c r="J247" s="432"/>
    </row>
    <row r="248">
      <c r="A248" s="338">
        <v>240.0</v>
      </c>
      <c r="B248" s="338">
        <v>1200240.0</v>
      </c>
      <c r="C248" s="339" t="s">
        <v>6182</v>
      </c>
      <c r="D248" s="345" t="s">
        <v>73</v>
      </c>
      <c r="E248" s="329">
        <v>100000.0</v>
      </c>
      <c r="F248" s="305">
        <v>100000.0</v>
      </c>
      <c r="G248" s="305">
        <f t="shared" si="2"/>
        <v>0</v>
      </c>
      <c r="H248" s="230" t="s">
        <v>6183</v>
      </c>
      <c r="I248" s="359" t="s">
        <v>3660</v>
      </c>
      <c r="J248" s="331"/>
    </row>
    <row r="249">
      <c r="A249" s="338">
        <v>241.0</v>
      </c>
      <c r="B249" s="338">
        <v>1200241.0</v>
      </c>
      <c r="C249" s="339" t="s">
        <v>4721</v>
      </c>
      <c r="D249" s="345" t="s">
        <v>73</v>
      </c>
      <c r="E249" s="330">
        <v>75000.0</v>
      </c>
      <c r="F249" s="304">
        <v>75000.0</v>
      </c>
      <c r="G249" s="304">
        <f t="shared" si="2"/>
        <v>0</v>
      </c>
      <c r="H249" s="228" t="s">
        <v>3052</v>
      </c>
      <c r="I249" s="360" t="s">
        <v>3546</v>
      </c>
      <c r="J249" s="432"/>
    </row>
    <row r="250">
      <c r="A250" s="338">
        <v>242.0</v>
      </c>
      <c r="B250" s="338">
        <v>1200242.0</v>
      </c>
      <c r="C250" s="339" t="s">
        <v>4656</v>
      </c>
      <c r="D250" s="345" t="s">
        <v>73</v>
      </c>
      <c r="E250" s="329">
        <v>180000.0</v>
      </c>
      <c r="F250" s="305">
        <v>180000.0</v>
      </c>
      <c r="G250" s="305">
        <f t="shared" si="2"/>
        <v>0</v>
      </c>
      <c r="H250" s="230" t="s">
        <v>3437</v>
      </c>
      <c r="I250" s="359" t="s">
        <v>3546</v>
      </c>
      <c r="J250" s="331"/>
    </row>
    <row r="251">
      <c r="A251" s="338">
        <v>243.0</v>
      </c>
      <c r="B251" s="338">
        <v>1200243.0</v>
      </c>
      <c r="C251" s="339" t="s">
        <v>4528</v>
      </c>
      <c r="D251" s="345" t="s">
        <v>73</v>
      </c>
      <c r="E251" s="330">
        <v>100000.0</v>
      </c>
      <c r="F251" s="304">
        <v>100000.0</v>
      </c>
      <c r="G251" s="304">
        <f t="shared" si="2"/>
        <v>0</v>
      </c>
      <c r="H251" s="228" t="s">
        <v>4529</v>
      </c>
      <c r="I251" s="360" t="s">
        <v>3660</v>
      </c>
      <c r="J251" s="432"/>
    </row>
    <row r="252">
      <c r="A252" s="338">
        <v>244.0</v>
      </c>
      <c r="B252" s="338">
        <v>1200244.0</v>
      </c>
      <c r="C252" s="339" t="s">
        <v>6417</v>
      </c>
      <c r="D252" s="345" t="s">
        <v>73</v>
      </c>
      <c r="E252" s="329">
        <v>100000.0</v>
      </c>
      <c r="F252" s="305">
        <v>85000.0</v>
      </c>
      <c r="G252" s="305">
        <f t="shared" si="2"/>
        <v>15000</v>
      </c>
      <c r="H252" s="230" t="s">
        <v>6418</v>
      </c>
      <c r="I252" s="359" t="s">
        <v>3660</v>
      </c>
      <c r="J252" s="331"/>
    </row>
    <row r="253">
      <c r="A253" s="338">
        <v>245.0</v>
      </c>
      <c r="B253" s="338">
        <v>1200245.0</v>
      </c>
      <c r="C253" s="339" t="s">
        <v>4898</v>
      </c>
      <c r="D253" s="345" t="s">
        <v>73</v>
      </c>
      <c r="E253" s="330">
        <v>250000.0</v>
      </c>
      <c r="F253" s="304">
        <v>250000.0</v>
      </c>
      <c r="G253" s="304">
        <f t="shared" si="2"/>
        <v>0</v>
      </c>
      <c r="H253" s="228" t="s">
        <v>4899</v>
      </c>
      <c r="I253" s="360" t="s">
        <v>4020</v>
      </c>
      <c r="J253" s="432"/>
    </row>
    <row r="254">
      <c r="A254" s="128">
        <v>246.0</v>
      </c>
      <c r="B254" s="128">
        <v>1200246.0</v>
      </c>
      <c r="C254" s="242" t="s">
        <v>6367</v>
      </c>
      <c r="D254" s="345" t="s">
        <v>73</v>
      </c>
      <c r="E254" s="329">
        <v>286750.0</v>
      </c>
      <c r="F254" s="305">
        <v>286750.0</v>
      </c>
      <c r="G254" s="305">
        <f t="shared" si="2"/>
        <v>0</v>
      </c>
      <c r="H254" s="230" t="s">
        <v>6058</v>
      </c>
      <c r="I254" s="359" t="s">
        <v>4311</v>
      </c>
      <c r="J254" s="331"/>
    </row>
    <row r="255">
      <c r="A255" s="338">
        <v>247.0</v>
      </c>
      <c r="B255" s="338">
        <v>1200247.0</v>
      </c>
      <c r="C255" s="339" t="s">
        <v>5202</v>
      </c>
      <c r="D255" s="345" t="s">
        <v>73</v>
      </c>
      <c r="E255" s="330">
        <v>230000.0</v>
      </c>
      <c r="F255" s="304">
        <v>230000.0</v>
      </c>
      <c r="G255" s="304">
        <f t="shared" si="2"/>
        <v>0</v>
      </c>
      <c r="H255" s="228" t="s">
        <v>5203</v>
      </c>
      <c r="I255" s="360" t="s">
        <v>4020</v>
      </c>
      <c r="J255" s="432"/>
    </row>
    <row r="256">
      <c r="A256" s="433">
        <v>248.0</v>
      </c>
      <c r="B256" s="433">
        <v>1200248.0</v>
      </c>
      <c r="C256" s="457" t="s">
        <v>7316</v>
      </c>
      <c r="D256" s="444" t="s">
        <v>71</v>
      </c>
      <c r="E256" s="329">
        <v>87500.0</v>
      </c>
      <c r="F256" s="305">
        <v>70000.0</v>
      </c>
      <c r="G256" s="305">
        <f t="shared" si="2"/>
        <v>17500</v>
      </c>
      <c r="H256" s="230" t="s">
        <v>5251</v>
      </c>
      <c r="I256" s="359" t="s">
        <v>4020</v>
      </c>
      <c r="J256" s="437"/>
    </row>
    <row r="257">
      <c r="A257" s="429">
        <v>249.0</v>
      </c>
      <c r="B257" s="429">
        <v>1200249.0</v>
      </c>
      <c r="C257" s="456" t="s">
        <v>7317</v>
      </c>
      <c r="D257" s="439" t="s">
        <v>71</v>
      </c>
      <c r="E257" s="330">
        <v>200000.0</v>
      </c>
      <c r="F257" s="304">
        <v>134400.0</v>
      </c>
      <c r="G257" s="304">
        <f t="shared" si="2"/>
        <v>65600</v>
      </c>
      <c r="H257" s="228" t="s">
        <v>7318</v>
      </c>
      <c r="I257" s="360" t="s">
        <v>3546</v>
      </c>
      <c r="J257" s="432"/>
    </row>
    <row r="258">
      <c r="A258" s="433">
        <v>250.0</v>
      </c>
      <c r="B258" s="433">
        <v>1200250.0</v>
      </c>
      <c r="C258" s="457" t="s">
        <v>7319</v>
      </c>
      <c r="D258" s="444" t="s">
        <v>71</v>
      </c>
      <c r="E258" s="329">
        <v>300000.0</v>
      </c>
      <c r="F258" s="305">
        <v>60000.0</v>
      </c>
      <c r="G258" s="305">
        <f t="shared" si="2"/>
        <v>240000</v>
      </c>
      <c r="H258" s="230" t="s">
        <v>7318</v>
      </c>
      <c r="I258" s="359" t="s">
        <v>4311</v>
      </c>
      <c r="J258" s="437"/>
    </row>
    <row r="259">
      <c r="A259" s="429">
        <v>251.0</v>
      </c>
      <c r="B259" s="429">
        <v>1200251.0</v>
      </c>
      <c r="C259" s="456" t="s">
        <v>7320</v>
      </c>
      <c r="D259" s="439" t="s">
        <v>71</v>
      </c>
      <c r="E259" s="330">
        <v>100000.0</v>
      </c>
      <c r="F259" s="304">
        <v>85000.0</v>
      </c>
      <c r="G259" s="304">
        <f t="shared" si="2"/>
        <v>15000</v>
      </c>
      <c r="H259" s="228" t="s">
        <v>2169</v>
      </c>
      <c r="I259" s="360" t="s">
        <v>3660</v>
      </c>
      <c r="J259" s="432"/>
    </row>
    <row r="260">
      <c r="A260" s="433">
        <v>252.0</v>
      </c>
      <c r="B260" s="433">
        <v>1200252.0</v>
      </c>
      <c r="C260" s="457" t="s">
        <v>7321</v>
      </c>
      <c r="D260" s="444" t="s">
        <v>71</v>
      </c>
      <c r="E260" s="329">
        <v>177500.0</v>
      </c>
      <c r="F260" s="305">
        <v>134900.0</v>
      </c>
      <c r="G260" s="305">
        <f t="shared" si="2"/>
        <v>42600</v>
      </c>
      <c r="H260" s="230" t="s">
        <v>276</v>
      </c>
      <c r="I260" s="359" t="s">
        <v>3546</v>
      </c>
      <c r="J260" s="331"/>
    </row>
    <row r="261">
      <c r="A261" s="429">
        <v>253.0</v>
      </c>
      <c r="B261" s="429">
        <v>1200253.0</v>
      </c>
      <c r="C261" s="456" t="s">
        <v>7322</v>
      </c>
      <c r="D261" s="439" t="s">
        <v>71</v>
      </c>
      <c r="E261" s="330">
        <v>500000.0</v>
      </c>
      <c r="F261" s="304">
        <v>345000.0</v>
      </c>
      <c r="G261" s="304">
        <f t="shared" si="2"/>
        <v>155000</v>
      </c>
      <c r="H261" s="228" t="s">
        <v>3073</v>
      </c>
      <c r="I261" s="360" t="s">
        <v>4020</v>
      </c>
      <c r="J261" s="432"/>
    </row>
    <row r="262">
      <c r="A262" s="433">
        <v>254.0</v>
      </c>
      <c r="B262" s="433">
        <v>1200254.0</v>
      </c>
      <c r="C262" s="457" t="s">
        <v>7323</v>
      </c>
      <c r="D262" s="444" t="s">
        <v>71</v>
      </c>
      <c r="E262" s="329">
        <v>300000.0</v>
      </c>
      <c r="F262" s="305">
        <v>240000.0</v>
      </c>
      <c r="G262" s="305">
        <f t="shared" si="2"/>
        <v>60000</v>
      </c>
      <c r="H262" s="230" t="s">
        <v>7324</v>
      </c>
      <c r="I262" s="359" t="s">
        <v>4311</v>
      </c>
      <c r="J262" s="331"/>
    </row>
    <row r="263">
      <c r="A263" s="338">
        <v>255.0</v>
      </c>
      <c r="B263" s="338">
        <v>1200255.0</v>
      </c>
      <c r="C263" s="339" t="s">
        <v>5206</v>
      </c>
      <c r="D263" s="345" t="s">
        <v>73</v>
      </c>
      <c r="E263" s="330">
        <v>250000.0</v>
      </c>
      <c r="F263" s="304">
        <v>250000.0</v>
      </c>
      <c r="G263" s="304">
        <f t="shared" si="2"/>
        <v>0</v>
      </c>
      <c r="H263" s="228" t="s">
        <v>3073</v>
      </c>
      <c r="I263" s="360" t="s">
        <v>4311</v>
      </c>
      <c r="J263" s="432"/>
    </row>
    <row r="264">
      <c r="A264" s="440">
        <v>256.0</v>
      </c>
      <c r="B264" s="440">
        <v>1200256.0</v>
      </c>
      <c r="C264" s="441" t="s">
        <v>5430</v>
      </c>
      <c r="D264" s="442" t="s">
        <v>73</v>
      </c>
      <c r="E264" s="329">
        <v>500000.0</v>
      </c>
      <c r="F264" s="305">
        <v>500000.0</v>
      </c>
      <c r="G264" s="305">
        <f t="shared" si="2"/>
        <v>0</v>
      </c>
      <c r="H264" s="230" t="s">
        <v>3073</v>
      </c>
      <c r="I264" s="359" t="s">
        <v>4020</v>
      </c>
      <c r="J264" s="331"/>
    </row>
    <row r="265">
      <c r="A265" s="338">
        <v>257.0</v>
      </c>
      <c r="B265" s="338">
        <v>1200257.0</v>
      </c>
      <c r="C265" s="339" t="s">
        <v>5798</v>
      </c>
      <c r="D265" s="345" t="s">
        <v>73</v>
      </c>
      <c r="E265" s="330">
        <v>200000.0</v>
      </c>
      <c r="F265" s="304">
        <v>200000.0</v>
      </c>
      <c r="G265" s="304">
        <f t="shared" si="2"/>
        <v>0</v>
      </c>
      <c r="H265" s="228" t="s">
        <v>3073</v>
      </c>
      <c r="I265" s="360" t="s">
        <v>3546</v>
      </c>
      <c r="J265" s="432"/>
    </row>
    <row r="266">
      <c r="A266" s="433">
        <v>258.0</v>
      </c>
      <c r="B266" s="433">
        <v>1200258.0</v>
      </c>
      <c r="C266" s="457" t="s">
        <v>7325</v>
      </c>
      <c r="D266" s="444" t="s">
        <v>71</v>
      </c>
      <c r="E266" s="329">
        <v>300000.0</v>
      </c>
      <c r="F266" s="305">
        <v>192000.0</v>
      </c>
      <c r="G266" s="305">
        <f t="shared" si="2"/>
        <v>108000</v>
      </c>
      <c r="H266" s="230" t="s">
        <v>7326</v>
      </c>
      <c r="I266" s="359" t="s">
        <v>4311</v>
      </c>
      <c r="J266" s="331"/>
    </row>
  </sheetData>
  <autoFilter ref="$A$8:$J$266"/>
  <mergeCells count="2">
    <mergeCell ref="A1:J3"/>
    <mergeCell ref="E4:G4"/>
  </mergeCells>
  <conditionalFormatting sqref="J4:J266">
    <cfRule type="containsText" dxfId="2" priority="1" operator="containsText" text="TRUE">
      <formula>NOT(ISERROR(SEARCH(("TRUE"),(J4))))</formula>
    </cfRule>
  </conditionalFormatting>
  <conditionalFormatting sqref="J4:J266">
    <cfRule type="containsText" dxfId="1" priority="2" operator="containsText" text="FALSE">
      <formula>NOT(ISERROR(SEARCH(("FALSE"),(J4))))</formula>
    </cfRule>
  </conditionalFormatting>
  <conditionalFormatting sqref="A7:J7">
    <cfRule type="colorScale" priority="3">
      <colorScale>
        <cfvo type="min"/>
        <cfvo type="percentile" val="50"/>
        <cfvo type="max"/>
        <color rgb="FFE67C73"/>
        <color rgb="FFFFFFFF"/>
        <color rgb="FF57BB8A"/>
      </colorScale>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H22"/>
    <hyperlink r:id="rId17" ref="C23"/>
    <hyperlink r:id="rId18" ref="H23"/>
    <hyperlink r:id="rId19" ref="C24"/>
    <hyperlink r:id="rId20" ref="H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 r:id="rId42" ref="C46"/>
    <hyperlink r:id="rId43" ref="C47"/>
    <hyperlink r:id="rId44" ref="C48"/>
    <hyperlink r:id="rId45" ref="C49"/>
    <hyperlink r:id="rId46" ref="C50"/>
    <hyperlink r:id="rId47" ref="C51"/>
    <hyperlink r:id="rId48" ref="C52"/>
    <hyperlink r:id="rId49" ref="C53"/>
    <hyperlink r:id="rId50" ref="C54"/>
    <hyperlink r:id="rId51" ref="C55"/>
    <hyperlink r:id="rId52" ref="C56"/>
    <hyperlink r:id="rId53" ref="C57"/>
    <hyperlink r:id="rId54" ref="C58"/>
    <hyperlink r:id="rId55" ref="C59"/>
    <hyperlink r:id="rId56" ref="C60"/>
    <hyperlink r:id="rId57" ref="C61"/>
    <hyperlink r:id="rId58" ref="C62"/>
    <hyperlink r:id="rId59" ref="C63"/>
    <hyperlink r:id="rId60" ref="C64"/>
    <hyperlink r:id="rId61" ref="C65"/>
    <hyperlink r:id="rId62" ref="C66"/>
    <hyperlink r:id="rId63" ref="C67"/>
    <hyperlink r:id="rId64" ref="C68"/>
    <hyperlink r:id="rId65" ref="C69"/>
    <hyperlink r:id="rId66" ref="C70"/>
    <hyperlink r:id="rId67" ref="C71"/>
    <hyperlink r:id="rId68" ref="C72"/>
    <hyperlink r:id="rId69" ref="C73"/>
    <hyperlink r:id="rId70" ref="C74"/>
    <hyperlink r:id="rId71" ref="C75"/>
    <hyperlink r:id="rId72" ref="C76"/>
    <hyperlink r:id="rId73" ref="C77"/>
    <hyperlink r:id="rId74" ref="C78"/>
    <hyperlink r:id="rId75" ref="C79"/>
    <hyperlink r:id="rId76" ref="C80"/>
    <hyperlink r:id="rId77" ref="C81"/>
    <hyperlink r:id="rId78" ref="C82"/>
    <hyperlink r:id="rId79" ref="C83"/>
    <hyperlink r:id="rId80" ref="C84"/>
    <hyperlink r:id="rId81" ref="C85"/>
    <hyperlink r:id="rId82" ref="C86"/>
    <hyperlink r:id="rId83" ref="C87"/>
    <hyperlink r:id="rId84" ref="C88"/>
    <hyperlink r:id="rId85" ref="C89"/>
    <hyperlink r:id="rId86" ref="C90"/>
    <hyperlink r:id="rId87" ref="C91"/>
    <hyperlink r:id="rId88" ref="C92"/>
    <hyperlink r:id="rId89" ref="C93"/>
    <hyperlink r:id="rId90" ref="C94"/>
    <hyperlink r:id="rId91" ref="C95"/>
    <hyperlink r:id="rId92" ref="C96"/>
    <hyperlink r:id="rId93" ref="C97"/>
    <hyperlink r:id="rId94" ref="C98"/>
    <hyperlink r:id="rId95" ref="C99"/>
    <hyperlink r:id="rId96" ref="C100"/>
    <hyperlink r:id="rId97" ref="C101"/>
    <hyperlink r:id="rId98" ref="C102"/>
    <hyperlink r:id="rId99" ref="C103"/>
    <hyperlink r:id="rId100" ref="C104"/>
    <hyperlink r:id="rId101" ref="C105"/>
    <hyperlink r:id="rId102" ref="C106"/>
    <hyperlink r:id="rId103" ref="C107"/>
    <hyperlink r:id="rId104" ref="C108"/>
    <hyperlink r:id="rId105" ref="C109"/>
    <hyperlink r:id="rId106" ref="C110"/>
    <hyperlink r:id="rId107" ref="C111"/>
    <hyperlink r:id="rId108" ref="C112"/>
    <hyperlink r:id="rId109" ref="C113"/>
    <hyperlink r:id="rId110" ref="C114"/>
    <hyperlink r:id="rId111" ref="C115"/>
    <hyperlink r:id="rId112" ref="C116"/>
    <hyperlink r:id="rId113" ref="C117"/>
    <hyperlink r:id="rId114" ref="C118"/>
    <hyperlink r:id="rId115" ref="C119"/>
    <hyperlink r:id="rId116" ref="C120"/>
    <hyperlink r:id="rId117" ref="C121"/>
    <hyperlink r:id="rId118" ref="C122"/>
    <hyperlink r:id="rId119" ref="C123"/>
    <hyperlink r:id="rId120" ref="C124"/>
    <hyperlink r:id="rId121" ref="C125"/>
    <hyperlink r:id="rId122" ref="C126"/>
    <hyperlink r:id="rId123" ref="C127"/>
    <hyperlink r:id="rId124" ref="C128"/>
    <hyperlink r:id="rId125" ref="C129"/>
    <hyperlink r:id="rId126" ref="C130"/>
    <hyperlink r:id="rId127" ref="C131"/>
    <hyperlink r:id="rId128" ref="C132"/>
    <hyperlink r:id="rId129" ref="C133"/>
    <hyperlink r:id="rId130" ref="C134"/>
    <hyperlink r:id="rId131" ref="C135"/>
    <hyperlink r:id="rId132" ref="C136"/>
    <hyperlink r:id="rId133" ref="C137"/>
    <hyperlink r:id="rId134" ref="C138"/>
    <hyperlink r:id="rId135" ref="C139"/>
    <hyperlink r:id="rId136" ref="C140"/>
    <hyperlink r:id="rId137" ref="C141"/>
    <hyperlink r:id="rId138" ref="C142"/>
    <hyperlink r:id="rId139" ref="C143"/>
    <hyperlink r:id="rId140" ref="C144"/>
    <hyperlink r:id="rId141" ref="C145"/>
    <hyperlink r:id="rId142" ref="C146"/>
    <hyperlink r:id="rId143" ref="C147"/>
    <hyperlink r:id="rId144" ref="C148"/>
    <hyperlink r:id="rId145" ref="C149"/>
    <hyperlink r:id="rId146" ref="C150"/>
    <hyperlink r:id="rId147" ref="C151"/>
    <hyperlink r:id="rId148" ref="C152"/>
    <hyperlink r:id="rId149" ref="C153"/>
    <hyperlink r:id="rId150" ref="C154"/>
    <hyperlink r:id="rId151" ref="C155"/>
    <hyperlink r:id="rId152" ref="C156"/>
    <hyperlink r:id="rId153" ref="C157"/>
    <hyperlink r:id="rId154" ref="C158"/>
    <hyperlink r:id="rId155" ref="C159"/>
    <hyperlink r:id="rId156" ref="C160"/>
    <hyperlink r:id="rId157" ref="C161"/>
    <hyperlink r:id="rId158" ref="C162"/>
    <hyperlink r:id="rId159" ref="C163"/>
    <hyperlink r:id="rId160" ref="C164"/>
    <hyperlink r:id="rId161" ref="C165"/>
    <hyperlink r:id="rId162" ref="C166"/>
    <hyperlink r:id="rId163" ref="C167"/>
    <hyperlink r:id="rId164" ref="C168"/>
    <hyperlink r:id="rId165" ref="C169"/>
    <hyperlink r:id="rId166" ref="C170"/>
    <hyperlink r:id="rId167" ref="C171"/>
    <hyperlink r:id="rId168" ref="C172"/>
    <hyperlink r:id="rId169" ref="C173"/>
    <hyperlink r:id="rId170" ref="C174"/>
    <hyperlink r:id="rId171" ref="C175"/>
    <hyperlink r:id="rId172" ref="C176"/>
    <hyperlink r:id="rId173" ref="C177"/>
    <hyperlink r:id="rId174" ref="C178"/>
    <hyperlink r:id="rId175" ref="C179"/>
    <hyperlink r:id="rId176" ref="C180"/>
    <hyperlink r:id="rId177" ref="C181"/>
    <hyperlink r:id="rId178" ref="C182"/>
    <hyperlink r:id="rId179" ref="C183"/>
    <hyperlink r:id="rId180" ref="C184"/>
    <hyperlink r:id="rId181" ref="C185"/>
    <hyperlink r:id="rId182" ref="C186"/>
    <hyperlink r:id="rId183" ref="C187"/>
    <hyperlink r:id="rId184" ref="C188"/>
    <hyperlink r:id="rId185" ref="C189"/>
    <hyperlink r:id="rId186" ref="C190"/>
    <hyperlink r:id="rId187" ref="C191"/>
    <hyperlink r:id="rId188" ref="C192"/>
    <hyperlink r:id="rId189" ref="C193"/>
    <hyperlink r:id="rId190" ref="C194"/>
    <hyperlink r:id="rId191" ref="C195"/>
    <hyperlink r:id="rId192" ref="C196"/>
    <hyperlink r:id="rId193" ref="C197"/>
    <hyperlink r:id="rId194" ref="C198"/>
    <hyperlink r:id="rId195" ref="C199"/>
    <hyperlink r:id="rId196" ref="C200"/>
    <hyperlink r:id="rId197" ref="C201"/>
    <hyperlink r:id="rId198" ref="C202"/>
    <hyperlink r:id="rId199" ref="C203"/>
    <hyperlink r:id="rId200" ref="C204"/>
    <hyperlink r:id="rId201" ref="C205"/>
    <hyperlink r:id="rId202" ref="C206"/>
    <hyperlink r:id="rId203" ref="C207"/>
    <hyperlink r:id="rId204" ref="C208"/>
    <hyperlink r:id="rId205" ref="C209"/>
    <hyperlink r:id="rId206" ref="C210"/>
    <hyperlink r:id="rId207" ref="C211"/>
    <hyperlink r:id="rId208" ref="C212"/>
    <hyperlink r:id="rId209" ref="C213"/>
    <hyperlink r:id="rId210" ref="C214"/>
    <hyperlink r:id="rId211" ref="C215"/>
    <hyperlink r:id="rId212" ref="C216"/>
    <hyperlink r:id="rId213" ref="C217"/>
    <hyperlink r:id="rId214" ref="C218"/>
    <hyperlink r:id="rId215" ref="C219"/>
    <hyperlink r:id="rId216" ref="C220"/>
    <hyperlink r:id="rId217" ref="C221"/>
    <hyperlink r:id="rId218" ref="C222"/>
    <hyperlink r:id="rId219" ref="C223"/>
    <hyperlink r:id="rId220" ref="C224"/>
    <hyperlink r:id="rId221" ref="C225"/>
    <hyperlink r:id="rId222" ref="C226"/>
    <hyperlink r:id="rId223" ref="C227"/>
    <hyperlink r:id="rId224" ref="C228"/>
    <hyperlink r:id="rId225" ref="C229"/>
    <hyperlink r:id="rId226" ref="C230"/>
    <hyperlink r:id="rId227" ref="C231"/>
    <hyperlink r:id="rId228" ref="C232"/>
    <hyperlink r:id="rId229" ref="C233"/>
    <hyperlink r:id="rId230" ref="C234"/>
    <hyperlink r:id="rId231" ref="C235"/>
    <hyperlink r:id="rId232" ref="C236"/>
    <hyperlink r:id="rId233" ref="C237"/>
    <hyperlink r:id="rId234" ref="C238"/>
    <hyperlink r:id="rId235" ref="C239"/>
    <hyperlink r:id="rId236" ref="C240"/>
    <hyperlink r:id="rId237" ref="C241"/>
    <hyperlink r:id="rId238" ref="C242"/>
    <hyperlink r:id="rId239" ref="C243"/>
    <hyperlink r:id="rId240" ref="C244"/>
    <hyperlink r:id="rId241" ref="C245"/>
    <hyperlink r:id="rId242" ref="C246"/>
    <hyperlink r:id="rId243" ref="C247"/>
    <hyperlink r:id="rId244" ref="C248"/>
    <hyperlink r:id="rId245" ref="C249"/>
    <hyperlink r:id="rId246" ref="C250"/>
    <hyperlink r:id="rId247" ref="C251"/>
    <hyperlink r:id="rId248" ref="C252"/>
    <hyperlink r:id="rId249" ref="C253"/>
    <hyperlink r:id="rId250" ref="C254"/>
    <hyperlink r:id="rId251" ref="C255"/>
    <hyperlink r:id="rId252" ref="C256"/>
    <hyperlink r:id="rId253" ref="C257"/>
    <hyperlink r:id="rId254" ref="C258"/>
    <hyperlink r:id="rId255" ref="C259"/>
    <hyperlink r:id="rId256" ref="C260"/>
    <hyperlink r:id="rId257" ref="C261"/>
    <hyperlink r:id="rId258" ref="C262"/>
    <hyperlink r:id="rId259" ref="C263"/>
    <hyperlink r:id="rId260" ref="C264"/>
    <hyperlink r:id="rId261" ref="C265"/>
    <hyperlink r:id="rId262" ref="C266"/>
  </hyperlinks>
  <drawing r:id="rId26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4.88"/>
    <col customWidth="1" min="2" max="2" width="12.5"/>
    <col customWidth="1" min="3" max="3" width="46.63"/>
    <col customWidth="1" min="4" max="4" width="10.88"/>
    <col customWidth="1" min="5" max="6" width="14.5"/>
    <col customWidth="1" min="7" max="7" width="15.13"/>
    <col customWidth="1" min="8" max="8" width="21.38"/>
    <col customWidth="1" min="9" max="9" width="35.75"/>
    <col customWidth="1" min="10" max="10" width="11.25"/>
  </cols>
  <sheetData>
    <row r="1">
      <c r="A1" s="1" t="s">
        <v>7327</v>
      </c>
      <c r="B1" s="2"/>
      <c r="C1" s="2"/>
      <c r="D1" s="2"/>
      <c r="E1" s="2"/>
      <c r="F1" s="2"/>
      <c r="G1" s="2"/>
      <c r="H1" s="2"/>
      <c r="I1" s="2"/>
      <c r="J1" s="3"/>
    </row>
    <row r="2">
      <c r="A2" s="4"/>
      <c r="J2" s="5"/>
    </row>
    <row r="3">
      <c r="A3" s="6"/>
      <c r="B3" s="7"/>
      <c r="C3" s="7"/>
      <c r="D3" s="7"/>
      <c r="E3" s="7"/>
      <c r="F3" s="7"/>
      <c r="G3" s="7"/>
      <c r="H3" s="7"/>
      <c r="I3" s="7"/>
      <c r="J3" s="8"/>
    </row>
    <row r="4">
      <c r="A4" s="404"/>
      <c r="B4" s="405"/>
      <c r="C4" s="406" t="s">
        <v>7328</v>
      </c>
      <c r="D4" s="407"/>
      <c r="E4" s="408" t="s">
        <v>6787</v>
      </c>
      <c r="F4" s="409"/>
      <c r="G4" s="410"/>
      <c r="H4" s="411"/>
      <c r="I4" s="411"/>
      <c r="J4" s="411"/>
    </row>
    <row r="5">
      <c r="A5" s="412" t="s">
        <v>85</v>
      </c>
      <c r="B5" s="413" t="s">
        <v>6788</v>
      </c>
      <c r="C5" s="413" t="s">
        <v>6789</v>
      </c>
      <c r="D5" s="414" t="s">
        <v>88</v>
      </c>
      <c r="E5" s="414" t="s">
        <v>89</v>
      </c>
      <c r="F5" s="414" t="s">
        <v>90</v>
      </c>
      <c r="G5" s="414" t="s">
        <v>91</v>
      </c>
      <c r="H5" s="415" t="s">
        <v>92</v>
      </c>
      <c r="I5" s="413" t="s">
        <v>6790</v>
      </c>
      <c r="J5" s="415"/>
    </row>
    <row r="6">
      <c r="A6" s="416"/>
      <c r="B6" s="417"/>
      <c r="C6" s="418"/>
      <c r="D6" s="419"/>
      <c r="E6" s="420">
        <f t="shared" ref="E6:G6" si="1">SUM(E9:E308)</f>
        <v>46489869</v>
      </c>
      <c r="F6" s="420">
        <f t="shared" si="1"/>
        <v>41424810.01</v>
      </c>
      <c r="G6" s="420">
        <f t="shared" si="1"/>
        <v>5065058.99</v>
      </c>
      <c r="H6" s="418"/>
      <c r="I6" s="418"/>
      <c r="J6" s="421"/>
    </row>
    <row r="7">
      <c r="A7" s="422"/>
      <c r="B7" s="423"/>
      <c r="C7" s="424" t="s">
        <v>7329</v>
      </c>
      <c r="D7" s="425"/>
      <c r="E7" s="425"/>
      <c r="F7" s="425"/>
      <c r="G7" s="425"/>
      <c r="H7" s="423"/>
      <c r="I7" s="423"/>
      <c r="J7" s="426"/>
    </row>
    <row r="8">
      <c r="A8" s="416"/>
      <c r="B8" s="417"/>
      <c r="C8" s="427">
        <f>Counta(C9:C308)</f>
        <v>300</v>
      </c>
      <c r="D8" s="419"/>
      <c r="E8" s="419"/>
      <c r="F8" s="419"/>
      <c r="G8" s="419"/>
      <c r="H8" s="417"/>
      <c r="I8" s="417"/>
      <c r="J8" s="428"/>
    </row>
    <row r="9">
      <c r="A9" s="338">
        <v>1.0</v>
      </c>
      <c r="B9" s="338">
        <v>1100001.0</v>
      </c>
      <c r="C9" s="339" t="s">
        <v>4046</v>
      </c>
      <c r="D9" s="345" t="s">
        <v>73</v>
      </c>
      <c r="E9" s="341">
        <v>33000.0</v>
      </c>
      <c r="F9" s="342">
        <v>33000.0</v>
      </c>
      <c r="G9" s="342">
        <f t="shared" ref="G9:G308" si="2">E9-F9</f>
        <v>0</v>
      </c>
      <c r="H9" s="228" t="s">
        <v>4023</v>
      </c>
      <c r="I9" s="360" t="s">
        <v>3660</v>
      </c>
      <c r="J9" s="432"/>
    </row>
    <row r="10">
      <c r="A10" s="433">
        <v>2.0</v>
      </c>
      <c r="B10" s="433">
        <v>1100002.0</v>
      </c>
      <c r="C10" s="457" t="s">
        <v>7330</v>
      </c>
      <c r="D10" s="444" t="s">
        <v>71</v>
      </c>
      <c r="E10" s="346">
        <v>100000.0</v>
      </c>
      <c r="F10" s="343">
        <v>8000.0</v>
      </c>
      <c r="G10" s="343">
        <f t="shared" si="2"/>
        <v>92000</v>
      </c>
      <c r="H10" s="230" t="s">
        <v>7331</v>
      </c>
      <c r="I10" s="359" t="s">
        <v>3587</v>
      </c>
      <c r="J10" s="331"/>
    </row>
    <row r="11">
      <c r="A11" s="429">
        <v>3.0</v>
      </c>
      <c r="B11" s="429">
        <v>1100003.0</v>
      </c>
      <c r="C11" s="456" t="s">
        <v>7332</v>
      </c>
      <c r="D11" s="439" t="s">
        <v>71</v>
      </c>
      <c r="E11" s="341">
        <v>99040.0</v>
      </c>
      <c r="F11" s="342">
        <v>77040.0</v>
      </c>
      <c r="G11" s="342">
        <f t="shared" si="2"/>
        <v>22000</v>
      </c>
      <c r="H11" s="228" t="s">
        <v>7333</v>
      </c>
      <c r="I11" s="360" t="s">
        <v>3546</v>
      </c>
      <c r="J11" s="432"/>
    </row>
    <row r="12">
      <c r="A12" s="433">
        <v>4.0</v>
      </c>
      <c r="B12" s="433">
        <v>1100004.0</v>
      </c>
      <c r="C12" s="457" t="s">
        <v>7334</v>
      </c>
      <c r="D12" s="444" t="s">
        <v>71</v>
      </c>
      <c r="E12" s="346">
        <v>49500.0</v>
      </c>
      <c r="F12" s="343">
        <v>19602.0</v>
      </c>
      <c r="G12" s="343">
        <f t="shared" si="2"/>
        <v>29898</v>
      </c>
      <c r="H12" s="230" t="s">
        <v>7335</v>
      </c>
      <c r="I12" s="359" t="s">
        <v>3660</v>
      </c>
      <c r="J12" s="331"/>
    </row>
    <row r="13">
      <c r="A13" s="338">
        <v>5.0</v>
      </c>
      <c r="B13" s="338">
        <v>1100005.0</v>
      </c>
      <c r="C13" s="339" t="s">
        <v>3658</v>
      </c>
      <c r="D13" s="168" t="s">
        <v>73</v>
      </c>
      <c r="E13" s="341">
        <v>15392.0</v>
      </c>
      <c r="F13" s="342">
        <v>15392.0</v>
      </c>
      <c r="G13" s="342">
        <f t="shared" si="2"/>
        <v>0</v>
      </c>
      <c r="H13" s="228" t="s">
        <v>3659</v>
      </c>
      <c r="I13" s="360" t="s">
        <v>3660</v>
      </c>
      <c r="J13" s="432"/>
    </row>
    <row r="14">
      <c r="A14" s="338">
        <v>6.0</v>
      </c>
      <c r="B14" s="338">
        <v>1100006.0</v>
      </c>
      <c r="C14" s="339" t="s">
        <v>4298</v>
      </c>
      <c r="D14" s="345" t="s">
        <v>73</v>
      </c>
      <c r="E14" s="346">
        <v>148225.0</v>
      </c>
      <c r="F14" s="343">
        <v>148225.0</v>
      </c>
      <c r="G14" s="343">
        <f t="shared" si="2"/>
        <v>0</v>
      </c>
      <c r="H14" s="230" t="s">
        <v>4119</v>
      </c>
      <c r="I14" s="359" t="s">
        <v>3660</v>
      </c>
      <c r="J14" s="331"/>
    </row>
    <row r="15">
      <c r="A15" s="338">
        <v>7.0</v>
      </c>
      <c r="B15" s="338">
        <v>1100007.0</v>
      </c>
      <c r="C15" s="339" t="s">
        <v>4118</v>
      </c>
      <c r="D15" s="345" t="s">
        <v>73</v>
      </c>
      <c r="E15" s="341">
        <v>118361.0</v>
      </c>
      <c r="F15" s="342">
        <v>118361.0</v>
      </c>
      <c r="G15" s="342">
        <f t="shared" si="2"/>
        <v>0</v>
      </c>
      <c r="H15" s="228" t="s">
        <v>4119</v>
      </c>
      <c r="I15" s="360" t="s">
        <v>3660</v>
      </c>
      <c r="J15" s="432"/>
    </row>
    <row r="16">
      <c r="A16" s="338">
        <v>8.0</v>
      </c>
      <c r="B16" s="338">
        <v>1100008.0</v>
      </c>
      <c r="C16" s="339" t="s">
        <v>3736</v>
      </c>
      <c r="D16" s="345" t="s">
        <v>73</v>
      </c>
      <c r="E16" s="346">
        <v>17550.0</v>
      </c>
      <c r="F16" s="343">
        <v>17550.0</v>
      </c>
      <c r="G16" s="343">
        <f t="shared" si="2"/>
        <v>0</v>
      </c>
      <c r="H16" s="230" t="s">
        <v>1745</v>
      </c>
      <c r="I16" s="359" t="s">
        <v>3660</v>
      </c>
      <c r="J16" s="331"/>
    </row>
    <row r="17">
      <c r="A17" s="338">
        <v>9.0</v>
      </c>
      <c r="B17" s="338">
        <v>1100009.0</v>
      </c>
      <c r="C17" s="339" t="s">
        <v>4015</v>
      </c>
      <c r="D17" s="345" t="s">
        <v>73</v>
      </c>
      <c r="E17" s="341">
        <v>25000.0</v>
      </c>
      <c r="F17" s="342">
        <v>25000.0</v>
      </c>
      <c r="G17" s="342">
        <f t="shared" si="2"/>
        <v>0</v>
      </c>
      <c r="H17" s="228" t="s">
        <v>1745</v>
      </c>
      <c r="I17" s="360" t="s">
        <v>3660</v>
      </c>
      <c r="J17" s="432"/>
    </row>
    <row r="18">
      <c r="A18" s="338">
        <v>10.0</v>
      </c>
      <c r="B18" s="338">
        <v>1100010.0</v>
      </c>
      <c r="C18" s="339" t="s">
        <v>3739</v>
      </c>
      <c r="D18" s="345" t="s">
        <v>73</v>
      </c>
      <c r="E18" s="346">
        <v>20628.0</v>
      </c>
      <c r="F18" s="343">
        <v>20628.0</v>
      </c>
      <c r="G18" s="343">
        <f t="shared" si="2"/>
        <v>0</v>
      </c>
      <c r="H18" s="230" t="s">
        <v>1745</v>
      </c>
      <c r="I18" s="359" t="s">
        <v>3660</v>
      </c>
      <c r="J18" s="331"/>
    </row>
    <row r="19">
      <c r="A19" s="338">
        <v>11.0</v>
      </c>
      <c r="B19" s="338">
        <v>1100011.0</v>
      </c>
      <c r="C19" s="339" t="s">
        <v>5858</v>
      </c>
      <c r="D19" s="345" t="s">
        <v>73</v>
      </c>
      <c r="E19" s="341">
        <v>140000.0</v>
      </c>
      <c r="F19" s="342">
        <v>140000.0</v>
      </c>
      <c r="G19" s="342">
        <f t="shared" si="2"/>
        <v>0</v>
      </c>
      <c r="H19" s="228" t="s">
        <v>1502</v>
      </c>
      <c r="I19" s="360" t="s">
        <v>3546</v>
      </c>
      <c r="J19" s="432"/>
    </row>
    <row r="20">
      <c r="A20" s="338">
        <v>12.0</v>
      </c>
      <c r="B20" s="338">
        <v>1100012.0</v>
      </c>
      <c r="C20" s="339" t="s">
        <v>5920</v>
      </c>
      <c r="D20" s="345" t="s">
        <v>73</v>
      </c>
      <c r="E20" s="346">
        <v>180000.0</v>
      </c>
      <c r="F20" s="343">
        <v>180000.0</v>
      </c>
      <c r="G20" s="343">
        <f t="shared" si="2"/>
        <v>0</v>
      </c>
      <c r="H20" s="230" t="s">
        <v>1135</v>
      </c>
      <c r="I20" s="359" t="s">
        <v>3660</v>
      </c>
      <c r="J20" s="331"/>
    </row>
    <row r="21">
      <c r="A21" s="338">
        <v>13.0</v>
      </c>
      <c r="B21" s="338">
        <v>1100013.0</v>
      </c>
      <c r="C21" s="339" t="s">
        <v>4174</v>
      </c>
      <c r="D21" s="345" t="s">
        <v>73</v>
      </c>
      <c r="E21" s="341">
        <v>107800.0</v>
      </c>
      <c r="F21" s="342">
        <v>107800.0</v>
      </c>
      <c r="G21" s="342">
        <f t="shared" si="2"/>
        <v>0</v>
      </c>
      <c r="H21" s="228" t="s">
        <v>1444</v>
      </c>
      <c r="I21" s="360" t="s">
        <v>3928</v>
      </c>
      <c r="J21" s="432"/>
    </row>
    <row r="22">
      <c r="A22" s="338">
        <v>14.0</v>
      </c>
      <c r="B22" s="338">
        <v>1100014.0</v>
      </c>
      <c r="C22" s="339" t="s">
        <v>3965</v>
      </c>
      <c r="D22" s="345" t="s">
        <v>73</v>
      </c>
      <c r="E22" s="346">
        <v>99700.0</v>
      </c>
      <c r="F22" s="343">
        <v>99700.0</v>
      </c>
      <c r="G22" s="343">
        <f t="shared" si="2"/>
        <v>0</v>
      </c>
      <c r="H22" s="230" t="s">
        <v>1620</v>
      </c>
      <c r="I22" s="359" t="s">
        <v>3587</v>
      </c>
      <c r="J22" s="437"/>
    </row>
    <row r="23">
      <c r="A23" s="338">
        <v>15.0</v>
      </c>
      <c r="B23" s="338">
        <v>1100015.0</v>
      </c>
      <c r="C23" s="339" t="s">
        <v>4225</v>
      </c>
      <c r="D23" s="345" t="s">
        <v>73</v>
      </c>
      <c r="E23" s="341">
        <v>100000.0</v>
      </c>
      <c r="F23" s="342">
        <v>100000.0</v>
      </c>
      <c r="G23" s="342">
        <f t="shared" si="2"/>
        <v>0</v>
      </c>
      <c r="H23" s="311" t="s">
        <v>4226</v>
      </c>
      <c r="I23" s="360" t="s">
        <v>3587</v>
      </c>
      <c r="J23" s="432"/>
    </row>
    <row r="24">
      <c r="A24" s="433">
        <v>16.0</v>
      </c>
      <c r="B24" s="433">
        <v>1100016.0</v>
      </c>
      <c r="C24" s="457" t="s">
        <v>4759</v>
      </c>
      <c r="D24" s="444" t="s">
        <v>71</v>
      </c>
      <c r="E24" s="346">
        <v>183115.0</v>
      </c>
      <c r="F24" s="343">
        <v>148604.0</v>
      </c>
      <c r="G24" s="343">
        <f t="shared" si="2"/>
        <v>34511</v>
      </c>
      <c r="H24" s="230" t="s">
        <v>7336</v>
      </c>
      <c r="I24" s="359" t="s">
        <v>3660</v>
      </c>
      <c r="J24" s="331"/>
    </row>
    <row r="25">
      <c r="A25" s="429">
        <v>17.0</v>
      </c>
      <c r="B25" s="429">
        <v>1100017.0</v>
      </c>
      <c r="C25" s="456" t="s">
        <v>7337</v>
      </c>
      <c r="D25" s="439" t="s">
        <v>71</v>
      </c>
      <c r="E25" s="341">
        <v>180300.0</v>
      </c>
      <c r="F25" s="342">
        <v>100800.0</v>
      </c>
      <c r="G25" s="342">
        <f t="shared" si="2"/>
        <v>79500</v>
      </c>
      <c r="H25" s="228" t="s">
        <v>1620</v>
      </c>
      <c r="I25" s="360" t="s">
        <v>4020</v>
      </c>
      <c r="J25" s="432"/>
    </row>
    <row r="26">
      <c r="A26" s="338">
        <v>18.0</v>
      </c>
      <c r="B26" s="338">
        <v>1100018.0</v>
      </c>
      <c r="C26" s="339" t="s">
        <v>4432</v>
      </c>
      <c r="D26" s="345" t="s">
        <v>73</v>
      </c>
      <c r="E26" s="346">
        <v>133000.0</v>
      </c>
      <c r="F26" s="343">
        <v>133000.0</v>
      </c>
      <c r="G26" s="343">
        <f t="shared" si="2"/>
        <v>0</v>
      </c>
      <c r="H26" s="230" t="s">
        <v>3437</v>
      </c>
      <c r="I26" s="359" t="s">
        <v>4020</v>
      </c>
      <c r="J26" s="331"/>
    </row>
    <row r="27">
      <c r="A27" s="429">
        <v>19.0</v>
      </c>
      <c r="B27" s="429">
        <v>1100019.0</v>
      </c>
      <c r="C27" s="456" t="s">
        <v>7338</v>
      </c>
      <c r="D27" s="439" t="s">
        <v>71</v>
      </c>
      <c r="E27" s="341">
        <v>100000.0</v>
      </c>
      <c r="F27" s="342">
        <v>40000.0</v>
      </c>
      <c r="G27" s="342">
        <f t="shared" si="2"/>
        <v>60000</v>
      </c>
      <c r="H27" s="228" t="s">
        <v>4335</v>
      </c>
      <c r="I27" s="360" t="s">
        <v>3587</v>
      </c>
      <c r="J27" s="432"/>
    </row>
    <row r="28">
      <c r="A28" s="433">
        <v>20.0</v>
      </c>
      <c r="B28" s="433">
        <v>1100020.0</v>
      </c>
      <c r="C28" s="457" t="s">
        <v>7339</v>
      </c>
      <c r="D28" s="444" t="s">
        <v>71</v>
      </c>
      <c r="E28" s="346">
        <v>100000.0</v>
      </c>
      <c r="F28" s="343">
        <v>18000.0</v>
      </c>
      <c r="G28" s="343">
        <f t="shared" si="2"/>
        <v>82000</v>
      </c>
      <c r="H28" s="230" t="s">
        <v>7340</v>
      </c>
      <c r="I28" s="359" t="s">
        <v>3587</v>
      </c>
      <c r="J28" s="331"/>
    </row>
    <row r="29">
      <c r="A29" s="429">
        <v>21.0</v>
      </c>
      <c r="B29" s="429">
        <v>1100021.0</v>
      </c>
      <c r="C29" s="456" t="s">
        <v>7341</v>
      </c>
      <c r="D29" s="439" t="s">
        <v>71</v>
      </c>
      <c r="E29" s="341">
        <v>97000.0</v>
      </c>
      <c r="F29" s="342">
        <v>73720.0</v>
      </c>
      <c r="G29" s="342">
        <f t="shared" si="2"/>
        <v>23280</v>
      </c>
      <c r="H29" s="228" t="s">
        <v>5964</v>
      </c>
      <c r="I29" s="360" t="s">
        <v>3587</v>
      </c>
      <c r="J29" s="432"/>
    </row>
    <row r="30">
      <c r="A30" s="338">
        <v>22.0</v>
      </c>
      <c r="B30" s="338">
        <v>1100022.0</v>
      </c>
      <c r="C30" s="339" t="s">
        <v>5008</v>
      </c>
      <c r="D30" s="345" t="s">
        <v>73</v>
      </c>
      <c r="E30" s="346">
        <v>113200.0</v>
      </c>
      <c r="F30" s="343">
        <v>113200.0</v>
      </c>
      <c r="G30" s="343">
        <f t="shared" si="2"/>
        <v>0</v>
      </c>
      <c r="H30" s="230" t="s">
        <v>276</v>
      </c>
      <c r="I30" s="359" t="s">
        <v>3546</v>
      </c>
      <c r="J30" s="331"/>
    </row>
    <row r="31">
      <c r="A31" s="338">
        <v>23.0</v>
      </c>
      <c r="B31" s="338">
        <v>1100023.0</v>
      </c>
      <c r="C31" s="339" t="s">
        <v>5762</v>
      </c>
      <c r="D31" s="345" t="s">
        <v>73</v>
      </c>
      <c r="E31" s="341">
        <v>500000.0</v>
      </c>
      <c r="F31" s="342">
        <v>500000.0</v>
      </c>
      <c r="G31" s="342">
        <f t="shared" si="2"/>
        <v>0</v>
      </c>
      <c r="H31" s="228" t="s">
        <v>4567</v>
      </c>
      <c r="I31" s="360" t="s">
        <v>4479</v>
      </c>
      <c r="J31" s="432"/>
    </row>
    <row r="32">
      <c r="A32" s="338">
        <v>24.0</v>
      </c>
      <c r="B32" s="338">
        <v>1100024.0</v>
      </c>
      <c r="C32" s="339" t="s">
        <v>4468</v>
      </c>
      <c r="D32" s="345" t="s">
        <v>73</v>
      </c>
      <c r="E32" s="346">
        <v>200000.0</v>
      </c>
      <c r="F32" s="343">
        <v>200000.0</v>
      </c>
      <c r="G32" s="343">
        <f t="shared" si="2"/>
        <v>0</v>
      </c>
      <c r="H32" s="230" t="s">
        <v>4004</v>
      </c>
      <c r="I32" s="359" t="s">
        <v>3546</v>
      </c>
      <c r="J32" s="331"/>
    </row>
    <row r="33">
      <c r="A33" s="338">
        <v>25.0</v>
      </c>
      <c r="B33" s="338">
        <v>1100025.0</v>
      </c>
      <c r="C33" s="339" t="s">
        <v>5133</v>
      </c>
      <c r="D33" s="345" t="s">
        <v>73</v>
      </c>
      <c r="E33" s="341">
        <v>300000.0</v>
      </c>
      <c r="F33" s="342">
        <v>300000.0</v>
      </c>
      <c r="G33" s="342">
        <f t="shared" si="2"/>
        <v>0</v>
      </c>
      <c r="H33" s="228" t="s">
        <v>4004</v>
      </c>
      <c r="I33" s="360" t="s">
        <v>4020</v>
      </c>
      <c r="J33" s="432"/>
    </row>
    <row r="34">
      <c r="A34" s="338">
        <v>26.0</v>
      </c>
      <c r="B34" s="338">
        <v>1100026.0</v>
      </c>
      <c r="C34" s="339" t="s">
        <v>6196</v>
      </c>
      <c r="D34" s="345" t="s">
        <v>73</v>
      </c>
      <c r="E34" s="346">
        <v>40000.0</v>
      </c>
      <c r="F34" s="343">
        <v>40000.0</v>
      </c>
      <c r="G34" s="343">
        <f t="shared" si="2"/>
        <v>0</v>
      </c>
      <c r="H34" s="230" t="s">
        <v>302</v>
      </c>
      <c r="I34" s="359" t="s">
        <v>3587</v>
      </c>
      <c r="J34" s="331"/>
    </row>
    <row r="35">
      <c r="A35" s="338">
        <v>27.0</v>
      </c>
      <c r="B35" s="338">
        <v>1100027.0</v>
      </c>
      <c r="C35" s="339" t="s">
        <v>4490</v>
      </c>
      <c r="D35" s="345" t="s">
        <v>73</v>
      </c>
      <c r="E35" s="341">
        <v>160000.0</v>
      </c>
      <c r="F35" s="342">
        <v>160000.0</v>
      </c>
      <c r="G35" s="342">
        <f t="shared" si="2"/>
        <v>0</v>
      </c>
      <c r="H35" s="228" t="s">
        <v>4050</v>
      </c>
      <c r="I35" s="360" t="s">
        <v>3546</v>
      </c>
      <c r="J35" s="432"/>
    </row>
    <row r="36">
      <c r="A36" s="338">
        <v>28.0</v>
      </c>
      <c r="B36" s="338">
        <v>1100028.0</v>
      </c>
      <c r="C36" s="339" t="s">
        <v>4049</v>
      </c>
      <c r="D36" s="345" t="s">
        <v>73</v>
      </c>
      <c r="E36" s="346">
        <v>90000.0</v>
      </c>
      <c r="F36" s="343">
        <v>90000.0</v>
      </c>
      <c r="G36" s="343">
        <f t="shared" si="2"/>
        <v>0</v>
      </c>
      <c r="H36" s="230" t="s">
        <v>4050</v>
      </c>
      <c r="I36" s="359" t="s">
        <v>3546</v>
      </c>
      <c r="J36" s="437"/>
    </row>
    <row r="37">
      <c r="A37" s="429">
        <v>29.0</v>
      </c>
      <c r="B37" s="429">
        <v>1100029.0</v>
      </c>
      <c r="C37" s="456" t="s">
        <v>7342</v>
      </c>
      <c r="D37" s="439" t="s">
        <v>71</v>
      </c>
      <c r="E37" s="341">
        <v>171025.0</v>
      </c>
      <c r="F37" s="342">
        <v>145371.0</v>
      </c>
      <c r="G37" s="342">
        <f t="shared" si="2"/>
        <v>25654</v>
      </c>
      <c r="H37" s="228" t="s">
        <v>1449</v>
      </c>
      <c r="I37" s="360" t="s">
        <v>3660</v>
      </c>
      <c r="J37" s="432"/>
    </row>
    <row r="38">
      <c r="A38" s="338">
        <v>30.0</v>
      </c>
      <c r="B38" s="338">
        <v>1100030.0</v>
      </c>
      <c r="C38" s="339" t="s">
        <v>5901</v>
      </c>
      <c r="D38" s="345" t="s">
        <v>73</v>
      </c>
      <c r="E38" s="346">
        <v>191572.0</v>
      </c>
      <c r="F38" s="343">
        <v>191572.0</v>
      </c>
      <c r="G38" s="343">
        <f t="shared" si="2"/>
        <v>0</v>
      </c>
      <c r="H38" s="230" t="s">
        <v>2290</v>
      </c>
      <c r="I38" s="359" t="s">
        <v>3546</v>
      </c>
      <c r="J38" s="331"/>
    </row>
    <row r="39">
      <c r="A39" s="429">
        <v>31.0</v>
      </c>
      <c r="B39" s="429">
        <v>1100031.0</v>
      </c>
      <c r="C39" s="456" t="s">
        <v>7343</v>
      </c>
      <c r="D39" s="439" t="s">
        <v>71</v>
      </c>
      <c r="E39" s="341">
        <v>250000.0</v>
      </c>
      <c r="F39" s="342">
        <v>202000.0</v>
      </c>
      <c r="G39" s="342">
        <f t="shared" si="2"/>
        <v>48000</v>
      </c>
      <c r="H39" s="228" t="s">
        <v>7344</v>
      </c>
      <c r="I39" s="360" t="s">
        <v>3928</v>
      </c>
      <c r="J39" s="432"/>
    </row>
    <row r="40">
      <c r="A40" s="338">
        <v>32.0</v>
      </c>
      <c r="B40" s="338">
        <v>1100032.0</v>
      </c>
      <c r="C40" s="339" t="s">
        <v>3926</v>
      </c>
      <c r="D40" s="463" t="s">
        <v>73</v>
      </c>
      <c r="E40" s="346">
        <v>30000.0</v>
      </c>
      <c r="F40" s="343">
        <v>30000.0</v>
      </c>
      <c r="G40" s="343">
        <f t="shared" si="2"/>
        <v>0</v>
      </c>
      <c r="H40" s="230" t="s">
        <v>3927</v>
      </c>
      <c r="I40" s="359" t="s">
        <v>3928</v>
      </c>
      <c r="J40" s="331"/>
    </row>
    <row r="41">
      <c r="A41" s="429">
        <v>33.0</v>
      </c>
      <c r="B41" s="429">
        <v>1100033.0</v>
      </c>
      <c r="C41" s="456" t="s">
        <v>7345</v>
      </c>
      <c r="D41" s="439" t="s">
        <v>71</v>
      </c>
      <c r="E41" s="341">
        <v>200000.0</v>
      </c>
      <c r="F41" s="342">
        <v>137000.0</v>
      </c>
      <c r="G41" s="342">
        <f t="shared" si="2"/>
        <v>63000</v>
      </c>
      <c r="H41" s="228" t="s">
        <v>7346</v>
      </c>
      <c r="I41" s="360" t="s">
        <v>3546</v>
      </c>
      <c r="J41" s="432"/>
    </row>
    <row r="42">
      <c r="A42" s="338">
        <v>34.0</v>
      </c>
      <c r="B42" s="338">
        <v>1100034.0</v>
      </c>
      <c r="C42" s="339" t="s">
        <v>3915</v>
      </c>
      <c r="D42" s="463" t="s">
        <v>73</v>
      </c>
      <c r="E42" s="346">
        <v>72651.0</v>
      </c>
      <c r="F42" s="343">
        <v>72651.0</v>
      </c>
      <c r="G42" s="343">
        <f t="shared" si="2"/>
        <v>0</v>
      </c>
      <c r="H42" s="230" t="s">
        <v>3916</v>
      </c>
      <c r="I42" s="359" t="s">
        <v>3587</v>
      </c>
      <c r="J42" s="331"/>
    </row>
    <row r="43">
      <c r="A43" s="429">
        <v>35.0</v>
      </c>
      <c r="B43" s="429">
        <v>1100035.0</v>
      </c>
      <c r="C43" s="456" t="s">
        <v>7347</v>
      </c>
      <c r="D43" s="439" t="s">
        <v>71</v>
      </c>
      <c r="E43" s="341">
        <v>79740.0</v>
      </c>
      <c r="F43" s="342">
        <v>57412.8</v>
      </c>
      <c r="G43" s="342">
        <f t="shared" si="2"/>
        <v>22327.2</v>
      </c>
      <c r="H43" s="228" t="s">
        <v>3790</v>
      </c>
      <c r="I43" s="360" t="s">
        <v>3660</v>
      </c>
      <c r="J43" s="432"/>
    </row>
    <row r="44">
      <c r="A44" s="338">
        <v>36.0</v>
      </c>
      <c r="B44" s="338">
        <v>1100036.0</v>
      </c>
      <c r="C44" s="339" t="s">
        <v>4018</v>
      </c>
      <c r="D44" s="345" t="s">
        <v>73</v>
      </c>
      <c r="E44" s="346">
        <v>25000.0</v>
      </c>
      <c r="F44" s="343">
        <v>25000.0</v>
      </c>
      <c r="G44" s="343">
        <f t="shared" si="2"/>
        <v>0</v>
      </c>
      <c r="H44" s="230" t="s">
        <v>4019</v>
      </c>
      <c r="I44" s="359" t="s">
        <v>4020</v>
      </c>
      <c r="J44" s="331"/>
    </row>
    <row r="45">
      <c r="A45" s="338">
        <v>37.0</v>
      </c>
      <c r="B45" s="338">
        <v>1100037.0</v>
      </c>
      <c r="C45" s="339" t="s">
        <v>4435</v>
      </c>
      <c r="D45" s="345" t="s">
        <v>73</v>
      </c>
      <c r="E45" s="341">
        <v>200000.0</v>
      </c>
      <c r="F45" s="342">
        <v>200000.0</v>
      </c>
      <c r="G45" s="342">
        <f t="shared" si="2"/>
        <v>0</v>
      </c>
      <c r="H45" s="228" t="s">
        <v>4436</v>
      </c>
      <c r="I45" s="360" t="s">
        <v>3546</v>
      </c>
      <c r="J45" s="432"/>
    </row>
    <row r="46">
      <c r="A46" s="338">
        <v>38.0</v>
      </c>
      <c r="B46" s="338">
        <v>1100038.0</v>
      </c>
      <c r="C46" s="339" t="s">
        <v>6269</v>
      </c>
      <c r="D46" s="345" t="s">
        <v>73</v>
      </c>
      <c r="E46" s="346">
        <v>100000.0</v>
      </c>
      <c r="F46" s="343">
        <v>100000.0</v>
      </c>
      <c r="G46" s="343">
        <f t="shared" si="2"/>
        <v>0</v>
      </c>
      <c r="H46" s="230" t="s">
        <v>5332</v>
      </c>
      <c r="I46" s="359" t="s">
        <v>3587</v>
      </c>
      <c r="J46" s="331"/>
    </row>
    <row r="47">
      <c r="A47" s="429">
        <v>39.0</v>
      </c>
      <c r="B47" s="429">
        <v>1100039.0</v>
      </c>
      <c r="C47" s="456" t="s">
        <v>7348</v>
      </c>
      <c r="D47" s="439" t="s">
        <v>71</v>
      </c>
      <c r="E47" s="341">
        <v>98200.0</v>
      </c>
      <c r="F47" s="342">
        <v>83470.0</v>
      </c>
      <c r="G47" s="342">
        <f t="shared" si="2"/>
        <v>14730</v>
      </c>
      <c r="H47" s="228" t="s">
        <v>7243</v>
      </c>
      <c r="I47" s="360" t="s">
        <v>3587</v>
      </c>
      <c r="J47" s="432"/>
    </row>
    <row r="48">
      <c r="A48" s="338">
        <v>40.0</v>
      </c>
      <c r="B48" s="338">
        <v>1100040.0</v>
      </c>
      <c r="C48" s="339" t="s">
        <v>6061</v>
      </c>
      <c r="D48" s="345" t="s">
        <v>73</v>
      </c>
      <c r="E48" s="346">
        <v>97491.0</v>
      </c>
      <c r="F48" s="343">
        <v>97491.0</v>
      </c>
      <c r="G48" s="343">
        <f t="shared" si="2"/>
        <v>0</v>
      </c>
      <c r="H48" s="230" t="s">
        <v>1552</v>
      </c>
      <c r="I48" s="359" t="s">
        <v>3587</v>
      </c>
      <c r="J48" s="437"/>
    </row>
    <row r="49">
      <c r="A49" s="338">
        <v>41.0</v>
      </c>
      <c r="B49" s="338">
        <v>1100041.0</v>
      </c>
      <c r="C49" s="339" t="s">
        <v>5155</v>
      </c>
      <c r="D49" s="345" t="s">
        <v>73</v>
      </c>
      <c r="E49" s="341">
        <v>200000.0</v>
      </c>
      <c r="F49" s="342">
        <v>200000.0</v>
      </c>
      <c r="G49" s="342">
        <f t="shared" si="2"/>
        <v>0</v>
      </c>
      <c r="H49" s="228" t="s">
        <v>2934</v>
      </c>
      <c r="I49" s="360" t="s">
        <v>3546</v>
      </c>
      <c r="J49" s="432"/>
    </row>
    <row r="50">
      <c r="A50" s="338">
        <v>42.0</v>
      </c>
      <c r="B50" s="338">
        <v>1100042.0</v>
      </c>
      <c r="C50" s="339" t="s">
        <v>5266</v>
      </c>
      <c r="D50" s="345" t="s">
        <v>73</v>
      </c>
      <c r="E50" s="346">
        <v>45127.0</v>
      </c>
      <c r="F50" s="343">
        <v>45127.0</v>
      </c>
      <c r="G50" s="343">
        <f t="shared" si="2"/>
        <v>0</v>
      </c>
      <c r="H50" s="230" t="s">
        <v>2432</v>
      </c>
      <c r="I50" s="359" t="s">
        <v>3660</v>
      </c>
      <c r="J50" s="331"/>
    </row>
    <row r="51">
      <c r="A51" s="429">
        <v>43.0</v>
      </c>
      <c r="B51" s="429">
        <v>1100043.0</v>
      </c>
      <c r="C51" s="456" t="s">
        <v>7349</v>
      </c>
      <c r="D51" s="439" t="s">
        <v>71</v>
      </c>
      <c r="E51" s="341">
        <v>90000.0</v>
      </c>
      <c r="F51" s="342">
        <v>70000.0</v>
      </c>
      <c r="G51" s="342">
        <f t="shared" si="2"/>
        <v>20000</v>
      </c>
      <c r="H51" s="228" t="s">
        <v>7350</v>
      </c>
      <c r="I51" s="360" t="s">
        <v>3587</v>
      </c>
      <c r="J51" s="432"/>
    </row>
    <row r="52">
      <c r="A52" s="338">
        <v>44.0</v>
      </c>
      <c r="B52" s="338">
        <v>1100044.0</v>
      </c>
      <c r="C52" s="339" t="s">
        <v>5173</v>
      </c>
      <c r="D52" s="345" t="s">
        <v>73</v>
      </c>
      <c r="E52" s="346">
        <v>99852.0</v>
      </c>
      <c r="F52" s="343">
        <v>99852.0</v>
      </c>
      <c r="G52" s="343">
        <f t="shared" si="2"/>
        <v>0</v>
      </c>
      <c r="H52" s="230" t="s">
        <v>4845</v>
      </c>
      <c r="I52" s="359" t="s">
        <v>3587</v>
      </c>
      <c r="J52" s="437"/>
    </row>
    <row r="53">
      <c r="A53" s="429">
        <v>45.0</v>
      </c>
      <c r="B53" s="429">
        <v>1100045.0</v>
      </c>
      <c r="C53" s="456" t="s">
        <v>7351</v>
      </c>
      <c r="D53" s="439" t="s">
        <v>71</v>
      </c>
      <c r="E53" s="341">
        <v>30000.0</v>
      </c>
      <c r="F53" s="342">
        <v>18000.0</v>
      </c>
      <c r="G53" s="342">
        <f t="shared" si="2"/>
        <v>12000</v>
      </c>
      <c r="H53" s="228" t="s">
        <v>7352</v>
      </c>
      <c r="I53" s="360" t="s">
        <v>3587</v>
      </c>
      <c r="J53" s="432"/>
    </row>
    <row r="54">
      <c r="A54" s="338">
        <v>46.0</v>
      </c>
      <c r="B54" s="338">
        <v>1100046.0</v>
      </c>
      <c r="C54" s="339" t="s">
        <v>4177</v>
      </c>
      <c r="D54" s="345" t="s">
        <v>73</v>
      </c>
      <c r="E54" s="346">
        <v>79757.0</v>
      </c>
      <c r="F54" s="343">
        <v>79757.0</v>
      </c>
      <c r="G54" s="343">
        <f t="shared" si="2"/>
        <v>0</v>
      </c>
      <c r="H54" s="230" t="s">
        <v>4178</v>
      </c>
      <c r="I54" s="359" t="s">
        <v>3660</v>
      </c>
      <c r="J54" s="331"/>
    </row>
    <row r="55">
      <c r="A55" s="338">
        <v>47.0</v>
      </c>
      <c r="B55" s="338">
        <v>1100047.0</v>
      </c>
      <c r="C55" s="339" t="s">
        <v>5011</v>
      </c>
      <c r="D55" s="345" t="s">
        <v>73</v>
      </c>
      <c r="E55" s="341">
        <v>100000.0</v>
      </c>
      <c r="F55" s="342">
        <v>100000.0</v>
      </c>
      <c r="G55" s="342">
        <f t="shared" si="2"/>
        <v>0</v>
      </c>
      <c r="H55" s="228" t="s">
        <v>3852</v>
      </c>
      <c r="I55" s="360" t="s">
        <v>3587</v>
      </c>
      <c r="J55" s="438"/>
    </row>
    <row r="56">
      <c r="A56" s="433">
        <v>48.0</v>
      </c>
      <c r="B56" s="433">
        <v>1100048.0</v>
      </c>
      <c r="C56" s="457" t="s">
        <v>7353</v>
      </c>
      <c r="D56" s="444" t="s">
        <v>71</v>
      </c>
      <c r="E56" s="346">
        <v>148250.0</v>
      </c>
      <c r="F56" s="343">
        <v>34800.0</v>
      </c>
      <c r="G56" s="343">
        <f t="shared" si="2"/>
        <v>113450</v>
      </c>
      <c r="H56" s="230" t="s">
        <v>5084</v>
      </c>
      <c r="I56" s="359" t="s">
        <v>3660</v>
      </c>
      <c r="J56" s="331"/>
    </row>
    <row r="57">
      <c r="A57" s="338">
        <v>49.0</v>
      </c>
      <c r="B57" s="338">
        <v>1100049.0</v>
      </c>
      <c r="C57" s="339" t="s">
        <v>4181</v>
      </c>
      <c r="D57" s="345" t="s">
        <v>73</v>
      </c>
      <c r="E57" s="341">
        <v>85867.0</v>
      </c>
      <c r="F57" s="342">
        <v>85867.0</v>
      </c>
      <c r="G57" s="342">
        <f t="shared" si="2"/>
        <v>0</v>
      </c>
      <c r="H57" s="228" t="s">
        <v>4182</v>
      </c>
      <c r="I57" s="360" t="s">
        <v>3546</v>
      </c>
      <c r="J57" s="432"/>
    </row>
    <row r="58">
      <c r="A58" s="338">
        <v>50.0</v>
      </c>
      <c r="B58" s="338">
        <v>1100050.0</v>
      </c>
      <c r="C58" s="339" t="s">
        <v>5176</v>
      </c>
      <c r="D58" s="345" t="s">
        <v>73</v>
      </c>
      <c r="E58" s="346">
        <v>96900.0</v>
      </c>
      <c r="F58" s="343">
        <v>96900.0</v>
      </c>
      <c r="G58" s="343">
        <f t="shared" si="2"/>
        <v>0</v>
      </c>
      <c r="H58" s="230" t="s">
        <v>4852</v>
      </c>
      <c r="I58" s="359" t="s">
        <v>3660</v>
      </c>
      <c r="J58" s="331"/>
    </row>
    <row r="59">
      <c r="A59" s="338">
        <v>51.0</v>
      </c>
      <c r="B59" s="338">
        <v>1100051.0</v>
      </c>
      <c r="C59" s="339" t="s">
        <v>3785</v>
      </c>
      <c r="D59" s="345" t="s">
        <v>73</v>
      </c>
      <c r="E59" s="341">
        <v>75000.0</v>
      </c>
      <c r="F59" s="342">
        <v>75000.0</v>
      </c>
      <c r="G59" s="342">
        <f t="shared" si="2"/>
        <v>0</v>
      </c>
      <c r="H59" s="228" t="s">
        <v>3786</v>
      </c>
      <c r="I59" s="360" t="s">
        <v>3660</v>
      </c>
      <c r="J59" s="432"/>
    </row>
    <row r="60">
      <c r="A60" s="338">
        <v>52.0</v>
      </c>
      <c r="B60" s="338">
        <v>1100052.0</v>
      </c>
      <c r="C60" s="339" t="s">
        <v>5123</v>
      </c>
      <c r="D60" s="345" t="s">
        <v>73</v>
      </c>
      <c r="E60" s="346">
        <v>100000.0</v>
      </c>
      <c r="F60" s="343">
        <v>100000.0</v>
      </c>
      <c r="G60" s="343">
        <f t="shared" si="2"/>
        <v>0</v>
      </c>
      <c r="H60" s="230" t="s">
        <v>4178</v>
      </c>
      <c r="I60" s="359" t="s">
        <v>3587</v>
      </c>
      <c r="J60" s="331"/>
    </row>
    <row r="61">
      <c r="A61" s="338">
        <v>53.0</v>
      </c>
      <c r="B61" s="338">
        <v>1100053.0</v>
      </c>
      <c r="C61" s="339" t="s">
        <v>3986</v>
      </c>
      <c r="D61" s="345" t="s">
        <v>73</v>
      </c>
      <c r="E61" s="341">
        <v>19461.0</v>
      </c>
      <c r="F61" s="342">
        <v>19461.0</v>
      </c>
      <c r="G61" s="342">
        <f t="shared" si="2"/>
        <v>0</v>
      </c>
      <c r="H61" s="228" t="s">
        <v>3987</v>
      </c>
      <c r="I61" s="360" t="s">
        <v>3660</v>
      </c>
      <c r="J61" s="432"/>
    </row>
    <row r="62">
      <c r="A62" s="338">
        <v>54.0</v>
      </c>
      <c r="B62" s="338">
        <v>1100054.0</v>
      </c>
      <c r="C62" s="339" t="s">
        <v>1426</v>
      </c>
      <c r="D62" s="345" t="s">
        <v>73</v>
      </c>
      <c r="E62" s="346">
        <v>100000.0</v>
      </c>
      <c r="F62" s="343">
        <v>100000.0</v>
      </c>
      <c r="G62" s="343">
        <f t="shared" si="2"/>
        <v>0</v>
      </c>
      <c r="H62" s="230" t="s">
        <v>533</v>
      </c>
      <c r="I62" s="359" t="s">
        <v>3660</v>
      </c>
      <c r="J62" s="331"/>
    </row>
    <row r="63">
      <c r="A63" s="338">
        <v>55.0</v>
      </c>
      <c r="B63" s="338">
        <v>1100055.0</v>
      </c>
      <c r="C63" s="339" t="s">
        <v>4212</v>
      </c>
      <c r="D63" s="345" t="s">
        <v>73</v>
      </c>
      <c r="E63" s="341">
        <v>200000.0</v>
      </c>
      <c r="F63" s="342">
        <v>200000.0</v>
      </c>
      <c r="G63" s="342">
        <f t="shared" si="2"/>
        <v>0</v>
      </c>
      <c r="H63" s="228" t="s">
        <v>3254</v>
      </c>
      <c r="I63" s="360" t="s">
        <v>3660</v>
      </c>
      <c r="J63" s="432"/>
    </row>
    <row r="64">
      <c r="A64" s="338">
        <v>56.0</v>
      </c>
      <c r="B64" s="338">
        <v>1100056.0</v>
      </c>
      <c r="C64" s="339" t="s">
        <v>4334</v>
      </c>
      <c r="D64" s="345" t="s">
        <v>73</v>
      </c>
      <c r="E64" s="346">
        <v>180000.0</v>
      </c>
      <c r="F64" s="343">
        <v>180000.0</v>
      </c>
      <c r="G64" s="343">
        <f t="shared" si="2"/>
        <v>0</v>
      </c>
      <c r="H64" s="230" t="s">
        <v>4335</v>
      </c>
      <c r="I64" s="359" t="s">
        <v>3660</v>
      </c>
      <c r="J64" s="331"/>
    </row>
    <row r="65">
      <c r="A65" s="338">
        <v>57.0</v>
      </c>
      <c r="B65" s="338">
        <v>1100057.0</v>
      </c>
      <c r="C65" s="339" t="s">
        <v>6077</v>
      </c>
      <c r="D65" s="345" t="s">
        <v>73</v>
      </c>
      <c r="E65" s="341">
        <v>23500.0</v>
      </c>
      <c r="F65" s="342">
        <v>23500.0</v>
      </c>
      <c r="G65" s="342">
        <f t="shared" si="2"/>
        <v>0</v>
      </c>
      <c r="H65" s="228" t="s">
        <v>6078</v>
      </c>
      <c r="I65" s="360" t="s">
        <v>3546</v>
      </c>
      <c r="J65" s="432"/>
    </row>
    <row r="66">
      <c r="A66" s="338">
        <v>58.0</v>
      </c>
      <c r="B66" s="338">
        <v>1100058.0</v>
      </c>
      <c r="C66" s="339" t="s">
        <v>4122</v>
      </c>
      <c r="D66" s="345" t="s">
        <v>73</v>
      </c>
      <c r="E66" s="346">
        <v>202105.0</v>
      </c>
      <c r="F66" s="343">
        <v>202105.0</v>
      </c>
      <c r="G66" s="343">
        <f t="shared" si="2"/>
        <v>0</v>
      </c>
      <c r="H66" s="230" t="s">
        <v>4123</v>
      </c>
      <c r="I66" s="359" t="s">
        <v>3928</v>
      </c>
      <c r="J66" s="331"/>
    </row>
    <row r="67">
      <c r="A67" s="338">
        <v>59.0</v>
      </c>
      <c r="B67" s="338">
        <v>1100059.0</v>
      </c>
      <c r="C67" s="339" t="s">
        <v>5304</v>
      </c>
      <c r="D67" s="345" t="s">
        <v>73</v>
      </c>
      <c r="E67" s="341">
        <v>97900.0</v>
      </c>
      <c r="F67" s="342">
        <v>97900.0</v>
      </c>
      <c r="G67" s="342">
        <f t="shared" si="2"/>
        <v>0</v>
      </c>
      <c r="H67" s="228" t="s">
        <v>1129</v>
      </c>
      <c r="I67" s="360" t="s">
        <v>3660</v>
      </c>
      <c r="J67" s="432"/>
    </row>
    <row r="68">
      <c r="A68" s="338">
        <v>60.0</v>
      </c>
      <c r="B68" s="338">
        <v>1100060.0</v>
      </c>
      <c r="C68" s="339" t="s">
        <v>5894</v>
      </c>
      <c r="D68" s="345" t="s">
        <v>73</v>
      </c>
      <c r="E68" s="346">
        <v>200000.0</v>
      </c>
      <c r="F68" s="343">
        <v>200000.0</v>
      </c>
      <c r="G68" s="343">
        <f t="shared" si="2"/>
        <v>0</v>
      </c>
      <c r="H68" s="230" t="s">
        <v>5895</v>
      </c>
      <c r="I68" s="359" t="s">
        <v>3660</v>
      </c>
      <c r="J68" s="331"/>
    </row>
    <row r="69">
      <c r="A69" s="338">
        <v>61.0</v>
      </c>
      <c r="B69" s="338">
        <v>1100061.0</v>
      </c>
      <c r="C69" s="339" t="s">
        <v>4921</v>
      </c>
      <c r="D69" s="345" t="s">
        <v>73</v>
      </c>
      <c r="E69" s="341">
        <v>200000.0</v>
      </c>
      <c r="F69" s="342">
        <v>200000.0</v>
      </c>
      <c r="G69" s="342">
        <f t="shared" si="2"/>
        <v>0</v>
      </c>
      <c r="H69" s="228" t="s">
        <v>4922</v>
      </c>
      <c r="I69" s="360" t="s">
        <v>3546</v>
      </c>
      <c r="J69" s="432"/>
    </row>
    <row r="70">
      <c r="A70" s="338">
        <v>62.0</v>
      </c>
      <c r="B70" s="338">
        <v>1100062.0</v>
      </c>
      <c r="C70" s="339" t="s">
        <v>3756</v>
      </c>
      <c r="D70" s="345" t="s">
        <v>73</v>
      </c>
      <c r="E70" s="346">
        <v>15000.0</v>
      </c>
      <c r="F70" s="343">
        <v>15000.0</v>
      </c>
      <c r="G70" s="343">
        <f t="shared" si="2"/>
        <v>0</v>
      </c>
      <c r="H70" s="230" t="s">
        <v>3757</v>
      </c>
      <c r="I70" s="359" t="s">
        <v>3660</v>
      </c>
      <c r="J70" s="331"/>
    </row>
    <row r="71">
      <c r="A71" s="338">
        <v>63.0</v>
      </c>
      <c r="B71" s="338">
        <v>1100063.0</v>
      </c>
      <c r="C71" s="339" t="s">
        <v>5993</v>
      </c>
      <c r="D71" s="345" t="s">
        <v>73</v>
      </c>
      <c r="E71" s="341">
        <v>200000.0</v>
      </c>
      <c r="F71" s="342">
        <v>200000.0</v>
      </c>
      <c r="G71" s="342">
        <f t="shared" si="2"/>
        <v>0</v>
      </c>
      <c r="H71" s="228" t="s">
        <v>3762</v>
      </c>
      <c r="I71" s="360" t="s">
        <v>3546</v>
      </c>
      <c r="J71" s="432"/>
    </row>
    <row r="72">
      <c r="A72" s="338">
        <v>64.0</v>
      </c>
      <c r="B72" s="338">
        <v>1100064.0</v>
      </c>
      <c r="C72" s="339" t="s">
        <v>5756</v>
      </c>
      <c r="D72" s="345" t="s">
        <v>73</v>
      </c>
      <c r="E72" s="346">
        <v>185000.0</v>
      </c>
      <c r="F72" s="343">
        <v>185000.0</v>
      </c>
      <c r="G72" s="343">
        <f t="shared" si="2"/>
        <v>0</v>
      </c>
      <c r="H72" s="230" t="s">
        <v>4440</v>
      </c>
      <c r="I72" s="359" t="s">
        <v>3928</v>
      </c>
      <c r="J72" s="331"/>
    </row>
    <row r="73">
      <c r="A73" s="338">
        <v>65.0</v>
      </c>
      <c r="B73" s="338">
        <v>1100065.0</v>
      </c>
      <c r="C73" s="339" t="s">
        <v>4382</v>
      </c>
      <c r="D73" s="345" t="s">
        <v>73</v>
      </c>
      <c r="E73" s="341">
        <v>200000.0</v>
      </c>
      <c r="F73" s="342">
        <v>200000.0</v>
      </c>
      <c r="G73" s="342">
        <f t="shared" si="2"/>
        <v>0</v>
      </c>
      <c r="H73" s="228" t="s">
        <v>1502</v>
      </c>
      <c r="I73" s="360" t="s">
        <v>3660</v>
      </c>
      <c r="J73" s="432"/>
    </row>
    <row r="74">
      <c r="A74" s="338">
        <v>66.0</v>
      </c>
      <c r="B74" s="338">
        <v>1100066.0</v>
      </c>
      <c r="C74" s="339" t="s">
        <v>4576</v>
      </c>
      <c r="D74" s="345" t="s">
        <v>73</v>
      </c>
      <c r="E74" s="346">
        <v>100000.0</v>
      </c>
      <c r="F74" s="343">
        <v>100000.0</v>
      </c>
      <c r="G74" s="343">
        <f t="shared" si="2"/>
        <v>0</v>
      </c>
      <c r="H74" s="230" t="s">
        <v>4577</v>
      </c>
      <c r="I74" s="359" t="s">
        <v>3587</v>
      </c>
      <c r="J74" s="331"/>
    </row>
    <row r="75">
      <c r="A75" s="429">
        <v>67.0</v>
      </c>
      <c r="B75" s="429">
        <v>1100067.0</v>
      </c>
      <c r="C75" s="456" t="s">
        <v>7354</v>
      </c>
      <c r="D75" s="439" t="s">
        <v>71</v>
      </c>
      <c r="E75" s="341">
        <v>298784.0</v>
      </c>
      <c r="F75" s="342">
        <v>253966.0</v>
      </c>
      <c r="G75" s="342">
        <f t="shared" si="2"/>
        <v>44818</v>
      </c>
      <c r="H75" s="228" t="s">
        <v>7245</v>
      </c>
      <c r="I75" s="360" t="s">
        <v>3928</v>
      </c>
      <c r="J75" s="432"/>
    </row>
    <row r="76">
      <c r="A76" s="338">
        <v>68.0</v>
      </c>
      <c r="B76" s="338">
        <v>1100068.0</v>
      </c>
      <c r="C76" s="339" t="s">
        <v>4583</v>
      </c>
      <c r="D76" s="345" t="s">
        <v>73</v>
      </c>
      <c r="E76" s="346">
        <v>200000.0</v>
      </c>
      <c r="F76" s="343">
        <v>200000.0</v>
      </c>
      <c r="G76" s="343">
        <f t="shared" si="2"/>
        <v>0</v>
      </c>
      <c r="H76" s="230" t="s">
        <v>533</v>
      </c>
      <c r="I76" s="359" t="s">
        <v>3660</v>
      </c>
      <c r="J76" s="331"/>
    </row>
    <row r="77">
      <c r="A77" s="429">
        <v>69.0</v>
      </c>
      <c r="B77" s="429">
        <v>1100069.0</v>
      </c>
      <c r="C77" s="456" t="s">
        <v>7355</v>
      </c>
      <c r="D77" s="439" t="s">
        <v>71</v>
      </c>
      <c r="E77" s="341">
        <v>170000.0</v>
      </c>
      <c r="F77" s="342">
        <v>142800.0</v>
      </c>
      <c r="G77" s="342">
        <f t="shared" si="2"/>
        <v>27200</v>
      </c>
      <c r="H77" s="228" t="s">
        <v>7356</v>
      </c>
      <c r="I77" s="360" t="s">
        <v>3546</v>
      </c>
      <c r="J77" s="432"/>
    </row>
    <row r="78">
      <c r="A78" s="338">
        <v>70.0</v>
      </c>
      <c r="B78" s="338">
        <v>1100070.0</v>
      </c>
      <c r="C78" s="339" t="s">
        <v>4851</v>
      </c>
      <c r="D78" s="345" t="s">
        <v>73</v>
      </c>
      <c r="E78" s="346">
        <v>63000.0</v>
      </c>
      <c r="F78" s="343">
        <v>63000.0</v>
      </c>
      <c r="G78" s="343">
        <f t="shared" si="2"/>
        <v>0</v>
      </c>
      <c r="H78" s="230" t="s">
        <v>4852</v>
      </c>
      <c r="I78" s="359" t="s">
        <v>3587</v>
      </c>
      <c r="J78" s="331"/>
    </row>
    <row r="79">
      <c r="A79" s="429">
        <v>71.0</v>
      </c>
      <c r="B79" s="429">
        <v>1100071.0</v>
      </c>
      <c r="C79" s="456" t="s">
        <v>7357</v>
      </c>
      <c r="D79" s="439" t="s">
        <v>71</v>
      </c>
      <c r="E79" s="341">
        <v>187041.0</v>
      </c>
      <c r="F79" s="342">
        <v>153400.0</v>
      </c>
      <c r="G79" s="342">
        <f t="shared" si="2"/>
        <v>33641</v>
      </c>
      <c r="H79" s="228" t="s">
        <v>7197</v>
      </c>
      <c r="I79" s="360" t="s">
        <v>3546</v>
      </c>
      <c r="J79" s="432"/>
    </row>
    <row r="80">
      <c r="A80" s="338">
        <v>72.0</v>
      </c>
      <c r="B80" s="338">
        <v>1100072.0</v>
      </c>
      <c r="C80" s="339" t="s">
        <v>5179</v>
      </c>
      <c r="D80" s="345" t="s">
        <v>73</v>
      </c>
      <c r="E80" s="346">
        <v>156250.0</v>
      </c>
      <c r="F80" s="343">
        <v>156250.0</v>
      </c>
      <c r="G80" s="343">
        <f t="shared" si="2"/>
        <v>0</v>
      </c>
      <c r="H80" s="230" t="s">
        <v>3869</v>
      </c>
      <c r="I80" s="359" t="s">
        <v>3660</v>
      </c>
      <c r="J80" s="331"/>
    </row>
    <row r="81">
      <c r="A81" s="429">
        <v>73.0</v>
      </c>
      <c r="B81" s="429">
        <v>1100073.0</v>
      </c>
      <c r="C81" s="456" t="s">
        <v>7358</v>
      </c>
      <c r="D81" s="439" t="s">
        <v>71</v>
      </c>
      <c r="E81" s="341">
        <v>20000.0</v>
      </c>
      <c r="F81" s="342">
        <v>10800.0</v>
      </c>
      <c r="G81" s="342">
        <f t="shared" si="2"/>
        <v>9200</v>
      </c>
      <c r="H81" s="228" t="s">
        <v>7359</v>
      </c>
      <c r="I81" s="360" t="s">
        <v>3587</v>
      </c>
      <c r="J81" s="432"/>
    </row>
    <row r="82">
      <c r="A82" s="338">
        <v>74.0</v>
      </c>
      <c r="B82" s="338">
        <v>1100074.0</v>
      </c>
      <c r="C82" s="339" t="s">
        <v>4359</v>
      </c>
      <c r="D82" s="345" t="s">
        <v>73</v>
      </c>
      <c r="E82" s="346">
        <v>169860.0</v>
      </c>
      <c r="F82" s="343">
        <v>169860.0</v>
      </c>
      <c r="G82" s="343">
        <f t="shared" si="2"/>
        <v>0</v>
      </c>
      <c r="H82" s="230" t="s">
        <v>4182</v>
      </c>
      <c r="I82" s="359" t="s">
        <v>3546</v>
      </c>
      <c r="J82" s="437"/>
    </row>
    <row r="83">
      <c r="A83" s="338">
        <v>75.0</v>
      </c>
      <c r="B83" s="338">
        <v>1100075.0</v>
      </c>
      <c r="C83" s="339" t="s">
        <v>4497</v>
      </c>
      <c r="D83" s="345" t="s">
        <v>73</v>
      </c>
      <c r="E83" s="341">
        <v>97250.0</v>
      </c>
      <c r="F83" s="342">
        <v>97250.0</v>
      </c>
      <c r="G83" s="342">
        <f t="shared" si="2"/>
        <v>0</v>
      </c>
      <c r="H83" s="228" t="s">
        <v>1243</v>
      </c>
      <c r="I83" s="360" t="s">
        <v>3587</v>
      </c>
      <c r="J83" s="432"/>
    </row>
    <row r="84">
      <c r="A84" s="338">
        <v>76.0</v>
      </c>
      <c r="B84" s="338">
        <v>1100076.0</v>
      </c>
      <c r="C84" s="339" t="s">
        <v>4053</v>
      </c>
      <c r="D84" s="345" t="s">
        <v>73</v>
      </c>
      <c r="E84" s="346">
        <v>100000.0</v>
      </c>
      <c r="F84" s="343">
        <v>100000.0</v>
      </c>
      <c r="G84" s="343">
        <f t="shared" si="2"/>
        <v>0</v>
      </c>
      <c r="H84" s="230" t="s">
        <v>4054</v>
      </c>
      <c r="I84" s="359" t="s">
        <v>3587</v>
      </c>
      <c r="J84" s="331"/>
    </row>
    <row r="85">
      <c r="A85" s="338">
        <v>77.0</v>
      </c>
      <c r="B85" s="338">
        <v>1100077.0</v>
      </c>
      <c r="C85" s="339" t="s">
        <v>3782</v>
      </c>
      <c r="D85" s="345" t="s">
        <v>73</v>
      </c>
      <c r="E85" s="341">
        <v>40000.0</v>
      </c>
      <c r="F85" s="342">
        <v>40000.0</v>
      </c>
      <c r="G85" s="342">
        <f t="shared" si="2"/>
        <v>0</v>
      </c>
      <c r="H85" s="228" t="s">
        <v>1444</v>
      </c>
      <c r="I85" s="360" t="s">
        <v>3660</v>
      </c>
      <c r="J85" s="432"/>
    </row>
    <row r="86">
      <c r="A86" s="338">
        <v>78.0</v>
      </c>
      <c r="B86" s="338">
        <v>1100078.0</v>
      </c>
      <c r="C86" s="339" t="s">
        <v>4599</v>
      </c>
      <c r="D86" s="345" t="s">
        <v>73</v>
      </c>
      <c r="E86" s="346">
        <v>149167.0</v>
      </c>
      <c r="F86" s="343">
        <v>149167.0</v>
      </c>
      <c r="G86" s="343">
        <f t="shared" si="2"/>
        <v>0</v>
      </c>
      <c r="H86" s="230" t="s">
        <v>3923</v>
      </c>
      <c r="I86" s="359" t="s">
        <v>3660</v>
      </c>
      <c r="J86" s="331"/>
    </row>
    <row r="87">
      <c r="A87" s="338">
        <v>79.0</v>
      </c>
      <c r="B87" s="338">
        <v>1100079.0</v>
      </c>
      <c r="C87" s="339" t="s">
        <v>6009</v>
      </c>
      <c r="D87" s="345" t="s">
        <v>73</v>
      </c>
      <c r="E87" s="341">
        <v>170000.0</v>
      </c>
      <c r="F87" s="342">
        <v>170000.0</v>
      </c>
      <c r="G87" s="342">
        <f t="shared" si="2"/>
        <v>0</v>
      </c>
      <c r="H87" s="228" t="s">
        <v>2455</v>
      </c>
      <c r="I87" s="360" t="s">
        <v>3546</v>
      </c>
      <c r="J87" s="432"/>
    </row>
    <row r="88">
      <c r="A88" s="338">
        <v>80.0</v>
      </c>
      <c r="B88" s="338">
        <v>1100080.0</v>
      </c>
      <c r="C88" s="339" t="s">
        <v>5928</v>
      </c>
      <c r="D88" s="345" t="s">
        <v>73</v>
      </c>
      <c r="E88" s="346">
        <v>150000.0</v>
      </c>
      <c r="F88" s="343">
        <v>150000.0</v>
      </c>
      <c r="G88" s="343">
        <f t="shared" si="2"/>
        <v>0</v>
      </c>
      <c r="H88" s="230" t="s">
        <v>1129</v>
      </c>
      <c r="I88" s="359" t="s">
        <v>3546</v>
      </c>
      <c r="J88" s="331"/>
    </row>
    <row r="89">
      <c r="A89" s="338">
        <v>81.0</v>
      </c>
      <c r="B89" s="338">
        <v>1100081.0</v>
      </c>
      <c r="C89" s="339" t="s">
        <v>4368</v>
      </c>
      <c r="D89" s="345" t="s">
        <v>73</v>
      </c>
      <c r="E89" s="341">
        <v>40000.0</v>
      </c>
      <c r="F89" s="342">
        <v>40000.0</v>
      </c>
      <c r="G89" s="342">
        <f t="shared" si="2"/>
        <v>0</v>
      </c>
      <c r="H89" s="228" t="s">
        <v>2067</v>
      </c>
      <c r="I89" s="360" t="s">
        <v>3546</v>
      </c>
      <c r="J89" s="432"/>
    </row>
    <row r="90">
      <c r="A90" s="338">
        <v>82.0</v>
      </c>
      <c r="B90" s="338">
        <v>1100082.0</v>
      </c>
      <c r="C90" s="339" t="s">
        <v>4399</v>
      </c>
      <c r="D90" s="345" t="s">
        <v>73</v>
      </c>
      <c r="E90" s="346">
        <v>44000.0</v>
      </c>
      <c r="F90" s="343">
        <v>44000.0</v>
      </c>
      <c r="G90" s="343">
        <f t="shared" si="2"/>
        <v>0</v>
      </c>
      <c r="H90" s="230" t="s">
        <v>3437</v>
      </c>
      <c r="I90" s="359" t="s">
        <v>4020</v>
      </c>
      <c r="J90" s="331"/>
    </row>
    <row r="91">
      <c r="A91" s="338">
        <v>83.0</v>
      </c>
      <c r="B91" s="338">
        <v>1100083.0</v>
      </c>
      <c r="C91" s="339" t="s">
        <v>3732</v>
      </c>
      <c r="D91" s="168" t="s">
        <v>73</v>
      </c>
      <c r="E91" s="341">
        <v>64000.0</v>
      </c>
      <c r="F91" s="342">
        <v>64000.0</v>
      </c>
      <c r="G91" s="342">
        <f t="shared" si="2"/>
        <v>0</v>
      </c>
      <c r="H91" s="228" t="s">
        <v>3437</v>
      </c>
      <c r="I91" s="360" t="s">
        <v>3546</v>
      </c>
      <c r="J91" s="432"/>
    </row>
    <row r="92">
      <c r="A92" s="338">
        <v>84.0</v>
      </c>
      <c r="B92" s="338">
        <v>1100084.0</v>
      </c>
      <c r="C92" s="339" t="s">
        <v>3689</v>
      </c>
      <c r="D92" s="168" t="s">
        <v>73</v>
      </c>
      <c r="E92" s="346">
        <v>35000.0</v>
      </c>
      <c r="F92" s="343">
        <v>35000.0</v>
      </c>
      <c r="G92" s="343">
        <f t="shared" si="2"/>
        <v>0</v>
      </c>
      <c r="H92" s="230" t="s">
        <v>3437</v>
      </c>
      <c r="I92" s="359" t="s">
        <v>3660</v>
      </c>
      <c r="J92" s="331"/>
    </row>
    <row r="93">
      <c r="A93" s="339">
        <v>85.0</v>
      </c>
      <c r="B93" s="358">
        <v>1100085.0</v>
      </c>
      <c r="C93" s="339" t="s">
        <v>6321</v>
      </c>
      <c r="D93" s="168" t="s">
        <v>73</v>
      </c>
      <c r="E93" s="341">
        <v>100000.0</v>
      </c>
      <c r="F93" s="342">
        <v>100000.0</v>
      </c>
      <c r="G93" s="342">
        <f t="shared" si="2"/>
        <v>0</v>
      </c>
      <c r="H93" s="228" t="s">
        <v>3633</v>
      </c>
      <c r="I93" s="360" t="s">
        <v>3587</v>
      </c>
      <c r="J93" s="432"/>
    </row>
    <row r="94">
      <c r="A94" s="433">
        <v>86.0</v>
      </c>
      <c r="B94" s="433">
        <v>1100086.0</v>
      </c>
      <c r="C94" s="457" t="s">
        <v>7360</v>
      </c>
      <c r="D94" s="444" t="s">
        <v>71</v>
      </c>
      <c r="E94" s="346">
        <v>19999.0</v>
      </c>
      <c r="F94" s="343">
        <v>4799.2</v>
      </c>
      <c r="G94" s="343">
        <f t="shared" si="2"/>
        <v>15199.8</v>
      </c>
      <c r="H94" s="230" t="s">
        <v>3231</v>
      </c>
      <c r="I94" s="359" t="s">
        <v>4479</v>
      </c>
      <c r="J94" s="331"/>
    </row>
    <row r="95">
      <c r="A95" s="338">
        <v>87.0</v>
      </c>
      <c r="B95" s="338">
        <v>1100087.0</v>
      </c>
      <c r="C95" s="339" t="s">
        <v>4566</v>
      </c>
      <c r="D95" s="345" t="s">
        <v>73</v>
      </c>
      <c r="E95" s="341">
        <v>1000000.0</v>
      </c>
      <c r="F95" s="342">
        <v>1000000.0</v>
      </c>
      <c r="G95" s="342">
        <f t="shared" si="2"/>
        <v>0</v>
      </c>
      <c r="H95" s="228" t="s">
        <v>4567</v>
      </c>
      <c r="I95" s="360" t="s">
        <v>4479</v>
      </c>
      <c r="J95" s="432"/>
    </row>
    <row r="96">
      <c r="A96" s="433">
        <v>88.0</v>
      </c>
      <c r="B96" s="433">
        <v>1100088.0</v>
      </c>
      <c r="C96" s="457" t="s">
        <v>7361</v>
      </c>
      <c r="D96" s="444" t="s">
        <v>71</v>
      </c>
      <c r="E96" s="346">
        <v>47750.0</v>
      </c>
      <c r="F96" s="343">
        <v>25785.0</v>
      </c>
      <c r="G96" s="343">
        <f t="shared" si="2"/>
        <v>21965</v>
      </c>
      <c r="H96" s="230" t="s">
        <v>7362</v>
      </c>
      <c r="I96" s="359" t="s">
        <v>3546</v>
      </c>
      <c r="J96" s="331"/>
    </row>
    <row r="97">
      <c r="A97" s="338">
        <v>89.0</v>
      </c>
      <c r="B97" s="338">
        <v>1100089.0</v>
      </c>
      <c r="C97" s="339" t="s">
        <v>4352</v>
      </c>
      <c r="D97" s="345" t="s">
        <v>73</v>
      </c>
      <c r="E97" s="341">
        <v>17213.0</v>
      </c>
      <c r="F97" s="342">
        <v>17213.0</v>
      </c>
      <c r="G97" s="342">
        <f t="shared" si="2"/>
        <v>0</v>
      </c>
      <c r="H97" s="228" t="s">
        <v>4353</v>
      </c>
      <c r="I97" s="360" t="s">
        <v>3587</v>
      </c>
      <c r="J97" s="432"/>
    </row>
    <row r="98">
      <c r="A98" s="338">
        <v>90.0</v>
      </c>
      <c r="B98" s="338">
        <v>1100090.0</v>
      </c>
      <c r="C98" s="339" t="s">
        <v>4338</v>
      </c>
      <c r="D98" s="345" t="s">
        <v>73</v>
      </c>
      <c r="E98" s="346">
        <v>300000.0</v>
      </c>
      <c r="F98" s="343">
        <v>300000.0</v>
      </c>
      <c r="G98" s="343">
        <f t="shared" si="2"/>
        <v>0</v>
      </c>
      <c r="H98" s="230" t="s">
        <v>4339</v>
      </c>
      <c r="I98" s="359" t="s">
        <v>3928</v>
      </c>
      <c r="J98" s="331"/>
    </row>
    <row r="99">
      <c r="A99" s="338">
        <v>91.0</v>
      </c>
      <c r="B99" s="338">
        <v>1100091.0</v>
      </c>
      <c r="C99" s="339" t="s">
        <v>4543</v>
      </c>
      <c r="D99" s="345" t="s">
        <v>73</v>
      </c>
      <c r="E99" s="341">
        <v>100000.0</v>
      </c>
      <c r="F99" s="342">
        <v>100000.0</v>
      </c>
      <c r="G99" s="342">
        <f t="shared" si="2"/>
        <v>0</v>
      </c>
      <c r="H99" s="228" t="s">
        <v>4339</v>
      </c>
      <c r="I99" s="360" t="s">
        <v>3587</v>
      </c>
      <c r="J99" s="432"/>
    </row>
    <row r="100">
      <c r="A100" s="338">
        <v>92.0</v>
      </c>
      <c r="B100" s="338">
        <v>1100092.0</v>
      </c>
      <c r="C100" s="339" t="s">
        <v>5496</v>
      </c>
      <c r="D100" s="345" t="s">
        <v>73</v>
      </c>
      <c r="E100" s="346">
        <v>300000.0</v>
      </c>
      <c r="F100" s="343">
        <v>300000.0</v>
      </c>
      <c r="G100" s="343">
        <f t="shared" si="2"/>
        <v>0</v>
      </c>
      <c r="H100" s="230" t="s">
        <v>3427</v>
      </c>
      <c r="I100" s="359" t="s">
        <v>3928</v>
      </c>
      <c r="J100" s="331"/>
    </row>
    <row r="101">
      <c r="A101" s="338">
        <v>93.0</v>
      </c>
      <c r="B101" s="338">
        <v>1100093.0</v>
      </c>
      <c r="C101" s="339" t="s">
        <v>4301</v>
      </c>
      <c r="D101" s="345" t="s">
        <v>73</v>
      </c>
      <c r="E101" s="341">
        <v>80000.0</v>
      </c>
      <c r="F101" s="342">
        <v>80000.0</v>
      </c>
      <c r="G101" s="342">
        <f t="shared" si="2"/>
        <v>0</v>
      </c>
      <c r="H101" s="228" t="s">
        <v>3427</v>
      </c>
      <c r="I101" s="360" t="s">
        <v>3546</v>
      </c>
      <c r="J101" s="432"/>
    </row>
    <row r="102">
      <c r="A102" s="338">
        <v>94.0</v>
      </c>
      <c r="B102" s="338">
        <v>1100094.0</v>
      </c>
      <c r="C102" s="339" t="s">
        <v>4772</v>
      </c>
      <c r="D102" s="345" t="s">
        <v>73</v>
      </c>
      <c r="E102" s="346">
        <v>485095.0</v>
      </c>
      <c r="F102" s="343">
        <v>485095.0</v>
      </c>
      <c r="G102" s="343">
        <f t="shared" si="2"/>
        <v>0</v>
      </c>
      <c r="H102" s="230" t="s">
        <v>3427</v>
      </c>
      <c r="I102" s="359" t="s">
        <v>4020</v>
      </c>
      <c r="J102" s="331"/>
    </row>
    <row r="103">
      <c r="A103" s="338">
        <v>95.0</v>
      </c>
      <c r="B103" s="338">
        <v>1100095.0</v>
      </c>
      <c r="C103" s="339" t="s">
        <v>3800</v>
      </c>
      <c r="D103" s="345" t="s">
        <v>73</v>
      </c>
      <c r="E103" s="341">
        <v>29600.0</v>
      </c>
      <c r="F103" s="342">
        <v>29600.0</v>
      </c>
      <c r="G103" s="342">
        <f t="shared" si="2"/>
        <v>0</v>
      </c>
      <c r="H103" s="228" t="s">
        <v>150</v>
      </c>
      <c r="I103" s="360" t="s">
        <v>3660</v>
      </c>
      <c r="J103" s="432"/>
    </row>
    <row r="104">
      <c r="A104" s="433">
        <v>96.0</v>
      </c>
      <c r="B104" s="433">
        <v>1100096.0</v>
      </c>
      <c r="C104" s="457" t="s">
        <v>7363</v>
      </c>
      <c r="D104" s="444" t="s">
        <v>71</v>
      </c>
      <c r="E104" s="346">
        <v>17412.0</v>
      </c>
      <c r="F104" s="343">
        <v>4000.0</v>
      </c>
      <c r="G104" s="343">
        <f t="shared" si="2"/>
        <v>13412</v>
      </c>
      <c r="H104" s="230" t="s">
        <v>7364</v>
      </c>
      <c r="I104" s="359" t="s">
        <v>3546</v>
      </c>
      <c r="J104" s="331"/>
    </row>
    <row r="105">
      <c r="A105" s="338">
        <v>97.0</v>
      </c>
      <c r="B105" s="338">
        <v>1100097.0</v>
      </c>
      <c r="C105" s="339" t="s">
        <v>4348</v>
      </c>
      <c r="D105" s="345" t="s">
        <v>73</v>
      </c>
      <c r="E105" s="341">
        <v>165000.0</v>
      </c>
      <c r="F105" s="342">
        <v>165000.0</v>
      </c>
      <c r="G105" s="342">
        <f t="shared" si="2"/>
        <v>0</v>
      </c>
      <c r="H105" s="228" t="s">
        <v>4349</v>
      </c>
      <c r="I105" s="360" t="s">
        <v>3928</v>
      </c>
      <c r="J105" s="432"/>
    </row>
    <row r="106">
      <c r="A106" s="338">
        <v>98.0</v>
      </c>
      <c r="B106" s="338">
        <v>1100098.0</v>
      </c>
      <c r="C106" s="339" t="s">
        <v>4614</v>
      </c>
      <c r="D106" s="345" t="s">
        <v>73</v>
      </c>
      <c r="E106" s="346">
        <v>100000.0</v>
      </c>
      <c r="F106" s="343">
        <v>100000.0</v>
      </c>
      <c r="G106" s="343">
        <f t="shared" si="2"/>
        <v>0</v>
      </c>
      <c r="H106" s="230" t="s">
        <v>4615</v>
      </c>
      <c r="I106" s="359" t="s">
        <v>3660</v>
      </c>
      <c r="J106" s="331"/>
    </row>
    <row r="107">
      <c r="A107" s="338">
        <v>99.0</v>
      </c>
      <c r="B107" s="338">
        <v>1100099.0</v>
      </c>
      <c r="C107" s="339" t="s">
        <v>4371</v>
      </c>
      <c r="D107" s="345" t="s">
        <v>73</v>
      </c>
      <c r="E107" s="341">
        <v>200000.0</v>
      </c>
      <c r="F107" s="342">
        <v>200000.0</v>
      </c>
      <c r="G107" s="342">
        <f t="shared" si="2"/>
        <v>0</v>
      </c>
      <c r="H107" s="228" t="s">
        <v>3676</v>
      </c>
      <c r="I107" s="360" t="s">
        <v>3660</v>
      </c>
      <c r="J107" s="432"/>
    </row>
    <row r="108">
      <c r="A108" s="338">
        <v>100.0</v>
      </c>
      <c r="B108" s="338">
        <v>1100100.0</v>
      </c>
      <c r="C108" s="339" t="s">
        <v>4126</v>
      </c>
      <c r="D108" s="345" t="s">
        <v>73</v>
      </c>
      <c r="E108" s="346">
        <v>198000.0</v>
      </c>
      <c r="F108" s="343">
        <v>198000.0</v>
      </c>
      <c r="G108" s="343">
        <f t="shared" si="2"/>
        <v>0</v>
      </c>
      <c r="H108" s="230" t="s">
        <v>2472</v>
      </c>
      <c r="I108" s="359" t="s">
        <v>3660</v>
      </c>
      <c r="J108" s="331"/>
    </row>
    <row r="109">
      <c r="A109" s="338">
        <v>101.0</v>
      </c>
      <c r="B109" s="338">
        <v>1100101.0</v>
      </c>
      <c r="C109" s="339" t="s">
        <v>4057</v>
      </c>
      <c r="D109" s="345" t="s">
        <v>73</v>
      </c>
      <c r="E109" s="341">
        <v>149333.0</v>
      </c>
      <c r="F109" s="342">
        <v>149333.0</v>
      </c>
      <c r="G109" s="342">
        <f t="shared" si="2"/>
        <v>0</v>
      </c>
      <c r="H109" s="228" t="s">
        <v>527</v>
      </c>
      <c r="I109" s="360" t="s">
        <v>3660</v>
      </c>
      <c r="J109" s="432"/>
    </row>
    <row r="110">
      <c r="A110" s="338">
        <v>102.0</v>
      </c>
      <c r="B110" s="338">
        <v>1100102.0</v>
      </c>
      <c r="C110" s="339" t="s">
        <v>6254</v>
      </c>
      <c r="D110" s="345" t="s">
        <v>73</v>
      </c>
      <c r="E110" s="346">
        <v>100000.0</v>
      </c>
      <c r="F110" s="343">
        <v>100000.0</v>
      </c>
      <c r="G110" s="343">
        <f t="shared" si="2"/>
        <v>0</v>
      </c>
      <c r="H110" s="230" t="s">
        <v>5332</v>
      </c>
      <c r="I110" s="359" t="s">
        <v>3587</v>
      </c>
      <c r="J110" s="331"/>
    </row>
    <row r="111">
      <c r="A111" s="338">
        <v>103.0</v>
      </c>
      <c r="B111" s="338">
        <v>1100103.0</v>
      </c>
      <c r="C111" s="339" t="s">
        <v>4925</v>
      </c>
      <c r="D111" s="345" t="s">
        <v>73</v>
      </c>
      <c r="E111" s="341">
        <v>96425.0</v>
      </c>
      <c r="F111" s="342">
        <v>96425.0</v>
      </c>
      <c r="G111" s="342">
        <f t="shared" si="2"/>
        <v>0</v>
      </c>
      <c r="H111" s="228" t="s">
        <v>2446</v>
      </c>
      <c r="I111" s="360" t="s">
        <v>3587</v>
      </c>
      <c r="J111" s="432"/>
    </row>
    <row r="112">
      <c r="A112" s="338">
        <v>104.0</v>
      </c>
      <c r="B112" s="338">
        <v>1100104.0</v>
      </c>
      <c r="C112" s="339" t="s">
        <v>4885</v>
      </c>
      <c r="D112" s="345" t="s">
        <v>73</v>
      </c>
      <c r="E112" s="346">
        <v>102857.0</v>
      </c>
      <c r="F112" s="343">
        <v>102857.0</v>
      </c>
      <c r="G112" s="343">
        <f t="shared" si="2"/>
        <v>0</v>
      </c>
      <c r="H112" s="230" t="s">
        <v>1552</v>
      </c>
      <c r="I112" s="359" t="s">
        <v>3546</v>
      </c>
      <c r="J112" s="331"/>
    </row>
    <row r="113">
      <c r="A113" s="429">
        <v>105.0</v>
      </c>
      <c r="B113" s="429">
        <v>1100105.0</v>
      </c>
      <c r="C113" s="456" t="s">
        <v>7365</v>
      </c>
      <c r="D113" s="439" t="s">
        <v>71</v>
      </c>
      <c r="E113" s="341">
        <v>93600.0</v>
      </c>
      <c r="F113" s="342">
        <v>11200.0</v>
      </c>
      <c r="G113" s="342">
        <f t="shared" si="2"/>
        <v>82400</v>
      </c>
      <c r="H113" s="228" t="s">
        <v>571</v>
      </c>
      <c r="I113" s="360" t="s">
        <v>3546</v>
      </c>
      <c r="J113" s="432"/>
    </row>
    <row r="114">
      <c r="A114" s="338">
        <v>106.0</v>
      </c>
      <c r="B114" s="338">
        <v>1100106.0</v>
      </c>
      <c r="C114" s="339" t="s">
        <v>3900</v>
      </c>
      <c r="D114" s="345" t="s">
        <v>73</v>
      </c>
      <c r="E114" s="346">
        <v>25052.0</v>
      </c>
      <c r="F114" s="343">
        <v>25052.0</v>
      </c>
      <c r="G114" s="343">
        <f t="shared" si="2"/>
        <v>0</v>
      </c>
      <c r="H114" s="230" t="s">
        <v>3901</v>
      </c>
      <c r="I114" s="359" t="s">
        <v>3546</v>
      </c>
      <c r="J114" s="331"/>
    </row>
    <row r="115">
      <c r="A115" s="338">
        <v>107.0</v>
      </c>
      <c r="B115" s="338">
        <v>1100107.0</v>
      </c>
      <c r="C115" s="339" t="s">
        <v>6096</v>
      </c>
      <c r="D115" s="345" t="s">
        <v>73</v>
      </c>
      <c r="E115" s="341">
        <v>300000.0</v>
      </c>
      <c r="F115" s="342">
        <v>300000.0</v>
      </c>
      <c r="G115" s="342">
        <f t="shared" si="2"/>
        <v>0</v>
      </c>
      <c r="H115" s="228" t="s">
        <v>1502</v>
      </c>
      <c r="I115" s="360" t="s">
        <v>3928</v>
      </c>
      <c r="J115" s="432"/>
    </row>
    <row r="116">
      <c r="A116" s="338">
        <v>108.0</v>
      </c>
      <c r="B116" s="338">
        <v>1100108.0</v>
      </c>
      <c r="C116" s="339" t="s">
        <v>4695</v>
      </c>
      <c r="D116" s="345" t="s">
        <v>73</v>
      </c>
      <c r="E116" s="346">
        <v>60000.0</v>
      </c>
      <c r="F116" s="343">
        <v>60000.0</v>
      </c>
      <c r="G116" s="343">
        <f t="shared" si="2"/>
        <v>0</v>
      </c>
      <c r="H116" s="230" t="s">
        <v>4696</v>
      </c>
      <c r="I116" s="359" t="s">
        <v>3587</v>
      </c>
      <c r="J116" s="437"/>
    </row>
    <row r="117">
      <c r="A117" s="338">
        <v>109.0</v>
      </c>
      <c r="B117" s="338">
        <v>1100109.0</v>
      </c>
      <c r="C117" s="339" t="s">
        <v>4202</v>
      </c>
      <c r="D117" s="345" t="s">
        <v>73</v>
      </c>
      <c r="E117" s="341">
        <v>315676.0</v>
      </c>
      <c r="F117" s="342">
        <v>315676.0</v>
      </c>
      <c r="G117" s="342">
        <f t="shared" si="2"/>
        <v>0</v>
      </c>
      <c r="H117" s="228" t="s">
        <v>2472</v>
      </c>
      <c r="I117" s="360" t="s">
        <v>4020</v>
      </c>
      <c r="J117" s="432"/>
    </row>
    <row r="118">
      <c r="A118" s="338">
        <v>110.0</v>
      </c>
      <c r="B118" s="338">
        <v>1100110.0</v>
      </c>
      <c r="C118" s="339" t="s">
        <v>5963</v>
      </c>
      <c r="D118" s="345" t="s">
        <v>73</v>
      </c>
      <c r="E118" s="346">
        <v>100000.0</v>
      </c>
      <c r="F118" s="343">
        <v>100000.0</v>
      </c>
      <c r="G118" s="343">
        <f t="shared" si="2"/>
        <v>0</v>
      </c>
      <c r="H118" s="230" t="s">
        <v>5964</v>
      </c>
      <c r="I118" s="359" t="s">
        <v>3587</v>
      </c>
      <c r="J118" s="331"/>
    </row>
    <row r="119">
      <c r="A119" s="338">
        <v>111.0</v>
      </c>
      <c r="B119" s="338">
        <v>1100111.0</v>
      </c>
      <c r="C119" s="339" t="s">
        <v>4248</v>
      </c>
      <c r="D119" s="345" t="s">
        <v>73</v>
      </c>
      <c r="E119" s="341">
        <v>100000.0</v>
      </c>
      <c r="F119" s="342">
        <v>100000.0</v>
      </c>
      <c r="G119" s="342">
        <f t="shared" si="2"/>
        <v>0</v>
      </c>
      <c r="H119" s="228" t="s">
        <v>4241</v>
      </c>
      <c r="I119" s="360" t="s">
        <v>3587</v>
      </c>
      <c r="J119" s="438"/>
    </row>
    <row r="120">
      <c r="A120" s="433">
        <v>112.0</v>
      </c>
      <c r="B120" s="433">
        <v>1100112.0</v>
      </c>
      <c r="C120" s="457" t="s">
        <v>7366</v>
      </c>
      <c r="D120" s="444" t="s">
        <v>71</v>
      </c>
      <c r="E120" s="346">
        <v>30750.0</v>
      </c>
      <c r="F120" s="343">
        <v>23450.0</v>
      </c>
      <c r="G120" s="343">
        <f t="shared" si="2"/>
        <v>7300</v>
      </c>
      <c r="H120" s="230" t="s">
        <v>5582</v>
      </c>
      <c r="I120" s="359" t="s">
        <v>3587</v>
      </c>
      <c r="J120" s="331"/>
    </row>
    <row r="121">
      <c r="A121" s="128">
        <v>113.0</v>
      </c>
      <c r="B121" s="128">
        <v>1100113.0</v>
      </c>
      <c r="C121" s="242" t="s">
        <v>6353</v>
      </c>
      <c r="D121" s="345" t="s">
        <v>73</v>
      </c>
      <c r="E121" s="341">
        <v>199000.0</v>
      </c>
      <c r="F121" s="342">
        <v>199000.0</v>
      </c>
      <c r="G121" s="342">
        <f t="shared" si="2"/>
        <v>0</v>
      </c>
      <c r="H121" s="228" t="s">
        <v>5600</v>
      </c>
      <c r="I121" s="360" t="s">
        <v>3660</v>
      </c>
      <c r="J121" s="432"/>
    </row>
    <row r="122">
      <c r="A122" s="338">
        <v>114.0</v>
      </c>
      <c r="B122" s="338">
        <v>1100114.0</v>
      </c>
      <c r="C122" s="339" t="s">
        <v>3893</v>
      </c>
      <c r="D122" s="168" t="s">
        <v>73</v>
      </c>
      <c r="E122" s="346">
        <v>100000.0</v>
      </c>
      <c r="F122" s="343">
        <v>100000.0</v>
      </c>
      <c r="G122" s="343">
        <f t="shared" si="2"/>
        <v>0</v>
      </c>
      <c r="H122" s="230" t="s">
        <v>3894</v>
      </c>
      <c r="I122" s="359" t="s">
        <v>3587</v>
      </c>
      <c r="J122" s="331"/>
    </row>
    <row r="123">
      <c r="A123" s="338">
        <v>115.0</v>
      </c>
      <c r="B123" s="338">
        <v>1100115.0</v>
      </c>
      <c r="C123" s="339" t="s">
        <v>6318</v>
      </c>
      <c r="D123" s="168" t="s">
        <v>73</v>
      </c>
      <c r="E123" s="341">
        <v>98261.0</v>
      </c>
      <c r="F123" s="342">
        <v>98261.0</v>
      </c>
      <c r="G123" s="342">
        <f t="shared" si="2"/>
        <v>0</v>
      </c>
      <c r="H123" s="228" t="s">
        <v>4178</v>
      </c>
      <c r="I123" s="360" t="s">
        <v>3660</v>
      </c>
      <c r="J123" s="432"/>
    </row>
    <row r="124">
      <c r="A124" s="338">
        <v>116.0</v>
      </c>
      <c r="B124" s="338">
        <v>1100116.0</v>
      </c>
      <c r="C124" s="339" t="s">
        <v>3908</v>
      </c>
      <c r="D124" s="345" t="s">
        <v>73</v>
      </c>
      <c r="E124" s="346">
        <v>35000.0</v>
      </c>
      <c r="F124" s="343">
        <v>35000.0</v>
      </c>
      <c r="G124" s="343">
        <f t="shared" si="2"/>
        <v>0</v>
      </c>
      <c r="H124" s="230" t="s">
        <v>3909</v>
      </c>
      <c r="I124" s="359" t="s">
        <v>3660</v>
      </c>
      <c r="J124" s="331"/>
    </row>
    <row r="125">
      <c r="A125" s="338">
        <v>117.0</v>
      </c>
      <c r="B125" s="338">
        <v>1100117.0</v>
      </c>
      <c r="C125" s="339" t="s">
        <v>6155</v>
      </c>
      <c r="D125" s="345" t="s">
        <v>4642</v>
      </c>
      <c r="E125" s="341">
        <v>222848.0</v>
      </c>
      <c r="F125" s="342">
        <v>53483.2</v>
      </c>
      <c r="G125" s="342">
        <f t="shared" si="2"/>
        <v>169364.8</v>
      </c>
      <c r="H125" s="228" t="s">
        <v>2890</v>
      </c>
      <c r="I125" s="360" t="s">
        <v>3928</v>
      </c>
      <c r="J125" s="438"/>
    </row>
    <row r="126">
      <c r="A126" s="338">
        <v>118.0</v>
      </c>
      <c r="B126" s="338">
        <v>1100118.0</v>
      </c>
      <c r="C126" s="339" t="s">
        <v>3955</v>
      </c>
      <c r="D126" s="345" t="s">
        <v>73</v>
      </c>
      <c r="E126" s="346">
        <v>63640.0</v>
      </c>
      <c r="F126" s="343">
        <v>63640.0</v>
      </c>
      <c r="G126" s="343">
        <f t="shared" si="2"/>
        <v>0</v>
      </c>
      <c r="H126" s="230" t="s">
        <v>1541</v>
      </c>
      <c r="I126" s="359" t="s">
        <v>3587</v>
      </c>
      <c r="J126" s="331"/>
    </row>
    <row r="127">
      <c r="A127" s="338">
        <v>119.0</v>
      </c>
      <c r="B127" s="338">
        <v>1100119.0</v>
      </c>
      <c r="C127" s="339" t="s">
        <v>4837</v>
      </c>
      <c r="D127" s="345" t="s">
        <v>73</v>
      </c>
      <c r="E127" s="341">
        <v>165905.0</v>
      </c>
      <c r="F127" s="342">
        <v>165905.0</v>
      </c>
      <c r="G127" s="342">
        <f t="shared" si="2"/>
        <v>0</v>
      </c>
      <c r="H127" s="228" t="s">
        <v>4838</v>
      </c>
      <c r="I127" s="360" t="s">
        <v>3546</v>
      </c>
      <c r="J127" s="432"/>
    </row>
    <row r="128">
      <c r="A128" s="338">
        <v>120.0</v>
      </c>
      <c r="B128" s="338">
        <v>1100120.0</v>
      </c>
      <c r="C128" s="339" t="s">
        <v>6424</v>
      </c>
      <c r="D128" s="345" t="s">
        <v>73</v>
      </c>
      <c r="E128" s="346">
        <v>300000.0</v>
      </c>
      <c r="F128" s="343">
        <v>250000.0</v>
      </c>
      <c r="G128" s="343">
        <f t="shared" si="2"/>
        <v>50000</v>
      </c>
      <c r="H128" s="230" t="s">
        <v>3448</v>
      </c>
      <c r="I128" s="359" t="s">
        <v>3928</v>
      </c>
      <c r="J128" s="331"/>
    </row>
    <row r="129">
      <c r="A129" s="429">
        <v>121.0</v>
      </c>
      <c r="B129" s="429">
        <v>1100121.0</v>
      </c>
      <c r="C129" s="456" t="s">
        <v>7367</v>
      </c>
      <c r="D129" s="439" t="s">
        <v>71</v>
      </c>
      <c r="E129" s="341">
        <v>75000.0</v>
      </c>
      <c r="F129" s="342">
        <v>40500.0</v>
      </c>
      <c r="G129" s="342">
        <f t="shared" si="2"/>
        <v>34500</v>
      </c>
      <c r="H129" s="228" t="s">
        <v>3836</v>
      </c>
      <c r="I129" s="360" t="s">
        <v>3587</v>
      </c>
      <c r="J129" s="432"/>
    </row>
    <row r="130">
      <c r="A130" s="338">
        <v>122.0</v>
      </c>
      <c r="B130" s="338">
        <v>1100122.0</v>
      </c>
      <c r="C130" s="339" t="s">
        <v>4775</v>
      </c>
      <c r="D130" s="345" t="s">
        <v>73</v>
      </c>
      <c r="E130" s="346">
        <v>120000.0</v>
      </c>
      <c r="F130" s="343">
        <v>120000.0</v>
      </c>
      <c r="G130" s="343">
        <f t="shared" si="2"/>
        <v>0</v>
      </c>
      <c r="H130" s="230" t="s">
        <v>237</v>
      </c>
      <c r="I130" s="359" t="s">
        <v>3546</v>
      </c>
      <c r="J130" s="331"/>
    </row>
    <row r="131">
      <c r="A131" s="429">
        <v>123.0</v>
      </c>
      <c r="B131" s="429">
        <v>1100123.0</v>
      </c>
      <c r="C131" s="456" t="s">
        <v>7368</v>
      </c>
      <c r="D131" s="439" t="s">
        <v>71</v>
      </c>
      <c r="E131" s="341">
        <v>99988.0</v>
      </c>
      <c r="F131" s="342">
        <v>84000.0</v>
      </c>
      <c r="G131" s="342">
        <f t="shared" si="2"/>
        <v>15988</v>
      </c>
      <c r="H131" s="228" t="s">
        <v>7369</v>
      </c>
      <c r="I131" s="360" t="s">
        <v>3587</v>
      </c>
      <c r="J131" s="432"/>
    </row>
    <row r="132">
      <c r="A132" s="433">
        <v>124.0</v>
      </c>
      <c r="B132" s="433">
        <v>1100124.0</v>
      </c>
      <c r="C132" s="457" t="s">
        <v>7370</v>
      </c>
      <c r="D132" s="444" t="s">
        <v>71</v>
      </c>
      <c r="E132" s="346">
        <v>200000.0</v>
      </c>
      <c r="F132" s="343">
        <v>170000.0</v>
      </c>
      <c r="G132" s="343">
        <f t="shared" si="2"/>
        <v>30000</v>
      </c>
      <c r="H132" s="230" t="s">
        <v>3073</v>
      </c>
      <c r="I132" s="359" t="s">
        <v>3546</v>
      </c>
      <c r="J132" s="331"/>
    </row>
    <row r="133">
      <c r="A133" s="338">
        <v>125.0</v>
      </c>
      <c r="B133" s="338">
        <v>1100125.0</v>
      </c>
      <c r="C133" s="339" t="s">
        <v>6216</v>
      </c>
      <c r="D133" s="345" t="s">
        <v>73</v>
      </c>
      <c r="E133" s="341">
        <v>500000.0</v>
      </c>
      <c r="F133" s="342">
        <v>500000.0</v>
      </c>
      <c r="G133" s="342">
        <f t="shared" si="2"/>
        <v>0</v>
      </c>
      <c r="H133" s="228" t="s">
        <v>3073</v>
      </c>
      <c r="I133" s="360" t="s">
        <v>4020</v>
      </c>
      <c r="J133" s="432"/>
    </row>
    <row r="134">
      <c r="A134" s="338">
        <v>126.0</v>
      </c>
      <c r="B134" s="338">
        <v>1100126.0</v>
      </c>
      <c r="C134" s="339" t="s">
        <v>4236</v>
      </c>
      <c r="D134" s="345" t="s">
        <v>73</v>
      </c>
      <c r="E134" s="346">
        <v>100000.0</v>
      </c>
      <c r="F134" s="343">
        <v>100000.0</v>
      </c>
      <c r="G134" s="343">
        <f t="shared" si="2"/>
        <v>0</v>
      </c>
      <c r="H134" s="230" t="s">
        <v>4237</v>
      </c>
      <c r="I134" s="359" t="s">
        <v>3546</v>
      </c>
      <c r="J134" s="331"/>
    </row>
    <row r="135">
      <c r="A135" s="429">
        <v>127.0</v>
      </c>
      <c r="B135" s="429">
        <v>1100127.0</v>
      </c>
      <c r="C135" s="456" t="s">
        <v>7371</v>
      </c>
      <c r="D135" s="439" t="s">
        <v>71</v>
      </c>
      <c r="E135" s="341">
        <v>200000.0</v>
      </c>
      <c r="F135" s="342">
        <v>108000.0</v>
      </c>
      <c r="G135" s="342">
        <f t="shared" si="2"/>
        <v>92000</v>
      </c>
      <c r="H135" s="228" t="s">
        <v>7372</v>
      </c>
      <c r="I135" s="360" t="s">
        <v>3546</v>
      </c>
      <c r="J135" s="438"/>
    </row>
    <row r="136">
      <c r="A136" s="433">
        <v>128.0</v>
      </c>
      <c r="B136" s="433">
        <v>1100128.0</v>
      </c>
      <c r="C136" s="457" t="s">
        <v>7373</v>
      </c>
      <c r="D136" s="444" t="s">
        <v>71</v>
      </c>
      <c r="E136" s="346">
        <v>156700.0</v>
      </c>
      <c r="F136" s="343">
        <v>14400.0</v>
      </c>
      <c r="G136" s="343">
        <f t="shared" si="2"/>
        <v>142300</v>
      </c>
      <c r="H136" s="230" t="s">
        <v>894</v>
      </c>
      <c r="I136" s="359" t="s">
        <v>3660</v>
      </c>
      <c r="J136" s="331"/>
    </row>
    <row r="137">
      <c r="A137" s="338">
        <v>129.0</v>
      </c>
      <c r="B137" s="338">
        <v>1100129.0</v>
      </c>
      <c r="C137" s="339" t="s">
        <v>6147</v>
      </c>
      <c r="D137" s="345" t="s">
        <v>73</v>
      </c>
      <c r="E137" s="341">
        <v>77300.0</v>
      </c>
      <c r="F137" s="342">
        <v>77300.0</v>
      </c>
      <c r="G137" s="342">
        <f t="shared" si="2"/>
        <v>0</v>
      </c>
      <c r="H137" s="228" t="s">
        <v>3994</v>
      </c>
      <c r="I137" s="360" t="s">
        <v>3660</v>
      </c>
      <c r="J137" s="432"/>
    </row>
    <row r="138">
      <c r="A138" s="338">
        <v>130.0</v>
      </c>
      <c r="B138" s="338">
        <v>1100130.0</v>
      </c>
      <c r="C138" s="339" t="s">
        <v>4557</v>
      </c>
      <c r="D138" s="345" t="s">
        <v>73</v>
      </c>
      <c r="E138" s="346">
        <v>96900.0</v>
      </c>
      <c r="F138" s="343">
        <v>96900.0</v>
      </c>
      <c r="G138" s="343">
        <f t="shared" si="2"/>
        <v>0</v>
      </c>
      <c r="H138" s="230" t="s">
        <v>3938</v>
      </c>
      <c r="I138" s="359" t="s">
        <v>3660</v>
      </c>
      <c r="J138" s="331"/>
    </row>
    <row r="139">
      <c r="A139" s="429">
        <v>131.0</v>
      </c>
      <c r="B139" s="429">
        <v>1100131.0</v>
      </c>
      <c r="C139" s="456" t="s">
        <v>7374</v>
      </c>
      <c r="D139" s="439" t="s">
        <v>71</v>
      </c>
      <c r="E139" s="341">
        <v>125000.0</v>
      </c>
      <c r="F139" s="342">
        <v>58000.0</v>
      </c>
      <c r="G139" s="342">
        <f t="shared" si="2"/>
        <v>67000</v>
      </c>
      <c r="H139" s="228" t="s">
        <v>7375</v>
      </c>
      <c r="I139" s="360" t="s">
        <v>3660</v>
      </c>
      <c r="J139" s="432"/>
    </row>
    <row r="140">
      <c r="A140" s="338">
        <v>132.0</v>
      </c>
      <c r="B140" s="338">
        <v>1100132.0</v>
      </c>
      <c r="C140" s="339" t="s">
        <v>3971</v>
      </c>
      <c r="D140" s="463" t="s">
        <v>73</v>
      </c>
      <c r="E140" s="346">
        <v>98105.0</v>
      </c>
      <c r="F140" s="343">
        <v>98105.0</v>
      </c>
      <c r="G140" s="343">
        <f t="shared" si="2"/>
        <v>0</v>
      </c>
      <c r="H140" s="230" t="s">
        <v>2472</v>
      </c>
      <c r="I140" s="359" t="s">
        <v>3587</v>
      </c>
      <c r="J140" s="331"/>
    </row>
    <row r="141">
      <c r="A141" s="338">
        <v>133.0</v>
      </c>
      <c r="B141" s="338">
        <v>1100133.0</v>
      </c>
      <c r="C141" s="339" t="s">
        <v>4294</v>
      </c>
      <c r="D141" s="345" t="s">
        <v>73</v>
      </c>
      <c r="E141" s="341">
        <v>42295.0</v>
      </c>
      <c r="F141" s="328">
        <v>42295.0</v>
      </c>
      <c r="G141" s="342">
        <f t="shared" si="2"/>
        <v>0</v>
      </c>
      <c r="H141" s="228" t="s">
        <v>4295</v>
      </c>
      <c r="I141" s="360" t="s">
        <v>3587</v>
      </c>
      <c r="J141" s="432"/>
    </row>
    <row r="142">
      <c r="A142" s="338">
        <v>134.0</v>
      </c>
      <c r="B142" s="338">
        <v>1100134.0</v>
      </c>
      <c r="C142" s="339" t="s">
        <v>5069</v>
      </c>
      <c r="D142" s="345" t="s">
        <v>73</v>
      </c>
      <c r="E142" s="346">
        <v>100000.0</v>
      </c>
      <c r="F142" s="343">
        <v>100000.0</v>
      </c>
      <c r="G142" s="343">
        <f t="shared" si="2"/>
        <v>0</v>
      </c>
      <c r="H142" s="230" t="s">
        <v>5070</v>
      </c>
      <c r="I142" s="359" t="s">
        <v>3587</v>
      </c>
      <c r="J142" s="331"/>
    </row>
    <row r="143">
      <c r="A143" s="338">
        <v>135.0</v>
      </c>
      <c r="B143" s="338">
        <v>1100135.0</v>
      </c>
      <c r="C143" s="339" t="s">
        <v>5391</v>
      </c>
      <c r="D143" s="345" t="s">
        <v>73</v>
      </c>
      <c r="E143" s="341">
        <v>285000.0</v>
      </c>
      <c r="F143" s="342">
        <v>285000.0</v>
      </c>
      <c r="G143" s="342">
        <f t="shared" si="2"/>
        <v>0</v>
      </c>
      <c r="H143" s="228" t="s">
        <v>5392</v>
      </c>
      <c r="I143" s="360" t="s">
        <v>3928</v>
      </c>
      <c r="J143" s="432"/>
    </row>
    <row r="144">
      <c r="A144" s="433">
        <v>136.0</v>
      </c>
      <c r="B144" s="433">
        <v>1100136.0</v>
      </c>
      <c r="C144" s="457" t="s">
        <v>7376</v>
      </c>
      <c r="D144" s="444" t="s">
        <v>71</v>
      </c>
      <c r="E144" s="346">
        <v>100000.0</v>
      </c>
      <c r="F144" s="343">
        <v>54000.0</v>
      </c>
      <c r="G144" s="343">
        <f t="shared" si="2"/>
        <v>46000</v>
      </c>
      <c r="H144" s="230" t="s">
        <v>2364</v>
      </c>
      <c r="I144" s="359" t="s">
        <v>3587</v>
      </c>
      <c r="J144" s="331"/>
    </row>
    <row r="145">
      <c r="A145" s="338">
        <v>137.0</v>
      </c>
      <c r="B145" s="338">
        <v>1100137.0</v>
      </c>
      <c r="C145" s="339" t="s">
        <v>6197</v>
      </c>
      <c r="D145" s="345" t="s">
        <v>73</v>
      </c>
      <c r="E145" s="341">
        <v>148950.0</v>
      </c>
      <c r="F145" s="342">
        <v>148950.0</v>
      </c>
      <c r="G145" s="342">
        <f t="shared" si="2"/>
        <v>0</v>
      </c>
      <c r="H145" s="228" t="s">
        <v>3003</v>
      </c>
      <c r="I145" s="360" t="s">
        <v>3660</v>
      </c>
      <c r="J145" s="432"/>
    </row>
    <row r="146">
      <c r="A146" s="338">
        <v>138.0</v>
      </c>
      <c r="B146" s="338">
        <v>1100138.0</v>
      </c>
      <c r="C146" s="339" t="s">
        <v>4129</v>
      </c>
      <c r="D146" s="345" t="s">
        <v>73</v>
      </c>
      <c r="E146" s="346">
        <v>199999.0</v>
      </c>
      <c r="F146" s="343">
        <v>199999.0</v>
      </c>
      <c r="G146" s="343">
        <f t="shared" si="2"/>
        <v>0</v>
      </c>
      <c r="H146" s="230" t="s">
        <v>3901</v>
      </c>
      <c r="I146" s="359" t="s">
        <v>3546</v>
      </c>
      <c r="J146" s="331"/>
    </row>
    <row r="147">
      <c r="A147" s="338">
        <v>139.0</v>
      </c>
      <c r="B147" s="338">
        <v>1100139.0</v>
      </c>
      <c r="C147" s="339" t="s">
        <v>3934</v>
      </c>
      <c r="D147" s="345" t="s">
        <v>73</v>
      </c>
      <c r="E147" s="341">
        <v>191473.0</v>
      </c>
      <c r="F147" s="342">
        <v>191473.0</v>
      </c>
      <c r="G147" s="342">
        <f t="shared" si="2"/>
        <v>0</v>
      </c>
      <c r="H147" s="228" t="s">
        <v>3901</v>
      </c>
      <c r="I147" s="360" t="s">
        <v>3546</v>
      </c>
      <c r="J147" s="432"/>
    </row>
    <row r="148">
      <c r="A148" s="338">
        <v>140.0</v>
      </c>
      <c r="B148" s="338">
        <v>1100140.0</v>
      </c>
      <c r="C148" s="339" t="s">
        <v>4550</v>
      </c>
      <c r="D148" s="345" t="s">
        <v>73</v>
      </c>
      <c r="E148" s="346">
        <v>158826.0</v>
      </c>
      <c r="F148" s="343">
        <v>158826.0</v>
      </c>
      <c r="G148" s="343">
        <f t="shared" si="2"/>
        <v>0</v>
      </c>
      <c r="H148" s="230" t="s">
        <v>552</v>
      </c>
      <c r="I148" s="359" t="s">
        <v>3660</v>
      </c>
      <c r="J148" s="331"/>
    </row>
    <row r="149">
      <c r="A149" s="338">
        <v>141.0</v>
      </c>
      <c r="B149" s="338">
        <v>1100141.0</v>
      </c>
      <c r="C149" s="339" t="s">
        <v>4229</v>
      </c>
      <c r="D149" s="345" t="s">
        <v>73</v>
      </c>
      <c r="E149" s="341">
        <v>200000.0</v>
      </c>
      <c r="F149" s="342">
        <v>200000.0</v>
      </c>
      <c r="G149" s="342">
        <f t="shared" si="2"/>
        <v>0</v>
      </c>
      <c r="H149" s="228" t="s">
        <v>4230</v>
      </c>
      <c r="I149" s="360" t="s">
        <v>3546</v>
      </c>
      <c r="J149" s="438"/>
    </row>
    <row r="150">
      <c r="A150" s="338">
        <v>142.0</v>
      </c>
      <c r="B150" s="338">
        <v>1100142.0</v>
      </c>
      <c r="C150" s="339" t="s">
        <v>4251</v>
      </c>
      <c r="D150" s="345" t="s">
        <v>73</v>
      </c>
      <c r="E150" s="346">
        <v>178027.0</v>
      </c>
      <c r="F150" s="343">
        <v>178027.0</v>
      </c>
      <c r="G150" s="343">
        <f t="shared" si="2"/>
        <v>0</v>
      </c>
      <c r="H150" s="230" t="s">
        <v>552</v>
      </c>
      <c r="I150" s="359" t="s">
        <v>3660</v>
      </c>
      <c r="J150" s="331"/>
    </row>
    <row r="151">
      <c r="A151" s="338">
        <v>143.0</v>
      </c>
      <c r="B151" s="338">
        <v>1100143.0</v>
      </c>
      <c r="C151" s="339" t="s">
        <v>4778</v>
      </c>
      <c r="D151" s="345" t="s">
        <v>73</v>
      </c>
      <c r="E151" s="341">
        <v>297136.0</v>
      </c>
      <c r="F151" s="342">
        <v>297136.0</v>
      </c>
      <c r="G151" s="342">
        <f t="shared" si="2"/>
        <v>0</v>
      </c>
      <c r="H151" s="228" t="s">
        <v>2290</v>
      </c>
      <c r="I151" s="360" t="s">
        <v>3928</v>
      </c>
      <c r="J151" s="432"/>
    </row>
    <row r="152">
      <c r="A152" s="128">
        <v>144.0</v>
      </c>
      <c r="B152" s="128">
        <v>1100144.0</v>
      </c>
      <c r="C152" s="242" t="s">
        <v>4076</v>
      </c>
      <c r="D152" s="167" t="s">
        <v>73</v>
      </c>
      <c r="E152" s="346">
        <v>186100.0</v>
      </c>
      <c r="F152" s="343">
        <v>186100.0</v>
      </c>
      <c r="G152" s="343">
        <f t="shared" si="2"/>
        <v>0</v>
      </c>
      <c r="H152" s="230" t="s">
        <v>1003</v>
      </c>
      <c r="I152" s="359" t="s">
        <v>3546</v>
      </c>
      <c r="J152" s="331"/>
    </row>
    <row r="153">
      <c r="A153" s="338">
        <v>145.0</v>
      </c>
      <c r="B153" s="338">
        <v>1100145.0</v>
      </c>
      <c r="C153" s="339" t="s">
        <v>4459</v>
      </c>
      <c r="D153" s="345" t="s">
        <v>73</v>
      </c>
      <c r="E153" s="341">
        <v>295053.0</v>
      </c>
      <c r="F153" s="342">
        <v>295053.0</v>
      </c>
      <c r="G153" s="342">
        <f t="shared" si="2"/>
        <v>0</v>
      </c>
      <c r="H153" s="228" t="s">
        <v>4123</v>
      </c>
      <c r="I153" s="360" t="s">
        <v>3928</v>
      </c>
      <c r="J153" s="438"/>
    </row>
    <row r="154">
      <c r="A154" s="338">
        <v>146.0</v>
      </c>
      <c r="B154" s="338">
        <v>1100146.0</v>
      </c>
      <c r="C154" s="339" t="s">
        <v>4439</v>
      </c>
      <c r="D154" s="345" t="s">
        <v>73</v>
      </c>
      <c r="E154" s="346">
        <v>185000.0</v>
      </c>
      <c r="F154" s="343">
        <v>185000.0</v>
      </c>
      <c r="G154" s="343">
        <f t="shared" si="2"/>
        <v>0</v>
      </c>
      <c r="H154" s="230" t="s">
        <v>4440</v>
      </c>
      <c r="I154" s="359" t="s">
        <v>3546</v>
      </c>
      <c r="J154" s="331"/>
    </row>
    <row r="155">
      <c r="A155" s="338">
        <v>147.0</v>
      </c>
      <c r="B155" s="338">
        <v>1100147.0</v>
      </c>
      <c r="C155" s="339" t="s">
        <v>5765</v>
      </c>
      <c r="D155" s="345" t="s">
        <v>73</v>
      </c>
      <c r="E155" s="341">
        <v>168935.0</v>
      </c>
      <c r="F155" s="342">
        <v>168935.0</v>
      </c>
      <c r="G155" s="342">
        <f t="shared" si="2"/>
        <v>0</v>
      </c>
      <c r="H155" s="228" t="s">
        <v>4084</v>
      </c>
      <c r="I155" s="360" t="s">
        <v>3660</v>
      </c>
      <c r="J155" s="432"/>
    </row>
    <row r="156">
      <c r="A156" s="338">
        <v>148.0</v>
      </c>
      <c r="B156" s="338">
        <v>1100148.0</v>
      </c>
      <c r="C156" s="339" t="s">
        <v>4189</v>
      </c>
      <c r="D156" s="345" t="s">
        <v>73</v>
      </c>
      <c r="E156" s="346">
        <v>74750.0</v>
      </c>
      <c r="F156" s="343">
        <v>74750.0</v>
      </c>
      <c r="G156" s="343">
        <f t="shared" si="2"/>
        <v>0</v>
      </c>
      <c r="H156" s="230" t="s">
        <v>4190</v>
      </c>
      <c r="I156" s="359" t="s">
        <v>3546</v>
      </c>
      <c r="J156" s="437"/>
    </row>
    <row r="157">
      <c r="A157" s="338">
        <v>149.0</v>
      </c>
      <c r="B157" s="338">
        <v>1100149.0</v>
      </c>
      <c r="C157" s="339" t="s">
        <v>4416</v>
      </c>
      <c r="D157" s="345" t="s">
        <v>73</v>
      </c>
      <c r="E157" s="341">
        <v>74750.0</v>
      </c>
      <c r="F157" s="342">
        <v>74750.0</v>
      </c>
      <c r="G157" s="342">
        <f t="shared" si="2"/>
        <v>0</v>
      </c>
      <c r="H157" s="228" t="s">
        <v>4190</v>
      </c>
      <c r="I157" s="360" t="s">
        <v>3546</v>
      </c>
      <c r="J157" s="432"/>
    </row>
    <row r="158">
      <c r="A158" s="433">
        <v>150.0</v>
      </c>
      <c r="B158" s="433">
        <v>1100150.0</v>
      </c>
      <c r="C158" s="457" t="s">
        <v>7377</v>
      </c>
      <c r="D158" s="444" t="s">
        <v>71</v>
      </c>
      <c r="E158" s="346">
        <v>200000.0</v>
      </c>
      <c r="F158" s="343">
        <v>170000.0</v>
      </c>
      <c r="G158" s="343">
        <f t="shared" si="2"/>
        <v>30000</v>
      </c>
      <c r="H158" s="230" t="s">
        <v>7378</v>
      </c>
      <c r="I158" s="359" t="s">
        <v>3546</v>
      </c>
      <c r="J158" s="331"/>
    </row>
    <row r="159">
      <c r="A159" s="338">
        <v>151.0</v>
      </c>
      <c r="B159" s="338">
        <v>1100151.0</v>
      </c>
      <c r="C159" s="339" t="s">
        <v>4462</v>
      </c>
      <c r="D159" s="345" t="s">
        <v>73</v>
      </c>
      <c r="E159" s="341">
        <v>177082.0</v>
      </c>
      <c r="F159" s="342">
        <v>177082.0</v>
      </c>
      <c r="G159" s="342">
        <f t="shared" si="2"/>
        <v>0</v>
      </c>
      <c r="H159" s="228" t="s">
        <v>2290</v>
      </c>
      <c r="I159" s="360" t="s">
        <v>3546</v>
      </c>
      <c r="J159" s="432"/>
    </row>
    <row r="160">
      <c r="A160" s="433">
        <v>152.0</v>
      </c>
      <c r="B160" s="433">
        <v>1100152.0</v>
      </c>
      <c r="C160" s="457" t="s">
        <v>7379</v>
      </c>
      <c r="D160" s="444" t="s">
        <v>71</v>
      </c>
      <c r="E160" s="346">
        <v>650000.0</v>
      </c>
      <c r="F160" s="343">
        <v>546000.0</v>
      </c>
      <c r="G160" s="343">
        <f t="shared" si="2"/>
        <v>104000</v>
      </c>
      <c r="H160" s="230" t="s">
        <v>4834</v>
      </c>
      <c r="I160" s="359" t="s">
        <v>4020</v>
      </c>
      <c r="J160" s="331"/>
    </row>
    <row r="161">
      <c r="A161" s="429">
        <v>153.0</v>
      </c>
      <c r="B161" s="429">
        <v>1100153.0</v>
      </c>
      <c r="C161" s="456" t="s">
        <v>7380</v>
      </c>
      <c r="D161" s="439" t="s">
        <v>71</v>
      </c>
      <c r="E161" s="341">
        <v>82540.0</v>
      </c>
      <c r="F161" s="342">
        <v>44571.6</v>
      </c>
      <c r="G161" s="342">
        <f t="shared" si="2"/>
        <v>37968.4</v>
      </c>
      <c r="H161" s="228" t="s">
        <v>3538</v>
      </c>
      <c r="I161" s="360" t="s">
        <v>3546</v>
      </c>
      <c r="J161" s="432"/>
    </row>
    <row r="162">
      <c r="A162" s="433">
        <v>154.0</v>
      </c>
      <c r="B162" s="433">
        <v>1100154.0</v>
      </c>
      <c r="C162" s="457" t="s">
        <v>7381</v>
      </c>
      <c r="D162" s="444" t="s">
        <v>71</v>
      </c>
      <c r="E162" s="346">
        <v>200000.0</v>
      </c>
      <c r="F162" s="343">
        <v>150000.0</v>
      </c>
      <c r="G162" s="343">
        <f t="shared" si="2"/>
        <v>50000</v>
      </c>
      <c r="H162" s="230" t="s">
        <v>2275</v>
      </c>
      <c r="I162" s="359" t="s">
        <v>3546</v>
      </c>
      <c r="J162" s="331"/>
    </row>
    <row r="163">
      <c r="A163" s="429">
        <v>155.0</v>
      </c>
      <c r="B163" s="429">
        <v>1100155.0</v>
      </c>
      <c r="C163" s="456" t="s">
        <v>7382</v>
      </c>
      <c r="D163" s="439" t="s">
        <v>71</v>
      </c>
      <c r="E163" s="341">
        <v>71000.0</v>
      </c>
      <c r="F163" s="342">
        <v>17040.0</v>
      </c>
      <c r="G163" s="342">
        <f t="shared" si="2"/>
        <v>53960</v>
      </c>
      <c r="H163" s="228" t="s">
        <v>7383</v>
      </c>
      <c r="I163" s="360" t="s">
        <v>3546</v>
      </c>
      <c r="J163" s="432"/>
    </row>
    <row r="164">
      <c r="A164" s="338">
        <v>156.0</v>
      </c>
      <c r="B164" s="338">
        <v>1100156.0</v>
      </c>
      <c r="C164" s="339" t="s">
        <v>4504</v>
      </c>
      <c r="D164" s="345" t="s">
        <v>73</v>
      </c>
      <c r="E164" s="346">
        <v>130000.0</v>
      </c>
      <c r="F164" s="343">
        <v>130000.0</v>
      </c>
      <c r="G164" s="343">
        <f t="shared" si="2"/>
        <v>0</v>
      </c>
      <c r="H164" s="230" t="s">
        <v>4004</v>
      </c>
      <c r="I164" s="359" t="s">
        <v>3660</v>
      </c>
      <c r="J164" s="331"/>
    </row>
    <row r="165">
      <c r="A165" s="338">
        <v>157.0</v>
      </c>
      <c r="B165" s="338">
        <v>1100157.0</v>
      </c>
      <c r="C165" s="339" t="s">
        <v>4791</v>
      </c>
      <c r="D165" s="345" t="s">
        <v>73</v>
      </c>
      <c r="E165" s="341">
        <v>200000.0</v>
      </c>
      <c r="F165" s="342">
        <v>200000.0</v>
      </c>
      <c r="G165" s="342">
        <f t="shared" si="2"/>
        <v>0</v>
      </c>
      <c r="H165" s="228" t="s">
        <v>4792</v>
      </c>
      <c r="I165" s="360" t="s">
        <v>3546</v>
      </c>
      <c r="J165" s="432"/>
    </row>
    <row r="166">
      <c r="A166" s="128">
        <v>158.0</v>
      </c>
      <c r="B166" s="128">
        <v>1100158.0</v>
      </c>
      <c r="C166" s="242" t="s">
        <v>6374</v>
      </c>
      <c r="D166" s="345" t="s">
        <v>73</v>
      </c>
      <c r="E166" s="346">
        <v>300000.0</v>
      </c>
      <c r="F166" s="343">
        <v>300000.0</v>
      </c>
      <c r="G166" s="343">
        <f t="shared" si="2"/>
        <v>0</v>
      </c>
      <c r="H166" s="230" t="s">
        <v>4792</v>
      </c>
      <c r="I166" s="359" t="s">
        <v>3928</v>
      </c>
      <c r="J166" s="331"/>
    </row>
    <row r="167">
      <c r="A167" s="338">
        <v>159.0</v>
      </c>
      <c r="B167" s="338">
        <v>1100159.0</v>
      </c>
      <c r="C167" s="339" t="s">
        <v>6037</v>
      </c>
      <c r="D167" s="345" t="s">
        <v>73</v>
      </c>
      <c r="E167" s="341">
        <v>300000.0</v>
      </c>
      <c r="F167" s="342">
        <v>300000.0</v>
      </c>
      <c r="G167" s="342">
        <f t="shared" si="2"/>
        <v>0</v>
      </c>
      <c r="H167" s="228" t="s">
        <v>4792</v>
      </c>
      <c r="I167" s="360" t="s">
        <v>3928</v>
      </c>
      <c r="J167" s="432"/>
    </row>
    <row r="168">
      <c r="A168" s="338">
        <v>160.0</v>
      </c>
      <c r="B168" s="338">
        <v>1100160.0</v>
      </c>
      <c r="C168" s="339" t="s">
        <v>4928</v>
      </c>
      <c r="D168" s="345" t="s">
        <v>73</v>
      </c>
      <c r="E168" s="346">
        <v>200000.0</v>
      </c>
      <c r="F168" s="343">
        <v>200000.0</v>
      </c>
      <c r="G168" s="343">
        <f t="shared" si="2"/>
        <v>0</v>
      </c>
      <c r="H168" s="230" t="s">
        <v>4792</v>
      </c>
      <c r="I168" s="359" t="s">
        <v>3546</v>
      </c>
      <c r="J168" s="331"/>
    </row>
    <row r="169">
      <c r="A169" s="338">
        <v>161.0</v>
      </c>
      <c r="B169" s="338">
        <v>1100161.0</v>
      </c>
      <c r="C169" s="339" t="s">
        <v>5792</v>
      </c>
      <c r="D169" s="345" t="s">
        <v>73</v>
      </c>
      <c r="E169" s="341">
        <v>194444.0</v>
      </c>
      <c r="F169" s="342">
        <v>194444.0</v>
      </c>
      <c r="G169" s="342">
        <f t="shared" si="2"/>
        <v>0</v>
      </c>
      <c r="H169" s="228" t="s">
        <v>2290</v>
      </c>
      <c r="I169" s="360" t="s">
        <v>3546</v>
      </c>
      <c r="J169" s="432"/>
    </row>
    <row r="170">
      <c r="A170" s="338">
        <v>162.0</v>
      </c>
      <c r="B170" s="338">
        <v>1100162.0</v>
      </c>
      <c r="C170" s="339" t="s">
        <v>6158</v>
      </c>
      <c r="D170" s="345" t="s">
        <v>73</v>
      </c>
      <c r="E170" s="346">
        <v>92100.0</v>
      </c>
      <c r="F170" s="343">
        <v>92100.0</v>
      </c>
      <c r="G170" s="343">
        <f t="shared" si="2"/>
        <v>0</v>
      </c>
      <c r="H170" s="230" t="s">
        <v>1129</v>
      </c>
      <c r="I170" s="359" t="s">
        <v>3587</v>
      </c>
      <c r="J170" s="331"/>
    </row>
    <row r="171">
      <c r="A171" s="338">
        <v>163.0</v>
      </c>
      <c r="B171" s="338">
        <v>1100163.0</v>
      </c>
      <c r="C171" s="339" t="s">
        <v>3710</v>
      </c>
      <c r="D171" s="345" t="s">
        <v>73</v>
      </c>
      <c r="E171" s="341">
        <v>29900.0</v>
      </c>
      <c r="F171" s="342">
        <v>29900.0</v>
      </c>
      <c r="G171" s="342">
        <f t="shared" si="2"/>
        <v>0</v>
      </c>
      <c r="H171" s="228" t="s">
        <v>1541</v>
      </c>
      <c r="I171" s="360" t="s">
        <v>3660</v>
      </c>
      <c r="J171" s="432"/>
    </row>
    <row r="172">
      <c r="A172" s="338">
        <v>164.0</v>
      </c>
      <c r="B172" s="338">
        <v>1100164.0</v>
      </c>
      <c r="C172" s="339" t="s">
        <v>4233</v>
      </c>
      <c r="D172" s="345" t="s">
        <v>73</v>
      </c>
      <c r="E172" s="346">
        <v>96000.0</v>
      </c>
      <c r="F172" s="343">
        <v>96000.0</v>
      </c>
      <c r="G172" s="343">
        <f t="shared" si="2"/>
        <v>0</v>
      </c>
      <c r="H172" s="230" t="s">
        <v>1852</v>
      </c>
      <c r="I172" s="359" t="s">
        <v>3587</v>
      </c>
      <c r="J172" s="331"/>
    </row>
    <row r="173">
      <c r="A173" s="338">
        <v>165.0</v>
      </c>
      <c r="B173" s="338">
        <v>1100165.0</v>
      </c>
      <c r="C173" s="339" t="s">
        <v>4193</v>
      </c>
      <c r="D173" s="345" t="s">
        <v>73</v>
      </c>
      <c r="E173" s="341">
        <v>100000.0</v>
      </c>
      <c r="F173" s="342">
        <v>100000.0</v>
      </c>
      <c r="G173" s="342">
        <f t="shared" si="2"/>
        <v>0</v>
      </c>
      <c r="H173" s="228" t="s">
        <v>2472</v>
      </c>
      <c r="I173" s="360" t="s">
        <v>3587</v>
      </c>
      <c r="J173" s="432"/>
    </row>
    <row r="174">
      <c r="A174" s="338">
        <v>166.0</v>
      </c>
      <c r="B174" s="338">
        <v>1100166.0</v>
      </c>
      <c r="C174" s="339" t="s">
        <v>4356</v>
      </c>
      <c r="D174" s="345" t="s">
        <v>73</v>
      </c>
      <c r="E174" s="346">
        <v>200000.0</v>
      </c>
      <c r="F174" s="343">
        <v>200000.0</v>
      </c>
      <c r="G174" s="343">
        <f t="shared" si="2"/>
        <v>0</v>
      </c>
      <c r="H174" s="230" t="s">
        <v>2532</v>
      </c>
      <c r="I174" s="359" t="s">
        <v>3546</v>
      </c>
      <c r="J174" s="331"/>
    </row>
    <row r="175">
      <c r="A175" s="338">
        <v>167.0</v>
      </c>
      <c r="B175" s="338">
        <v>1100167.0</v>
      </c>
      <c r="C175" s="339" t="s">
        <v>4199</v>
      </c>
      <c r="D175" s="345" t="s">
        <v>73</v>
      </c>
      <c r="E175" s="341">
        <v>450000.0</v>
      </c>
      <c r="F175" s="342">
        <v>450000.0</v>
      </c>
      <c r="G175" s="342">
        <f t="shared" si="2"/>
        <v>0</v>
      </c>
      <c r="H175" s="228" t="s">
        <v>2532</v>
      </c>
      <c r="I175" s="360" t="s">
        <v>4020</v>
      </c>
      <c r="J175" s="432"/>
    </row>
    <row r="176">
      <c r="A176" s="338">
        <v>168.0</v>
      </c>
      <c r="B176" s="338">
        <v>1100168.0</v>
      </c>
      <c r="C176" s="339" t="s">
        <v>4443</v>
      </c>
      <c r="D176" s="345" t="s">
        <v>73</v>
      </c>
      <c r="E176" s="346">
        <v>135000.0</v>
      </c>
      <c r="F176" s="343">
        <v>135000.0</v>
      </c>
      <c r="G176" s="343">
        <f t="shared" si="2"/>
        <v>0</v>
      </c>
      <c r="H176" s="230" t="s">
        <v>4084</v>
      </c>
      <c r="I176" s="359" t="s">
        <v>3660</v>
      </c>
      <c r="J176" s="331"/>
    </row>
    <row r="177">
      <c r="A177" s="429">
        <v>169.0</v>
      </c>
      <c r="B177" s="429">
        <v>1100169.0</v>
      </c>
      <c r="C177" s="456" t="s">
        <v>7384</v>
      </c>
      <c r="D177" s="439" t="s">
        <v>71</v>
      </c>
      <c r="E177" s="341">
        <v>297734.0</v>
      </c>
      <c r="F177" s="342">
        <v>237627.0</v>
      </c>
      <c r="G177" s="342">
        <f t="shared" si="2"/>
        <v>60107</v>
      </c>
      <c r="H177" s="228" t="s">
        <v>7197</v>
      </c>
      <c r="I177" s="360" t="s">
        <v>3928</v>
      </c>
      <c r="J177" s="432"/>
    </row>
    <row r="178">
      <c r="A178" s="338">
        <v>170.0</v>
      </c>
      <c r="B178" s="338">
        <v>1100170.0</v>
      </c>
      <c r="C178" s="339" t="s">
        <v>4270</v>
      </c>
      <c r="D178" s="345" t="s">
        <v>73</v>
      </c>
      <c r="E178" s="346">
        <v>100000.0</v>
      </c>
      <c r="F178" s="343">
        <v>100000.0</v>
      </c>
      <c r="G178" s="343">
        <f t="shared" si="2"/>
        <v>0</v>
      </c>
      <c r="H178" s="230" t="s">
        <v>4271</v>
      </c>
      <c r="I178" s="359" t="s">
        <v>3587</v>
      </c>
      <c r="J178" s="331"/>
    </row>
    <row r="179">
      <c r="A179" s="338">
        <v>171.0</v>
      </c>
      <c r="B179" s="338">
        <v>1100171.0</v>
      </c>
      <c r="C179" s="339" t="s">
        <v>3745</v>
      </c>
      <c r="D179" s="345" t="s">
        <v>73</v>
      </c>
      <c r="E179" s="341">
        <v>15564.0</v>
      </c>
      <c r="F179" s="342">
        <v>15564.0</v>
      </c>
      <c r="G179" s="342">
        <f t="shared" si="2"/>
        <v>0</v>
      </c>
      <c r="H179" s="228" t="s">
        <v>3746</v>
      </c>
      <c r="I179" s="360" t="s">
        <v>3660</v>
      </c>
      <c r="J179" s="432"/>
    </row>
    <row r="180">
      <c r="A180" s="433">
        <v>172.0</v>
      </c>
      <c r="B180" s="433">
        <v>1100172.0</v>
      </c>
      <c r="C180" s="457" t="s">
        <v>7385</v>
      </c>
      <c r="D180" s="444" t="s">
        <v>71</v>
      </c>
      <c r="E180" s="346">
        <v>57000.0</v>
      </c>
      <c r="F180" s="343">
        <v>13680.0</v>
      </c>
      <c r="G180" s="343">
        <f t="shared" si="2"/>
        <v>43320</v>
      </c>
      <c r="H180" s="230" t="s">
        <v>7386</v>
      </c>
      <c r="I180" s="359" t="s">
        <v>3546</v>
      </c>
      <c r="J180" s="331"/>
    </row>
    <row r="181">
      <c r="A181" s="338">
        <v>173.0</v>
      </c>
      <c r="B181" s="338">
        <v>1100173.0</v>
      </c>
      <c r="C181" s="339" t="s">
        <v>3749</v>
      </c>
      <c r="D181" s="345" t="s">
        <v>73</v>
      </c>
      <c r="E181" s="341">
        <v>196000.0</v>
      </c>
      <c r="F181" s="342">
        <v>196000.0</v>
      </c>
      <c r="G181" s="342">
        <f t="shared" si="2"/>
        <v>0</v>
      </c>
      <c r="H181" s="228" t="s">
        <v>3750</v>
      </c>
      <c r="I181" s="360" t="s">
        <v>3546</v>
      </c>
      <c r="J181" s="432"/>
    </row>
    <row r="182">
      <c r="A182" s="433">
        <v>174.0</v>
      </c>
      <c r="B182" s="433">
        <v>1100174.0</v>
      </c>
      <c r="C182" s="457" t="s">
        <v>7387</v>
      </c>
      <c r="D182" s="444" t="s">
        <v>71</v>
      </c>
      <c r="E182" s="346">
        <v>200000.0</v>
      </c>
      <c r="F182" s="343">
        <v>102000.0</v>
      </c>
      <c r="G182" s="343">
        <f t="shared" si="2"/>
        <v>98000</v>
      </c>
      <c r="H182" s="230" t="s">
        <v>7388</v>
      </c>
      <c r="I182" s="359" t="s">
        <v>3660</v>
      </c>
      <c r="J182" s="331"/>
    </row>
    <row r="183">
      <c r="A183" s="429">
        <v>175.0</v>
      </c>
      <c r="B183" s="429">
        <v>1100175.0</v>
      </c>
      <c r="C183" s="456" t="s">
        <v>7389</v>
      </c>
      <c r="D183" s="439" t="s">
        <v>71</v>
      </c>
      <c r="E183" s="341">
        <v>150000.0</v>
      </c>
      <c r="F183" s="342">
        <v>112000.0</v>
      </c>
      <c r="G183" s="342">
        <f t="shared" si="2"/>
        <v>38000</v>
      </c>
      <c r="H183" s="228" t="s">
        <v>2877</v>
      </c>
      <c r="I183" s="360" t="s">
        <v>3660</v>
      </c>
      <c r="J183" s="432"/>
    </row>
    <row r="184">
      <c r="A184" s="433">
        <v>176.0</v>
      </c>
      <c r="B184" s="433">
        <v>1100176.0</v>
      </c>
      <c r="C184" s="457" t="s">
        <v>7390</v>
      </c>
      <c r="D184" s="444" t="s">
        <v>71</v>
      </c>
      <c r="E184" s="346">
        <v>250000.0</v>
      </c>
      <c r="F184" s="343">
        <v>190000.0</v>
      </c>
      <c r="G184" s="343">
        <f t="shared" si="2"/>
        <v>60000</v>
      </c>
      <c r="H184" s="230" t="s">
        <v>2877</v>
      </c>
      <c r="I184" s="359" t="s">
        <v>3928</v>
      </c>
      <c r="J184" s="331"/>
    </row>
    <row r="185">
      <c r="A185" s="338">
        <v>177.0</v>
      </c>
      <c r="B185" s="338">
        <v>1100177.0</v>
      </c>
      <c r="C185" s="339" t="s">
        <v>5917</v>
      </c>
      <c r="D185" s="345" t="s">
        <v>73</v>
      </c>
      <c r="E185" s="341">
        <v>150000.0</v>
      </c>
      <c r="F185" s="342">
        <v>150000.0</v>
      </c>
      <c r="G185" s="342">
        <f t="shared" si="2"/>
        <v>0</v>
      </c>
      <c r="H185" s="228" t="s">
        <v>2877</v>
      </c>
      <c r="I185" s="360" t="s">
        <v>3928</v>
      </c>
      <c r="J185" s="432"/>
    </row>
    <row r="186">
      <c r="A186" s="338">
        <v>178.0</v>
      </c>
      <c r="B186" s="338">
        <v>1100178.0</v>
      </c>
      <c r="C186" s="339" t="s">
        <v>5136</v>
      </c>
      <c r="D186" s="345" t="s">
        <v>73</v>
      </c>
      <c r="E186" s="346">
        <v>200000.0</v>
      </c>
      <c r="F186" s="343">
        <v>200000.0</v>
      </c>
      <c r="G186" s="343">
        <f t="shared" si="2"/>
        <v>0</v>
      </c>
      <c r="H186" s="230" t="s">
        <v>2877</v>
      </c>
      <c r="I186" s="359" t="s">
        <v>3660</v>
      </c>
      <c r="J186" s="331"/>
    </row>
    <row r="187">
      <c r="A187" s="338">
        <v>179.0</v>
      </c>
      <c r="B187" s="338">
        <v>1100179.0</v>
      </c>
      <c r="C187" s="339" t="s">
        <v>4419</v>
      </c>
      <c r="D187" s="345" t="s">
        <v>73</v>
      </c>
      <c r="E187" s="341">
        <v>100000.0</v>
      </c>
      <c r="F187" s="342">
        <v>100000.0</v>
      </c>
      <c r="G187" s="342">
        <f t="shared" si="2"/>
        <v>0</v>
      </c>
      <c r="H187" s="228" t="s">
        <v>2877</v>
      </c>
      <c r="I187" s="360" t="s">
        <v>3587</v>
      </c>
      <c r="J187" s="438"/>
    </row>
    <row r="188">
      <c r="A188" s="338">
        <v>180.0</v>
      </c>
      <c r="B188" s="338">
        <v>1100180.0</v>
      </c>
      <c r="C188" s="339" t="s">
        <v>4471</v>
      </c>
      <c r="D188" s="345" t="s">
        <v>73</v>
      </c>
      <c r="E188" s="346">
        <v>100000.0</v>
      </c>
      <c r="F188" s="343">
        <v>100000.0</v>
      </c>
      <c r="G188" s="343">
        <f t="shared" si="2"/>
        <v>0</v>
      </c>
      <c r="H188" s="230" t="s">
        <v>4472</v>
      </c>
      <c r="I188" s="359" t="s">
        <v>3587</v>
      </c>
      <c r="J188" s="331"/>
    </row>
    <row r="189">
      <c r="A189" s="338">
        <v>181.0</v>
      </c>
      <c r="B189" s="338">
        <v>1100181.0</v>
      </c>
      <c r="C189" s="339" t="s">
        <v>4653</v>
      </c>
      <c r="D189" s="345" t="s">
        <v>73</v>
      </c>
      <c r="E189" s="341">
        <v>93105.0</v>
      </c>
      <c r="F189" s="342">
        <v>93105.0</v>
      </c>
      <c r="G189" s="342">
        <f t="shared" si="2"/>
        <v>0</v>
      </c>
      <c r="H189" s="228" t="s">
        <v>1449</v>
      </c>
      <c r="I189" s="360" t="s">
        <v>3660</v>
      </c>
      <c r="J189" s="432"/>
    </row>
    <row r="190">
      <c r="A190" s="338">
        <v>182.0</v>
      </c>
      <c r="B190" s="338">
        <v>1100182.0</v>
      </c>
      <c r="C190" s="339" t="s">
        <v>6018</v>
      </c>
      <c r="D190" s="345" t="s">
        <v>73</v>
      </c>
      <c r="E190" s="346">
        <v>89700.0</v>
      </c>
      <c r="F190" s="343">
        <v>89700.0</v>
      </c>
      <c r="G190" s="343">
        <f t="shared" si="2"/>
        <v>0</v>
      </c>
      <c r="H190" s="230" t="s">
        <v>6019</v>
      </c>
      <c r="I190" s="359" t="s">
        <v>3660</v>
      </c>
      <c r="J190" s="331"/>
    </row>
    <row r="191">
      <c r="A191" s="338">
        <v>183.0</v>
      </c>
      <c r="B191" s="338">
        <v>1100183.0</v>
      </c>
      <c r="C191" s="339" t="s">
        <v>4274</v>
      </c>
      <c r="D191" s="345" t="s">
        <v>73</v>
      </c>
      <c r="E191" s="341">
        <v>31475.0</v>
      </c>
      <c r="F191" s="342">
        <v>31475.0</v>
      </c>
      <c r="G191" s="342">
        <f t="shared" si="2"/>
        <v>0</v>
      </c>
      <c r="H191" s="228" t="s">
        <v>4275</v>
      </c>
      <c r="I191" s="360" t="s">
        <v>3660</v>
      </c>
      <c r="J191" s="438"/>
    </row>
    <row r="192">
      <c r="A192" s="433">
        <v>184.0</v>
      </c>
      <c r="B192" s="433">
        <v>1100184.0</v>
      </c>
      <c r="C192" s="457" t="s">
        <v>7391</v>
      </c>
      <c r="D192" s="444" t="s">
        <v>71</v>
      </c>
      <c r="E192" s="346">
        <v>298000.0</v>
      </c>
      <c r="F192" s="343">
        <v>253300.0</v>
      </c>
      <c r="G192" s="343">
        <f t="shared" si="2"/>
        <v>44700</v>
      </c>
      <c r="H192" s="230" t="s">
        <v>7245</v>
      </c>
      <c r="I192" s="359" t="s">
        <v>3928</v>
      </c>
      <c r="J192" s="331"/>
    </row>
    <row r="193">
      <c r="A193" s="429">
        <v>185.0</v>
      </c>
      <c r="B193" s="429">
        <v>1100185.0</v>
      </c>
      <c r="C193" s="456" t="s">
        <v>7392</v>
      </c>
      <c r="D193" s="439" t="s">
        <v>71</v>
      </c>
      <c r="E193" s="341">
        <v>100000.0</v>
      </c>
      <c r="F193" s="342">
        <v>85000.0</v>
      </c>
      <c r="G193" s="342">
        <f t="shared" si="2"/>
        <v>15000</v>
      </c>
      <c r="H193" s="228" t="s">
        <v>242</v>
      </c>
      <c r="I193" s="360" t="s">
        <v>3587</v>
      </c>
      <c r="J193" s="438"/>
    </row>
    <row r="194">
      <c r="A194" s="440">
        <v>186.0</v>
      </c>
      <c r="B194" s="440">
        <v>1100186.0</v>
      </c>
      <c r="C194" s="441" t="s">
        <v>6228</v>
      </c>
      <c r="D194" s="345" t="s">
        <v>73</v>
      </c>
      <c r="E194" s="346">
        <v>198789.0</v>
      </c>
      <c r="F194" s="343">
        <v>198789.0</v>
      </c>
      <c r="G194" s="343">
        <f t="shared" si="2"/>
        <v>0</v>
      </c>
      <c r="H194" s="230" t="s">
        <v>4845</v>
      </c>
      <c r="I194" s="359" t="s">
        <v>3660</v>
      </c>
      <c r="J194" s="331"/>
    </row>
    <row r="195">
      <c r="A195" s="338">
        <v>187.0</v>
      </c>
      <c r="B195" s="338">
        <v>1100187.0</v>
      </c>
      <c r="C195" s="339" t="s">
        <v>3990</v>
      </c>
      <c r="D195" s="345" t="s">
        <v>73</v>
      </c>
      <c r="E195" s="341">
        <v>60000.0</v>
      </c>
      <c r="F195" s="342">
        <v>60000.0</v>
      </c>
      <c r="G195" s="342">
        <f t="shared" si="2"/>
        <v>0</v>
      </c>
      <c r="H195" s="228" t="s">
        <v>1053</v>
      </c>
      <c r="I195" s="360" t="s">
        <v>3660</v>
      </c>
      <c r="J195" s="432"/>
    </row>
    <row r="196">
      <c r="A196" s="445">
        <v>188.0</v>
      </c>
      <c r="B196" s="445">
        <v>1100188.0</v>
      </c>
      <c r="C196" s="446" t="s">
        <v>5443</v>
      </c>
      <c r="D196" s="345" t="s">
        <v>73</v>
      </c>
      <c r="E196" s="346">
        <v>22627.0</v>
      </c>
      <c r="F196" s="343">
        <v>22627.0</v>
      </c>
      <c r="G196" s="343">
        <f t="shared" si="2"/>
        <v>0</v>
      </c>
      <c r="H196" s="230" t="s">
        <v>5444</v>
      </c>
      <c r="I196" s="359" t="s">
        <v>3660</v>
      </c>
      <c r="J196" s="331"/>
    </row>
    <row r="197">
      <c r="A197" s="429">
        <v>189.0</v>
      </c>
      <c r="B197" s="429">
        <v>1100189.0</v>
      </c>
      <c r="C197" s="456" t="s">
        <v>7393</v>
      </c>
      <c r="D197" s="439" t="s">
        <v>71</v>
      </c>
      <c r="E197" s="341">
        <v>300000.0</v>
      </c>
      <c r="F197" s="342">
        <v>60000.0</v>
      </c>
      <c r="G197" s="342">
        <f t="shared" si="2"/>
        <v>240000</v>
      </c>
      <c r="H197" s="228" t="s">
        <v>3797</v>
      </c>
      <c r="I197" s="360" t="s">
        <v>3928</v>
      </c>
      <c r="J197" s="432"/>
    </row>
    <row r="198">
      <c r="A198" s="338">
        <v>190.0</v>
      </c>
      <c r="B198" s="338">
        <v>1100190.0</v>
      </c>
      <c r="C198" s="339" t="s">
        <v>4132</v>
      </c>
      <c r="D198" s="345" t="s">
        <v>73</v>
      </c>
      <c r="E198" s="346">
        <v>84750.0</v>
      </c>
      <c r="F198" s="343">
        <v>84750.0</v>
      </c>
      <c r="G198" s="343">
        <f t="shared" si="2"/>
        <v>0</v>
      </c>
      <c r="H198" s="230" t="s">
        <v>4133</v>
      </c>
      <c r="I198" s="359" t="s">
        <v>3587</v>
      </c>
      <c r="J198" s="331"/>
    </row>
    <row r="199">
      <c r="A199" s="429">
        <v>191.0</v>
      </c>
      <c r="B199" s="429">
        <v>1100191.0</v>
      </c>
      <c r="C199" s="456" t="s">
        <v>7394</v>
      </c>
      <c r="D199" s="439" t="s">
        <v>71</v>
      </c>
      <c r="E199" s="341">
        <v>100000.0</v>
      </c>
      <c r="F199" s="342">
        <v>85000.0</v>
      </c>
      <c r="G199" s="342">
        <f t="shared" si="2"/>
        <v>15000</v>
      </c>
      <c r="H199" s="228" t="s">
        <v>4186</v>
      </c>
      <c r="I199" s="360" t="s">
        <v>3587</v>
      </c>
      <c r="J199" s="432"/>
    </row>
    <row r="200">
      <c r="A200" s="433">
        <v>192.0</v>
      </c>
      <c r="B200" s="433">
        <v>1100192.0</v>
      </c>
      <c r="C200" s="457" t="s">
        <v>7395</v>
      </c>
      <c r="D200" s="444" t="s">
        <v>71</v>
      </c>
      <c r="E200" s="346">
        <v>200000.0</v>
      </c>
      <c r="F200" s="343">
        <v>128000.0</v>
      </c>
      <c r="G200" s="343">
        <f t="shared" si="2"/>
        <v>72000</v>
      </c>
      <c r="H200" s="230" t="s">
        <v>7396</v>
      </c>
      <c r="I200" s="359" t="s">
        <v>3660</v>
      </c>
      <c r="J200" s="331"/>
    </row>
    <row r="201">
      <c r="A201" s="429">
        <v>193.0</v>
      </c>
      <c r="B201" s="429">
        <v>1100193.0</v>
      </c>
      <c r="C201" s="456" t="s">
        <v>7397</v>
      </c>
      <c r="D201" s="439" t="s">
        <v>71</v>
      </c>
      <c r="E201" s="341">
        <v>180000.0</v>
      </c>
      <c r="F201" s="342">
        <v>61200.0</v>
      </c>
      <c r="G201" s="342">
        <f t="shared" si="2"/>
        <v>118800</v>
      </c>
      <c r="H201" s="228" t="s">
        <v>7398</v>
      </c>
      <c r="I201" s="360" t="s">
        <v>3546</v>
      </c>
      <c r="J201" s="432"/>
    </row>
    <row r="202">
      <c r="A202" s="433">
        <v>194.0</v>
      </c>
      <c r="B202" s="433">
        <v>1100194.0</v>
      </c>
      <c r="C202" s="457" t="s">
        <v>7399</v>
      </c>
      <c r="D202" s="444" t="s">
        <v>71</v>
      </c>
      <c r="E202" s="346">
        <v>382000.0</v>
      </c>
      <c r="F202" s="343">
        <v>252120.0</v>
      </c>
      <c r="G202" s="343">
        <f t="shared" si="2"/>
        <v>129880</v>
      </c>
      <c r="H202" s="230" t="s">
        <v>7398</v>
      </c>
      <c r="I202" s="359" t="s">
        <v>4020</v>
      </c>
      <c r="J202" s="331"/>
    </row>
    <row r="203">
      <c r="A203" s="429">
        <v>195.0</v>
      </c>
      <c r="B203" s="429">
        <v>1100195.0</v>
      </c>
      <c r="C203" s="456" t="s">
        <v>7400</v>
      </c>
      <c r="D203" s="439" t="s">
        <v>71</v>
      </c>
      <c r="E203" s="341">
        <v>299279.0</v>
      </c>
      <c r="F203" s="342">
        <v>241065.0</v>
      </c>
      <c r="G203" s="342">
        <f t="shared" si="2"/>
        <v>58214</v>
      </c>
      <c r="H203" s="228" t="s">
        <v>7401</v>
      </c>
      <c r="I203" s="360" t="s">
        <v>3928</v>
      </c>
      <c r="J203" s="432"/>
    </row>
    <row r="204">
      <c r="A204" s="338">
        <v>196.0</v>
      </c>
      <c r="B204" s="338">
        <v>1100196.0</v>
      </c>
      <c r="C204" s="339" t="s">
        <v>3882</v>
      </c>
      <c r="D204" s="345" t="s">
        <v>73</v>
      </c>
      <c r="E204" s="346">
        <v>99000.0</v>
      </c>
      <c r="F204" s="343">
        <v>99000.0</v>
      </c>
      <c r="G204" s="343">
        <f t="shared" si="2"/>
        <v>0</v>
      </c>
      <c r="H204" s="230" t="s">
        <v>3883</v>
      </c>
      <c r="I204" s="359" t="s">
        <v>3587</v>
      </c>
      <c r="J204" s="437"/>
    </row>
    <row r="205">
      <c r="A205" s="338">
        <v>197.0</v>
      </c>
      <c r="B205" s="338">
        <v>1100197.0</v>
      </c>
      <c r="C205" s="339" t="s">
        <v>5395</v>
      </c>
      <c r="D205" s="345" t="s">
        <v>73</v>
      </c>
      <c r="E205" s="341">
        <v>200000.0</v>
      </c>
      <c r="F205" s="342">
        <v>200000.0</v>
      </c>
      <c r="G205" s="342">
        <f t="shared" si="2"/>
        <v>0</v>
      </c>
      <c r="H205" s="228" t="s">
        <v>1493</v>
      </c>
      <c r="I205" s="360" t="s">
        <v>3546</v>
      </c>
      <c r="J205" s="432"/>
    </row>
    <row r="206">
      <c r="A206" s="338">
        <v>198.0</v>
      </c>
      <c r="B206" s="338">
        <v>1100198.0</v>
      </c>
      <c r="C206" s="339" t="s">
        <v>5331</v>
      </c>
      <c r="D206" s="345" t="s">
        <v>73</v>
      </c>
      <c r="E206" s="346">
        <v>128000.0</v>
      </c>
      <c r="F206" s="343">
        <v>128000.0</v>
      </c>
      <c r="G206" s="343">
        <f t="shared" si="2"/>
        <v>0</v>
      </c>
      <c r="H206" s="230" t="s">
        <v>5332</v>
      </c>
      <c r="I206" s="359" t="s">
        <v>3546</v>
      </c>
      <c r="J206" s="437"/>
    </row>
    <row r="207">
      <c r="A207" s="338">
        <v>199.0</v>
      </c>
      <c r="B207" s="338">
        <v>1100199.0</v>
      </c>
      <c r="C207" s="339" t="s">
        <v>4342</v>
      </c>
      <c r="D207" s="345" t="s">
        <v>73</v>
      </c>
      <c r="E207" s="341">
        <v>170714.0</v>
      </c>
      <c r="F207" s="342">
        <v>170714.0</v>
      </c>
      <c r="G207" s="342">
        <f t="shared" si="2"/>
        <v>0</v>
      </c>
      <c r="H207" s="228" t="s">
        <v>2290</v>
      </c>
      <c r="I207" s="360" t="s">
        <v>3546</v>
      </c>
      <c r="J207" s="432"/>
    </row>
    <row r="208">
      <c r="A208" s="128">
        <v>200.0</v>
      </c>
      <c r="B208" s="128">
        <v>1100200.0</v>
      </c>
      <c r="C208" s="242" t="s">
        <v>6388</v>
      </c>
      <c r="D208" s="312" t="s">
        <v>4642</v>
      </c>
      <c r="E208" s="346">
        <v>550000.0</v>
      </c>
      <c r="F208" s="343">
        <v>420000.01</v>
      </c>
      <c r="G208" s="343">
        <f t="shared" si="2"/>
        <v>129999.99</v>
      </c>
      <c r="H208" s="230" t="s">
        <v>2237</v>
      </c>
      <c r="I208" s="359" t="s">
        <v>4020</v>
      </c>
      <c r="J208" s="331"/>
    </row>
    <row r="209">
      <c r="A209" s="128">
        <v>201.0</v>
      </c>
      <c r="B209" s="128">
        <v>1100201.0</v>
      </c>
      <c r="C209" s="242" t="s">
        <v>6389</v>
      </c>
      <c r="D209" s="312" t="s">
        <v>4642</v>
      </c>
      <c r="E209" s="341">
        <v>200000.0</v>
      </c>
      <c r="F209" s="342">
        <v>92000.01</v>
      </c>
      <c r="G209" s="342">
        <f t="shared" si="2"/>
        <v>107999.99</v>
      </c>
      <c r="H209" s="228" t="s">
        <v>2237</v>
      </c>
      <c r="I209" s="360" t="s">
        <v>3546</v>
      </c>
      <c r="J209" s="432"/>
    </row>
    <row r="210">
      <c r="A210" s="338">
        <v>202.0</v>
      </c>
      <c r="B210" s="338">
        <v>1100202.0</v>
      </c>
      <c r="C210" s="339" t="s">
        <v>4888</v>
      </c>
      <c r="D210" s="345" t="s">
        <v>73</v>
      </c>
      <c r="E210" s="346">
        <v>199686.0</v>
      </c>
      <c r="F210" s="343">
        <v>199686.0</v>
      </c>
      <c r="G210" s="343">
        <f t="shared" si="2"/>
        <v>0</v>
      </c>
      <c r="H210" s="230" t="s">
        <v>4889</v>
      </c>
      <c r="I210" s="359" t="s">
        <v>3546</v>
      </c>
      <c r="J210" s="331"/>
    </row>
    <row r="211">
      <c r="A211" s="128">
        <v>203.0</v>
      </c>
      <c r="B211" s="128">
        <v>1100203.0</v>
      </c>
      <c r="C211" s="242" t="s">
        <v>4083</v>
      </c>
      <c r="D211" s="167" t="s">
        <v>73</v>
      </c>
      <c r="E211" s="341">
        <v>135050.0</v>
      </c>
      <c r="F211" s="342">
        <v>135050.0</v>
      </c>
      <c r="G211" s="342">
        <f t="shared" si="2"/>
        <v>0</v>
      </c>
      <c r="H211" s="228" t="s">
        <v>4084</v>
      </c>
      <c r="I211" s="360" t="s">
        <v>3660</v>
      </c>
      <c r="J211" s="432"/>
    </row>
    <row r="212">
      <c r="A212" s="338">
        <v>204.0</v>
      </c>
      <c r="B212" s="338">
        <v>1100204.0</v>
      </c>
      <c r="C212" s="339" t="s">
        <v>4136</v>
      </c>
      <c r="D212" s="345" t="s">
        <v>73</v>
      </c>
      <c r="E212" s="346">
        <v>75000.0</v>
      </c>
      <c r="F212" s="343">
        <v>75000.0</v>
      </c>
      <c r="G212" s="343">
        <f t="shared" si="2"/>
        <v>0</v>
      </c>
      <c r="H212" s="230" t="s">
        <v>3923</v>
      </c>
      <c r="I212" s="359" t="s">
        <v>3587</v>
      </c>
      <c r="J212" s="331"/>
    </row>
    <row r="213">
      <c r="A213" s="429">
        <v>205.0</v>
      </c>
      <c r="B213" s="429">
        <v>1100205.0</v>
      </c>
      <c r="C213" s="456" t="s">
        <v>7402</v>
      </c>
      <c r="D213" s="439" t="s">
        <v>71</v>
      </c>
      <c r="E213" s="341">
        <v>30000.0</v>
      </c>
      <c r="F213" s="342">
        <v>16200.0</v>
      </c>
      <c r="G213" s="342">
        <f t="shared" si="2"/>
        <v>13800</v>
      </c>
      <c r="H213" s="228" t="s">
        <v>611</v>
      </c>
      <c r="I213" s="360" t="s">
        <v>3546</v>
      </c>
      <c r="J213" s="432"/>
    </row>
    <row r="214">
      <c r="A214" s="433">
        <v>206.0</v>
      </c>
      <c r="B214" s="433">
        <v>1100206.0</v>
      </c>
      <c r="C214" s="457" t="s">
        <v>7403</v>
      </c>
      <c r="D214" s="444" t="s">
        <v>71</v>
      </c>
      <c r="E214" s="346">
        <v>164500.0</v>
      </c>
      <c r="F214" s="343">
        <v>103600.0</v>
      </c>
      <c r="G214" s="343">
        <f t="shared" si="2"/>
        <v>60900</v>
      </c>
      <c r="H214" s="230" t="s">
        <v>2364</v>
      </c>
      <c r="I214" s="359" t="s">
        <v>3660</v>
      </c>
      <c r="J214" s="331"/>
    </row>
    <row r="215">
      <c r="A215" s="338">
        <v>207.0</v>
      </c>
      <c r="B215" s="338">
        <v>1100207.0</v>
      </c>
      <c r="C215" s="339" t="s">
        <v>4304</v>
      </c>
      <c r="D215" s="345" t="s">
        <v>73</v>
      </c>
      <c r="E215" s="341">
        <v>550000.0</v>
      </c>
      <c r="F215" s="342">
        <v>550000.0</v>
      </c>
      <c r="G215" s="342">
        <f t="shared" si="2"/>
        <v>0</v>
      </c>
      <c r="H215" s="228" t="s">
        <v>3448</v>
      </c>
      <c r="I215" s="360" t="s">
        <v>4020</v>
      </c>
      <c r="J215" s="432"/>
    </row>
    <row r="216">
      <c r="A216" s="338">
        <v>208.0</v>
      </c>
      <c r="B216" s="338">
        <v>1100208.0</v>
      </c>
      <c r="C216" s="339" t="s">
        <v>5139</v>
      </c>
      <c r="D216" s="345" t="s">
        <v>73</v>
      </c>
      <c r="E216" s="346">
        <v>95000.0</v>
      </c>
      <c r="F216" s="343">
        <v>95000.0</v>
      </c>
      <c r="G216" s="343">
        <f t="shared" si="2"/>
        <v>0</v>
      </c>
      <c r="H216" s="230" t="s">
        <v>5140</v>
      </c>
      <c r="I216" s="359" t="s">
        <v>3546</v>
      </c>
      <c r="J216" s="331"/>
    </row>
    <row r="217">
      <c r="A217" s="338">
        <v>209.0</v>
      </c>
      <c r="B217" s="338">
        <v>1100209.0</v>
      </c>
      <c r="C217" s="339" t="s">
        <v>3585</v>
      </c>
      <c r="D217" s="345" t="s">
        <v>73</v>
      </c>
      <c r="E217" s="341">
        <v>100000.0</v>
      </c>
      <c r="F217" s="342">
        <v>100000.0</v>
      </c>
      <c r="G217" s="342">
        <f t="shared" si="2"/>
        <v>0</v>
      </c>
      <c r="H217" s="228" t="s">
        <v>3586</v>
      </c>
      <c r="I217" s="360" t="s">
        <v>3587</v>
      </c>
      <c r="J217" s="438"/>
    </row>
    <row r="218">
      <c r="A218" s="433">
        <v>210.0</v>
      </c>
      <c r="B218" s="433">
        <v>1100210.0</v>
      </c>
      <c r="C218" s="457" t="s">
        <v>7404</v>
      </c>
      <c r="D218" s="444" t="s">
        <v>71</v>
      </c>
      <c r="E218" s="346">
        <v>78000.0</v>
      </c>
      <c r="F218" s="343">
        <v>41800.0</v>
      </c>
      <c r="G218" s="343">
        <f t="shared" si="2"/>
        <v>36200</v>
      </c>
      <c r="H218" s="230" t="s">
        <v>7405</v>
      </c>
      <c r="I218" s="359" t="s">
        <v>3587</v>
      </c>
      <c r="J218" s="331"/>
    </row>
    <row r="219">
      <c r="A219" s="338">
        <v>211.0</v>
      </c>
      <c r="B219" s="338">
        <v>1100211.0</v>
      </c>
      <c r="C219" s="339" t="s">
        <v>4160</v>
      </c>
      <c r="D219" s="345" t="s">
        <v>73</v>
      </c>
      <c r="E219" s="341">
        <v>315000.0</v>
      </c>
      <c r="F219" s="342">
        <v>315000.0</v>
      </c>
      <c r="G219" s="342">
        <f t="shared" si="2"/>
        <v>0</v>
      </c>
      <c r="H219" s="228" t="s">
        <v>2472</v>
      </c>
      <c r="I219" s="360" t="s">
        <v>4020</v>
      </c>
      <c r="J219" s="438"/>
    </row>
    <row r="220">
      <c r="A220" s="338">
        <v>212.0</v>
      </c>
      <c r="B220" s="338">
        <v>1100212.0</v>
      </c>
      <c r="C220" s="339" t="s">
        <v>6073</v>
      </c>
      <c r="D220" s="345" t="s">
        <v>73</v>
      </c>
      <c r="E220" s="346">
        <v>150000.0</v>
      </c>
      <c r="F220" s="343">
        <v>150000.0</v>
      </c>
      <c r="G220" s="343">
        <f t="shared" si="2"/>
        <v>0</v>
      </c>
      <c r="H220" s="230" t="s">
        <v>6074</v>
      </c>
      <c r="I220" s="359" t="s">
        <v>3546</v>
      </c>
      <c r="J220" s="331"/>
    </row>
    <row r="221">
      <c r="A221" s="338">
        <v>213.0</v>
      </c>
      <c r="B221" s="338">
        <v>1100213.0</v>
      </c>
      <c r="C221" s="339" t="s">
        <v>4731</v>
      </c>
      <c r="D221" s="345" t="s">
        <v>73</v>
      </c>
      <c r="E221" s="341">
        <v>76800.0</v>
      </c>
      <c r="F221" s="342">
        <v>76800.0</v>
      </c>
      <c r="G221" s="342">
        <f t="shared" si="2"/>
        <v>0</v>
      </c>
      <c r="H221" s="228" t="s">
        <v>2985</v>
      </c>
      <c r="I221" s="360" t="s">
        <v>3546</v>
      </c>
      <c r="J221" s="432"/>
    </row>
    <row r="222">
      <c r="A222" s="338">
        <v>214.0</v>
      </c>
      <c r="B222" s="338">
        <v>1100214.0</v>
      </c>
      <c r="C222" s="339" t="s">
        <v>5143</v>
      </c>
      <c r="D222" s="345" t="s">
        <v>73</v>
      </c>
      <c r="E222" s="346">
        <v>300000.0</v>
      </c>
      <c r="F222" s="343">
        <v>300000.0</v>
      </c>
      <c r="G222" s="343">
        <f t="shared" si="2"/>
        <v>0</v>
      </c>
      <c r="H222" s="230" t="s">
        <v>2934</v>
      </c>
      <c r="I222" s="359" t="s">
        <v>3928</v>
      </c>
      <c r="J222" s="331"/>
    </row>
    <row r="223">
      <c r="A223" s="338">
        <v>215.0</v>
      </c>
      <c r="B223" s="338">
        <v>1100215.0</v>
      </c>
      <c r="C223" s="339" t="s">
        <v>5876</v>
      </c>
      <c r="D223" s="345" t="s">
        <v>73</v>
      </c>
      <c r="E223" s="341">
        <v>35000.0</v>
      </c>
      <c r="F223" s="342">
        <v>35000.0</v>
      </c>
      <c r="G223" s="342">
        <f t="shared" si="2"/>
        <v>0</v>
      </c>
      <c r="H223" s="228" t="s">
        <v>5582</v>
      </c>
      <c r="I223" s="360" t="s">
        <v>3587</v>
      </c>
      <c r="J223" s="432"/>
    </row>
    <row r="224">
      <c r="A224" s="338">
        <v>216.0</v>
      </c>
      <c r="B224" s="338">
        <v>1100216.0</v>
      </c>
      <c r="C224" s="339" t="s">
        <v>4215</v>
      </c>
      <c r="D224" s="345" t="s">
        <v>73</v>
      </c>
      <c r="E224" s="346">
        <v>194000.0</v>
      </c>
      <c r="F224" s="343">
        <v>194000.0</v>
      </c>
      <c r="G224" s="343">
        <f t="shared" si="2"/>
        <v>0</v>
      </c>
      <c r="H224" s="230" t="s">
        <v>590</v>
      </c>
      <c r="I224" s="359" t="s">
        <v>3546</v>
      </c>
      <c r="J224" s="331"/>
    </row>
    <row r="225">
      <c r="A225" s="338">
        <v>217.0</v>
      </c>
      <c r="B225" s="338">
        <v>1100217.0</v>
      </c>
      <c r="C225" s="339" t="s">
        <v>4510</v>
      </c>
      <c r="D225" s="345" t="s">
        <v>73</v>
      </c>
      <c r="E225" s="341">
        <v>200000.0</v>
      </c>
      <c r="F225" s="342">
        <v>200000.0</v>
      </c>
      <c r="G225" s="342">
        <f t="shared" si="2"/>
        <v>0</v>
      </c>
      <c r="H225" s="228" t="s">
        <v>4511</v>
      </c>
      <c r="I225" s="360" t="s">
        <v>3546</v>
      </c>
      <c r="J225" s="432"/>
    </row>
    <row r="226">
      <c r="A226" s="338">
        <v>218.0</v>
      </c>
      <c r="B226" s="338">
        <v>1100218.0</v>
      </c>
      <c r="C226" s="339" t="s">
        <v>6064</v>
      </c>
      <c r="D226" s="345" t="s">
        <v>73</v>
      </c>
      <c r="E226" s="346">
        <v>95000.0</v>
      </c>
      <c r="F226" s="343">
        <v>95000.0</v>
      </c>
      <c r="G226" s="343">
        <f t="shared" si="2"/>
        <v>0</v>
      </c>
      <c r="H226" s="230" t="s">
        <v>5964</v>
      </c>
      <c r="I226" s="359" t="s">
        <v>3587</v>
      </c>
      <c r="J226" s="331"/>
    </row>
    <row r="227">
      <c r="A227" s="338">
        <v>219.0</v>
      </c>
      <c r="B227" s="338">
        <v>1100219.0</v>
      </c>
      <c r="C227" s="339" t="s">
        <v>4060</v>
      </c>
      <c r="D227" s="345" t="s">
        <v>73</v>
      </c>
      <c r="E227" s="341">
        <v>44200.0</v>
      </c>
      <c r="F227" s="342">
        <v>44200.0</v>
      </c>
      <c r="G227" s="342">
        <f t="shared" si="2"/>
        <v>0</v>
      </c>
      <c r="H227" s="228" t="s">
        <v>3459</v>
      </c>
      <c r="I227" s="360" t="s">
        <v>3546</v>
      </c>
      <c r="J227" s="432"/>
    </row>
    <row r="228">
      <c r="A228" s="433">
        <v>220.0</v>
      </c>
      <c r="B228" s="433">
        <v>1100220.0</v>
      </c>
      <c r="C228" s="457" t="s">
        <v>7406</v>
      </c>
      <c r="D228" s="444" t="s">
        <v>71</v>
      </c>
      <c r="E228" s="346">
        <v>100000.0</v>
      </c>
      <c r="F228" s="343">
        <v>76000.0</v>
      </c>
      <c r="G228" s="343">
        <f t="shared" si="2"/>
        <v>24000</v>
      </c>
      <c r="H228" s="230" t="s">
        <v>6054</v>
      </c>
      <c r="I228" s="359" t="s">
        <v>3587</v>
      </c>
      <c r="J228" s="331"/>
    </row>
    <row r="229">
      <c r="A229" s="338">
        <v>221.0</v>
      </c>
      <c r="B229" s="338">
        <v>1100221.0</v>
      </c>
      <c r="C229" s="339" t="s">
        <v>6053</v>
      </c>
      <c r="D229" s="345" t="s">
        <v>73</v>
      </c>
      <c r="E229" s="341">
        <v>100000.0</v>
      </c>
      <c r="F229" s="342">
        <v>100000.0</v>
      </c>
      <c r="G229" s="342">
        <f t="shared" si="2"/>
        <v>0</v>
      </c>
      <c r="H229" s="228" t="s">
        <v>6054</v>
      </c>
      <c r="I229" s="360" t="s">
        <v>3587</v>
      </c>
      <c r="J229" s="432"/>
    </row>
    <row r="230">
      <c r="A230" s="433">
        <v>222.0</v>
      </c>
      <c r="B230" s="433">
        <v>1100222.0</v>
      </c>
      <c r="C230" s="457" t="s">
        <v>7407</v>
      </c>
      <c r="D230" s="444" t="s">
        <v>71</v>
      </c>
      <c r="E230" s="346">
        <v>750000.0</v>
      </c>
      <c r="F230" s="343">
        <v>385000.0</v>
      </c>
      <c r="G230" s="343">
        <f t="shared" si="2"/>
        <v>365000</v>
      </c>
      <c r="H230" s="230" t="s">
        <v>6054</v>
      </c>
      <c r="I230" s="359" t="s">
        <v>4020</v>
      </c>
      <c r="J230" s="437"/>
    </row>
    <row r="231">
      <c r="A231" s="429">
        <v>223.0</v>
      </c>
      <c r="B231" s="429">
        <v>1100223.0</v>
      </c>
      <c r="C231" s="456" t="s">
        <v>7408</v>
      </c>
      <c r="D231" s="439" t="s">
        <v>71</v>
      </c>
      <c r="E231" s="341">
        <v>300000.0</v>
      </c>
      <c r="F231" s="342">
        <v>122000.0</v>
      </c>
      <c r="G231" s="342">
        <f t="shared" si="2"/>
        <v>178000</v>
      </c>
      <c r="H231" s="228" t="s">
        <v>7409</v>
      </c>
      <c r="I231" s="360" t="s">
        <v>3928</v>
      </c>
      <c r="J231" s="432"/>
    </row>
    <row r="232">
      <c r="A232" s="433">
        <v>224.0</v>
      </c>
      <c r="B232" s="433">
        <v>1100224.0</v>
      </c>
      <c r="C232" s="457" t="s">
        <v>7410</v>
      </c>
      <c r="D232" s="444" t="s">
        <v>71</v>
      </c>
      <c r="E232" s="346">
        <v>270267.0</v>
      </c>
      <c r="F232" s="343">
        <v>216689.0</v>
      </c>
      <c r="G232" s="343">
        <f t="shared" si="2"/>
        <v>53578</v>
      </c>
      <c r="H232" s="230" t="s">
        <v>7197</v>
      </c>
      <c r="I232" s="359" t="s">
        <v>3928</v>
      </c>
      <c r="J232" s="437"/>
    </row>
    <row r="233">
      <c r="A233" s="338">
        <v>225.0</v>
      </c>
      <c r="B233" s="338">
        <v>1100225.0</v>
      </c>
      <c r="C233" s="339" t="s">
        <v>6149</v>
      </c>
      <c r="D233" s="345" t="s">
        <v>4642</v>
      </c>
      <c r="E233" s="341">
        <v>44000.0</v>
      </c>
      <c r="F233" s="342">
        <v>10560.0</v>
      </c>
      <c r="G233" s="342">
        <f t="shared" si="2"/>
        <v>33440</v>
      </c>
      <c r="H233" s="228" t="s">
        <v>5272</v>
      </c>
      <c r="I233" s="360" t="s">
        <v>3587</v>
      </c>
      <c r="J233" s="432"/>
    </row>
    <row r="234">
      <c r="A234" s="338">
        <v>226.0</v>
      </c>
      <c r="B234" s="338">
        <v>1100226.0</v>
      </c>
      <c r="C234" s="339" t="s">
        <v>5271</v>
      </c>
      <c r="D234" s="345" t="s">
        <v>73</v>
      </c>
      <c r="E234" s="346">
        <v>154000.0</v>
      </c>
      <c r="F234" s="343">
        <v>154000.0</v>
      </c>
      <c r="G234" s="343">
        <f t="shared" si="2"/>
        <v>0</v>
      </c>
      <c r="H234" s="230" t="s">
        <v>5272</v>
      </c>
      <c r="I234" s="359" t="s">
        <v>3928</v>
      </c>
      <c r="J234" s="331"/>
    </row>
    <row r="235">
      <c r="A235" s="128">
        <v>227.0</v>
      </c>
      <c r="B235" s="128">
        <v>1100227.0</v>
      </c>
      <c r="C235" s="242" t="s">
        <v>6337</v>
      </c>
      <c r="D235" s="345" t="s">
        <v>73</v>
      </c>
      <c r="E235" s="341">
        <v>195000.0</v>
      </c>
      <c r="F235" s="342">
        <v>195000.0</v>
      </c>
      <c r="G235" s="342">
        <f t="shared" si="2"/>
        <v>0</v>
      </c>
      <c r="H235" s="228" t="s">
        <v>6338</v>
      </c>
      <c r="I235" s="360" t="s">
        <v>3546</v>
      </c>
      <c r="J235" s="432"/>
    </row>
    <row r="236">
      <c r="A236" s="338">
        <v>228.0</v>
      </c>
      <c r="B236" s="338">
        <v>1100228.0</v>
      </c>
      <c r="C236" s="339" t="s">
        <v>5481</v>
      </c>
      <c r="D236" s="345" t="s">
        <v>73</v>
      </c>
      <c r="E236" s="346">
        <v>37800.0</v>
      </c>
      <c r="F236" s="343">
        <v>37800.0</v>
      </c>
      <c r="G236" s="343">
        <f t="shared" si="2"/>
        <v>0</v>
      </c>
      <c r="H236" s="230" t="s">
        <v>5482</v>
      </c>
      <c r="I236" s="359" t="s">
        <v>3587</v>
      </c>
      <c r="J236" s="331"/>
    </row>
    <row r="237">
      <c r="A237" s="338">
        <v>229.0</v>
      </c>
      <c r="B237" s="338">
        <v>1100229.0</v>
      </c>
      <c r="C237" s="339" t="s">
        <v>3675</v>
      </c>
      <c r="D237" s="464" t="s">
        <v>73</v>
      </c>
      <c r="E237" s="341">
        <v>200000.0</v>
      </c>
      <c r="F237" s="342">
        <v>200000.0</v>
      </c>
      <c r="G237" s="342">
        <f t="shared" si="2"/>
        <v>0</v>
      </c>
      <c r="H237" s="228" t="s">
        <v>3676</v>
      </c>
      <c r="I237" s="360" t="s">
        <v>3660</v>
      </c>
      <c r="J237" s="432"/>
    </row>
    <row r="238">
      <c r="A238" s="338">
        <v>230.0</v>
      </c>
      <c r="B238" s="338">
        <v>1100230.0</v>
      </c>
      <c r="C238" s="339" t="s">
        <v>4517</v>
      </c>
      <c r="D238" s="345" t="s">
        <v>73</v>
      </c>
      <c r="E238" s="346">
        <v>81990.0</v>
      </c>
      <c r="F238" s="343">
        <v>81990.0</v>
      </c>
      <c r="G238" s="343">
        <f t="shared" si="2"/>
        <v>0</v>
      </c>
      <c r="H238" s="230" t="s">
        <v>2712</v>
      </c>
      <c r="I238" s="359" t="s">
        <v>3660</v>
      </c>
      <c r="J238" s="331"/>
    </row>
    <row r="239">
      <c r="A239" s="338">
        <v>231.0</v>
      </c>
      <c r="B239" s="338">
        <v>1100231.0</v>
      </c>
      <c r="C239" s="339" t="s">
        <v>5621</v>
      </c>
      <c r="D239" s="345" t="s">
        <v>73</v>
      </c>
      <c r="E239" s="341">
        <v>130000.0</v>
      </c>
      <c r="F239" s="342">
        <v>130000.0</v>
      </c>
      <c r="G239" s="342">
        <f t="shared" si="2"/>
        <v>0</v>
      </c>
      <c r="H239" s="228" t="s">
        <v>3459</v>
      </c>
      <c r="I239" s="360" t="s">
        <v>3546</v>
      </c>
      <c r="J239" s="432"/>
    </row>
    <row r="240">
      <c r="A240" s="338">
        <v>232.0</v>
      </c>
      <c r="B240" s="338">
        <v>1100232.0</v>
      </c>
      <c r="C240" s="339" t="s">
        <v>4022</v>
      </c>
      <c r="D240" s="464" t="s">
        <v>73</v>
      </c>
      <c r="E240" s="346">
        <v>32000.0</v>
      </c>
      <c r="F240" s="343">
        <v>32000.0</v>
      </c>
      <c r="G240" s="343">
        <f t="shared" si="2"/>
        <v>0</v>
      </c>
      <c r="H240" s="230" t="s">
        <v>4023</v>
      </c>
      <c r="I240" s="359" t="s">
        <v>3660</v>
      </c>
      <c r="J240" s="331"/>
    </row>
    <row r="241">
      <c r="A241" s="429">
        <v>233.0</v>
      </c>
      <c r="B241" s="429">
        <v>1100233.0</v>
      </c>
      <c r="C241" s="456" t="s">
        <v>7411</v>
      </c>
      <c r="D241" s="439" t="s">
        <v>71</v>
      </c>
      <c r="E241" s="341">
        <v>45000.0</v>
      </c>
      <c r="F241" s="342">
        <v>22150.0</v>
      </c>
      <c r="G241" s="342">
        <f t="shared" si="2"/>
        <v>22850</v>
      </c>
      <c r="H241" s="228" t="s">
        <v>7412</v>
      </c>
      <c r="I241" s="360" t="s">
        <v>3546</v>
      </c>
      <c r="J241" s="432"/>
    </row>
    <row r="242">
      <c r="A242" s="433">
        <v>234.0</v>
      </c>
      <c r="B242" s="433">
        <v>1100234.0</v>
      </c>
      <c r="C242" s="457" t="s">
        <v>7413</v>
      </c>
      <c r="D242" s="444" t="s">
        <v>71</v>
      </c>
      <c r="E242" s="346">
        <v>200000.0</v>
      </c>
      <c r="F242" s="343">
        <v>160000.0</v>
      </c>
      <c r="G242" s="343">
        <f t="shared" si="2"/>
        <v>40000</v>
      </c>
      <c r="H242" s="230" t="s">
        <v>804</v>
      </c>
      <c r="I242" s="359" t="s">
        <v>3546</v>
      </c>
      <c r="J242" s="331"/>
    </row>
    <row r="243">
      <c r="A243" s="338">
        <v>235.0</v>
      </c>
      <c r="B243" s="338">
        <v>1100235.0</v>
      </c>
      <c r="C243" s="339" t="s">
        <v>5014</v>
      </c>
      <c r="D243" s="345" t="s">
        <v>73</v>
      </c>
      <c r="E243" s="341">
        <v>200000.0</v>
      </c>
      <c r="F243" s="342">
        <v>200000.0</v>
      </c>
      <c r="G243" s="342">
        <f t="shared" si="2"/>
        <v>0</v>
      </c>
      <c r="H243" s="228" t="s">
        <v>2285</v>
      </c>
      <c r="I243" s="360" t="s">
        <v>3660</v>
      </c>
      <c r="J243" s="438"/>
    </row>
    <row r="244">
      <c r="A244" s="338">
        <v>236.0</v>
      </c>
      <c r="B244" s="338">
        <v>1100236.0</v>
      </c>
      <c r="C244" s="339" t="s">
        <v>4139</v>
      </c>
      <c r="D244" s="345" t="s">
        <v>73</v>
      </c>
      <c r="E244" s="346">
        <v>140000.0</v>
      </c>
      <c r="F244" s="343">
        <v>140000.0</v>
      </c>
      <c r="G244" s="343">
        <f t="shared" si="2"/>
        <v>0</v>
      </c>
      <c r="H244" s="230" t="s">
        <v>4140</v>
      </c>
      <c r="I244" s="359" t="s">
        <v>3660</v>
      </c>
      <c r="J244" s="331"/>
    </row>
    <row r="245">
      <c r="A245" s="429">
        <v>237.0</v>
      </c>
      <c r="B245" s="429">
        <v>1100237.0</v>
      </c>
      <c r="C245" s="456" t="s">
        <v>7414</v>
      </c>
      <c r="D245" s="439" t="s">
        <v>71</v>
      </c>
      <c r="E245" s="341">
        <v>300000.0</v>
      </c>
      <c r="F245" s="342">
        <v>225000.0</v>
      </c>
      <c r="G245" s="342">
        <f t="shared" si="2"/>
        <v>75000</v>
      </c>
      <c r="H245" s="228" t="s">
        <v>7415</v>
      </c>
      <c r="I245" s="360" t="s">
        <v>3928</v>
      </c>
      <c r="J245" s="438"/>
    </row>
    <row r="246">
      <c r="A246" s="338">
        <v>238.0</v>
      </c>
      <c r="B246" s="338">
        <v>1100238.0</v>
      </c>
      <c r="C246" s="339" t="s">
        <v>4788</v>
      </c>
      <c r="D246" s="345" t="s">
        <v>73</v>
      </c>
      <c r="E246" s="346">
        <v>98800.0</v>
      </c>
      <c r="F246" s="343">
        <v>98800.0</v>
      </c>
      <c r="G246" s="343">
        <f t="shared" si="2"/>
        <v>0</v>
      </c>
      <c r="H246" s="230" t="s">
        <v>2934</v>
      </c>
      <c r="I246" s="359" t="s">
        <v>3587</v>
      </c>
      <c r="J246" s="331"/>
    </row>
    <row r="247">
      <c r="A247" s="429">
        <v>239.0</v>
      </c>
      <c r="B247" s="429">
        <v>1100239.0</v>
      </c>
      <c r="C247" s="456" t="s">
        <v>7416</v>
      </c>
      <c r="D247" s="439" t="s">
        <v>71</v>
      </c>
      <c r="E247" s="341">
        <v>200000.0</v>
      </c>
      <c r="F247" s="342">
        <v>154012.0</v>
      </c>
      <c r="G247" s="342">
        <f t="shared" si="2"/>
        <v>45988</v>
      </c>
      <c r="H247" s="228" t="s">
        <v>3132</v>
      </c>
      <c r="I247" s="360" t="s">
        <v>3660</v>
      </c>
      <c r="J247" s="432"/>
    </row>
    <row r="248">
      <c r="A248" s="338">
        <v>240.0</v>
      </c>
      <c r="B248" s="338">
        <v>1100240.0</v>
      </c>
      <c r="C248" s="339" t="s">
        <v>6025</v>
      </c>
      <c r="D248" s="345" t="s">
        <v>4642</v>
      </c>
      <c r="E248" s="346">
        <v>41200.0</v>
      </c>
      <c r="F248" s="343">
        <v>21600.0</v>
      </c>
      <c r="G248" s="343">
        <f t="shared" si="2"/>
        <v>19600</v>
      </c>
      <c r="H248" s="230" t="s">
        <v>758</v>
      </c>
      <c r="I248" s="359" t="s">
        <v>3587</v>
      </c>
      <c r="J248" s="331"/>
    </row>
    <row r="249">
      <c r="A249" s="338">
        <v>241.0</v>
      </c>
      <c r="B249" s="338">
        <v>1100241.0</v>
      </c>
      <c r="C249" s="339" t="s">
        <v>3544</v>
      </c>
      <c r="D249" s="168" t="s">
        <v>73</v>
      </c>
      <c r="E249" s="341">
        <v>73100.0</v>
      </c>
      <c r="F249" s="342">
        <v>73100.0</v>
      </c>
      <c r="G249" s="342">
        <f t="shared" si="2"/>
        <v>0</v>
      </c>
      <c r="H249" s="228" t="s">
        <v>3545</v>
      </c>
      <c r="I249" s="360" t="s">
        <v>3546</v>
      </c>
      <c r="J249" s="432"/>
    </row>
    <row r="250">
      <c r="A250" s="338">
        <v>242.0</v>
      </c>
      <c r="B250" s="338">
        <v>1100242.0</v>
      </c>
      <c r="C250" s="339" t="s">
        <v>4063</v>
      </c>
      <c r="D250" s="464" t="s">
        <v>73</v>
      </c>
      <c r="E250" s="346">
        <v>19950.0</v>
      </c>
      <c r="F250" s="343">
        <v>19950.0</v>
      </c>
      <c r="G250" s="343">
        <f t="shared" si="2"/>
        <v>0</v>
      </c>
      <c r="H250" s="230" t="s">
        <v>2834</v>
      </c>
      <c r="I250" s="359" t="s">
        <v>3546</v>
      </c>
      <c r="J250" s="331"/>
    </row>
    <row r="251">
      <c r="A251" s="429">
        <v>243.0</v>
      </c>
      <c r="B251" s="429">
        <v>1100243.0</v>
      </c>
      <c r="C251" s="456" t="s">
        <v>7417</v>
      </c>
      <c r="D251" s="439" t="s">
        <v>71</v>
      </c>
      <c r="E251" s="341">
        <v>750000.0</v>
      </c>
      <c r="F251" s="342">
        <v>630000.0</v>
      </c>
      <c r="G251" s="342">
        <f t="shared" si="2"/>
        <v>120000</v>
      </c>
      <c r="H251" s="228" t="s">
        <v>3254</v>
      </c>
      <c r="I251" s="360" t="s">
        <v>4020</v>
      </c>
      <c r="J251" s="432"/>
    </row>
    <row r="252">
      <c r="A252" s="338">
        <v>244.0</v>
      </c>
      <c r="B252" s="338">
        <v>1100244.0</v>
      </c>
      <c r="C252" s="339" t="s">
        <v>4380</v>
      </c>
      <c r="D252" s="345" t="s">
        <v>73</v>
      </c>
      <c r="E252" s="346">
        <v>300000.0</v>
      </c>
      <c r="F252" s="343">
        <v>300000.0</v>
      </c>
      <c r="G252" s="343">
        <f t="shared" si="2"/>
        <v>0</v>
      </c>
      <c r="H252" s="230" t="s">
        <v>3254</v>
      </c>
      <c r="I252" s="359" t="s">
        <v>3928</v>
      </c>
      <c r="J252" s="331"/>
    </row>
    <row r="253">
      <c r="A253" s="338">
        <v>245.0</v>
      </c>
      <c r="B253" s="338">
        <v>1100245.0</v>
      </c>
      <c r="C253" s="339" t="s">
        <v>5182</v>
      </c>
      <c r="D253" s="345" t="s">
        <v>73</v>
      </c>
      <c r="E253" s="341">
        <v>100000.0</v>
      </c>
      <c r="F253" s="342">
        <v>100000.0</v>
      </c>
      <c r="G253" s="342">
        <f t="shared" si="2"/>
        <v>0</v>
      </c>
      <c r="H253" s="228" t="s">
        <v>3797</v>
      </c>
      <c r="I253" s="360" t="s">
        <v>3587</v>
      </c>
      <c r="J253" s="432"/>
    </row>
    <row r="254">
      <c r="A254" s="338">
        <v>246.0</v>
      </c>
      <c r="B254" s="338">
        <v>1100246.0</v>
      </c>
      <c r="C254" s="339" t="s">
        <v>6334</v>
      </c>
      <c r="D254" s="345" t="s">
        <v>73</v>
      </c>
      <c r="E254" s="346">
        <v>100000.0</v>
      </c>
      <c r="F254" s="343">
        <v>100000.0</v>
      </c>
      <c r="G254" s="343">
        <f t="shared" si="2"/>
        <v>0</v>
      </c>
      <c r="H254" s="230" t="s">
        <v>276</v>
      </c>
      <c r="I254" s="359" t="s">
        <v>3587</v>
      </c>
      <c r="J254" s="331"/>
    </row>
    <row r="255">
      <c r="A255" s="338">
        <v>247.0</v>
      </c>
      <c r="B255" s="338">
        <v>1100247.0</v>
      </c>
      <c r="C255" s="339" t="s">
        <v>4520</v>
      </c>
      <c r="D255" s="345" t="s">
        <v>73</v>
      </c>
      <c r="E255" s="341">
        <v>94650.0</v>
      </c>
      <c r="F255" s="342">
        <v>94650.0</v>
      </c>
      <c r="G255" s="342">
        <f t="shared" si="2"/>
        <v>0</v>
      </c>
      <c r="H255" s="228" t="s">
        <v>4521</v>
      </c>
      <c r="I255" s="360" t="s">
        <v>3587</v>
      </c>
      <c r="J255" s="432"/>
    </row>
    <row r="256">
      <c r="A256" s="433">
        <v>248.0</v>
      </c>
      <c r="B256" s="433">
        <v>1100248.0</v>
      </c>
      <c r="C256" s="457" t="s">
        <v>7418</v>
      </c>
      <c r="D256" s="444" t="s">
        <v>71</v>
      </c>
      <c r="E256" s="346">
        <v>209000.0</v>
      </c>
      <c r="F256" s="343">
        <v>176000.0</v>
      </c>
      <c r="G256" s="343">
        <f t="shared" si="2"/>
        <v>33000</v>
      </c>
      <c r="H256" s="230" t="s">
        <v>7419</v>
      </c>
      <c r="I256" s="359" t="s">
        <v>4479</v>
      </c>
      <c r="J256" s="437"/>
    </row>
    <row r="257">
      <c r="A257" s="429">
        <v>249.0</v>
      </c>
      <c r="B257" s="429">
        <v>1100249.0</v>
      </c>
      <c r="C257" s="456" t="s">
        <v>7420</v>
      </c>
      <c r="D257" s="439" t="s">
        <v>71</v>
      </c>
      <c r="E257" s="341">
        <v>86879.0</v>
      </c>
      <c r="F257" s="342">
        <v>39096.19</v>
      </c>
      <c r="G257" s="342">
        <f t="shared" si="2"/>
        <v>47782.81</v>
      </c>
      <c r="H257" s="228" t="s">
        <v>7421</v>
      </c>
      <c r="I257" s="360" t="s">
        <v>4479</v>
      </c>
      <c r="J257" s="432"/>
    </row>
    <row r="258">
      <c r="A258" s="338">
        <v>250.0</v>
      </c>
      <c r="B258" s="338">
        <v>1100250.0</v>
      </c>
      <c r="C258" s="339" t="s">
        <v>4240</v>
      </c>
      <c r="D258" s="345" t="s">
        <v>73</v>
      </c>
      <c r="E258" s="346">
        <v>32500.0</v>
      </c>
      <c r="F258" s="343">
        <v>32500.0</v>
      </c>
      <c r="G258" s="343">
        <f t="shared" si="2"/>
        <v>0</v>
      </c>
      <c r="H258" s="230" t="s">
        <v>4241</v>
      </c>
      <c r="I258" s="359" t="s">
        <v>3546</v>
      </c>
      <c r="J258" s="437"/>
    </row>
    <row r="259">
      <c r="A259" s="338">
        <v>251.0</v>
      </c>
      <c r="B259" s="338">
        <v>1100251.0</v>
      </c>
      <c r="C259" s="339" t="s">
        <v>3980</v>
      </c>
      <c r="D259" s="464" t="s">
        <v>73</v>
      </c>
      <c r="E259" s="341">
        <v>19950.0</v>
      </c>
      <c r="F259" s="342">
        <v>19950.0</v>
      </c>
      <c r="G259" s="342">
        <f t="shared" si="2"/>
        <v>0</v>
      </c>
      <c r="H259" s="228" t="s">
        <v>2834</v>
      </c>
      <c r="I259" s="360" t="s">
        <v>3546</v>
      </c>
      <c r="J259" s="432"/>
    </row>
    <row r="260">
      <c r="A260" s="338">
        <v>252.0</v>
      </c>
      <c r="B260" s="338">
        <v>1100252.0</v>
      </c>
      <c r="C260" s="339" t="s">
        <v>5999</v>
      </c>
      <c r="D260" s="345" t="s">
        <v>73</v>
      </c>
      <c r="E260" s="346">
        <v>200000.0</v>
      </c>
      <c r="F260" s="343">
        <v>200000.0</v>
      </c>
      <c r="G260" s="343">
        <f t="shared" si="2"/>
        <v>0</v>
      </c>
      <c r="H260" s="230" t="s">
        <v>5332</v>
      </c>
      <c r="I260" s="359" t="s">
        <v>3546</v>
      </c>
      <c r="J260" s="331"/>
    </row>
    <row r="261">
      <c r="A261" s="338">
        <v>253.0</v>
      </c>
      <c r="B261" s="338">
        <v>1100253.0</v>
      </c>
      <c r="C261" s="339" t="s">
        <v>6081</v>
      </c>
      <c r="D261" s="345" t="s">
        <v>73</v>
      </c>
      <c r="E261" s="341">
        <v>97000.0</v>
      </c>
      <c r="F261" s="342">
        <v>97000.0</v>
      </c>
      <c r="G261" s="342">
        <f t="shared" si="2"/>
        <v>0</v>
      </c>
      <c r="H261" s="228" t="s">
        <v>6074</v>
      </c>
      <c r="I261" s="360" t="s">
        <v>3587</v>
      </c>
      <c r="J261" s="432"/>
    </row>
    <row r="262">
      <c r="A262" s="433">
        <v>254.0</v>
      </c>
      <c r="B262" s="433">
        <v>1100254.0</v>
      </c>
      <c r="C262" s="457" t="s">
        <v>7422</v>
      </c>
      <c r="D262" s="444" t="s">
        <v>71</v>
      </c>
      <c r="E262" s="346">
        <v>100000.0</v>
      </c>
      <c r="F262" s="343">
        <v>16000.0</v>
      </c>
      <c r="G262" s="343">
        <f t="shared" si="2"/>
        <v>84000</v>
      </c>
      <c r="H262" s="230" t="s">
        <v>7423</v>
      </c>
      <c r="I262" s="359" t="s">
        <v>3587</v>
      </c>
      <c r="J262" s="331"/>
    </row>
    <row r="263">
      <c r="A263" s="338">
        <v>255.0</v>
      </c>
      <c r="B263" s="338">
        <v>1100255.0</v>
      </c>
      <c r="C263" s="339" t="s">
        <v>4278</v>
      </c>
      <c r="D263" s="345" t="s">
        <v>73</v>
      </c>
      <c r="E263" s="341">
        <v>73730.0</v>
      </c>
      <c r="F263" s="342">
        <v>73730.0</v>
      </c>
      <c r="G263" s="342">
        <f t="shared" si="2"/>
        <v>0</v>
      </c>
      <c r="H263" s="228" t="s">
        <v>4279</v>
      </c>
      <c r="I263" s="360" t="s">
        <v>3660</v>
      </c>
      <c r="J263" s="432"/>
    </row>
    <row r="264">
      <c r="A264" s="433">
        <v>256.0</v>
      </c>
      <c r="B264" s="433">
        <v>1100256.0</v>
      </c>
      <c r="C264" s="457" t="s">
        <v>7424</v>
      </c>
      <c r="D264" s="444" t="s">
        <v>71</v>
      </c>
      <c r="E264" s="346">
        <v>235000.0</v>
      </c>
      <c r="F264" s="343">
        <v>168000.0</v>
      </c>
      <c r="G264" s="343">
        <f t="shared" si="2"/>
        <v>67000</v>
      </c>
      <c r="H264" s="230" t="s">
        <v>7425</v>
      </c>
      <c r="I264" s="359" t="s">
        <v>3928</v>
      </c>
      <c r="J264" s="331"/>
    </row>
    <row r="265">
      <c r="A265" s="338">
        <v>257.0</v>
      </c>
      <c r="B265" s="338">
        <v>1100257.0</v>
      </c>
      <c r="C265" s="339" t="s">
        <v>4254</v>
      </c>
      <c r="D265" s="345" t="s">
        <v>73</v>
      </c>
      <c r="E265" s="341">
        <v>200000.0</v>
      </c>
      <c r="F265" s="342">
        <v>200000.0</v>
      </c>
      <c r="G265" s="342">
        <f t="shared" si="2"/>
        <v>0</v>
      </c>
      <c r="H265" s="228" t="s">
        <v>4241</v>
      </c>
      <c r="I265" s="360" t="s">
        <v>3660</v>
      </c>
      <c r="J265" s="432"/>
    </row>
    <row r="266">
      <c r="A266" s="338">
        <v>258.0</v>
      </c>
      <c r="B266" s="338">
        <v>1100258.0</v>
      </c>
      <c r="C266" s="339" t="s">
        <v>3922</v>
      </c>
      <c r="D266" s="345" t="s">
        <v>73</v>
      </c>
      <c r="E266" s="346">
        <v>80000.0</v>
      </c>
      <c r="F266" s="343">
        <v>80000.0</v>
      </c>
      <c r="G266" s="343">
        <f t="shared" si="2"/>
        <v>0</v>
      </c>
      <c r="H266" s="230" t="s">
        <v>3923</v>
      </c>
      <c r="I266" s="359" t="s">
        <v>3546</v>
      </c>
      <c r="J266" s="331"/>
    </row>
    <row r="267">
      <c r="A267" s="338">
        <v>259.0</v>
      </c>
      <c r="B267" s="338">
        <v>1100259.0</v>
      </c>
      <c r="C267" s="339" t="s">
        <v>5017</v>
      </c>
      <c r="D267" s="345" t="s">
        <v>73</v>
      </c>
      <c r="E267" s="341">
        <v>100000.0</v>
      </c>
      <c r="F267" s="342">
        <v>100000.0</v>
      </c>
      <c r="G267" s="342">
        <f t="shared" si="2"/>
        <v>0</v>
      </c>
      <c r="H267" s="228" t="s">
        <v>5018</v>
      </c>
      <c r="I267" s="360" t="s">
        <v>3587</v>
      </c>
      <c r="J267" s="432"/>
    </row>
    <row r="268">
      <c r="A268" s="338">
        <v>260.0</v>
      </c>
      <c r="B268" s="338">
        <v>1100260.0</v>
      </c>
      <c r="C268" s="339" t="s">
        <v>4218</v>
      </c>
      <c r="D268" s="345" t="s">
        <v>73</v>
      </c>
      <c r="E268" s="346">
        <v>93000.0</v>
      </c>
      <c r="F268" s="343">
        <v>93000.0</v>
      </c>
      <c r="G268" s="343">
        <f t="shared" si="2"/>
        <v>0</v>
      </c>
      <c r="H268" s="230" t="s">
        <v>4084</v>
      </c>
      <c r="I268" s="359" t="s">
        <v>3660</v>
      </c>
      <c r="J268" s="331"/>
    </row>
    <row r="269">
      <c r="A269" s="338">
        <v>261.0</v>
      </c>
      <c r="B269" s="338">
        <v>1100261.0</v>
      </c>
      <c r="C269" s="339" t="s">
        <v>4524</v>
      </c>
      <c r="D269" s="345" t="s">
        <v>73</v>
      </c>
      <c r="E269" s="341">
        <v>193400.0</v>
      </c>
      <c r="F269" s="342">
        <v>193400.0</v>
      </c>
      <c r="G269" s="342">
        <f t="shared" si="2"/>
        <v>0</v>
      </c>
      <c r="H269" s="228" t="s">
        <v>4525</v>
      </c>
      <c r="I269" s="360" t="s">
        <v>3660</v>
      </c>
      <c r="J269" s="438"/>
    </row>
    <row r="270">
      <c r="A270" s="338">
        <v>262.0</v>
      </c>
      <c r="B270" s="338">
        <v>1100262.0</v>
      </c>
      <c r="C270" s="339" t="s">
        <v>5219</v>
      </c>
      <c r="D270" s="345" t="s">
        <v>73</v>
      </c>
      <c r="E270" s="346">
        <v>100000.0</v>
      </c>
      <c r="F270" s="343">
        <v>100000.0</v>
      </c>
      <c r="G270" s="343">
        <f t="shared" si="2"/>
        <v>0</v>
      </c>
      <c r="H270" s="230" t="s">
        <v>804</v>
      </c>
      <c r="I270" s="359" t="s">
        <v>3587</v>
      </c>
      <c r="J270" s="331"/>
    </row>
    <row r="271">
      <c r="A271" s="338">
        <v>263.0</v>
      </c>
      <c r="B271" s="338">
        <v>1100263.0</v>
      </c>
      <c r="C271" s="339" t="s">
        <v>5361</v>
      </c>
      <c r="D271" s="345" t="s">
        <v>73</v>
      </c>
      <c r="E271" s="341">
        <v>300000.0</v>
      </c>
      <c r="F271" s="342">
        <v>300000.0</v>
      </c>
      <c r="G271" s="342">
        <f t="shared" si="2"/>
        <v>0</v>
      </c>
      <c r="H271" s="228" t="s">
        <v>1502</v>
      </c>
      <c r="I271" s="360" t="s">
        <v>3928</v>
      </c>
      <c r="J271" s="438"/>
    </row>
    <row r="272">
      <c r="A272" s="338">
        <v>264.0</v>
      </c>
      <c r="B272" s="338">
        <v>1100264.0</v>
      </c>
      <c r="C272" s="339" t="s">
        <v>5898</v>
      </c>
      <c r="D272" s="345" t="s">
        <v>73</v>
      </c>
      <c r="E272" s="346">
        <v>199999.0</v>
      </c>
      <c r="F272" s="343">
        <v>199999.0</v>
      </c>
      <c r="G272" s="343">
        <f t="shared" si="2"/>
        <v>0</v>
      </c>
      <c r="H272" s="230" t="s">
        <v>1502</v>
      </c>
      <c r="I272" s="359" t="s">
        <v>3546</v>
      </c>
      <c r="J272" s="331"/>
    </row>
    <row r="273">
      <c r="A273" s="429">
        <v>265.0</v>
      </c>
      <c r="B273" s="429">
        <v>1100265.0</v>
      </c>
      <c r="C273" s="456" t="s">
        <v>7426</v>
      </c>
      <c r="D273" s="439" t="s">
        <v>71</v>
      </c>
      <c r="E273" s="341">
        <v>100000.0</v>
      </c>
      <c r="F273" s="342">
        <v>54000.0</v>
      </c>
      <c r="G273" s="342">
        <f t="shared" si="2"/>
        <v>46000</v>
      </c>
      <c r="H273" s="228" t="s">
        <v>7427</v>
      </c>
      <c r="I273" s="360" t="s">
        <v>3587</v>
      </c>
      <c r="J273" s="432"/>
    </row>
    <row r="274">
      <c r="A274" s="338">
        <v>266.0</v>
      </c>
      <c r="B274" s="338">
        <v>1100266.0</v>
      </c>
      <c r="C274" s="339" t="s">
        <v>5338</v>
      </c>
      <c r="D274" s="345" t="s">
        <v>73</v>
      </c>
      <c r="E274" s="346">
        <v>99000.0</v>
      </c>
      <c r="F274" s="343">
        <v>99000.0</v>
      </c>
      <c r="G274" s="343">
        <f t="shared" si="2"/>
        <v>0</v>
      </c>
      <c r="H274" s="230" t="s">
        <v>5339</v>
      </c>
      <c r="I274" s="359" t="s">
        <v>3587</v>
      </c>
      <c r="J274" s="331"/>
    </row>
    <row r="275">
      <c r="A275" s="338">
        <v>267.0</v>
      </c>
      <c r="B275" s="338">
        <v>1100267.0</v>
      </c>
      <c r="C275" s="339" t="s">
        <v>4282</v>
      </c>
      <c r="D275" s="345" t="s">
        <v>73</v>
      </c>
      <c r="E275" s="341">
        <v>145000.0</v>
      </c>
      <c r="F275" s="342">
        <v>145000.0</v>
      </c>
      <c r="G275" s="342">
        <f t="shared" si="2"/>
        <v>0</v>
      </c>
      <c r="H275" s="228" t="s">
        <v>4283</v>
      </c>
      <c r="I275" s="360" t="s">
        <v>3546</v>
      </c>
      <c r="J275" s="432"/>
    </row>
    <row r="276">
      <c r="A276" s="433">
        <v>268.0</v>
      </c>
      <c r="B276" s="433">
        <v>1100268.0</v>
      </c>
      <c r="C276" s="457" t="s">
        <v>7428</v>
      </c>
      <c r="D276" s="444" t="s">
        <v>71</v>
      </c>
      <c r="E276" s="346">
        <v>100000.0</v>
      </c>
      <c r="F276" s="343">
        <v>54000.0</v>
      </c>
      <c r="G276" s="343">
        <f t="shared" si="2"/>
        <v>46000</v>
      </c>
      <c r="H276" s="230" t="s">
        <v>3797</v>
      </c>
      <c r="I276" s="359" t="s">
        <v>3587</v>
      </c>
      <c r="J276" s="331"/>
    </row>
    <row r="277">
      <c r="A277" s="338">
        <v>269.0</v>
      </c>
      <c r="B277" s="338">
        <v>1100269.0</v>
      </c>
      <c r="C277" s="339" t="s">
        <v>4781</v>
      </c>
      <c r="D277" s="345" t="s">
        <v>73</v>
      </c>
      <c r="E277" s="341">
        <v>140000.0</v>
      </c>
      <c r="F277" s="342">
        <v>140000.0</v>
      </c>
      <c r="G277" s="342">
        <f t="shared" si="2"/>
        <v>0</v>
      </c>
      <c r="H277" s="228" t="s">
        <v>3797</v>
      </c>
      <c r="I277" s="360" t="s">
        <v>3546</v>
      </c>
      <c r="J277" s="432"/>
    </row>
    <row r="278">
      <c r="A278" s="338">
        <v>270.0</v>
      </c>
      <c r="B278" s="338">
        <v>1100270.0</v>
      </c>
      <c r="C278" s="339" t="s">
        <v>6176</v>
      </c>
      <c r="D278" s="345" t="s">
        <v>73</v>
      </c>
      <c r="E278" s="346">
        <v>95000.0</v>
      </c>
      <c r="F278" s="343">
        <v>95000.0</v>
      </c>
      <c r="G278" s="343">
        <f t="shared" si="2"/>
        <v>0</v>
      </c>
      <c r="H278" s="230" t="s">
        <v>6058</v>
      </c>
      <c r="I278" s="359" t="s">
        <v>3587</v>
      </c>
      <c r="J278" s="331"/>
    </row>
    <row r="279">
      <c r="A279" s="338">
        <v>271.0</v>
      </c>
      <c r="B279" s="338">
        <v>1100271.0</v>
      </c>
      <c r="C279" s="339" t="s">
        <v>4163</v>
      </c>
      <c r="D279" s="345" t="s">
        <v>73</v>
      </c>
      <c r="E279" s="341">
        <v>150000.0</v>
      </c>
      <c r="F279" s="342">
        <v>150000.0</v>
      </c>
      <c r="G279" s="342">
        <f t="shared" si="2"/>
        <v>0</v>
      </c>
      <c r="H279" s="228" t="s">
        <v>4164</v>
      </c>
      <c r="I279" s="360" t="s">
        <v>3546</v>
      </c>
      <c r="J279" s="432"/>
    </row>
    <row r="280">
      <c r="A280" s="433">
        <v>272.0</v>
      </c>
      <c r="B280" s="433">
        <v>1100272.0</v>
      </c>
      <c r="C280" s="457" t="s">
        <v>7429</v>
      </c>
      <c r="D280" s="444" t="s">
        <v>71</v>
      </c>
      <c r="E280" s="346">
        <v>100000.0</v>
      </c>
      <c r="F280" s="343">
        <v>61000.0</v>
      </c>
      <c r="G280" s="343">
        <f t="shared" si="2"/>
        <v>39000</v>
      </c>
      <c r="H280" s="230" t="s">
        <v>4335</v>
      </c>
      <c r="I280" s="359" t="s">
        <v>3587</v>
      </c>
      <c r="J280" s="331"/>
    </row>
    <row r="281">
      <c r="A281" s="338">
        <v>273.0</v>
      </c>
      <c r="B281" s="338">
        <v>1100273.0</v>
      </c>
      <c r="C281" s="339" t="s">
        <v>4618</v>
      </c>
      <c r="D281" s="345" t="s">
        <v>73</v>
      </c>
      <c r="E281" s="341">
        <v>65000.0</v>
      </c>
      <c r="F281" s="342">
        <v>65000.0</v>
      </c>
      <c r="G281" s="342">
        <f t="shared" si="2"/>
        <v>0</v>
      </c>
      <c r="H281" s="228" t="s">
        <v>3633</v>
      </c>
      <c r="I281" s="360" t="s">
        <v>3587</v>
      </c>
      <c r="J281" s="432"/>
    </row>
    <row r="282">
      <c r="A282" s="338">
        <v>274.0</v>
      </c>
      <c r="B282" s="338">
        <v>1100274.0</v>
      </c>
      <c r="C282" s="339" t="s">
        <v>4026</v>
      </c>
      <c r="D282" s="345" t="s">
        <v>73</v>
      </c>
      <c r="E282" s="346">
        <v>175000.0</v>
      </c>
      <c r="F282" s="343">
        <v>175000.0</v>
      </c>
      <c r="G282" s="343">
        <f t="shared" si="2"/>
        <v>0</v>
      </c>
      <c r="H282" s="230" t="s">
        <v>242</v>
      </c>
      <c r="I282" s="359" t="s">
        <v>3546</v>
      </c>
      <c r="J282" s="437"/>
    </row>
    <row r="283">
      <c r="A283" s="338">
        <v>275.0</v>
      </c>
      <c r="B283" s="338">
        <v>1100275.0</v>
      </c>
      <c r="C283" s="339" t="s">
        <v>4621</v>
      </c>
      <c r="D283" s="345" t="s">
        <v>73</v>
      </c>
      <c r="E283" s="341">
        <v>148150.0</v>
      </c>
      <c r="F283" s="342">
        <v>148150.0</v>
      </c>
      <c r="G283" s="342">
        <f t="shared" si="2"/>
        <v>0</v>
      </c>
      <c r="H283" s="228" t="s">
        <v>4084</v>
      </c>
      <c r="I283" s="360" t="s">
        <v>3660</v>
      </c>
      <c r="J283" s="432"/>
    </row>
    <row r="284">
      <c r="A284" s="338">
        <v>276.0</v>
      </c>
      <c r="B284" s="338">
        <v>1100276.0</v>
      </c>
      <c r="C284" s="339" t="s">
        <v>4699</v>
      </c>
      <c r="D284" s="345" t="s">
        <v>73</v>
      </c>
      <c r="E284" s="346">
        <v>87500.0</v>
      </c>
      <c r="F284" s="343">
        <v>87500.0</v>
      </c>
      <c r="G284" s="343">
        <f t="shared" si="2"/>
        <v>0</v>
      </c>
      <c r="H284" s="230" t="s">
        <v>1053</v>
      </c>
      <c r="I284" s="359" t="s">
        <v>3587</v>
      </c>
      <c r="J284" s="437"/>
    </row>
    <row r="285">
      <c r="A285" s="338">
        <v>277.0</v>
      </c>
      <c r="B285" s="338">
        <v>1100277.0</v>
      </c>
      <c r="C285" s="339" t="s">
        <v>4143</v>
      </c>
      <c r="D285" s="345" t="s">
        <v>73</v>
      </c>
      <c r="E285" s="341">
        <v>84500.0</v>
      </c>
      <c r="F285" s="342">
        <v>84500.0</v>
      </c>
      <c r="G285" s="342">
        <f t="shared" si="2"/>
        <v>0</v>
      </c>
      <c r="H285" s="228" t="s">
        <v>4144</v>
      </c>
      <c r="I285" s="360" t="s">
        <v>3587</v>
      </c>
      <c r="J285" s="432"/>
    </row>
    <row r="286">
      <c r="A286" s="433">
        <v>278.0</v>
      </c>
      <c r="B286" s="433">
        <v>1100278.0</v>
      </c>
      <c r="C286" s="457" t="s">
        <v>7430</v>
      </c>
      <c r="D286" s="444" t="s">
        <v>71</v>
      </c>
      <c r="E286" s="346">
        <v>75000.0</v>
      </c>
      <c r="F286" s="343">
        <v>45000.0</v>
      </c>
      <c r="G286" s="343">
        <f t="shared" si="2"/>
        <v>30000</v>
      </c>
      <c r="H286" s="230" t="s">
        <v>3538</v>
      </c>
      <c r="I286" s="359" t="s">
        <v>3546</v>
      </c>
      <c r="J286" s="331"/>
    </row>
    <row r="287">
      <c r="A287" s="338">
        <v>279.0</v>
      </c>
      <c r="B287" s="338">
        <v>1100279.0</v>
      </c>
      <c r="C287" s="339" t="s">
        <v>4402</v>
      </c>
      <c r="D287" s="345" t="s">
        <v>73</v>
      </c>
      <c r="E287" s="341">
        <v>97393.0</v>
      </c>
      <c r="F287" s="342">
        <v>97393.0</v>
      </c>
      <c r="G287" s="342">
        <f t="shared" si="2"/>
        <v>0</v>
      </c>
      <c r="H287" s="228" t="s">
        <v>4403</v>
      </c>
      <c r="I287" s="360" t="s">
        <v>3660</v>
      </c>
      <c r="J287" s="432"/>
    </row>
    <row r="288">
      <c r="A288" s="338">
        <v>280.0</v>
      </c>
      <c r="B288" s="338">
        <v>1100280.0</v>
      </c>
      <c r="C288" s="339" t="s">
        <v>3742</v>
      </c>
      <c r="D288" s="345" t="s">
        <v>73</v>
      </c>
      <c r="E288" s="346">
        <v>120000.0</v>
      </c>
      <c r="F288" s="343">
        <v>120000.0</v>
      </c>
      <c r="G288" s="343">
        <f t="shared" si="2"/>
        <v>0</v>
      </c>
      <c r="H288" s="230" t="s">
        <v>3676</v>
      </c>
      <c r="I288" s="359" t="s">
        <v>3660</v>
      </c>
      <c r="J288" s="331"/>
    </row>
    <row r="289">
      <c r="A289" s="128">
        <v>281.0</v>
      </c>
      <c r="B289" s="128">
        <v>1100281.0</v>
      </c>
      <c r="C289" s="242" t="s">
        <v>4079</v>
      </c>
      <c r="D289" s="167" t="s">
        <v>73</v>
      </c>
      <c r="E289" s="341">
        <v>194654.0</v>
      </c>
      <c r="F289" s="342">
        <v>194654.0</v>
      </c>
      <c r="G289" s="342">
        <f t="shared" si="2"/>
        <v>0</v>
      </c>
      <c r="H289" s="228" t="s">
        <v>4080</v>
      </c>
      <c r="I289" s="360" t="s">
        <v>3546</v>
      </c>
      <c r="J289" s="432"/>
    </row>
    <row r="290">
      <c r="A290" s="338">
        <v>282.0</v>
      </c>
      <c r="B290" s="338">
        <v>1100282.0</v>
      </c>
      <c r="C290" s="339" t="s">
        <v>3879</v>
      </c>
      <c r="D290" s="345" t="s">
        <v>73</v>
      </c>
      <c r="E290" s="346">
        <v>75000.0</v>
      </c>
      <c r="F290" s="343">
        <v>75000.0</v>
      </c>
      <c r="G290" s="343">
        <f t="shared" si="2"/>
        <v>0</v>
      </c>
      <c r="H290" s="230" t="s">
        <v>3786</v>
      </c>
      <c r="I290" s="359" t="s">
        <v>3546</v>
      </c>
      <c r="J290" s="331"/>
    </row>
    <row r="291">
      <c r="A291" s="429">
        <v>283.0</v>
      </c>
      <c r="B291" s="429">
        <v>1100283.0</v>
      </c>
      <c r="C291" s="456" t="s">
        <v>7431</v>
      </c>
      <c r="D291" s="439" t="s">
        <v>71</v>
      </c>
      <c r="E291" s="341">
        <v>300000.0</v>
      </c>
      <c r="F291" s="342">
        <v>135000.0</v>
      </c>
      <c r="G291" s="342">
        <f t="shared" si="2"/>
        <v>165000</v>
      </c>
      <c r="H291" s="228" t="s">
        <v>7415</v>
      </c>
      <c r="I291" s="360" t="s">
        <v>3928</v>
      </c>
      <c r="J291" s="432"/>
    </row>
    <row r="292">
      <c r="A292" s="433">
        <v>284.0</v>
      </c>
      <c r="B292" s="433">
        <v>1100284.0</v>
      </c>
      <c r="C292" s="457" t="s">
        <v>7432</v>
      </c>
      <c r="D292" s="444" t="s">
        <v>71</v>
      </c>
      <c r="E292" s="346">
        <v>293332.0</v>
      </c>
      <c r="F292" s="343">
        <v>191000.0</v>
      </c>
      <c r="G292" s="343">
        <f t="shared" si="2"/>
        <v>102332</v>
      </c>
      <c r="H292" s="230" t="s">
        <v>894</v>
      </c>
      <c r="I292" s="359" t="s">
        <v>3928</v>
      </c>
      <c r="J292" s="331"/>
    </row>
    <row r="293">
      <c r="A293" s="338">
        <v>285.0</v>
      </c>
      <c r="B293" s="338">
        <v>1100285.0</v>
      </c>
      <c r="C293" s="339" t="s">
        <v>6126</v>
      </c>
      <c r="D293" s="345" t="s">
        <v>73</v>
      </c>
      <c r="E293" s="341">
        <v>71425.0</v>
      </c>
      <c r="F293" s="342">
        <v>71425.0</v>
      </c>
      <c r="G293" s="342">
        <f t="shared" si="2"/>
        <v>0</v>
      </c>
      <c r="H293" s="228" t="s">
        <v>2324</v>
      </c>
      <c r="I293" s="360" t="s">
        <v>3660</v>
      </c>
      <c r="J293" s="432"/>
    </row>
    <row r="294">
      <c r="A294" s="338">
        <v>286.0</v>
      </c>
      <c r="B294" s="338">
        <v>1100286.0</v>
      </c>
      <c r="C294" s="339" t="s">
        <v>4307</v>
      </c>
      <c r="D294" s="345" t="s">
        <v>73</v>
      </c>
      <c r="E294" s="346">
        <v>217400.0</v>
      </c>
      <c r="F294" s="343">
        <v>217400.0</v>
      </c>
      <c r="G294" s="343">
        <f t="shared" si="2"/>
        <v>0</v>
      </c>
      <c r="H294" s="230" t="s">
        <v>4287</v>
      </c>
      <c r="I294" s="359" t="s">
        <v>3928</v>
      </c>
      <c r="J294" s="331"/>
    </row>
    <row r="295">
      <c r="A295" s="338">
        <v>287.0</v>
      </c>
      <c r="B295" s="338">
        <v>1100287.0</v>
      </c>
      <c r="C295" s="339" t="s">
        <v>4286</v>
      </c>
      <c r="D295" s="345" t="s">
        <v>73</v>
      </c>
      <c r="E295" s="341">
        <v>217400.0</v>
      </c>
      <c r="F295" s="342">
        <v>217400.0</v>
      </c>
      <c r="G295" s="342">
        <f t="shared" si="2"/>
        <v>0</v>
      </c>
      <c r="H295" s="228" t="s">
        <v>4287</v>
      </c>
      <c r="I295" s="360" t="s">
        <v>4020</v>
      </c>
      <c r="J295" s="438"/>
    </row>
    <row r="296">
      <c r="A296" s="338">
        <v>288.0</v>
      </c>
      <c r="B296" s="338">
        <v>1100288.0</v>
      </c>
      <c r="C296" s="339" t="s">
        <v>5753</v>
      </c>
      <c r="D296" s="345" t="s">
        <v>73</v>
      </c>
      <c r="E296" s="346">
        <v>289000.0</v>
      </c>
      <c r="F296" s="343">
        <v>289000.0</v>
      </c>
      <c r="G296" s="343">
        <f t="shared" si="2"/>
        <v>0</v>
      </c>
      <c r="H296" s="230" t="s">
        <v>4899</v>
      </c>
      <c r="I296" s="359" t="s">
        <v>3928</v>
      </c>
      <c r="J296" s="331"/>
    </row>
    <row r="297">
      <c r="A297" s="338">
        <v>289.0</v>
      </c>
      <c r="B297" s="338">
        <v>1100289.0</v>
      </c>
      <c r="C297" s="339" t="s">
        <v>4475</v>
      </c>
      <c r="D297" s="345" t="s">
        <v>73</v>
      </c>
      <c r="E297" s="341">
        <v>125000.0</v>
      </c>
      <c r="F297" s="342">
        <v>125000.0</v>
      </c>
      <c r="G297" s="342">
        <f t="shared" si="2"/>
        <v>0</v>
      </c>
      <c r="H297" s="228" t="s">
        <v>4245</v>
      </c>
      <c r="I297" s="360" t="s">
        <v>4020</v>
      </c>
      <c r="J297" s="438"/>
    </row>
    <row r="298">
      <c r="A298" s="338">
        <v>290.0</v>
      </c>
      <c r="B298" s="338">
        <v>1100290.0</v>
      </c>
      <c r="C298" s="339" t="s">
        <v>4171</v>
      </c>
      <c r="D298" s="345" t="s">
        <v>73</v>
      </c>
      <c r="E298" s="346">
        <v>185000.0</v>
      </c>
      <c r="F298" s="343">
        <v>185000.0</v>
      </c>
      <c r="G298" s="343">
        <f t="shared" si="2"/>
        <v>0</v>
      </c>
      <c r="H298" s="230" t="s">
        <v>4168</v>
      </c>
      <c r="I298" s="359" t="s">
        <v>3660</v>
      </c>
      <c r="J298" s="331"/>
    </row>
    <row r="299">
      <c r="A299" s="338">
        <v>291.0</v>
      </c>
      <c r="B299" s="338">
        <v>1100291.0</v>
      </c>
      <c r="C299" s="339" t="s">
        <v>4931</v>
      </c>
      <c r="D299" s="345" t="s">
        <v>73</v>
      </c>
      <c r="E299" s="341">
        <v>294857.0</v>
      </c>
      <c r="F299" s="342">
        <v>294857.0</v>
      </c>
      <c r="G299" s="342">
        <f t="shared" si="2"/>
        <v>0</v>
      </c>
      <c r="H299" s="228" t="s">
        <v>2324</v>
      </c>
      <c r="I299" s="360" t="s">
        <v>3928</v>
      </c>
      <c r="J299" s="432"/>
    </row>
    <row r="300">
      <c r="A300" s="338">
        <v>292.0</v>
      </c>
      <c r="B300" s="338">
        <v>1100292.0</v>
      </c>
      <c r="C300" s="339" t="s">
        <v>5021</v>
      </c>
      <c r="D300" s="345" t="s">
        <v>73</v>
      </c>
      <c r="E300" s="346">
        <v>294400.0</v>
      </c>
      <c r="F300" s="343">
        <v>294400.0</v>
      </c>
      <c r="G300" s="343">
        <f t="shared" si="2"/>
        <v>0</v>
      </c>
      <c r="H300" s="230" t="s">
        <v>2324</v>
      </c>
      <c r="I300" s="359" t="s">
        <v>3928</v>
      </c>
      <c r="J300" s="331"/>
    </row>
    <row r="301">
      <c r="A301" s="338">
        <v>293.0</v>
      </c>
      <c r="B301" s="338">
        <v>1100293.0</v>
      </c>
      <c r="C301" s="339" t="s">
        <v>3814</v>
      </c>
      <c r="D301" s="464" t="s">
        <v>73</v>
      </c>
      <c r="E301" s="341">
        <v>100000.0</v>
      </c>
      <c r="F301" s="342">
        <v>100000.0</v>
      </c>
      <c r="G301" s="342">
        <f t="shared" si="2"/>
        <v>0</v>
      </c>
      <c r="H301" s="228" t="s">
        <v>2324</v>
      </c>
      <c r="I301" s="360" t="s">
        <v>3587</v>
      </c>
      <c r="J301" s="432"/>
    </row>
    <row r="302">
      <c r="A302" s="338">
        <v>294.0</v>
      </c>
      <c r="B302" s="338">
        <v>1100294.0</v>
      </c>
      <c r="C302" s="339" t="s">
        <v>4841</v>
      </c>
      <c r="D302" s="345" t="s">
        <v>73</v>
      </c>
      <c r="E302" s="346">
        <v>65000.0</v>
      </c>
      <c r="F302" s="343">
        <v>65000.0</v>
      </c>
      <c r="G302" s="343">
        <f t="shared" si="2"/>
        <v>0</v>
      </c>
      <c r="H302" s="230" t="s">
        <v>2446</v>
      </c>
      <c r="I302" s="359" t="s">
        <v>3587</v>
      </c>
      <c r="J302" s="331"/>
    </row>
    <row r="303">
      <c r="A303" s="429">
        <v>295.0</v>
      </c>
      <c r="B303" s="429">
        <v>1100295.0</v>
      </c>
      <c r="C303" s="456" t="s">
        <v>7433</v>
      </c>
      <c r="D303" s="439" t="s">
        <v>71</v>
      </c>
      <c r="E303" s="341">
        <v>750000.0</v>
      </c>
      <c r="F303" s="342">
        <v>585000.0</v>
      </c>
      <c r="G303" s="342">
        <f t="shared" si="2"/>
        <v>165000</v>
      </c>
      <c r="H303" s="228" t="s">
        <v>5251</v>
      </c>
      <c r="I303" s="360" t="s">
        <v>4020</v>
      </c>
      <c r="J303" s="432"/>
    </row>
    <row r="304">
      <c r="A304" s="338">
        <v>296.0</v>
      </c>
      <c r="B304" s="338">
        <v>1100296.0</v>
      </c>
      <c r="C304" s="339" t="s">
        <v>5250</v>
      </c>
      <c r="D304" s="345" t="s">
        <v>73</v>
      </c>
      <c r="E304" s="346">
        <v>265340.0</v>
      </c>
      <c r="F304" s="343">
        <v>265340.0</v>
      </c>
      <c r="G304" s="343">
        <f t="shared" si="2"/>
        <v>0</v>
      </c>
      <c r="H304" s="230" t="s">
        <v>5251</v>
      </c>
      <c r="I304" s="359" t="s">
        <v>3928</v>
      </c>
      <c r="J304" s="331"/>
    </row>
    <row r="305">
      <c r="A305" s="338">
        <v>297.0</v>
      </c>
      <c r="B305" s="338">
        <v>1100297.0</v>
      </c>
      <c r="C305" s="339" t="s">
        <v>4570</v>
      </c>
      <c r="D305" s="345" t="s">
        <v>73</v>
      </c>
      <c r="E305" s="341">
        <v>200000.0</v>
      </c>
      <c r="F305" s="342">
        <v>200000.0</v>
      </c>
      <c r="G305" s="342">
        <f t="shared" si="2"/>
        <v>0</v>
      </c>
      <c r="H305" s="228" t="s">
        <v>3073</v>
      </c>
      <c r="I305" s="360" t="s">
        <v>3546</v>
      </c>
      <c r="J305" s="432"/>
    </row>
    <row r="306">
      <c r="A306" s="338">
        <v>298.0</v>
      </c>
      <c r="B306" s="338">
        <v>1100298.0</v>
      </c>
      <c r="C306" s="339" t="s">
        <v>5146</v>
      </c>
      <c r="D306" s="345" t="s">
        <v>73</v>
      </c>
      <c r="E306" s="346">
        <v>200000.0</v>
      </c>
      <c r="F306" s="343">
        <v>200000.0</v>
      </c>
      <c r="G306" s="343">
        <f t="shared" si="2"/>
        <v>0</v>
      </c>
      <c r="H306" s="230" t="s">
        <v>3073</v>
      </c>
      <c r="I306" s="359" t="s">
        <v>3546</v>
      </c>
      <c r="J306" s="331"/>
    </row>
    <row r="307">
      <c r="A307" s="338">
        <v>299.0</v>
      </c>
      <c r="B307" s="338">
        <v>1100299.0</v>
      </c>
      <c r="C307" s="339" t="s">
        <v>4478</v>
      </c>
      <c r="D307" s="345" t="s">
        <v>73</v>
      </c>
      <c r="E307" s="341">
        <v>175000.0</v>
      </c>
      <c r="F307" s="342">
        <v>175000.0</v>
      </c>
      <c r="G307" s="342">
        <f t="shared" si="2"/>
        <v>0</v>
      </c>
      <c r="H307" s="228" t="s">
        <v>4144</v>
      </c>
      <c r="I307" s="360" t="s">
        <v>4479</v>
      </c>
      <c r="J307" s="432"/>
    </row>
    <row r="308">
      <c r="A308" s="338">
        <v>300.0</v>
      </c>
      <c r="B308" s="338">
        <v>1100300.0</v>
      </c>
      <c r="C308" s="339" t="s">
        <v>4066</v>
      </c>
      <c r="D308" s="345" t="s">
        <v>73</v>
      </c>
      <c r="E308" s="346">
        <v>20000.0</v>
      </c>
      <c r="F308" s="343">
        <v>20000.0</v>
      </c>
      <c r="G308" s="343">
        <f t="shared" si="2"/>
        <v>0</v>
      </c>
      <c r="H308" s="230" t="s">
        <v>4067</v>
      </c>
      <c r="I308" s="359" t="s">
        <v>3660</v>
      </c>
      <c r="J308" s="437"/>
    </row>
  </sheetData>
  <autoFilter ref="$A$8:$J$308"/>
  <mergeCells count="2">
    <mergeCell ref="A1:J3"/>
    <mergeCell ref="E4:G4"/>
  </mergeCells>
  <conditionalFormatting sqref="J4:J308 D13 D91:D93 D122:D123 D237 D240 D249:D250 D259 D301">
    <cfRule type="containsText" dxfId="2" priority="1" operator="containsText" text="TRUE">
      <formula>NOT(ISERROR(SEARCH(("TRUE"),(J4))))</formula>
    </cfRule>
  </conditionalFormatting>
  <conditionalFormatting sqref="J4:J308 D13 D91:D93 D122:D123 D237 D240 D249:D250 D259 D301">
    <cfRule type="containsText" dxfId="1" priority="2" operator="containsText" text="FALSE">
      <formula>NOT(ISERROR(SEARCH(("FALSE"),(J4))))</formula>
    </cfRule>
  </conditionalFormatting>
  <conditionalFormatting sqref="A7:J7">
    <cfRule type="colorScale" priority="3">
      <colorScale>
        <cfvo type="min"/>
        <cfvo type="percentile" val="50"/>
        <cfvo type="max"/>
        <color rgb="FFE67C73"/>
        <color rgb="FFFFFFFF"/>
        <color rgb="FF57BB8A"/>
      </colorScale>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H23"/>
    <hyperlink r:id="rId18" ref="C24"/>
    <hyperlink r:id="rId19" ref="C25"/>
    <hyperlink r:id="rId20" ref="C26"/>
    <hyperlink r:id="rId21" ref="C27"/>
    <hyperlink r:id="rId22" ref="C28"/>
    <hyperlink r:id="rId23" ref="C29"/>
    <hyperlink r:id="rId24" ref="C30"/>
    <hyperlink r:id="rId25" ref="C31"/>
    <hyperlink r:id="rId26" ref="C32"/>
    <hyperlink r:id="rId27" ref="C33"/>
    <hyperlink r:id="rId28" ref="C34"/>
    <hyperlink r:id="rId29" ref="C35"/>
    <hyperlink r:id="rId30" ref="C36"/>
    <hyperlink r:id="rId31" ref="C37"/>
    <hyperlink r:id="rId32" ref="C38"/>
    <hyperlink r:id="rId33" ref="C39"/>
    <hyperlink r:id="rId34" ref="C40"/>
    <hyperlink r:id="rId35" ref="C41"/>
    <hyperlink r:id="rId36" ref="C42"/>
    <hyperlink r:id="rId37" ref="C43"/>
    <hyperlink r:id="rId38" ref="C44"/>
    <hyperlink r:id="rId39" ref="C45"/>
    <hyperlink r:id="rId40" ref="C46"/>
    <hyperlink r:id="rId41" ref="C47"/>
    <hyperlink r:id="rId42" ref="C48"/>
    <hyperlink r:id="rId43" ref="C49"/>
    <hyperlink r:id="rId44" ref="C50"/>
    <hyperlink r:id="rId45" ref="C51"/>
    <hyperlink r:id="rId46" ref="C52"/>
    <hyperlink r:id="rId47" ref="C53"/>
    <hyperlink r:id="rId48" ref="C54"/>
    <hyperlink r:id="rId49" ref="C55"/>
    <hyperlink r:id="rId50" ref="C56"/>
    <hyperlink r:id="rId51" ref="C57"/>
    <hyperlink r:id="rId52" ref="C58"/>
    <hyperlink r:id="rId53" ref="C59"/>
    <hyperlink r:id="rId54" ref="C60"/>
    <hyperlink r:id="rId55" ref="C61"/>
    <hyperlink r:id="rId56" ref="C62"/>
    <hyperlink r:id="rId57" ref="C63"/>
    <hyperlink r:id="rId58" ref="C64"/>
    <hyperlink r:id="rId59" ref="C65"/>
    <hyperlink r:id="rId60" ref="C66"/>
    <hyperlink r:id="rId61" ref="C67"/>
    <hyperlink r:id="rId62" ref="C68"/>
    <hyperlink r:id="rId63" ref="C69"/>
    <hyperlink r:id="rId64" ref="C70"/>
    <hyperlink r:id="rId65" ref="C71"/>
    <hyperlink r:id="rId66" ref="C72"/>
    <hyperlink r:id="rId67" ref="C73"/>
    <hyperlink r:id="rId68" ref="C74"/>
    <hyperlink r:id="rId69" ref="C75"/>
    <hyperlink r:id="rId70" ref="C76"/>
    <hyperlink r:id="rId71" ref="C77"/>
    <hyperlink r:id="rId72" ref="C78"/>
    <hyperlink r:id="rId73" ref="C79"/>
    <hyperlink r:id="rId74" ref="C80"/>
    <hyperlink r:id="rId75" ref="C81"/>
    <hyperlink r:id="rId76" ref="C82"/>
    <hyperlink r:id="rId77" ref="C83"/>
    <hyperlink r:id="rId78" ref="C84"/>
    <hyperlink r:id="rId79" ref="C85"/>
    <hyperlink r:id="rId80" ref="C86"/>
    <hyperlink r:id="rId81" ref="C87"/>
    <hyperlink r:id="rId82" ref="C88"/>
    <hyperlink r:id="rId83" ref="C89"/>
    <hyperlink r:id="rId84" ref="C90"/>
    <hyperlink r:id="rId85" ref="C91"/>
    <hyperlink r:id="rId86" ref="C92"/>
    <hyperlink r:id="rId87" ref="C93"/>
    <hyperlink r:id="rId88" ref="C94"/>
    <hyperlink r:id="rId89" ref="C95"/>
    <hyperlink r:id="rId90" ref="C96"/>
    <hyperlink r:id="rId91" ref="C97"/>
    <hyperlink r:id="rId92" ref="C98"/>
    <hyperlink r:id="rId93" ref="C99"/>
    <hyperlink r:id="rId94" ref="C100"/>
    <hyperlink r:id="rId95" ref="C101"/>
    <hyperlink r:id="rId96" ref="C102"/>
    <hyperlink r:id="rId97" ref="C103"/>
    <hyperlink r:id="rId98" ref="C104"/>
    <hyperlink r:id="rId99" ref="C105"/>
    <hyperlink r:id="rId100" ref="C106"/>
    <hyperlink r:id="rId101" ref="C107"/>
    <hyperlink r:id="rId102" ref="C108"/>
    <hyperlink r:id="rId103" ref="C109"/>
    <hyperlink r:id="rId104" ref="C110"/>
    <hyperlink r:id="rId105" ref="C111"/>
    <hyperlink r:id="rId106" ref="C112"/>
    <hyperlink r:id="rId107" ref="C113"/>
    <hyperlink r:id="rId108" ref="C114"/>
    <hyperlink r:id="rId109" ref="C115"/>
    <hyperlink r:id="rId110" ref="C116"/>
    <hyperlink r:id="rId111" ref="C117"/>
    <hyperlink r:id="rId112" ref="C118"/>
    <hyperlink r:id="rId113" ref="C119"/>
    <hyperlink r:id="rId114" ref="C120"/>
    <hyperlink r:id="rId115" ref="C121"/>
    <hyperlink r:id="rId116" ref="C122"/>
    <hyperlink r:id="rId117" ref="C123"/>
    <hyperlink r:id="rId118" ref="C124"/>
    <hyperlink r:id="rId119" ref="C125"/>
    <hyperlink r:id="rId120" ref="C126"/>
    <hyperlink r:id="rId121" ref="C127"/>
    <hyperlink r:id="rId122" ref="C128"/>
    <hyperlink r:id="rId123" ref="C129"/>
    <hyperlink r:id="rId124" ref="C130"/>
    <hyperlink r:id="rId125" ref="C131"/>
    <hyperlink r:id="rId126" ref="C132"/>
    <hyperlink r:id="rId127" ref="C133"/>
    <hyperlink r:id="rId128" ref="C134"/>
    <hyperlink r:id="rId129" ref="C135"/>
    <hyperlink r:id="rId130" ref="C136"/>
    <hyperlink r:id="rId131" ref="C137"/>
    <hyperlink r:id="rId132" ref="C138"/>
    <hyperlink r:id="rId133" ref="C139"/>
    <hyperlink r:id="rId134" ref="C140"/>
    <hyperlink r:id="rId135" ref="C141"/>
    <hyperlink r:id="rId136" ref="C142"/>
    <hyperlink r:id="rId137" ref="C143"/>
    <hyperlink r:id="rId138" ref="C144"/>
    <hyperlink r:id="rId139" ref="C145"/>
    <hyperlink r:id="rId140" ref="C146"/>
    <hyperlink r:id="rId141" ref="C147"/>
    <hyperlink r:id="rId142" ref="C148"/>
    <hyperlink r:id="rId143" ref="C149"/>
    <hyperlink r:id="rId144" ref="C150"/>
    <hyperlink r:id="rId145" ref="C151"/>
    <hyperlink r:id="rId146" ref="C152"/>
    <hyperlink r:id="rId147" ref="C153"/>
    <hyperlink r:id="rId148" ref="C154"/>
    <hyperlink r:id="rId149" ref="C155"/>
    <hyperlink r:id="rId150" ref="C156"/>
    <hyperlink r:id="rId151" ref="C157"/>
    <hyperlink r:id="rId152" ref="C158"/>
    <hyperlink r:id="rId153" ref="C159"/>
    <hyperlink r:id="rId154" ref="C160"/>
    <hyperlink r:id="rId155" ref="C161"/>
    <hyperlink r:id="rId156" ref="C162"/>
    <hyperlink r:id="rId157" ref="C163"/>
    <hyperlink r:id="rId158" ref="C164"/>
    <hyperlink r:id="rId159" ref="C165"/>
    <hyperlink r:id="rId160" ref="C166"/>
    <hyperlink r:id="rId161" ref="C167"/>
    <hyperlink r:id="rId162" ref="C168"/>
    <hyperlink r:id="rId163" ref="C169"/>
    <hyperlink r:id="rId164" ref="C170"/>
    <hyperlink r:id="rId165" ref="C171"/>
    <hyperlink r:id="rId166" ref="C172"/>
    <hyperlink r:id="rId167" ref="C173"/>
    <hyperlink r:id="rId168" ref="C174"/>
    <hyperlink r:id="rId169" ref="C175"/>
    <hyperlink r:id="rId170" ref="C176"/>
    <hyperlink r:id="rId171" ref="C177"/>
    <hyperlink r:id="rId172" ref="C178"/>
    <hyperlink r:id="rId173" ref="C179"/>
    <hyperlink r:id="rId174" ref="C180"/>
    <hyperlink r:id="rId175" ref="C181"/>
    <hyperlink r:id="rId176" ref="C182"/>
    <hyperlink r:id="rId177" ref="C183"/>
    <hyperlink r:id="rId178" ref="C184"/>
    <hyperlink r:id="rId179" ref="C185"/>
    <hyperlink r:id="rId180" ref="C186"/>
    <hyperlink r:id="rId181" ref="C187"/>
    <hyperlink r:id="rId182" ref="C188"/>
    <hyperlink r:id="rId183" ref="C189"/>
    <hyperlink r:id="rId184" ref="C190"/>
    <hyperlink r:id="rId185" ref="C191"/>
    <hyperlink r:id="rId186" ref="C192"/>
    <hyperlink r:id="rId187" ref="C193"/>
    <hyperlink r:id="rId188" ref="C194"/>
    <hyperlink r:id="rId189" ref="C195"/>
    <hyperlink r:id="rId190" ref="C196"/>
    <hyperlink r:id="rId191" ref="C197"/>
    <hyperlink r:id="rId192" ref="C198"/>
    <hyperlink r:id="rId193" ref="C199"/>
    <hyperlink r:id="rId194" ref="C200"/>
    <hyperlink r:id="rId195" ref="C201"/>
    <hyperlink r:id="rId196" ref="C202"/>
    <hyperlink r:id="rId197" ref="C203"/>
    <hyperlink r:id="rId198" ref="C204"/>
    <hyperlink r:id="rId199" ref="C205"/>
    <hyperlink r:id="rId200" ref="C206"/>
    <hyperlink r:id="rId201" ref="C207"/>
    <hyperlink r:id="rId202" ref="C208"/>
    <hyperlink r:id="rId203" ref="C209"/>
    <hyperlink r:id="rId204" ref="C210"/>
    <hyperlink r:id="rId205" ref="C211"/>
    <hyperlink r:id="rId206" ref="C212"/>
    <hyperlink r:id="rId207" ref="C213"/>
    <hyperlink r:id="rId208" ref="C214"/>
    <hyperlink r:id="rId209" ref="C215"/>
    <hyperlink r:id="rId210" ref="C216"/>
    <hyperlink r:id="rId211" ref="C217"/>
    <hyperlink r:id="rId212" ref="C218"/>
    <hyperlink r:id="rId213" ref="C219"/>
    <hyperlink r:id="rId214" ref="C220"/>
    <hyperlink r:id="rId215" ref="C221"/>
    <hyperlink r:id="rId216" ref="C222"/>
    <hyperlink r:id="rId217" ref="C223"/>
    <hyperlink r:id="rId218" ref="C224"/>
    <hyperlink r:id="rId219" ref="C225"/>
    <hyperlink r:id="rId220" ref="C226"/>
    <hyperlink r:id="rId221" ref="C227"/>
    <hyperlink r:id="rId222" ref="C228"/>
    <hyperlink r:id="rId223" ref="C229"/>
    <hyperlink r:id="rId224" ref="C230"/>
    <hyperlink r:id="rId225" ref="C231"/>
    <hyperlink r:id="rId226" ref="C232"/>
    <hyperlink r:id="rId227" ref="C233"/>
    <hyperlink r:id="rId228" ref="C234"/>
    <hyperlink r:id="rId229" ref="C235"/>
    <hyperlink r:id="rId230" ref="C236"/>
    <hyperlink r:id="rId231" ref="C237"/>
    <hyperlink r:id="rId232" ref="C238"/>
    <hyperlink r:id="rId233" ref="C239"/>
    <hyperlink r:id="rId234" ref="C240"/>
    <hyperlink r:id="rId235" ref="C241"/>
    <hyperlink r:id="rId236" ref="C242"/>
    <hyperlink r:id="rId237" ref="C243"/>
    <hyperlink r:id="rId238" ref="C244"/>
    <hyperlink r:id="rId239" ref="C245"/>
    <hyperlink r:id="rId240" ref="C246"/>
    <hyperlink r:id="rId241" ref="C247"/>
    <hyperlink r:id="rId242" ref="C248"/>
    <hyperlink r:id="rId243" ref="C249"/>
    <hyperlink r:id="rId244" ref="C250"/>
    <hyperlink r:id="rId245" ref="C251"/>
    <hyperlink r:id="rId246" ref="C252"/>
    <hyperlink r:id="rId247" ref="C253"/>
    <hyperlink r:id="rId248" ref="C254"/>
    <hyperlink r:id="rId249" ref="C255"/>
    <hyperlink r:id="rId250" ref="C256"/>
    <hyperlink r:id="rId251" ref="C257"/>
    <hyperlink r:id="rId252" ref="C258"/>
    <hyperlink r:id="rId253" ref="C259"/>
    <hyperlink r:id="rId254" ref="C260"/>
    <hyperlink r:id="rId255" ref="C261"/>
    <hyperlink r:id="rId256" ref="C262"/>
    <hyperlink r:id="rId257" ref="C263"/>
    <hyperlink r:id="rId258" ref="C264"/>
    <hyperlink r:id="rId259" ref="C265"/>
    <hyperlink r:id="rId260" ref="C266"/>
    <hyperlink r:id="rId261" ref="C267"/>
    <hyperlink r:id="rId262" ref="C268"/>
    <hyperlink r:id="rId263" ref="C269"/>
    <hyperlink r:id="rId264" ref="C270"/>
    <hyperlink r:id="rId265" ref="C271"/>
    <hyperlink r:id="rId266" ref="C272"/>
    <hyperlink r:id="rId267" ref="C273"/>
    <hyperlink r:id="rId268" ref="C274"/>
    <hyperlink r:id="rId269" ref="C275"/>
    <hyperlink r:id="rId270" ref="C276"/>
    <hyperlink r:id="rId271" ref="C277"/>
    <hyperlink r:id="rId272" ref="C278"/>
    <hyperlink r:id="rId273" ref="C279"/>
    <hyperlink r:id="rId274" ref="C280"/>
    <hyperlink r:id="rId275" ref="C281"/>
    <hyperlink r:id="rId276" ref="C282"/>
    <hyperlink r:id="rId277" ref="C283"/>
    <hyperlink r:id="rId278" ref="C284"/>
    <hyperlink r:id="rId279" ref="C285"/>
    <hyperlink r:id="rId280" ref="C286"/>
    <hyperlink r:id="rId281" ref="C287"/>
    <hyperlink r:id="rId282" ref="C288"/>
    <hyperlink r:id="rId283" ref="C289"/>
    <hyperlink r:id="rId284" ref="C290"/>
    <hyperlink r:id="rId285" ref="C291"/>
    <hyperlink r:id="rId286" ref="C292"/>
    <hyperlink r:id="rId287" ref="C293"/>
    <hyperlink r:id="rId288" ref="C294"/>
    <hyperlink r:id="rId289" ref="C295"/>
    <hyperlink r:id="rId290" ref="C296"/>
    <hyperlink r:id="rId291" ref="C297"/>
    <hyperlink r:id="rId292" ref="C298"/>
    <hyperlink r:id="rId293" ref="C299"/>
    <hyperlink r:id="rId294" ref="C300"/>
    <hyperlink r:id="rId295" ref="C301"/>
    <hyperlink r:id="rId296" ref="C302"/>
    <hyperlink r:id="rId297" ref="C303"/>
    <hyperlink r:id="rId298" ref="C304"/>
    <hyperlink r:id="rId299" ref="C305"/>
    <hyperlink r:id="rId300" ref="C306"/>
    <hyperlink r:id="rId301" ref="C307"/>
    <hyperlink r:id="rId302" ref="C308"/>
  </hyperlinks>
  <drawing r:id="rId30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4.88"/>
    <col customWidth="1" min="2" max="2" width="12.5"/>
    <col customWidth="1" min="3" max="3" width="46.63"/>
    <col customWidth="1" min="4" max="4" width="12.75"/>
    <col customWidth="1" min="5" max="6" width="14.5"/>
    <col customWidth="1" min="7" max="7" width="15.13"/>
    <col customWidth="1" min="8" max="8" width="21.38"/>
    <col customWidth="1" min="9" max="9" width="35.75"/>
    <col customWidth="1" min="10" max="10" width="11.38"/>
    <col customWidth="1" min="11" max="11" width="11.0"/>
  </cols>
  <sheetData>
    <row r="1">
      <c r="A1" s="1" t="s">
        <v>7434</v>
      </c>
      <c r="B1" s="2"/>
      <c r="C1" s="2"/>
      <c r="D1" s="2"/>
      <c r="E1" s="2"/>
      <c r="F1" s="2"/>
      <c r="G1" s="2"/>
      <c r="H1" s="2"/>
      <c r="I1" s="2"/>
      <c r="J1" s="2"/>
      <c r="K1" s="2"/>
    </row>
    <row r="2">
      <c r="A2" s="4"/>
    </row>
    <row r="3">
      <c r="A3" s="6"/>
      <c r="B3" s="7"/>
      <c r="C3" s="7"/>
      <c r="D3" s="7"/>
      <c r="E3" s="7"/>
      <c r="F3" s="7"/>
      <c r="G3" s="7"/>
      <c r="H3" s="7"/>
      <c r="I3" s="7"/>
      <c r="J3" s="7"/>
      <c r="K3" s="7"/>
    </row>
    <row r="4">
      <c r="A4" s="404"/>
      <c r="B4" s="405"/>
      <c r="C4" s="406" t="s">
        <v>7435</v>
      </c>
      <c r="D4" s="407"/>
      <c r="E4" s="408" t="s">
        <v>6787</v>
      </c>
      <c r="F4" s="409"/>
      <c r="G4" s="410"/>
      <c r="H4" s="411"/>
      <c r="I4" s="411"/>
      <c r="J4" s="411"/>
      <c r="K4" s="411"/>
    </row>
    <row r="5">
      <c r="A5" s="412" t="s">
        <v>85</v>
      </c>
      <c r="B5" s="413" t="s">
        <v>6788</v>
      </c>
      <c r="C5" s="413" t="s">
        <v>6789</v>
      </c>
      <c r="D5" s="414" t="s">
        <v>88</v>
      </c>
      <c r="E5" s="414" t="s">
        <v>89</v>
      </c>
      <c r="F5" s="414" t="s">
        <v>90</v>
      </c>
      <c r="G5" s="414" t="s">
        <v>91</v>
      </c>
      <c r="H5" s="415" t="s">
        <v>92</v>
      </c>
      <c r="I5" s="413" t="s">
        <v>6790</v>
      </c>
      <c r="J5" s="415" t="s">
        <v>7436</v>
      </c>
      <c r="K5" s="415" t="s">
        <v>7436</v>
      </c>
    </row>
    <row r="6">
      <c r="A6" s="416"/>
      <c r="B6" s="417"/>
      <c r="C6" s="418"/>
      <c r="D6" s="419"/>
      <c r="E6" s="420">
        <f t="shared" ref="E6:G6" si="1">SUM(E9:E200)</f>
        <v>50857438</v>
      </c>
      <c r="F6" s="420">
        <f t="shared" si="1"/>
        <v>44470208.9</v>
      </c>
      <c r="G6" s="420">
        <f t="shared" si="1"/>
        <v>6387229.1</v>
      </c>
      <c r="H6" s="418"/>
      <c r="I6" s="418"/>
      <c r="J6" s="421" t="s">
        <v>7437</v>
      </c>
      <c r="K6" s="421" t="s">
        <v>7438</v>
      </c>
    </row>
    <row r="7">
      <c r="A7" s="422"/>
      <c r="B7" s="423"/>
      <c r="C7" s="424" t="s">
        <v>7329</v>
      </c>
      <c r="D7" s="425"/>
      <c r="E7" s="425"/>
      <c r="F7" s="425"/>
      <c r="G7" s="425"/>
      <c r="H7" s="423"/>
      <c r="I7" s="465">
        <f>Average(J7:K7)</f>
        <v>0.7146596859</v>
      </c>
      <c r="J7" s="426">
        <f t="shared" ref="J7:K7" si="2">J8/($C$8 - (COUNTIF(J9:J200, "COMPLETED")+COUNTIF(J9:J200, "")))</f>
        <v>0.7434554974</v>
      </c>
      <c r="K7" s="426">
        <f t="shared" si="2"/>
        <v>0.6858638743</v>
      </c>
    </row>
    <row r="8">
      <c r="A8" s="416"/>
      <c r="B8" s="417"/>
      <c r="C8" s="427">
        <f>Counta(C9:C200)</f>
        <v>192</v>
      </c>
      <c r="D8" s="419"/>
      <c r="E8" s="419"/>
      <c r="F8" s="419"/>
      <c r="G8" s="419"/>
      <c r="H8" s="417"/>
      <c r="I8" s="417"/>
      <c r="J8" s="428">
        <f t="shared" ref="J8:K8" si="3">COUNTIF(J9:J200, TRUE)</f>
        <v>142</v>
      </c>
      <c r="K8" s="428">
        <f t="shared" si="3"/>
        <v>131</v>
      </c>
    </row>
    <row r="9">
      <c r="A9" s="338">
        <v>1.0</v>
      </c>
      <c r="B9" s="338">
        <v>1000001.0</v>
      </c>
      <c r="C9" s="339" t="s">
        <v>4486</v>
      </c>
      <c r="D9" s="345" t="s">
        <v>73</v>
      </c>
      <c r="E9" s="348">
        <v>17800.0</v>
      </c>
      <c r="F9" s="342">
        <v>17800.0</v>
      </c>
      <c r="G9" s="342">
        <f t="shared" ref="G9:G200" si="4">E9-F9</f>
        <v>0</v>
      </c>
      <c r="H9" s="228" t="s">
        <v>4487</v>
      </c>
      <c r="I9" s="360" t="s">
        <v>7439</v>
      </c>
      <c r="J9" s="432" t="b">
        <v>1</v>
      </c>
      <c r="K9" s="432" t="b">
        <v>0</v>
      </c>
    </row>
    <row r="10">
      <c r="A10" s="338">
        <v>2.0</v>
      </c>
      <c r="B10" s="338">
        <v>1000002.0</v>
      </c>
      <c r="C10" s="339" t="s">
        <v>3534</v>
      </c>
      <c r="D10" s="345" t="s">
        <v>73</v>
      </c>
      <c r="E10" s="349">
        <v>33000.0</v>
      </c>
      <c r="F10" s="343">
        <v>33000.0</v>
      </c>
      <c r="G10" s="343">
        <f t="shared" si="4"/>
        <v>0</v>
      </c>
      <c r="H10" s="230" t="s">
        <v>1745</v>
      </c>
      <c r="I10" s="359" t="s">
        <v>7440</v>
      </c>
      <c r="J10" s="331" t="b">
        <v>0</v>
      </c>
      <c r="K10" s="331" t="b">
        <v>1</v>
      </c>
    </row>
    <row r="11">
      <c r="A11" s="338">
        <v>3.0</v>
      </c>
      <c r="B11" s="338">
        <v>1000003.0</v>
      </c>
      <c r="C11" s="339" t="s">
        <v>3355</v>
      </c>
      <c r="D11" s="345" t="s">
        <v>73</v>
      </c>
      <c r="E11" s="348">
        <v>16500.0</v>
      </c>
      <c r="F11" s="342">
        <v>16500.0</v>
      </c>
      <c r="G11" s="342">
        <f t="shared" si="4"/>
        <v>0</v>
      </c>
      <c r="H11" s="228" t="s">
        <v>3356</v>
      </c>
      <c r="I11" s="360" t="s">
        <v>7440</v>
      </c>
      <c r="J11" s="432" t="b">
        <v>1</v>
      </c>
      <c r="K11" s="432" t="b">
        <v>1</v>
      </c>
    </row>
    <row r="12">
      <c r="A12" s="338">
        <v>4.0</v>
      </c>
      <c r="B12" s="338">
        <v>1000004.0</v>
      </c>
      <c r="C12" s="339" t="s">
        <v>3654</v>
      </c>
      <c r="D12" s="345" t="s">
        <v>73</v>
      </c>
      <c r="E12" s="349">
        <v>32000.0</v>
      </c>
      <c r="F12" s="343">
        <v>32000.0</v>
      </c>
      <c r="G12" s="343">
        <f t="shared" si="4"/>
        <v>0</v>
      </c>
      <c r="H12" s="230" t="s">
        <v>3655</v>
      </c>
      <c r="I12" s="359" t="s">
        <v>7439</v>
      </c>
      <c r="J12" s="331" t="b">
        <v>1</v>
      </c>
      <c r="K12" s="331" t="b">
        <v>0</v>
      </c>
    </row>
    <row r="13">
      <c r="A13" s="338">
        <v>5.0</v>
      </c>
      <c r="B13" s="338">
        <v>1000005.0</v>
      </c>
      <c r="C13" s="339" t="s">
        <v>3682</v>
      </c>
      <c r="D13" s="345" t="s">
        <v>73</v>
      </c>
      <c r="E13" s="348">
        <v>75000.0</v>
      </c>
      <c r="F13" s="342">
        <v>75000.0</v>
      </c>
      <c r="G13" s="342">
        <f t="shared" si="4"/>
        <v>0</v>
      </c>
      <c r="H13" s="228" t="s">
        <v>3683</v>
      </c>
      <c r="I13" s="360" t="s">
        <v>7441</v>
      </c>
      <c r="J13" s="432" t="b">
        <v>1</v>
      </c>
      <c r="K13" s="432" t="b">
        <v>1</v>
      </c>
    </row>
    <row r="14">
      <c r="A14" s="338">
        <v>6.0</v>
      </c>
      <c r="B14" s="338">
        <v>1000006.0</v>
      </c>
      <c r="C14" s="339" t="s">
        <v>3793</v>
      </c>
      <c r="D14" s="345" t="s">
        <v>73</v>
      </c>
      <c r="E14" s="349">
        <v>107500.0</v>
      </c>
      <c r="F14" s="343">
        <v>107500.0</v>
      </c>
      <c r="G14" s="343">
        <f t="shared" si="4"/>
        <v>0</v>
      </c>
      <c r="H14" s="230" t="s">
        <v>2622</v>
      </c>
      <c r="I14" s="359" t="s">
        <v>7442</v>
      </c>
      <c r="J14" s="331" t="b">
        <v>1</v>
      </c>
      <c r="K14" s="331" t="b">
        <v>1</v>
      </c>
    </row>
    <row r="15">
      <c r="A15" s="429">
        <v>7.0</v>
      </c>
      <c r="B15" s="429">
        <v>1000007.0</v>
      </c>
      <c r="C15" s="456" t="s">
        <v>7443</v>
      </c>
      <c r="D15" s="439" t="s">
        <v>71</v>
      </c>
      <c r="E15" s="348">
        <v>275000.0</v>
      </c>
      <c r="F15" s="342">
        <v>219999.98</v>
      </c>
      <c r="G15" s="342">
        <f t="shared" si="4"/>
        <v>55000.02</v>
      </c>
      <c r="H15" s="228" t="s">
        <v>7444</v>
      </c>
      <c r="I15" s="360" t="s">
        <v>7442</v>
      </c>
      <c r="J15" s="432" t="b">
        <v>0</v>
      </c>
      <c r="K15" s="432" t="b">
        <v>0</v>
      </c>
    </row>
    <row r="16">
      <c r="A16" s="338">
        <v>8.0</v>
      </c>
      <c r="B16" s="338">
        <v>1000008.0</v>
      </c>
      <c r="C16" s="339" t="s">
        <v>3997</v>
      </c>
      <c r="D16" s="345" t="s">
        <v>73</v>
      </c>
      <c r="E16" s="349">
        <v>448276.0</v>
      </c>
      <c r="F16" s="343">
        <v>448276.0</v>
      </c>
      <c r="G16" s="343">
        <f t="shared" si="4"/>
        <v>0</v>
      </c>
      <c r="H16" s="230" t="s">
        <v>102</v>
      </c>
      <c r="I16" s="359" t="s">
        <v>7441</v>
      </c>
      <c r="J16" s="331" t="b">
        <v>0</v>
      </c>
      <c r="K16" s="331" t="b">
        <v>0</v>
      </c>
    </row>
    <row r="17">
      <c r="A17" s="429">
        <v>9.0</v>
      </c>
      <c r="B17" s="429">
        <v>1000009.0</v>
      </c>
      <c r="C17" s="456" t="s">
        <v>7445</v>
      </c>
      <c r="D17" s="439" t="s">
        <v>71</v>
      </c>
      <c r="E17" s="348">
        <v>650000.0</v>
      </c>
      <c r="F17" s="342">
        <v>420000.0</v>
      </c>
      <c r="G17" s="342">
        <f t="shared" si="4"/>
        <v>230000</v>
      </c>
      <c r="H17" s="228" t="s">
        <v>102</v>
      </c>
      <c r="I17" s="360" t="s">
        <v>7441</v>
      </c>
      <c r="J17" s="432" t="b">
        <v>1</v>
      </c>
      <c r="K17" s="432" t="b">
        <v>1</v>
      </c>
    </row>
    <row r="18">
      <c r="A18" s="338">
        <v>10.0</v>
      </c>
      <c r="B18" s="338">
        <v>1000010.0</v>
      </c>
      <c r="C18" s="339" t="s">
        <v>3843</v>
      </c>
      <c r="D18" s="345" t="s">
        <v>73</v>
      </c>
      <c r="E18" s="349">
        <v>135500.0</v>
      </c>
      <c r="F18" s="343">
        <v>135500.0</v>
      </c>
      <c r="G18" s="343">
        <f t="shared" si="4"/>
        <v>0</v>
      </c>
      <c r="H18" s="230" t="s">
        <v>3844</v>
      </c>
      <c r="I18" s="359" t="s">
        <v>7446</v>
      </c>
      <c r="J18" s="331" t="b">
        <v>1</v>
      </c>
      <c r="K18" s="331" t="b">
        <v>1</v>
      </c>
    </row>
    <row r="19">
      <c r="A19" s="338">
        <v>11.0</v>
      </c>
      <c r="B19" s="338">
        <v>1000011.0</v>
      </c>
      <c r="C19" s="339" t="s">
        <v>4205</v>
      </c>
      <c r="D19" s="345" t="s">
        <v>73</v>
      </c>
      <c r="E19" s="348">
        <v>150000.0</v>
      </c>
      <c r="F19" s="342">
        <v>150000.0</v>
      </c>
      <c r="G19" s="342">
        <f t="shared" si="4"/>
        <v>0</v>
      </c>
      <c r="H19" s="228" t="s">
        <v>4206</v>
      </c>
      <c r="I19" s="360" t="s">
        <v>7447</v>
      </c>
      <c r="J19" s="432" t="b">
        <v>1</v>
      </c>
      <c r="K19" s="432" t="b">
        <v>1</v>
      </c>
    </row>
    <row r="20">
      <c r="A20" s="338">
        <v>12.0</v>
      </c>
      <c r="B20" s="338">
        <v>1000012.0</v>
      </c>
      <c r="C20" s="339" t="s">
        <v>4070</v>
      </c>
      <c r="D20" s="345" t="s">
        <v>73</v>
      </c>
      <c r="E20" s="349">
        <v>250000.0</v>
      </c>
      <c r="F20" s="343">
        <v>250000.0</v>
      </c>
      <c r="G20" s="343">
        <f t="shared" si="4"/>
        <v>0</v>
      </c>
      <c r="H20" s="230" t="s">
        <v>3844</v>
      </c>
      <c r="I20" s="359" t="s">
        <v>7441</v>
      </c>
      <c r="J20" s="331" t="b">
        <v>1</v>
      </c>
      <c r="K20" s="331" t="b">
        <v>1</v>
      </c>
    </row>
    <row r="21">
      <c r="A21" s="338">
        <v>13.0</v>
      </c>
      <c r="B21" s="338">
        <v>1000013.0</v>
      </c>
      <c r="C21" s="339" t="s">
        <v>3847</v>
      </c>
      <c r="D21" s="345" t="s">
        <v>73</v>
      </c>
      <c r="E21" s="348">
        <v>238374.0</v>
      </c>
      <c r="F21" s="342">
        <v>238374.0</v>
      </c>
      <c r="G21" s="342">
        <f t="shared" si="4"/>
        <v>0</v>
      </c>
      <c r="H21" s="228" t="s">
        <v>3848</v>
      </c>
      <c r="I21" s="360" t="s">
        <v>7447</v>
      </c>
      <c r="J21" s="432" t="b">
        <v>1</v>
      </c>
      <c r="K21" s="466" t="b">
        <v>1</v>
      </c>
    </row>
    <row r="22">
      <c r="A22" s="338">
        <v>14.0</v>
      </c>
      <c r="B22" s="338">
        <v>1000014.0</v>
      </c>
      <c r="C22" s="339" t="s">
        <v>3912</v>
      </c>
      <c r="D22" s="345" t="s">
        <v>73</v>
      </c>
      <c r="E22" s="349">
        <v>190000.0</v>
      </c>
      <c r="F22" s="343">
        <v>190000.0</v>
      </c>
      <c r="G22" s="343">
        <f t="shared" si="4"/>
        <v>0</v>
      </c>
      <c r="H22" s="230" t="s">
        <v>1502</v>
      </c>
      <c r="I22" s="359" t="s">
        <v>7448</v>
      </c>
      <c r="J22" s="331" t="b">
        <v>1</v>
      </c>
      <c r="K22" s="331" t="b">
        <v>1</v>
      </c>
    </row>
    <row r="23">
      <c r="A23" s="338">
        <v>15.0</v>
      </c>
      <c r="B23" s="338">
        <v>1000015.0</v>
      </c>
      <c r="C23" s="339" t="s">
        <v>4374</v>
      </c>
      <c r="D23" s="345" t="s">
        <v>73</v>
      </c>
      <c r="E23" s="348">
        <v>135500.0</v>
      </c>
      <c r="F23" s="342">
        <v>135500.0</v>
      </c>
      <c r="G23" s="342">
        <f t="shared" si="4"/>
        <v>0</v>
      </c>
      <c r="H23" s="228" t="s">
        <v>3844</v>
      </c>
      <c r="I23" s="360" t="s">
        <v>7442</v>
      </c>
      <c r="J23" s="432" t="b">
        <v>1</v>
      </c>
      <c r="K23" s="432" t="b">
        <v>0</v>
      </c>
    </row>
    <row r="24">
      <c r="A24" s="338">
        <v>16.0</v>
      </c>
      <c r="B24" s="338">
        <v>1000016.0</v>
      </c>
      <c r="C24" s="339" t="s">
        <v>3359</v>
      </c>
      <c r="D24" s="345" t="s">
        <v>73</v>
      </c>
      <c r="E24" s="349">
        <v>35000.0</v>
      </c>
      <c r="F24" s="343">
        <v>35000.0</v>
      </c>
      <c r="G24" s="343">
        <f t="shared" si="4"/>
        <v>0</v>
      </c>
      <c r="H24" s="230" t="s">
        <v>1154</v>
      </c>
      <c r="I24" s="359" t="s">
        <v>7441</v>
      </c>
      <c r="J24" s="331" t="b">
        <v>0</v>
      </c>
      <c r="K24" s="331" t="b">
        <v>0</v>
      </c>
    </row>
    <row r="25">
      <c r="A25" s="338">
        <v>17.0</v>
      </c>
      <c r="B25" s="338">
        <v>1000017.0</v>
      </c>
      <c r="C25" s="339" t="s">
        <v>3363</v>
      </c>
      <c r="D25" s="345" t="s">
        <v>73</v>
      </c>
      <c r="E25" s="348">
        <v>150000.0</v>
      </c>
      <c r="F25" s="342">
        <v>150000.0</v>
      </c>
      <c r="G25" s="342">
        <f t="shared" si="4"/>
        <v>0</v>
      </c>
      <c r="H25" s="228" t="s">
        <v>1154</v>
      </c>
      <c r="I25" s="360" t="s">
        <v>7441</v>
      </c>
      <c r="J25" s="432" t="b">
        <v>0</v>
      </c>
      <c r="K25" s="432" t="b">
        <v>0</v>
      </c>
    </row>
    <row r="26">
      <c r="A26" s="338">
        <v>18.0</v>
      </c>
      <c r="B26" s="338">
        <v>1000018.0</v>
      </c>
      <c r="C26" s="339" t="s">
        <v>4365</v>
      </c>
      <c r="D26" s="345" t="s">
        <v>73</v>
      </c>
      <c r="E26" s="349">
        <v>80520.0</v>
      </c>
      <c r="F26" s="343">
        <v>80520.0</v>
      </c>
      <c r="G26" s="343">
        <f t="shared" si="4"/>
        <v>0</v>
      </c>
      <c r="H26" s="230" t="s">
        <v>4331</v>
      </c>
      <c r="I26" s="359" t="s">
        <v>7449</v>
      </c>
      <c r="J26" s="331" t="b">
        <v>1</v>
      </c>
      <c r="K26" s="331" t="b">
        <v>1</v>
      </c>
    </row>
    <row r="27">
      <c r="A27" s="338">
        <v>19.0</v>
      </c>
      <c r="B27" s="338">
        <v>1000019.0</v>
      </c>
      <c r="C27" s="339" t="s">
        <v>3549</v>
      </c>
      <c r="D27" s="345" t="s">
        <v>73</v>
      </c>
      <c r="E27" s="348">
        <v>60129.0</v>
      </c>
      <c r="F27" s="342">
        <v>60129.0</v>
      </c>
      <c r="G27" s="342">
        <f t="shared" si="4"/>
        <v>0</v>
      </c>
      <c r="H27" s="228" t="s">
        <v>473</v>
      </c>
      <c r="I27" s="360" t="s">
        <v>7448</v>
      </c>
      <c r="J27" s="432" t="b">
        <v>1</v>
      </c>
      <c r="K27" s="432" t="b">
        <v>1</v>
      </c>
    </row>
    <row r="28">
      <c r="A28" s="338">
        <v>20.0</v>
      </c>
      <c r="B28" s="338">
        <v>1000020.0</v>
      </c>
      <c r="C28" s="339" t="s">
        <v>3376</v>
      </c>
      <c r="D28" s="345" t="s">
        <v>73</v>
      </c>
      <c r="E28" s="349">
        <v>35000.0</v>
      </c>
      <c r="F28" s="343">
        <v>35000.0</v>
      </c>
      <c r="G28" s="343">
        <f t="shared" si="4"/>
        <v>0</v>
      </c>
      <c r="H28" s="230" t="s">
        <v>1154</v>
      </c>
      <c r="I28" s="359" t="s">
        <v>7448</v>
      </c>
      <c r="J28" s="331" t="b">
        <v>0</v>
      </c>
      <c r="K28" s="331" t="b">
        <v>0</v>
      </c>
    </row>
    <row r="29">
      <c r="A29" s="338">
        <v>21.0</v>
      </c>
      <c r="B29" s="338">
        <v>1000021.0</v>
      </c>
      <c r="C29" s="339" t="s">
        <v>3775</v>
      </c>
      <c r="D29" s="345" t="s">
        <v>73</v>
      </c>
      <c r="E29" s="348">
        <v>69846.0</v>
      </c>
      <c r="F29" s="342">
        <v>69846.0</v>
      </c>
      <c r="G29" s="342">
        <f t="shared" si="4"/>
        <v>0</v>
      </c>
      <c r="H29" s="228" t="s">
        <v>2794</v>
      </c>
      <c r="I29" s="360" t="s">
        <v>7440</v>
      </c>
      <c r="J29" s="432" t="b">
        <v>1</v>
      </c>
      <c r="K29" s="432" t="b">
        <v>1</v>
      </c>
    </row>
    <row r="30">
      <c r="A30" s="338">
        <v>22.0</v>
      </c>
      <c r="B30" s="338">
        <v>1000022.0</v>
      </c>
      <c r="C30" s="339" t="s">
        <v>6103</v>
      </c>
      <c r="D30" s="345" t="s">
        <v>73</v>
      </c>
      <c r="E30" s="349">
        <v>240000.0</v>
      </c>
      <c r="F30" s="343">
        <v>240000.0</v>
      </c>
      <c r="G30" s="343">
        <f t="shared" si="4"/>
        <v>0</v>
      </c>
      <c r="H30" s="230" t="s">
        <v>3132</v>
      </c>
      <c r="I30" s="359" t="s">
        <v>7441</v>
      </c>
      <c r="J30" s="331" t="b">
        <v>1</v>
      </c>
      <c r="K30" s="331" t="b">
        <v>1</v>
      </c>
    </row>
    <row r="31">
      <c r="A31" s="338">
        <v>23.0</v>
      </c>
      <c r="B31" s="338">
        <v>1000023.0</v>
      </c>
      <c r="C31" s="339" t="s">
        <v>4826</v>
      </c>
      <c r="D31" s="345" t="s">
        <v>73</v>
      </c>
      <c r="E31" s="348">
        <v>15000.0</v>
      </c>
      <c r="F31" s="342">
        <v>15000.0</v>
      </c>
      <c r="G31" s="342">
        <f t="shared" si="4"/>
        <v>0</v>
      </c>
      <c r="H31" s="228" t="s">
        <v>4827</v>
      </c>
      <c r="I31" s="360" t="s">
        <v>7439</v>
      </c>
      <c r="J31" s="432" t="b">
        <v>1</v>
      </c>
      <c r="K31" s="432" t="b">
        <v>0</v>
      </c>
    </row>
    <row r="32">
      <c r="A32" s="433">
        <v>24.0</v>
      </c>
      <c r="B32" s="433">
        <v>1000024.0</v>
      </c>
      <c r="C32" s="457" t="s">
        <v>7450</v>
      </c>
      <c r="D32" s="444" t="s">
        <v>71</v>
      </c>
      <c r="E32" s="349">
        <v>36000.0</v>
      </c>
      <c r="F32" s="343">
        <v>21600.0</v>
      </c>
      <c r="G32" s="343">
        <f t="shared" si="4"/>
        <v>14400</v>
      </c>
      <c r="H32" s="230" t="s">
        <v>1444</v>
      </c>
      <c r="I32" s="359" t="s">
        <v>7439</v>
      </c>
      <c r="J32" s="331" t="b">
        <v>1</v>
      </c>
      <c r="K32" s="331" t="b">
        <v>1</v>
      </c>
    </row>
    <row r="33">
      <c r="A33" s="338">
        <v>25.0</v>
      </c>
      <c r="B33" s="338">
        <v>1000025.0</v>
      </c>
      <c r="C33" s="339" t="s">
        <v>3366</v>
      </c>
      <c r="D33" s="345" t="s">
        <v>73</v>
      </c>
      <c r="E33" s="348">
        <v>16940.0</v>
      </c>
      <c r="F33" s="342">
        <v>16940.0</v>
      </c>
      <c r="G33" s="342">
        <f t="shared" si="4"/>
        <v>0</v>
      </c>
      <c r="H33" s="228" t="s">
        <v>2219</v>
      </c>
      <c r="I33" s="360" t="s">
        <v>7440</v>
      </c>
      <c r="J33" s="432" t="b">
        <v>1</v>
      </c>
      <c r="K33" s="432" t="b">
        <v>1</v>
      </c>
    </row>
    <row r="34">
      <c r="A34" s="433">
        <v>26.0</v>
      </c>
      <c r="B34" s="433">
        <v>1000026.0</v>
      </c>
      <c r="C34" s="457" t="s">
        <v>7451</v>
      </c>
      <c r="D34" s="444" t="s">
        <v>71</v>
      </c>
      <c r="E34" s="349">
        <v>195000.0</v>
      </c>
      <c r="F34" s="343">
        <v>163500.0</v>
      </c>
      <c r="G34" s="343">
        <f t="shared" si="4"/>
        <v>31500</v>
      </c>
      <c r="H34" s="230" t="s">
        <v>3052</v>
      </c>
      <c r="I34" s="359" t="s">
        <v>7452</v>
      </c>
      <c r="J34" s="331" t="b">
        <v>1</v>
      </c>
      <c r="K34" s="331" t="b">
        <v>0</v>
      </c>
    </row>
    <row r="35">
      <c r="A35" s="338">
        <v>27.0</v>
      </c>
      <c r="B35" s="338">
        <v>1000027.0</v>
      </c>
      <c r="C35" s="339" t="s">
        <v>4029</v>
      </c>
      <c r="D35" s="345" t="s">
        <v>73</v>
      </c>
      <c r="E35" s="348">
        <v>39480.0</v>
      </c>
      <c r="F35" s="342">
        <v>39480.0</v>
      </c>
      <c r="G35" s="342">
        <f t="shared" si="4"/>
        <v>0</v>
      </c>
      <c r="H35" s="228" t="s">
        <v>4030</v>
      </c>
      <c r="I35" s="360" t="s">
        <v>7439</v>
      </c>
      <c r="J35" s="432" t="b">
        <v>1</v>
      </c>
      <c r="K35" s="432" t="b">
        <v>0</v>
      </c>
    </row>
    <row r="36">
      <c r="A36" s="338">
        <v>28.0</v>
      </c>
      <c r="B36" s="338">
        <v>1000028.0</v>
      </c>
      <c r="C36" s="339" t="s">
        <v>3521</v>
      </c>
      <c r="D36" s="345" t="s">
        <v>73</v>
      </c>
      <c r="E36" s="349">
        <v>198600.0</v>
      </c>
      <c r="F36" s="343">
        <v>198600.0</v>
      </c>
      <c r="G36" s="343">
        <f t="shared" si="4"/>
        <v>0</v>
      </c>
      <c r="H36" s="230" t="s">
        <v>3522</v>
      </c>
      <c r="I36" s="359" t="s">
        <v>7449</v>
      </c>
      <c r="J36" s="331" t="b">
        <v>1</v>
      </c>
      <c r="K36" s="331" t="b">
        <v>1</v>
      </c>
    </row>
    <row r="37">
      <c r="A37" s="338">
        <v>29.0</v>
      </c>
      <c r="B37" s="338">
        <v>1000029.0</v>
      </c>
      <c r="C37" s="339" t="s">
        <v>3388</v>
      </c>
      <c r="D37" s="345" t="s">
        <v>73</v>
      </c>
      <c r="E37" s="348">
        <v>39480.0</v>
      </c>
      <c r="F37" s="342">
        <v>39480.0</v>
      </c>
      <c r="G37" s="342">
        <f t="shared" si="4"/>
        <v>0</v>
      </c>
      <c r="H37" s="228" t="s">
        <v>492</v>
      </c>
      <c r="I37" s="360" t="s">
        <v>7439</v>
      </c>
      <c r="J37" s="432" t="b">
        <v>1</v>
      </c>
      <c r="K37" s="432" t="b">
        <v>1</v>
      </c>
    </row>
    <row r="38">
      <c r="A38" s="338">
        <v>30.0</v>
      </c>
      <c r="B38" s="338">
        <v>1000030.0</v>
      </c>
      <c r="C38" s="339" t="s">
        <v>3872</v>
      </c>
      <c r="D38" s="345" t="s">
        <v>73</v>
      </c>
      <c r="E38" s="349">
        <v>74720.0</v>
      </c>
      <c r="F38" s="343">
        <v>74720.0</v>
      </c>
      <c r="G38" s="343">
        <f t="shared" si="4"/>
        <v>0</v>
      </c>
      <c r="H38" s="230" t="s">
        <v>3873</v>
      </c>
      <c r="I38" s="359" t="s">
        <v>7440</v>
      </c>
      <c r="J38" s="331" t="b">
        <v>1</v>
      </c>
      <c r="K38" s="331" t="b">
        <v>1</v>
      </c>
    </row>
    <row r="39">
      <c r="A39" s="338">
        <v>31.0</v>
      </c>
      <c r="B39" s="338">
        <v>1000031.0</v>
      </c>
      <c r="C39" s="339" t="s">
        <v>3384</v>
      </c>
      <c r="D39" s="345" t="s">
        <v>73</v>
      </c>
      <c r="E39" s="348">
        <v>30000.0</v>
      </c>
      <c r="F39" s="342">
        <v>30000.0</v>
      </c>
      <c r="G39" s="342">
        <f t="shared" si="4"/>
        <v>0</v>
      </c>
      <c r="H39" s="228" t="s">
        <v>3385</v>
      </c>
      <c r="I39" s="360" t="s">
        <v>7440</v>
      </c>
      <c r="J39" s="432" t="b">
        <v>1</v>
      </c>
      <c r="K39" s="432" t="b">
        <v>1</v>
      </c>
    </row>
    <row r="40">
      <c r="A40" s="338">
        <v>32.0</v>
      </c>
      <c r="B40" s="338">
        <v>1000032.0</v>
      </c>
      <c r="C40" s="339" t="s">
        <v>3789</v>
      </c>
      <c r="D40" s="345" t="s">
        <v>73</v>
      </c>
      <c r="E40" s="349">
        <v>45088.0</v>
      </c>
      <c r="F40" s="343">
        <v>45088.0</v>
      </c>
      <c r="G40" s="343">
        <f t="shared" si="4"/>
        <v>0</v>
      </c>
      <c r="H40" s="230" t="s">
        <v>3790</v>
      </c>
      <c r="I40" s="359" t="s">
        <v>7440</v>
      </c>
      <c r="J40" s="331" t="b">
        <v>1</v>
      </c>
      <c r="K40" s="331" t="b">
        <v>1</v>
      </c>
    </row>
    <row r="41">
      <c r="A41" s="338">
        <v>33.0</v>
      </c>
      <c r="B41" s="338">
        <v>1000033.0</v>
      </c>
      <c r="C41" s="339" t="s">
        <v>3851</v>
      </c>
      <c r="D41" s="345" t="s">
        <v>73</v>
      </c>
      <c r="E41" s="348">
        <v>100000.0</v>
      </c>
      <c r="F41" s="342">
        <v>100000.0</v>
      </c>
      <c r="G41" s="342">
        <f t="shared" si="4"/>
        <v>0</v>
      </c>
      <c r="H41" s="228" t="s">
        <v>3852</v>
      </c>
      <c r="I41" s="360" t="s">
        <v>7449</v>
      </c>
      <c r="J41" s="432" t="b">
        <v>1</v>
      </c>
      <c r="K41" s="432" t="b">
        <v>0</v>
      </c>
    </row>
    <row r="42">
      <c r="A42" s="338">
        <v>34.0</v>
      </c>
      <c r="B42" s="338">
        <v>1000034.0</v>
      </c>
      <c r="C42" s="339" t="s">
        <v>3771</v>
      </c>
      <c r="D42" s="345" t="s">
        <v>73</v>
      </c>
      <c r="E42" s="349">
        <v>25000.0</v>
      </c>
      <c r="F42" s="343">
        <v>25000.0</v>
      </c>
      <c r="G42" s="343">
        <f t="shared" si="4"/>
        <v>0</v>
      </c>
      <c r="H42" s="230" t="s">
        <v>3772</v>
      </c>
      <c r="I42" s="359" t="s">
        <v>7439</v>
      </c>
      <c r="J42" s="331" t="b">
        <v>1</v>
      </c>
      <c r="K42" s="331" t="b">
        <v>1</v>
      </c>
    </row>
    <row r="43">
      <c r="A43" s="338">
        <v>35.0</v>
      </c>
      <c r="B43" s="338">
        <v>1000035.0</v>
      </c>
      <c r="C43" s="339" t="s">
        <v>3068</v>
      </c>
      <c r="D43" s="345" t="s">
        <v>73</v>
      </c>
      <c r="E43" s="348">
        <v>50000.0</v>
      </c>
      <c r="F43" s="328">
        <v>50000.0</v>
      </c>
      <c r="G43" s="342">
        <f t="shared" si="4"/>
        <v>0</v>
      </c>
      <c r="H43" s="228" t="s">
        <v>2877</v>
      </c>
      <c r="I43" s="360" t="s">
        <v>7440</v>
      </c>
      <c r="J43" s="432" t="s">
        <v>73</v>
      </c>
      <c r="K43" s="432" t="s">
        <v>73</v>
      </c>
    </row>
    <row r="44">
      <c r="A44" s="338">
        <v>36.0</v>
      </c>
      <c r="B44" s="338">
        <v>1000036.0</v>
      </c>
      <c r="C44" s="339" t="s">
        <v>4563</v>
      </c>
      <c r="D44" s="345" t="s">
        <v>73</v>
      </c>
      <c r="E44" s="349">
        <v>300500.0</v>
      </c>
      <c r="F44" s="343">
        <v>300500.0</v>
      </c>
      <c r="G44" s="343">
        <f t="shared" si="4"/>
        <v>0</v>
      </c>
      <c r="H44" s="230" t="s">
        <v>3844</v>
      </c>
      <c r="I44" s="359" t="s">
        <v>7448</v>
      </c>
      <c r="J44" s="331" t="b">
        <v>1</v>
      </c>
      <c r="K44" s="331" t="b">
        <v>1</v>
      </c>
    </row>
    <row r="45">
      <c r="A45" s="338">
        <v>37.0</v>
      </c>
      <c r="B45" s="338">
        <v>1000037.0</v>
      </c>
      <c r="C45" s="339" t="s">
        <v>4263</v>
      </c>
      <c r="D45" s="345" t="s">
        <v>73</v>
      </c>
      <c r="E45" s="348">
        <v>24211.0</v>
      </c>
      <c r="F45" s="342">
        <v>24211.0</v>
      </c>
      <c r="G45" s="342">
        <f t="shared" si="4"/>
        <v>0</v>
      </c>
      <c r="H45" s="228" t="s">
        <v>4264</v>
      </c>
      <c r="I45" s="360" t="s">
        <v>7440</v>
      </c>
      <c r="J45" s="432" t="b">
        <v>1</v>
      </c>
      <c r="K45" s="432" t="b">
        <v>1</v>
      </c>
    </row>
    <row r="46">
      <c r="A46" s="338">
        <v>38.0</v>
      </c>
      <c r="B46" s="338">
        <v>1000038.0</v>
      </c>
      <c r="C46" s="339" t="s">
        <v>3443</v>
      </c>
      <c r="D46" s="345" t="s">
        <v>73</v>
      </c>
      <c r="E46" s="349">
        <v>35666.0</v>
      </c>
      <c r="F46" s="343">
        <v>35666.0</v>
      </c>
      <c r="G46" s="343">
        <f t="shared" si="4"/>
        <v>0</v>
      </c>
      <c r="H46" s="230" t="s">
        <v>3444</v>
      </c>
      <c r="I46" s="359" t="s">
        <v>7439</v>
      </c>
      <c r="J46" s="331" t="b">
        <v>0</v>
      </c>
      <c r="K46" s="331" t="b">
        <v>0</v>
      </c>
    </row>
    <row r="47">
      <c r="A47" s="338">
        <v>39.0</v>
      </c>
      <c r="B47" s="338">
        <v>1000039.0</v>
      </c>
      <c r="C47" s="339" t="s">
        <v>3436</v>
      </c>
      <c r="D47" s="345" t="s">
        <v>73</v>
      </c>
      <c r="E47" s="348">
        <v>78000.0</v>
      </c>
      <c r="F47" s="342">
        <v>78000.0</v>
      </c>
      <c r="G47" s="342">
        <f t="shared" si="4"/>
        <v>0</v>
      </c>
      <c r="H47" s="228" t="s">
        <v>3437</v>
      </c>
      <c r="I47" s="360" t="s">
        <v>7441</v>
      </c>
      <c r="J47" s="432" t="b">
        <v>0</v>
      </c>
      <c r="K47" s="432" t="b">
        <v>0</v>
      </c>
    </row>
    <row r="48">
      <c r="A48" s="338">
        <v>40.0</v>
      </c>
      <c r="B48" s="338">
        <v>1000040.0</v>
      </c>
      <c r="C48" s="344" t="s">
        <v>5327</v>
      </c>
      <c r="D48" s="345" t="s">
        <v>73</v>
      </c>
      <c r="E48" s="349">
        <v>250000.0</v>
      </c>
      <c r="F48" s="343">
        <v>250000.0</v>
      </c>
      <c r="G48" s="343">
        <f t="shared" si="4"/>
        <v>0</v>
      </c>
      <c r="H48" s="230" t="s">
        <v>5328</v>
      </c>
      <c r="I48" s="359" t="s">
        <v>7441</v>
      </c>
      <c r="J48" s="331" t="b">
        <v>1</v>
      </c>
      <c r="K48" s="331" t="b">
        <v>1</v>
      </c>
    </row>
    <row r="49">
      <c r="A49" s="338">
        <v>41.0</v>
      </c>
      <c r="B49" s="338">
        <v>1000041.0</v>
      </c>
      <c r="C49" s="339" t="s">
        <v>6209</v>
      </c>
      <c r="D49" s="345" t="s">
        <v>73</v>
      </c>
      <c r="E49" s="348">
        <v>75000.0</v>
      </c>
      <c r="F49" s="342">
        <v>75000.0</v>
      </c>
      <c r="G49" s="342">
        <f t="shared" si="4"/>
        <v>0</v>
      </c>
      <c r="H49" s="228" t="s">
        <v>3869</v>
      </c>
      <c r="I49" s="360" t="s">
        <v>7440</v>
      </c>
      <c r="J49" s="432" t="b">
        <v>1</v>
      </c>
      <c r="K49" s="432" t="b">
        <v>1</v>
      </c>
    </row>
    <row r="50">
      <c r="A50" s="338">
        <v>42.0</v>
      </c>
      <c r="B50" s="338">
        <v>1000042.0</v>
      </c>
      <c r="C50" s="339" t="s">
        <v>3868</v>
      </c>
      <c r="D50" s="345" t="s">
        <v>73</v>
      </c>
      <c r="E50" s="349">
        <v>75000.0</v>
      </c>
      <c r="F50" s="343">
        <v>75000.0</v>
      </c>
      <c r="G50" s="343">
        <f t="shared" si="4"/>
        <v>0</v>
      </c>
      <c r="H50" s="230" t="s">
        <v>3869</v>
      </c>
      <c r="I50" s="359" t="s">
        <v>7440</v>
      </c>
      <c r="J50" s="331" t="b">
        <v>1</v>
      </c>
      <c r="K50" s="331" t="b">
        <v>1</v>
      </c>
    </row>
    <row r="51">
      <c r="A51" s="338">
        <v>43.0</v>
      </c>
      <c r="B51" s="338">
        <v>1000043.0</v>
      </c>
      <c r="C51" s="339" t="s">
        <v>3864</v>
      </c>
      <c r="D51" s="345" t="s">
        <v>73</v>
      </c>
      <c r="E51" s="348">
        <v>49800.0</v>
      </c>
      <c r="F51" s="342">
        <v>49800.0</v>
      </c>
      <c r="G51" s="342">
        <f t="shared" si="4"/>
        <v>0</v>
      </c>
      <c r="H51" s="228" t="s">
        <v>1765</v>
      </c>
      <c r="I51" s="360" t="s">
        <v>7453</v>
      </c>
      <c r="J51" s="432" t="b">
        <v>1</v>
      </c>
      <c r="K51" s="432" t="b">
        <v>1</v>
      </c>
    </row>
    <row r="52">
      <c r="A52" s="338">
        <v>44.0</v>
      </c>
      <c r="B52" s="338">
        <v>1000044.0</v>
      </c>
      <c r="C52" s="344" t="s">
        <v>5777</v>
      </c>
      <c r="D52" s="345" t="s">
        <v>73</v>
      </c>
      <c r="E52" s="349">
        <v>172666.0</v>
      </c>
      <c r="F52" s="343">
        <v>172666.0</v>
      </c>
      <c r="G52" s="343">
        <f t="shared" si="4"/>
        <v>0</v>
      </c>
      <c r="H52" s="230" t="s">
        <v>1765</v>
      </c>
      <c r="I52" s="359" t="s">
        <v>7448</v>
      </c>
      <c r="J52" s="331" t="b">
        <v>1</v>
      </c>
      <c r="K52" s="331" t="b">
        <v>1</v>
      </c>
    </row>
    <row r="53">
      <c r="A53" s="338">
        <v>45.0</v>
      </c>
      <c r="B53" s="338">
        <v>1000045.0</v>
      </c>
      <c r="C53" s="339" t="s">
        <v>5851</v>
      </c>
      <c r="D53" s="345" t="s">
        <v>73</v>
      </c>
      <c r="E53" s="348">
        <v>148000.0</v>
      </c>
      <c r="F53" s="342">
        <v>148000.0</v>
      </c>
      <c r="G53" s="342">
        <f t="shared" si="4"/>
        <v>0</v>
      </c>
      <c r="H53" s="228" t="s">
        <v>1765</v>
      </c>
      <c r="I53" s="360" t="s">
        <v>7454</v>
      </c>
      <c r="J53" s="432" t="b">
        <v>1</v>
      </c>
      <c r="K53" s="432" t="b">
        <v>1</v>
      </c>
    </row>
    <row r="54">
      <c r="A54" s="338">
        <v>46.0</v>
      </c>
      <c r="B54" s="338">
        <v>1000046.0</v>
      </c>
      <c r="C54" s="344" t="s">
        <v>5215</v>
      </c>
      <c r="D54" s="345" t="s">
        <v>73</v>
      </c>
      <c r="E54" s="343">
        <v>6420000.0</v>
      </c>
      <c r="F54" s="343">
        <v>6420000.0</v>
      </c>
      <c r="G54" s="343">
        <f t="shared" si="4"/>
        <v>0</v>
      </c>
      <c r="H54" s="230" t="s">
        <v>4567</v>
      </c>
      <c r="I54" s="359" t="s">
        <v>7455</v>
      </c>
      <c r="J54" s="331" t="b">
        <v>0</v>
      </c>
      <c r="K54" s="331" t="b">
        <v>0</v>
      </c>
    </row>
    <row r="55">
      <c r="A55" s="338">
        <v>47.0</v>
      </c>
      <c r="B55" s="338">
        <v>1000047.0</v>
      </c>
      <c r="C55" s="339" t="s">
        <v>3369</v>
      </c>
      <c r="D55" s="345" t="s">
        <v>73</v>
      </c>
      <c r="E55" s="348">
        <v>21000.0</v>
      </c>
      <c r="F55" s="342">
        <v>21000.0</v>
      </c>
      <c r="G55" s="342">
        <f t="shared" si="4"/>
        <v>0</v>
      </c>
      <c r="H55" s="228" t="s">
        <v>1067</v>
      </c>
      <c r="I55" s="360" t="s">
        <v>7440</v>
      </c>
      <c r="J55" s="432" t="b">
        <v>1</v>
      </c>
      <c r="K55" s="432" t="b">
        <v>1</v>
      </c>
    </row>
    <row r="56">
      <c r="A56" s="433">
        <v>48.0</v>
      </c>
      <c r="B56" s="433">
        <v>1000048.0</v>
      </c>
      <c r="C56" s="457" t="s">
        <v>7456</v>
      </c>
      <c r="D56" s="444" t="s">
        <v>71</v>
      </c>
      <c r="E56" s="349">
        <v>23421.0</v>
      </c>
      <c r="F56" s="343">
        <v>19907.0</v>
      </c>
      <c r="G56" s="343">
        <f t="shared" si="4"/>
        <v>3514</v>
      </c>
      <c r="H56" s="230" t="s">
        <v>3790</v>
      </c>
      <c r="I56" s="359" t="s">
        <v>7439</v>
      </c>
      <c r="J56" s="331" t="b">
        <v>1</v>
      </c>
      <c r="K56" s="331" t="b">
        <v>1</v>
      </c>
    </row>
    <row r="57">
      <c r="A57" s="429">
        <v>49.0</v>
      </c>
      <c r="B57" s="429">
        <v>1000049.0</v>
      </c>
      <c r="C57" s="456" t="s">
        <v>7457</v>
      </c>
      <c r="D57" s="439" t="s">
        <v>71</v>
      </c>
      <c r="E57" s="348">
        <v>127473.0</v>
      </c>
      <c r="F57" s="342">
        <v>101978.5</v>
      </c>
      <c r="G57" s="342">
        <f t="shared" si="4"/>
        <v>25494.5</v>
      </c>
      <c r="H57" s="228" t="s">
        <v>7364</v>
      </c>
      <c r="I57" s="360" t="s">
        <v>7447</v>
      </c>
      <c r="J57" s="432" t="b">
        <v>1</v>
      </c>
      <c r="K57" s="432" t="b">
        <v>1</v>
      </c>
    </row>
    <row r="58">
      <c r="A58" s="128">
        <v>50.0</v>
      </c>
      <c r="B58" s="128">
        <v>1000050.0</v>
      </c>
      <c r="C58" s="242" t="s">
        <v>6275</v>
      </c>
      <c r="D58" s="345" t="s">
        <v>73</v>
      </c>
      <c r="E58" s="349">
        <v>75500.0</v>
      </c>
      <c r="F58" s="343">
        <v>75500.0</v>
      </c>
      <c r="G58" s="343">
        <f t="shared" si="4"/>
        <v>0</v>
      </c>
      <c r="H58" s="230" t="s">
        <v>3147</v>
      </c>
      <c r="I58" s="359" t="s">
        <v>7441</v>
      </c>
      <c r="J58" s="331" t="b">
        <v>1</v>
      </c>
      <c r="K58" s="331" t="b">
        <v>1</v>
      </c>
    </row>
    <row r="59">
      <c r="A59" s="338">
        <v>51.0</v>
      </c>
      <c r="B59" s="338">
        <v>1000051.0</v>
      </c>
      <c r="C59" s="339" t="s">
        <v>4109</v>
      </c>
      <c r="D59" s="345" t="s">
        <v>73</v>
      </c>
      <c r="E59" s="348">
        <v>30000.0</v>
      </c>
      <c r="F59" s="342">
        <v>30000.0</v>
      </c>
      <c r="G59" s="342">
        <f t="shared" si="4"/>
        <v>0</v>
      </c>
      <c r="H59" s="228" t="s">
        <v>2712</v>
      </c>
      <c r="I59" s="360" t="s">
        <v>7453</v>
      </c>
      <c r="J59" s="432" t="b">
        <v>0</v>
      </c>
      <c r="K59" s="432" t="b">
        <v>1</v>
      </c>
    </row>
    <row r="60">
      <c r="A60" s="338">
        <v>52.0</v>
      </c>
      <c r="B60" s="338">
        <v>1000052.0</v>
      </c>
      <c r="C60" s="339" t="s">
        <v>4766</v>
      </c>
      <c r="D60" s="345" t="s">
        <v>73</v>
      </c>
      <c r="E60" s="349">
        <v>32000.0</v>
      </c>
      <c r="F60" s="343">
        <v>32000.0</v>
      </c>
      <c r="G60" s="343">
        <f t="shared" si="4"/>
        <v>0</v>
      </c>
      <c r="H60" s="230" t="s">
        <v>2712</v>
      </c>
      <c r="I60" s="359" t="s">
        <v>7442</v>
      </c>
      <c r="J60" s="331" t="b">
        <v>1</v>
      </c>
      <c r="K60" s="331" t="b">
        <v>1</v>
      </c>
    </row>
    <row r="61">
      <c r="A61" s="338">
        <v>53.0</v>
      </c>
      <c r="B61" s="338">
        <v>1000053.0</v>
      </c>
      <c r="C61" s="339" t="s">
        <v>4918</v>
      </c>
      <c r="D61" s="345" t="s">
        <v>73</v>
      </c>
      <c r="E61" s="348">
        <v>92000.0</v>
      </c>
      <c r="F61" s="342">
        <v>92000.0</v>
      </c>
      <c r="G61" s="342">
        <f t="shared" si="4"/>
        <v>0</v>
      </c>
      <c r="H61" s="228" t="s">
        <v>2712</v>
      </c>
      <c r="I61" s="360" t="s">
        <v>7442</v>
      </c>
      <c r="J61" s="432" t="b">
        <v>1</v>
      </c>
      <c r="K61" s="432" t="b">
        <v>1</v>
      </c>
    </row>
    <row r="62">
      <c r="A62" s="338">
        <v>54.0</v>
      </c>
      <c r="B62" s="338">
        <v>1000054.0</v>
      </c>
      <c r="C62" s="339" t="s">
        <v>4830</v>
      </c>
      <c r="D62" s="345" t="s">
        <v>73</v>
      </c>
      <c r="E62" s="349">
        <v>128866.0</v>
      </c>
      <c r="F62" s="343">
        <v>128866.0</v>
      </c>
      <c r="G62" s="343">
        <f t="shared" si="4"/>
        <v>0</v>
      </c>
      <c r="H62" s="230" t="s">
        <v>3003</v>
      </c>
      <c r="I62" s="359" t="s">
        <v>7441</v>
      </c>
      <c r="J62" s="331" t="b">
        <v>1</v>
      </c>
      <c r="K62" s="331" t="b">
        <v>1</v>
      </c>
    </row>
    <row r="63">
      <c r="A63" s="429">
        <v>55.0</v>
      </c>
      <c r="B63" s="429">
        <v>1000055.0</v>
      </c>
      <c r="C63" s="456" t="s">
        <v>7458</v>
      </c>
      <c r="D63" s="439" t="s">
        <v>71</v>
      </c>
      <c r="E63" s="348">
        <v>582758.0</v>
      </c>
      <c r="F63" s="342">
        <v>172130.0</v>
      </c>
      <c r="G63" s="342">
        <f t="shared" si="4"/>
        <v>410628</v>
      </c>
      <c r="H63" s="228" t="s">
        <v>102</v>
      </c>
      <c r="I63" s="360" t="s">
        <v>7448</v>
      </c>
      <c r="J63" s="432" t="b">
        <v>0</v>
      </c>
      <c r="K63" s="432" t="b">
        <v>1</v>
      </c>
    </row>
    <row r="64">
      <c r="A64" s="338">
        <v>56.0</v>
      </c>
      <c r="B64" s="338">
        <v>1000056.0</v>
      </c>
      <c r="C64" s="339" t="s">
        <v>5167</v>
      </c>
      <c r="D64" s="345" t="s">
        <v>73</v>
      </c>
      <c r="E64" s="349">
        <v>250000.0</v>
      </c>
      <c r="F64" s="343">
        <v>250000.0</v>
      </c>
      <c r="G64" s="343">
        <f t="shared" si="4"/>
        <v>0</v>
      </c>
      <c r="H64" s="230" t="s">
        <v>3132</v>
      </c>
      <c r="I64" s="359" t="s">
        <v>7446</v>
      </c>
      <c r="J64" s="331" t="b">
        <v>1</v>
      </c>
      <c r="K64" s="331" t="b">
        <v>1</v>
      </c>
    </row>
    <row r="65">
      <c r="A65" s="338">
        <v>57.0</v>
      </c>
      <c r="B65" s="338">
        <v>1000057.0</v>
      </c>
      <c r="C65" s="339" t="s">
        <v>3372</v>
      </c>
      <c r="D65" s="345" t="s">
        <v>73</v>
      </c>
      <c r="E65" s="348">
        <v>30000.0</v>
      </c>
      <c r="F65" s="342">
        <v>30000.0</v>
      </c>
      <c r="G65" s="342">
        <f t="shared" si="4"/>
        <v>0</v>
      </c>
      <c r="H65" s="228" t="s">
        <v>1154</v>
      </c>
      <c r="I65" s="360" t="s">
        <v>7447</v>
      </c>
      <c r="J65" s="432" t="b">
        <v>0</v>
      </c>
      <c r="K65" s="432" t="b">
        <v>0</v>
      </c>
    </row>
    <row r="66">
      <c r="A66" s="338">
        <v>58.0</v>
      </c>
      <c r="B66" s="338">
        <v>1000058.0</v>
      </c>
      <c r="C66" s="339" t="s">
        <v>3726</v>
      </c>
      <c r="D66" s="345" t="s">
        <v>73</v>
      </c>
      <c r="E66" s="349">
        <v>300000.0</v>
      </c>
      <c r="F66" s="343">
        <v>300000.0</v>
      </c>
      <c r="G66" s="343">
        <f t="shared" si="4"/>
        <v>0</v>
      </c>
      <c r="H66" s="230" t="s">
        <v>1502</v>
      </c>
      <c r="I66" s="359" t="s">
        <v>7449</v>
      </c>
      <c r="J66" s="331" t="b">
        <v>1</v>
      </c>
      <c r="K66" s="331" t="b">
        <v>1</v>
      </c>
    </row>
    <row r="67">
      <c r="A67" s="429">
        <v>59.0</v>
      </c>
      <c r="B67" s="429">
        <v>1000059.0</v>
      </c>
      <c r="C67" s="456" t="s">
        <v>7459</v>
      </c>
      <c r="D67" s="439" t="s">
        <v>71</v>
      </c>
      <c r="E67" s="348">
        <v>218000.0</v>
      </c>
      <c r="F67" s="342">
        <v>176476.19</v>
      </c>
      <c r="G67" s="342">
        <f t="shared" si="4"/>
        <v>41523.81</v>
      </c>
      <c r="H67" s="228" t="s">
        <v>3052</v>
      </c>
      <c r="I67" s="360" t="s">
        <v>7452</v>
      </c>
      <c r="J67" s="432" t="b">
        <v>1</v>
      </c>
      <c r="K67" s="432" t="b">
        <v>1</v>
      </c>
    </row>
    <row r="68">
      <c r="A68" s="338">
        <v>60.0</v>
      </c>
      <c r="B68" s="338">
        <v>1000060.0</v>
      </c>
      <c r="C68" s="339" t="s">
        <v>3807</v>
      </c>
      <c r="D68" s="345" t="s">
        <v>73</v>
      </c>
      <c r="E68" s="349">
        <v>185000.0</v>
      </c>
      <c r="F68" s="343">
        <v>185000.0</v>
      </c>
      <c r="G68" s="343">
        <f t="shared" si="4"/>
        <v>0</v>
      </c>
      <c r="H68" s="230" t="s">
        <v>3052</v>
      </c>
      <c r="I68" s="359" t="s">
        <v>7442</v>
      </c>
      <c r="J68" s="331" t="b">
        <v>1</v>
      </c>
      <c r="K68" s="331" t="b">
        <v>1</v>
      </c>
    </row>
    <row r="69">
      <c r="A69" s="338">
        <v>61.0</v>
      </c>
      <c r="B69" s="338">
        <v>1000061.0</v>
      </c>
      <c r="C69" s="339" t="s">
        <v>3593</v>
      </c>
      <c r="D69" s="345" t="s">
        <v>73</v>
      </c>
      <c r="E69" s="348">
        <v>194634.0</v>
      </c>
      <c r="F69" s="342">
        <v>194634.0</v>
      </c>
      <c r="G69" s="342">
        <f t="shared" si="4"/>
        <v>0</v>
      </c>
      <c r="H69" s="228" t="s">
        <v>3594</v>
      </c>
      <c r="I69" s="360" t="s">
        <v>7442</v>
      </c>
      <c r="J69" s="432" t="b">
        <v>1</v>
      </c>
      <c r="K69" s="432" t="b">
        <v>1</v>
      </c>
    </row>
    <row r="70">
      <c r="A70" s="338">
        <v>62.0</v>
      </c>
      <c r="B70" s="338">
        <v>1000062.0</v>
      </c>
      <c r="C70" s="339" t="s">
        <v>4154</v>
      </c>
      <c r="D70" s="345" t="s">
        <v>73</v>
      </c>
      <c r="E70" s="349">
        <v>407857.0</v>
      </c>
      <c r="F70" s="343">
        <v>407857.0</v>
      </c>
      <c r="G70" s="343">
        <f t="shared" si="4"/>
        <v>0</v>
      </c>
      <c r="H70" s="230" t="s">
        <v>2290</v>
      </c>
      <c r="I70" s="359" t="s">
        <v>7449</v>
      </c>
      <c r="J70" s="331" t="b">
        <v>0</v>
      </c>
      <c r="K70" s="331" t="b">
        <v>1</v>
      </c>
    </row>
    <row r="71">
      <c r="A71" s="338">
        <v>63.0</v>
      </c>
      <c r="B71" s="338">
        <v>1000063.0</v>
      </c>
      <c r="C71" s="339" t="s">
        <v>5066</v>
      </c>
      <c r="D71" s="345" t="s">
        <v>73</v>
      </c>
      <c r="E71" s="348">
        <v>655000.0</v>
      </c>
      <c r="F71" s="342">
        <v>655000.0</v>
      </c>
      <c r="G71" s="342">
        <f t="shared" si="4"/>
        <v>0</v>
      </c>
      <c r="H71" s="228" t="s">
        <v>4834</v>
      </c>
      <c r="I71" s="360" t="s">
        <v>7441</v>
      </c>
      <c r="J71" s="432" t="b">
        <v>0</v>
      </c>
      <c r="K71" s="432" t="b">
        <v>0</v>
      </c>
    </row>
    <row r="72">
      <c r="A72" s="338">
        <v>64.0</v>
      </c>
      <c r="B72" s="338">
        <v>1000064.0</v>
      </c>
      <c r="C72" s="339" t="s">
        <v>3904</v>
      </c>
      <c r="D72" s="345" t="s">
        <v>73</v>
      </c>
      <c r="E72" s="349">
        <v>20000.0</v>
      </c>
      <c r="F72" s="343">
        <v>20000.0</v>
      </c>
      <c r="G72" s="343">
        <f t="shared" si="4"/>
        <v>0</v>
      </c>
      <c r="H72" s="230" t="s">
        <v>3905</v>
      </c>
      <c r="I72" s="359" t="s">
        <v>7446</v>
      </c>
      <c r="J72" s="331" t="b">
        <v>1</v>
      </c>
      <c r="K72" s="331" t="b">
        <v>1</v>
      </c>
    </row>
    <row r="73">
      <c r="A73" s="338">
        <v>65.0</v>
      </c>
      <c r="B73" s="338">
        <v>1000065.0</v>
      </c>
      <c r="C73" s="339" t="s">
        <v>3886</v>
      </c>
      <c r="D73" s="345" t="s">
        <v>73</v>
      </c>
      <c r="E73" s="348">
        <v>182142.0</v>
      </c>
      <c r="F73" s="342">
        <v>182142.0</v>
      </c>
      <c r="G73" s="342">
        <f t="shared" si="4"/>
        <v>0</v>
      </c>
      <c r="H73" s="228" t="s">
        <v>2290</v>
      </c>
      <c r="I73" s="360" t="s">
        <v>7447</v>
      </c>
      <c r="J73" s="432" t="b">
        <v>1</v>
      </c>
      <c r="K73" s="432" t="b">
        <v>1</v>
      </c>
    </row>
    <row r="74">
      <c r="A74" s="338">
        <v>66.0</v>
      </c>
      <c r="B74" s="338">
        <v>1000066.0</v>
      </c>
      <c r="C74" s="339" t="s">
        <v>6186</v>
      </c>
      <c r="D74" s="345" t="s">
        <v>73</v>
      </c>
      <c r="E74" s="349">
        <v>32000.0</v>
      </c>
      <c r="F74" s="343">
        <v>32000.0</v>
      </c>
      <c r="G74" s="343">
        <f t="shared" si="4"/>
        <v>0</v>
      </c>
      <c r="H74" s="230" t="s">
        <v>2712</v>
      </c>
      <c r="I74" s="359" t="s">
        <v>7454</v>
      </c>
      <c r="J74" s="331" t="b">
        <v>0</v>
      </c>
      <c r="K74" s="331" t="b">
        <v>1</v>
      </c>
    </row>
    <row r="75">
      <c r="A75" s="338">
        <v>67.0</v>
      </c>
      <c r="B75" s="338">
        <v>1000067.0</v>
      </c>
      <c r="C75" s="339" t="s">
        <v>3505</v>
      </c>
      <c r="D75" s="345" t="s">
        <v>73</v>
      </c>
      <c r="E75" s="348">
        <v>126500.0</v>
      </c>
      <c r="F75" s="342">
        <v>126500.0</v>
      </c>
      <c r="G75" s="342">
        <f t="shared" si="4"/>
        <v>0</v>
      </c>
      <c r="H75" s="228" t="s">
        <v>3506</v>
      </c>
      <c r="I75" s="360" t="s">
        <v>7454</v>
      </c>
      <c r="J75" s="432" t="b">
        <v>1</v>
      </c>
      <c r="K75" s="432" t="b">
        <v>1</v>
      </c>
    </row>
    <row r="76">
      <c r="A76" s="338">
        <v>68.0</v>
      </c>
      <c r="B76" s="338">
        <v>1000068.0</v>
      </c>
      <c r="C76" s="339" t="s">
        <v>4033</v>
      </c>
      <c r="D76" s="345" t="s">
        <v>73</v>
      </c>
      <c r="E76" s="349">
        <v>49652.0</v>
      </c>
      <c r="F76" s="343">
        <v>49652.0</v>
      </c>
      <c r="G76" s="343">
        <f t="shared" si="4"/>
        <v>0</v>
      </c>
      <c r="H76" s="230" t="s">
        <v>4034</v>
      </c>
      <c r="I76" s="359" t="s">
        <v>7454</v>
      </c>
      <c r="J76" s="331" t="b">
        <v>1</v>
      </c>
      <c r="K76" s="331" t="b">
        <v>1</v>
      </c>
    </row>
    <row r="77">
      <c r="A77" s="338">
        <v>69.0</v>
      </c>
      <c r="B77" s="338">
        <v>1000069.0</v>
      </c>
      <c r="C77" s="339" t="s">
        <v>5130</v>
      </c>
      <c r="D77" s="345" t="s">
        <v>73</v>
      </c>
      <c r="E77" s="348">
        <v>250000.0</v>
      </c>
      <c r="F77" s="342">
        <v>250000.0</v>
      </c>
      <c r="G77" s="342">
        <f t="shared" si="4"/>
        <v>0</v>
      </c>
      <c r="H77" s="228" t="s">
        <v>3254</v>
      </c>
      <c r="I77" s="360" t="s">
        <v>7454</v>
      </c>
      <c r="J77" s="432" t="b">
        <v>0</v>
      </c>
      <c r="K77" s="432" t="b">
        <v>0</v>
      </c>
    </row>
    <row r="78">
      <c r="A78" s="433">
        <v>70.0</v>
      </c>
      <c r="B78" s="433">
        <v>1000070.0</v>
      </c>
      <c r="C78" s="457" t="s">
        <v>7460</v>
      </c>
      <c r="D78" s="444" t="s">
        <v>71</v>
      </c>
      <c r="E78" s="349">
        <v>153500.0</v>
      </c>
      <c r="F78" s="343">
        <v>114100.0</v>
      </c>
      <c r="G78" s="343">
        <f t="shared" si="4"/>
        <v>39400</v>
      </c>
      <c r="H78" s="230" t="s">
        <v>2890</v>
      </c>
      <c r="I78" s="359" t="s">
        <v>7448</v>
      </c>
      <c r="J78" s="331" t="b">
        <v>1</v>
      </c>
      <c r="K78" s="331" t="b">
        <v>1</v>
      </c>
    </row>
    <row r="79">
      <c r="A79" s="429">
        <v>71.0</v>
      </c>
      <c r="B79" s="429">
        <v>1000071.0</v>
      </c>
      <c r="C79" s="456" t="s">
        <v>7461</v>
      </c>
      <c r="D79" s="439" t="s">
        <v>71</v>
      </c>
      <c r="E79" s="348">
        <v>153500.0</v>
      </c>
      <c r="F79" s="342">
        <v>124100.0</v>
      </c>
      <c r="G79" s="342">
        <f t="shared" si="4"/>
        <v>29400</v>
      </c>
      <c r="H79" s="228" t="s">
        <v>2890</v>
      </c>
      <c r="I79" s="360" t="s">
        <v>7448</v>
      </c>
      <c r="J79" s="432" t="b">
        <v>1</v>
      </c>
      <c r="K79" s="432" t="b">
        <v>1</v>
      </c>
    </row>
    <row r="80">
      <c r="A80" s="338">
        <v>72.0</v>
      </c>
      <c r="B80" s="338">
        <v>1000072.0</v>
      </c>
      <c r="C80" s="339" t="s">
        <v>3897</v>
      </c>
      <c r="D80" s="345" t="s">
        <v>73</v>
      </c>
      <c r="E80" s="349">
        <v>61931.0</v>
      </c>
      <c r="F80" s="343">
        <v>61931.0</v>
      </c>
      <c r="G80" s="343">
        <f t="shared" si="4"/>
        <v>0</v>
      </c>
      <c r="H80" s="230" t="s">
        <v>2144</v>
      </c>
      <c r="I80" s="359" t="s">
        <v>7440</v>
      </c>
      <c r="J80" s="331" t="b">
        <v>1</v>
      </c>
      <c r="K80" s="331" t="b">
        <v>1</v>
      </c>
    </row>
    <row r="81">
      <c r="A81" s="338">
        <v>73.0</v>
      </c>
      <c r="B81" s="338">
        <v>1000073.0</v>
      </c>
      <c r="C81" s="339" t="s">
        <v>3716</v>
      </c>
      <c r="D81" s="345" t="s">
        <v>73</v>
      </c>
      <c r="E81" s="348">
        <v>550000.0</v>
      </c>
      <c r="F81" s="342">
        <v>550000.0</v>
      </c>
      <c r="G81" s="342">
        <f t="shared" si="4"/>
        <v>0</v>
      </c>
      <c r="H81" s="228" t="s">
        <v>3448</v>
      </c>
      <c r="I81" s="360" t="s">
        <v>7452</v>
      </c>
      <c r="J81" s="432" t="b">
        <v>1</v>
      </c>
      <c r="K81" s="432" t="b">
        <v>1</v>
      </c>
    </row>
    <row r="82">
      <c r="A82" s="433">
        <v>74.0</v>
      </c>
      <c r="B82" s="433">
        <v>1000074.0</v>
      </c>
      <c r="C82" s="457" t="s">
        <v>7462</v>
      </c>
      <c r="D82" s="444" t="s">
        <v>71</v>
      </c>
      <c r="E82" s="349">
        <v>70000.0</v>
      </c>
      <c r="F82" s="343">
        <v>42000.0</v>
      </c>
      <c r="G82" s="343">
        <f t="shared" si="4"/>
        <v>28000</v>
      </c>
      <c r="H82" s="230" t="s">
        <v>4537</v>
      </c>
      <c r="I82" s="359" t="s">
        <v>7442</v>
      </c>
      <c r="J82" s="331" t="b">
        <v>1</v>
      </c>
      <c r="K82" s="331" t="b">
        <v>1</v>
      </c>
    </row>
    <row r="83">
      <c r="A83" s="429">
        <v>75.0</v>
      </c>
      <c r="B83" s="429">
        <v>1000075.0</v>
      </c>
      <c r="C83" s="456" t="s">
        <v>7463</v>
      </c>
      <c r="D83" s="439" t="s">
        <v>71</v>
      </c>
      <c r="E83" s="348">
        <v>450000.0</v>
      </c>
      <c r="F83" s="342">
        <v>225000.0</v>
      </c>
      <c r="G83" s="342">
        <f t="shared" si="4"/>
        <v>225000</v>
      </c>
      <c r="H83" s="228" t="s">
        <v>102</v>
      </c>
      <c r="I83" s="360" t="s">
        <v>7441</v>
      </c>
      <c r="J83" s="432" t="b">
        <v>0</v>
      </c>
      <c r="K83" s="432" t="b">
        <v>0</v>
      </c>
    </row>
    <row r="84">
      <c r="A84" s="433">
        <v>76.0</v>
      </c>
      <c r="B84" s="433">
        <v>1000076.0</v>
      </c>
      <c r="C84" s="457" t="s">
        <v>7464</v>
      </c>
      <c r="D84" s="444" t="s">
        <v>71</v>
      </c>
      <c r="E84" s="349">
        <v>270000.0</v>
      </c>
      <c r="F84" s="343">
        <v>108000.0</v>
      </c>
      <c r="G84" s="343">
        <f t="shared" si="4"/>
        <v>162000</v>
      </c>
      <c r="H84" s="230" t="s">
        <v>102</v>
      </c>
      <c r="I84" s="359" t="s">
        <v>7441</v>
      </c>
      <c r="J84" s="331" t="b">
        <v>0</v>
      </c>
      <c r="K84" s="331" t="b">
        <v>0</v>
      </c>
    </row>
    <row r="85">
      <c r="A85" s="338">
        <v>77.0</v>
      </c>
      <c r="B85" s="338">
        <v>1000077.0</v>
      </c>
      <c r="C85" s="339" t="s">
        <v>4392</v>
      </c>
      <c r="D85" s="345" t="s">
        <v>73</v>
      </c>
      <c r="E85" s="348">
        <v>553800.0</v>
      </c>
      <c r="F85" s="342">
        <v>553800.0</v>
      </c>
      <c r="G85" s="342">
        <f t="shared" si="4"/>
        <v>0</v>
      </c>
      <c r="H85" s="228" t="s">
        <v>3860</v>
      </c>
      <c r="I85" s="360" t="s">
        <v>7441</v>
      </c>
      <c r="J85" s="432" t="b">
        <v>1</v>
      </c>
      <c r="K85" s="432" t="b">
        <v>1</v>
      </c>
    </row>
    <row r="86">
      <c r="A86" s="433">
        <v>78.0</v>
      </c>
      <c r="B86" s="433">
        <v>1000078.0</v>
      </c>
      <c r="C86" s="457" t="s">
        <v>7465</v>
      </c>
      <c r="D86" s="444" t="s">
        <v>71</v>
      </c>
      <c r="E86" s="349">
        <v>179300.0</v>
      </c>
      <c r="F86" s="343">
        <v>144000.0</v>
      </c>
      <c r="G86" s="343">
        <f t="shared" si="4"/>
        <v>35300</v>
      </c>
      <c r="H86" s="230" t="s">
        <v>102</v>
      </c>
      <c r="I86" s="359" t="s">
        <v>7441</v>
      </c>
      <c r="J86" s="331" t="b">
        <v>1</v>
      </c>
      <c r="K86" s="331" t="b">
        <v>1</v>
      </c>
    </row>
    <row r="87">
      <c r="A87" s="338">
        <v>79.0</v>
      </c>
      <c r="B87" s="338">
        <v>1000079.0</v>
      </c>
      <c r="C87" s="339" t="s">
        <v>4426</v>
      </c>
      <c r="D87" s="345" t="s">
        <v>73</v>
      </c>
      <c r="E87" s="348">
        <v>30000.0</v>
      </c>
      <c r="F87" s="342">
        <v>30000.0</v>
      </c>
      <c r="G87" s="342">
        <f t="shared" si="4"/>
        <v>0</v>
      </c>
      <c r="H87" s="228" t="s">
        <v>1154</v>
      </c>
      <c r="I87" s="360" t="s">
        <v>7441</v>
      </c>
      <c r="J87" s="432" t="b">
        <v>0</v>
      </c>
      <c r="K87" s="432" t="b">
        <v>0</v>
      </c>
    </row>
    <row r="88">
      <c r="A88" s="338">
        <v>80.0</v>
      </c>
      <c r="B88" s="338">
        <v>1000080.0</v>
      </c>
      <c r="C88" s="344" t="s">
        <v>3859</v>
      </c>
      <c r="D88" s="345" t="s">
        <v>73</v>
      </c>
      <c r="E88" s="349">
        <v>20760.0</v>
      </c>
      <c r="F88" s="343">
        <v>20760.0</v>
      </c>
      <c r="G88" s="343">
        <f t="shared" si="4"/>
        <v>0</v>
      </c>
      <c r="H88" s="230" t="s">
        <v>3860</v>
      </c>
      <c r="I88" s="359" t="s">
        <v>7448</v>
      </c>
      <c r="J88" s="331" t="b">
        <v>0</v>
      </c>
      <c r="K88" s="331" t="b">
        <v>0</v>
      </c>
    </row>
    <row r="89">
      <c r="A89" s="338">
        <v>81.0</v>
      </c>
      <c r="B89" s="338">
        <v>1000081.0</v>
      </c>
      <c r="C89" s="339" t="s">
        <v>5843</v>
      </c>
      <c r="D89" s="345" t="s">
        <v>73</v>
      </c>
      <c r="E89" s="348">
        <v>69240.0</v>
      </c>
      <c r="F89" s="342">
        <v>69240.0</v>
      </c>
      <c r="G89" s="342">
        <f t="shared" si="4"/>
        <v>0</v>
      </c>
      <c r="H89" s="228" t="s">
        <v>3860</v>
      </c>
      <c r="I89" s="360" t="s">
        <v>7448</v>
      </c>
      <c r="J89" s="432" t="b">
        <v>0</v>
      </c>
      <c r="K89" s="432" t="b">
        <v>0</v>
      </c>
    </row>
    <row r="90">
      <c r="A90" s="338">
        <v>82.0</v>
      </c>
      <c r="B90" s="338">
        <v>1000082.0</v>
      </c>
      <c r="C90" s="339" t="s">
        <v>3993</v>
      </c>
      <c r="D90" s="345" t="s">
        <v>73</v>
      </c>
      <c r="E90" s="349">
        <v>22700.0</v>
      </c>
      <c r="F90" s="343">
        <v>22700.0</v>
      </c>
      <c r="G90" s="343">
        <f t="shared" si="4"/>
        <v>0</v>
      </c>
      <c r="H90" s="230" t="s">
        <v>3994</v>
      </c>
      <c r="I90" s="359" t="s">
        <v>7440</v>
      </c>
      <c r="J90" s="331" t="b">
        <v>1</v>
      </c>
      <c r="K90" s="331" t="b">
        <v>1</v>
      </c>
    </row>
    <row r="91">
      <c r="A91" s="338">
        <v>83.0</v>
      </c>
      <c r="B91" s="338">
        <v>1000083.0</v>
      </c>
      <c r="C91" s="339" t="s">
        <v>4769</v>
      </c>
      <c r="D91" s="345" t="s">
        <v>73</v>
      </c>
      <c r="E91" s="348">
        <v>267024.0</v>
      </c>
      <c r="F91" s="342">
        <v>267024.0</v>
      </c>
      <c r="G91" s="342">
        <f t="shared" si="4"/>
        <v>0</v>
      </c>
      <c r="H91" s="228" t="s">
        <v>758</v>
      </c>
      <c r="I91" s="360" t="s">
        <v>7446</v>
      </c>
      <c r="J91" s="432" t="b">
        <v>1</v>
      </c>
      <c r="K91" s="432" t="b">
        <v>1</v>
      </c>
    </row>
    <row r="92">
      <c r="A92" s="338">
        <v>84.0</v>
      </c>
      <c r="B92" s="338">
        <v>1000084.0</v>
      </c>
      <c r="C92" s="339" t="s">
        <v>3931</v>
      </c>
      <c r="D92" s="345" t="s">
        <v>73</v>
      </c>
      <c r="E92" s="349">
        <v>27390.0</v>
      </c>
      <c r="F92" s="343">
        <v>27390.0</v>
      </c>
      <c r="G92" s="343">
        <f t="shared" si="4"/>
        <v>0</v>
      </c>
      <c r="H92" s="230" t="s">
        <v>3538</v>
      </c>
      <c r="I92" s="359" t="s">
        <v>7447</v>
      </c>
      <c r="J92" s="331" t="b">
        <v>1</v>
      </c>
      <c r="K92" s="331" t="b">
        <v>0</v>
      </c>
    </row>
    <row r="93">
      <c r="A93" s="429">
        <v>85.0</v>
      </c>
      <c r="B93" s="429">
        <v>1000085.0</v>
      </c>
      <c r="C93" s="456" t="s">
        <v>7466</v>
      </c>
      <c r="D93" s="439" t="s">
        <v>71</v>
      </c>
      <c r="E93" s="348">
        <v>515500.0</v>
      </c>
      <c r="F93" s="342">
        <v>75000.0</v>
      </c>
      <c r="G93" s="342">
        <f t="shared" si="4"/>
        <v>440500</v>
      </c>
      <c r="H93" s="228" t="s">
        <v>102</v>
      </c>
      <c r="I93" s="360" t="s">
        <v>7448</v>
      </c>
      <c r="J93" s="432" t="b">
        <v>0</v>
      </c>
      <c r="K93" s="432" t="b">
        <v>0</v>
      </c>
    </row>
    <row r="94">
      <c r="A94" s="338">
        <v>86.0</v>
      </c>
      <c r="B94" s="338">
        <v>1000086.0</v>
      </c>
      <c r="C94" s="339" t="s">
        <v>4645</v>
      </c>
      <c r="D94" s="345" t="s">
        <v>73</v>
      </c>
      <c r="E94" s="349">
        <v>487095.0</v>
      </c>
      <c r="F94" s="343">
        <v>487095.0</v>
      </c>
      <c r="G94" s="343">
        <f t="shared" si="4"/>
        <v>0</v>
      </c>
      <c r="H94" s="230" t="s">
        <v>4646</v>
      </c>
      <c r="I94" s="359" t="s">
        <v>7446</v>
      </c>
      <c r="J94" s="331" t="b">
        <v>1</v>
      </c>
      <c r="K94" s="331" t="b">
        <v>1</v>
      </c>
    </row>
    <row r="95">
      <c r="A95" s="429">
        <v>87.0</v>
      </c>
      <c r="B95" s="429">
        <v>1000087.0</v>
      </c>
      <c r="C95" s="430" t="s">
        <v>7467</v>
      </c>
      <c r="D95" s="439" t="s">
        <v>71</v>
      </c>
      <c r="E95" s="348">
        <v>249000.0</v>
      </c>
      <c r="F95" s="342">
        <v>137428.0</v>
      </c>
      <c r="G95" s="342">
        <f t="shared" si="4"/>
        <v>111572</v>
      </c>
      <c r="H95" s="228" t="s">
        <v>7468</v>
      </c>
      <c r="I95" s="360" t="s">
        <v>7469</v>
      </c>
      <c r="J95" s="432" t="b">
        <v>1</v>
      </c>
      <c r="K95" s="432" t="b">
        <v>0</v>
      </c>
    </row>
    <row r="96">
      <c r="A96" s="458">
        <v>88.0</v>
      </c>
      <c r="B96" s="458">
        <v>1000088.0</v>
      </c>
      <c r="C96" s="459" t="s">
        <v>6225</v>
      </c>
      <c r="D96" s="345" t="s">
        <v>73</v>
      </c>
      <c r="E96" s="349">
        <v>978000.0</v>
      </c>
      <c r="F96" s="343">
        <v>978000.0</v>
      </c>
      <c r="G96" s="343">
        <f t="shared" si="4"/>
        <v>0</v>
      </c>
      <c r="H96" s="230" t="s">
        <v>2285</v>
      </c>
      <c r="I96" s="359" t="s">
        <v>7452</v>
      </c>
      <c r="J96" s="331" t="b">
        <v>1</v>
      </c>
      <c r="K96" s="331" t="b">
        <v>1</v>
      </c>
    </row>
    <row r="97">
      <c r="A97" s="429">
        <v>89.0</v>
      </c>
      <c r="B97" s="429">
        <v>1000089.0</v>
      </c>
      <c r="C97" s="456" t="s">
        <v>7470</v>
      </c>
      <c r="D97" s="439" t="s">
        <v>71</v>
      </c>
      <c r="E97" s="348">
        <v>1000000.0</v>
      </c>
      <c r="F97" s="342">
        <v>850000.0</v>
      </c>
      <c r="G97" s="342">
        <f t="shared" si="4"/>
        <v>150000</v>
      </c>
      <c r="H97" s="228" t="s">
        <v>3254</v>
      </c>
      <c r="I97" s="360" t="s">
        <v>7452</v>
      </c>
      <c r="J97" s="432" t="b">
        <v>0</v>
      </c>
      <c r="K97" s="432" t="b">
        <v>0</v>
      </c>
    </row>
    <row r="98">
      <c r="A98" s="338">
        <v>90.0</v>
      </c>
      <c r="B98" s="338">
        <v>1000090.0</v>
      </c>
      <c r="C98" s="339" t="s">
        <v>6123</v>
      </c>
      <c r="D98" s="345" t="s">
        <v>73</v>
      </c>
      <c r="E98" s="349">
        <v>99500.0</v>
      </c>
      <c r="F98" s="343">
        <v>99500.0</v>
      </c>
      <c r="G98" s="343">
        <f t="shared" si="4"/>
        <v>0</v>
      </c>
      <c r="H98" s="230" t="s">
        <v>3147</v>
      </c>
      <c r="I98" s="359" t="s">
        <v>7447</v>
      </c>
      <c r="J98" s="331" t="b">
        <v>1</v>
      </c>
      <c r="K98" s="331" t="b">
        <v>1</v>
      </c>
    </row>
    <row r="99">
      <c r="A99" s="338">
        <v>91.0</v>
      </c>
      <c r="B99" s="338">
        <v>1000091.0</v>
      </c>
      <c r="C99" s="339" t="s">
        <v>6099</v>
      </c>
      <c r="D99" s="345" t="s">
        <v>73</v>
      </c>
      <c r="E99" s="348">
        <v>600000.0</v>
      </c>
      <c r="F99" s="342">
        <v>600000.0</v>
      </c>
      <c r="G99" s="342">
        <f t="shared" si="4"/>
        <v>0</v>
      </c>
      <c r="H99" s="228" t="s">
        <v>6100</v>
      </c>
      <c r="I99" s="360" t="s">
        <v>7446</v>
      </c>
      <c r="J99" s="432" t="b">
        <v>1</v>
      </c>
      <c r="K99" s="432" t="b">
        <v>0</v>
      </c>
    </row>
    <row r="100">
      <c r="A100" s="338">
        <v>92.0</v>
      </c>
      <c r="B100" s="338">
        <v>1000092.0</v>
      </c>
      <c r="C100" s="339" t="s">
        <v>5170</v>
      </c>
      <c r="D100" s="345" t="s">
        <v>73</v>
      </c>
      <c r="E100" s="349">
        <v>1302857.0</v>
      </c>
      <c r="F100" s="343">
        <v>1302857.0</v>
      </c>
      <c r="G100" s="343">
        <f t="shared" si="4"/>
        <v>0</v>
      </c>
      <c r="H100" s="230" t="s">
        <v>1493</v>
      </c>
      <c r="I100" s="359" t="s">
        <v>7448</v>
      </c>
      <c r="J100" s="331" t="b">
        <v>1</v>
      </c>
      <c r="K100" s="331" t="b">
        <v>1</v>
      </c>
    </row>
    <row r="101">
      <c r="A101" s="338">
        <v>93.0</v>
      </c>
      <c r="B101" s="338">
        <v>1000093.0</v>
      </c>
      <c r="C101" s="339" t="s">
        <v>4322</v>
      </c>
      <c r="D101" s="345" t="s">
        <v>73</v>
      </c>
      <c r="E101" s="348">
        <v>239200.0</v>
      </c>
      <c r="F101" s="342">
        <v>239200.0</v>
      </c>
      <c r="G101" s="342">
        <f t="shared" si="4"/>
        <v>0</v>
      </c>
      <c r="H101" s="228" t="s">
        <v>1765</v>
      </c>
      <c r="I101" s="360" t="s">
        <v>7452</v>
      </c>
      <c r="J101" s="432" t="b">
        <v>1</v>
      </c>
      <c r="K101" s="432" t="b">
        <v>1</v>
      </c>
    </row>
    <row r="102">
      <c r="A102" s="338">
        <v>94.0</v>
      </c>
      <c r="B102" s="338">
        <v>1000094.0</v>
      </c>
      <c r="C102" s="339" t="s">
        <v>3713</v>
      </c>
      <c r="D102" s="345" t="s">
        <v>73</v>
      </c>
      <c r="E102" s="349">
        <v>75000.0</v>
      </c>
      <c r="F102" s="343">
        <v>75000.0</v>
      </c>
      <c r="G102" s="343">
        <f t="shared" si="4"/>
        <v>0</v>
      </c>
      <c r="H102" s="230" t="s">
        <v>3676</v>
      </c>
      <c r="I102" s="359" t="s">
        <v>7440</v>
      </c>
      <c r="J102" s="331" t="b">
        <v>1</v>
      </c>
      <c r="K102" s="331" t="b">
        <v>0</v>
      </c>
    </row>
    <row r="103">
      <c r="A103" s="429">
        <v>95.0</v>
      </c>
      <c r="B103" s="429">
        <v>1000095.0</v>
      </c>
      <c r="C103" s="456" t="s">
        <v>7471</v>
      </c>
      <c r="D103" s="439" t="s">
        <v>71</v>
      </c>
      <c r="E103" s="348">
        <v>2000000.0</v>
      </c>
      <c r="F103" s="342">
        <v>1542424.23</v>
      </c>
      <c r="G103" s="342">
        <f t="shared" si="4"/>
        <v>457575.77</v>
      </c>
      <c r="H103" s="228" t="s">
        <v>4567</v>
      </c>
      <c r="I103" s="360" t="s">
        <v>7469</v>
      </c>
      <c r="J103" s="432" t="b">
        <v>0</v>
      </c>
      <c r="K103" s="432" t="b">
        <v>0</v>
      </c>
    </row>
    <row r="104">
      <c r="A104" s="433">
        <v>96.0</v>
      </c>
      <c r="B104" s="433">
        <v>1000096.0</v>
      </c>
      <c r="C104" s="457" t="s">
        <v>7472</v>
      </c>
      <c r="D104" s="444" t="s">
        <v>71</v>
      </c>
      <c r="E104" s="349">
        <v>840000.0</v>
      </c>
      <c r="F104" s="343">
        <v>714000.0</v>
      </c>
      <c r="G104" s="343">
        <f t="shared" si="4"/>
        <v>126000</v>
      </c>
      <c r="H104" s="230" t="s">
        <v>4567</v>
      </c>
      <c r="I104" s="359" t="s">
        <v>7469</v>
      </c>
      <c r="J104" s="331" t="b">
        <v>0</v>
      </c>
      <c r="K104" s="331" t="b">
        <v>0</v>
      </c>
    </row>
    <row r="105">
      <c r="A105" s="338">
        <v>97.0</v>
      </c>
      <c r="B105" s="338">
        <v>1000097.0</v>
      </c>
      <c r="C105" s="339" t="s">
        <v>3937</v>
      </c>
      <c r="D105" s="345" t="s">
        <v>73</v>
      </c>
      <c r="E105" s="348">
        <v>25000.0</v>
      </c>
      <c r="F105" s="342">
        <v>25000.0</v>
      </c>
      <c r="G105" s="342">
        <f t="shared" si="4"/>
        <v>0</v>
      </c>
      <c r="H105" s="228" t="s">
        <v>3938</v>
      </c>
      <c r="I105" s="360" t="s">
        <v>7453</v>
      </c>
      <c r="J105" s="432" t="b">
        <v>1</v>
      </c>
      <c r="K105" s="432" t="b">
        <v>0</v>
      </c>
    </row>
    <row r="106">
      <c r="A106" s="338">
        <v>98.0</v>
      </c>
      <c r="B106" s="338">
        <v>1000098.0</v>
      </c>
      <c r="C106" s="339" t="s">
        <v>4536</v>
      </c>
      <c r="D106" s="345" t="s">
        <v>73</v>
      </c>
      <c r="E106" s="349">
        <v>400000.0</v>
      </c>
      <c r="F106" s="343">
        <v>400000.0</v>
      </c>
      <c r="G106" s="343">
        <f t="shared" si="4"/>
        <v>0</v>
      </c>
      <c r="H106" s="230" t="s">
        <v>4537</v>
      </c>
      <c r="I106" s="359" t="s">
        <v>7441</v>
      </c>
      <c r="J106" s="331" t="b">
        <v>1</v>
      </c>
      <c r="K106" s="331" t="b">
        <v>1</v>
      </c>
    </row>
    <row r="107">
      <c r="A107" s="429">
        <v>99.0</v>
      </c>
      <c r="B107" s="429">
        <v>1000099.0</v>
      </c>
      <c r="C107" s="456" t="s">
        <v>7473</v>
      </c>
      <c r="D107" s="439" t="s">
        <v>71</v>
      </c>
      <c r="E107" s="348">
        <v>60000.0</v>
      </c>
      <c r="F107" s="342">
        <v>36000.0</v>
      </c>
      <c r="G107" s="342">
        <f t="shared" si="4"/>
        <v>24000</v>
      </c>
      <c r="H107" s="228" t="s">
        <v>4537</v>
      </c>
      <c r="I107" s="360" t="s">
        <v>7449</v>
      </c>
      <c r="J107" s="432" t="b">
        <v>1</v>
      </c>
      <c r="K107" s="432" t="b">
        <v>1</v>
      </c>
    </row>
    <row r="108">
      <c r="A108" s="338">
        <v>100.0</v>
      </c>
      <c r="B108" s="338">
        <v>1000100.0</v>
      </c>
      <c r="C108" s="339" t="s">
        <v>4593</v>
      </c>
      <c r="D108" s="345" t="s">
        <v>73</v>
      </c>
      <c r="E108" s="349">
        <v>93105.0</v>
      </c>
      <c r="F108" s="343">
        <v>93105.0</v>
      </c>
      <c r="G108" s="343">
        <f t="shared" si="4"/>
        <v>0</v>
      </c>
      <c r="H108" s="230" t="s">
        <v>1449</v>
      </c>
      <c r="I108" s="359" t="s">
        <v>7442</v>
      </c>
      <c r="J108" s="331" t="b">
        <v>1</v>
      </c>
      <c r="K108" s="331" t="b">
        <v>1</v>
      </c>
    </row>
    <row r="109">
      <c r="A109" s="338">
        <v>101.0</v>
      </c>
      <c r="B109" s="338">
        <v>1000101.0</v>
      </c>
      <c r="C109" s="339" t="s">
        <v>4087</v>
      </c>
      <c r="D109" s="345" t="s">
        <v>73</v>
      </c>
      <c r="E109" s="348">
        <v>200000.0</v>
      </c>
      <c r="F109" s="342">
        <v>200000.0</v>
      </c>
      <c r="G109" s="342">
        <f t="shared" si="4"/>
        <v>0</v>
      </c>
      <c r="H109" s="228" t="s">
        <v>3437</v>
      </c>
      <c r="I109" s="360" t="s">
        <v>7448</v>
      </c>
      <c r="J109" s="432" t="b">
        <v>0</v>
      </c>
      <c r="K109" s="432" t="b">
        <v>0</v>
      </c>
    </row>
    <row r="110">
      <c r="A110" s="338">
        <v>102.0</v>
      </c>
      <c r="B110" s="338">
        <v>1000102.0</v>
      </c>
      <c r="C110" s="339" t="s">
        <v>4244</v>
      </c>
      <c r="D110" s="345" t="s">
        <v>73</v>
      </c>
      <c r="E110" s="349">
        <v>265000.0</v>
      </c>
      <c r="F110" s="343">
        <v>265000.0</v>
      </c>
      <c r="G110" s="343">
        <f t="shared" si="4"/>
        <v>0</v>
      </c>
      <c r="H110" s="230" t="s">
        <v>4245</v>
      </c>
      <c r="I110" s="359" t="s">
        <v>7448</v>
      </c>
      <c r="J110" s="331" t="b">
        <v>1</v>
      </c>
      <c r="K110" s="331" t="b">
        <v>0</v>
      </c>
    </row>
    <row r="111">
      <c r="A111" s="338">
        <v>103.0</v>
      </c>
      <c r="B111" s="338">
        <v>1000103.0</v>
      </c>
      <c r="C111" s="344" t="s">
        <v>5908</v>
      </c>
      <c r="D111" s="345" t="s">
        <v>73</v>
      </c>
      <c r="E111" s="348">
        <v>230000.0</v>
      </c>
      <c r="F111" s="342">
        <v>230000.0</v>
      </c>
      <c r="G111" s="342">
        <f t="shared" si="4"/>
        <v>0</v>
      </c>
      <c r="H111" s="228" t="s">
        <v>3052</v>
      </c>
      <c r="I111" s="360" t="s">
        <v>7448</v>
      </c>
      <c r="J111" s="432" t="b">
        <v>0</v>
      </c>
      <c r="K111" s="432" t="b">
        <v>0</v>
      </c>
    </row>
    <row r="112">
      <c r="A112" s="338">
        <v>104.0</v>
      </c>
      <c r="B112" s="338">
        <v>1000104.0</v>
      </c>
      <c r="C112" s="339" t="s">
        <v>5949</v>
      </c>
      <c r="D112" s="345" t="s">
        <v>73</v>
      </c>
      <c r="E112" s="349">
        <v>60000.0</v>
      </c>
      <c r="F112" s="327">
        <v>60000.0</v>
      </c>
      <c r="G112" s="343">
        <f t="shared" si="4"/>
        <v>0</v>
      </c>
      <c r="H112" s="230" t="s">
        <v>3052</v>
      </c>
      <c r="I112" s="359" t="s">
        <v>7447</v>
      </c>
      <c r="J112" s="331" t="b">
        <v>1</v>
      </c>
      <c r="K112" s="331" t="b">
        <v>1</v>
      </c>
    </row>
    <row r="113">
      <c r="A113" s="338">
        <v>105.0</v>
      </c>
      <c r="B113" s="338">
        <v>1000105.0</v>
      </c>
      <c r="C113" s="339" t="s">
        <v>3729</v>
      </c>
      <c r="D113" s="345" t="s">
        <v>73</v>
      </c>
      <c r="E113" s="348">
        <v>235714.0</v>
      </c>
      <c r="F113" s="342">
        <v>235714.0</v>
      </c>
      <c r="G113" s="342">
        <f t="shared" si="4"/>
        <v>0</v>
      </c>
      <c r="H113" s="228" t="s">
        <v>2290</v>
      </c>
      <c r="I113" s="360" t="s">
        <v>7446</v>
      </c>
      <c r="J113" s="432" t="b">
        <v>1</v>
      </c>
      <c r="K113" s="432" t="b">
        <v>1</v>
      </c>
    </row>
    <row r="114">
      <c r="A114" s="338">
        <v>106.0</v>
      </c>
      <c r="B114" s="338">
        <v>1000106.0</v>
      </c>
      <c r="C114" s="339" t="s">
        <v>3768</v>
      </c>
      <c r="D114" s="345" t="s">
        <v>73</v>
      </c>
      <c r="E114" s="349">
        <v>154286.0</v>
      </c>
      <c r="F114" s="343">
        <v>154286.0</v>
      </c>
      <c r="G114" s="343">
        <f t="shared" si="4"/>
        <v>0</v>
      </c>
      <c r="H114" s="230" t="s">
        <v>2290</v>
      </c>
      <c r="I114" s="359" t="s">
        <v>7446</v>
      </c>
      <c r="J114" s="331" t="b">
        <v>1</v>
      </c>
      <c r="K114" s="331" t="b">
        <v>1</v>
      </c>
    </row>
    <row r="115">
      <c r="A115" s="338">
        <v>107.0</v>
      </c>
      <c r="B115" s="338">
        <v>1000107.0</v>
      </c>
      <c r="C115" s="339" t="s">
        <v>5005</v>
      </c>
      <c r="D115" s="345" t="s">
        <v>73</v>
      </c>
      <c r="E115" s="348">
        <v>169413.0</v>
      </c>
      <c r="F115" s="328">
        <v>169413.0</v>
      </c>
      <c r="G115" s="342">
        <f t="shared" si="4"/>
        <v>0</v>
      </c>
      <c r="H115" s="228" t="s">
        <v>4164</v>
      </c>
      <c r="I115" s="360" t="s">
        <v>7447</v>
      </c>
      <c r="J115" s="432" t="b">
        <v>0</v>
      </c>
      <c r="K115" s="432" t="b">
        <v>0</v>
      </c>
    </row>
    <row r="116">
      <c r="A116" s="338">
        <v>108.0</v>
      </c>
      <c r="B116" s="338">
        <v>1000108.0</v>
      </c>
      <c r="C116" s="339" t="s">
        <v>6043</v>
      </c>
      <c r="D116" s="345" t="s">
        <v>73</v>
      </c>
      <c r="E116" s="349">
        <v>272705.0</v>
      </c>
      <c r="F116" s="343">
        <v>272705.0</v>
      </c>
      <c r="G116" s="343">
        <f t="shared" si="4"/>
        <v>0</v>
      </c>
      <c r="H116" s="230" t="s">
        <v>6044</v>
      </c>
      <c r="I116" s="359" t="s">
        <v>7448</v>
      </c>
      <c r="J116" s="331" t="b">
        <v>1</v>
      </c>
      <c r="K116" s="331" t="b">
        <v>1</v>
      </c>
    </row>
    <row r="117">
      <c r="A117" s="338">
        <v>109.0</v>
      </c>
      <c r="B117" s="338">
        <v>1000109.0</v>
      </c>
      <c r="C117" s="339" t="s">
        <v>3803</v>
      </c>
      <c r="D117" s="345" t="s">
        <v>73</v>
      </c>
      <c r="E117" s="348">
        <v>332000.0</v>
      </c>
      <c r="F117" s="342">
        <v>332000.0</v>
      </c>
      <c r="G117" s="342">
        <f t="shared" si="4"/>
        <v>0</v>
      </c>
      <c r="H117" s="228" t="s">
        <v>3804</v>
      </c>
      <c r="I117" s="360" t="s">
        <v>7448</v>
      </c>
      <c r="J117" s="432" t="b">
        <v>1</v>
      </c>
      <c r="K117" s="432" t="b">
        <v>1</v>
      </c>
    </row>
    <row r="118">
      <c r="A118" s="338">
        <v>110.0</v>
      </c>
      <c r="B118" s="338">
        <v>1000110.0</v>
      </c>
      <c r="C118" s="339" t="s">
        <v>4112</v>
      </c>
      <c r="D118" s="345" t="s">
        <v>73</v>
      </c>
      <c r="E118" s="349">
        <v>467000.0</v>
      </c>
      <c r="F118" s="343">
        <v>467000.0</v>
      </c>
      <c r="G118" s="343">
        <f t="shared" si="4"/>
        <v>0</v>
      </c>
      <c r="H118" s="230" t="s">
        <v>3804</v>
      </c>
      <c r="I118" s="359" t="s">
        <v>7448</v>
      </c>
      <c r="J118" s="331" t="b">
        <v>1</v>
      </c>
      <c r="K118" s="331" t="b">
        <v>1</v>
      </c>
    </row>
    <row r="119">
      <c r="A119" s="338">
        <v>111.0</v>
      </c>
      <c r="B119" s="338">
        <v>1000111.0</v>
      </c>
      <c r="C119" s="339" t="s">
        <v>4324</v>
      </c>
      <c r="D119" s="345" t="s">
        <v>73</v>
      </c>
      <c r="E119" s="348">
        <v>206000.0</v>
      </c>
      <c r="F119" s="342">
        <v>206000.0</v>
      </c>
      <c r="G119" s="342">
        <f t="shared" si="4"/>
        <v>0</v>
      </c>
      <c r="H119" s="228" t="s">
        <v>3804</v>
      </c>
      <c r="I119" s="360" t="s">
        <v>7442</v>
      </c>
      <c r="J119" s="432" t="b">
        <v>0</v>
      </c>
      <c r="K119" s="432" t="b">
        <v>1</v>
      </c>
    </row>
    <row r="120">
      <c r="A120" s="338">
        <v>112.0</v>
      </c>
      <c r="B120" s="338">
        <v>1000112.0</v>
      </c>
      <c r="C120" s="339" t="s">
        <v>3666</v>
      </c>
      <c r="D120" s="345" t="s">
        <v>73</v>
      </c>
      <c r="E120" s="349">
        <v>143571.0</v>
      </c>
      <c r="F120" s="343">
        <v>143571.0</v>
      </c>
      <c r="G120" s="343">
        <f t="shared" si="4"/>
        <v>0</v>
      </c>
      <c r="H120" s="230" t="s">
        <v>2290</v>
      </c>
      <c r="I120" s="359" t="s">
        <v>7447</v>
      </c>
      <c r="J120" s="331" t="b">
        <v>1</v>
      </c>
      <c r="K120" s="331" t="b">
        <v>1</v>
      </c>
    </row>
    <row r="121">
      <c r="A121" s="338">
        <v>113.0</v>
      </c>
      <c r="B121" s="338">
        <v>1000113.0</v>
      </c>
      <c r="C121" s="339" t="s">
        <v>4037</v>
      </c>
      <c r="D121" s="345" t="s">
        <v>73</v>
      </c>
      <c r="E121" s="348">
        <v>251070.0</v>
      </c>
      <c r="F121" s="342">
        <v>251070.0</v>
      </c>
      <c r="G121" s="342">
        <f t="shared" si="4"/>
        <v>0</v>
      </c>
      <c r="H121" s="228" t="s">
        <v>1493</v>
      </c>
      <c r="I121" s="360" t="s">
        <v>7446</v>
      </c>
      <c r="J121" s="432" t="b">
        <v>1</v>
      </c>
      <c r="K121" s="432" t="b">
        <v>1</v>
      </c>
    </row>
    <row r="122">
      <c r="A122" s="338">
        <v>114.0</v>
      </c>
      <c r="B122" s="338">
        <v>1000114.0</v>
      </c>
      <c r="C122" s="339" t="s">
        <v>4040</v>
      </c>
      <c r="D122" s="345" t="s">
        <v>73</v>
      </c>
      <c r="E122" s="349">
        <v>547380.0</v>
      </c>
      <c r="F122" s="343">
        <v>547380.0</v>
      </c>
      <c r="G122" s="343">
        <f t="shared" si="4"/>
        <v>0</v>
      </c>
      <c r="H122" s="230" t="s">
        <v>1493</v>
      </c>
      <c r="I122" s="359" t="s">
        <v>7446</v>
      </c>
      <c r="J122" s="331" t="b">
        <v>0</v>
      </c>
      <c r="K122" s="331" t="b">
        <v>1</v>
      </c>
    </row>
    <row r="123">
      <c r="A123" s="338">
        <v>115.0</v>
      </c>
      <c r="B123" s="338">
        <v>1000115.0</v>
      </c>
      <c r="C123" s="339" t="s">
        <v>4456</v>
      </c>
      <c r="D123" s="345" t="s">
        <v>73</v>
      </c>
      <c r="E123" s="348">
        <v>271430.0</v>
      </c>
      <c r="F123" s="342">
        <v>271430.0</v>
      </c>
      <c r="G123" s="342">
        <f t="shared" si="4"/>
        <v>0</v>
      </c>
      <c r="H123" s="228" t="s">
        <v>1493</v>
      </c>
      <c r="I123" s="360" t="s">
        <v>7446</v>
      </c>
      <c r="J123" s="432" t="b">
        <v>1</v>
      </c>
      <c r="K123" s="432" t="b">
        <v>1</v>
      </c>
    </row>
    <row r="124">
      <c r="A124" s="338">
        <v>116.0</v>
      </c>
      <c r="B124" s="338">
        <v>1000116.0</v>
      </c>
      <c r="C124" s="339" t="s">
        <v>4115</v>
      </c>
      <c r="D124" s="345" t="s">
        <v>73</v>
      </c>
      <c r="E124" s="349">
        <v>226190.0</v>
      </c>
      <c r="F124" s="343">
        <v>226190.0</v>
      </c>
      <c r="G124" s="343">
        <f t="shared" si="4"/>
        <v>0</v>
      </c>
      <c r="H124" s="230" t="s">
        <v>1493</v>
      </c>
      <c r="I124" s="359" t="s">
        <v>7446</v>
      </c>
      <c r="J124" s="331" t="b">
        <v>1</v>
      </c>
      <c r="K124" s="331" t="b">
        <v>1</v>
      </c>
    </row>
    <row r="125">
      <c r="A125" s="338">
        <v>117.0</v>
      </c>
      <c r="B125" s="338">
        <v>1000117.0</v>
      </c>
      <c r="C125" s="339" t="s">
        <v>4327</v>
      </c>
      <c r="D125" s="345" t="s">
        <v>73</v>
      </c>
      <c r="E125" s="348">
        <v>633330.0</v>
      </c>
      <c r="F125" s="342">
        <v>633330.0</v>
      </c>
      <c r="G125" s="342">
        <f t="shared" si="4"/>
        <v>0</v>
      </c>
      <c r="H125" s="228" t="s">
        <v>1493</v>
      </c>
      <c r="I125" s="360" t="s">
        <v>7448</v>
      </c>
      <c r="J125" s="432" t="b">
        <v>1</v>
      </c>
      <c r="K125" s="432" t="b">
        <v>1</v>
      </c>
    </row>
    <row r="126">
      <c r="A126" s="338">
        <v>118.0</v>
      </c>
      <c r="B126" s="338">
        <v>1000118.0</v>
      </c>
      <c r="C126" s="339" t="s">
        <v>4712</v>
      </c>
      <c r="D126" s="345" t="s">
        <v>73</v>
      </c>
      <c r="E126" s="349">
        <v>291786.0</v>
      </c>
      <c r="F126" s="343">
        <v>291786.0</v>
      </c>
      <c r="G126" s="343">
        <f t="shared" si="4"/>
        <v>0</v>
      </c>
      <c r="H126" s="230" t="s">
        <v>1493</v>
      </c>
      <c r="I126" s="359" t="s">
        <v>7441</v>
      </c>
      <c r="J126" s="331" t="b">
        <v>1</v>
      </c>
      <c r="K126" s="331" t="b">
        <v>1</v>
      </c>
    </row>
    <row r="127">
      <c r="A127" s="338">
        <v>119.0</v>
      </c>
      <c r="B127" s="338">
        <v>1000119.0</v>
      </c>
      <c r="C127" s="339" t="s">
        <v>5263</v>
      </c>
      <c r="D127" s="345" t="s">
        <v>73</v>
      </c>
      <c r="E127" s="348">
        <v>227140.0</v>
      </c>
      <c r="F127" s="342">
        <v>227140.0</v>
      </c>
      <c r="G127" s="342">
        <f t="shared" si="4"/>
        <v>0</v>
      </c>
      <c r="H127" s="228" t="s">
        <v>1493</v>
      </c>
      <c r="I127" s="360" t="s">
        <v>7441</v>
      </c>
      <c r="J127" s="432" t="b">
        <v>1</v>
      </c>
      <c r="K127" s="432" t="b">
        <v>1</v>
      </c>
    </row>
    <row r="128">
      <c r="A128" s="338">
        <v>120.0</v>
      </c>
      <c r="B128" s="338">
        <v>1000120.0</v>
      </c>
      <c r="C128" s="339" t="s">
        <v>3919</v>
      </c>
      <c r="D128" s="345" t="s">
        <v>73</v>
      </c>
      <c r="E128" s="349">
        <v>257850.0</v>
      </c>
      <c r="F128" s="343">
        <v>257850.0</v>
      </c>
      <c r="G128" s="343">
        <f t="shared" si="4"/>
        <v>0</v>
      </c>
      <c r="H128" s="230" t="s">
        <v>1493</v>
      </c>
      <c r="I128" s="359" t="s">
        <v>7441</v>
      </c>
      <c r="J128" s="331" t="b">
        <v>0</v>
      </c>
      <c r="K128" s="331" t="b">
        <v>0</v>
      </c>
    </row>
    <row r="129">
      <c r="A129" s="338">
        <v>121.0</v>
      </c>
      <c r="B129" s="338">
        <v>1000121.0</v>
      </c>
      <c r="C129" s="339" t="s">
        <v>4670</v>
      </c>
      <c r="D129" s="345" t="s">
        <v>73</v>
      </c>
      <c r="E129" s="348">
        <v>352860.0</v>
      </c>
      <c r="F129" s="342">
        <v>352860.0</v>
      </c>
      <c r="G129" s="342">
        <f t="shared" si="4"/>
        <v>0</v>
      </c>
      <c r="H129" s="228" t="s">
        <v>1493</v>
      </c>
      <c r="I129" s="360" t="s">
        <v>7447</v>
      </c>
      <c r="J129" s="432" t="b">
        <v>1</v>
      </c>
      <c r="K129" s="432" t="b">
        <v>1</v>
      </c>
    </row>
    <row r="130">
      <c r="A130" s="338">
        <v>122.0</v>
      </c>
      <c r="B130" s="338">
        <v>1000122.0</v>
      </c>
      <c r="C130" s="339" t="s">
        <v>4267</v>
      </c>
      <c r="D130" s="345" t="s">
        <v>73</v>
      </c>
      <c r="E130" s="349">
        <v>260571.0</v>
      </c>
      <c r="F130" s="343">
        <v>260571.0</v>
      </c>
      <c r="G130" s="343">
        <f t="shared" si="4"/>
        <v>0</v>
      </c>
      <c r="H130" s="230" t="s">
        <v>1493</v>
      </c>
      <c r="I130" s="359" t="s">
        <v>7446</v>
      </c>
      <c r="J130" s="331" t="b">
        <v>1</v>
      </c>
      <c r="K130" s="331" t="b">
        <v>1</v>
      </c>
    </row>
    <row r="131">
      <c r="A131" s="338">
        <v>123.0</v>
      </c>
      <c r="B131" s="338">
        <v>1000123.0</v>
      </c>
      <c r="C131" s="339" t="s">
        <v>4715</v>
      </c>
      <c r="D131" s="345" t="s">
        <v>73</v>
      </c>
      <c r="E131" s="348">
        <v>619761.0</v>
      </c>
      <c r="F131" s="342">
        <v>619761.0</v>
      </c>
      <c r="G131" s="342">
        <f t="shared" si="4"/>
        <v>0</v>
      </c>
      <c r="H131" s="228" t="s">
        <v>1493</v>
      </c>
      <c r="I131" s="360" t="s">
        <v>7447</v>
      </c>
      <c r="J131" s="432" t="b">
        <v>1</v>
      </c>
      <c r="K131" s="432" t="b">
        <v>1</v>
      </c>
    </row>
    <row r="132">
      <c r="A132" s="338">
        <v>124.0</v>
      </c>
      <c r="B132" s="338">
        <v>1000124.0</v>
      </c>
      <c r="C132" s="339" t="s">
        <v>4611</v>
      </c>
      <c r="D132" s="345" t="s">
        <v>73</v>
      </c>
      <c r="E132" s="349">
        <v>271430.0</v>
      </c>
      <c r="F132" s="343">
        <v>271430.0</v>
      </c>
      <c r="G132" s="343">
        <f t="shared" si="4"/>
        <v>0</v>
      </c>
      <c r="H132" s="230" t="s">
        <v>1493</v>
      </c>
      <c r="I132" s="359" t="s">
        <v>7441</v>
      </c>
      <c r="J132" s="331" t="b">
        <v>1</v>
      </c>
      <c r="K132" s="331" t="b">
        <v>1</v>
      </c>
    </row>
    <row r="133">
      <c r="A133" s="338">
        <v>125.0</v>
      </c>
      <c r="B133" s="338">
        <v>1000125.0</v>
      </c>
      <c r="C133" s="339" t="s">
        <v>4596</v>
      </c>
      <c r="D133" s="345" t="s">
        <v>73</v>
      </c>
      <c r="E133" s="348">
        <v>287260.0</v>
      </c>
      <c r="F133" s="342">
        <v>287260.0</v>
      </c>
      <c r="G133" s="342">
        <f t="shared" si="4"/>
        <v>0</v>
      </c>
      <c r="H133" s="228" t="s">
        <v>1493</v>
      </c>
      <c r="I133" s="360" t="s">
        <v>7449</v>
      </c>
      <c r="J133" s="432" t="b">
        <v>1</v>
      </c>
      <c r="K133" s="432" t="b">
        <v>1</v>
      </c>
    </row>
    <row r="134">
      <c r="A134" s="338">
        <v>126.0</v>
      </c>
      <c r="B134" s="338">
        <v>1000126.0</v>
      </c>
      <c r="C134" s="339" t="s">
        <v>4429</v>
      </c>
      <c r="D134" s="345" t="s">
        <v>73</v>
      </c>
      <c r="E134" s="349">
        <v>217140.0</v>
      </c>
      <c r="F134" s="343">
        <v>217140.0</v>
      </c>
      <c r="G134" s="343">
        <f t="shared" si="4"/>
        <v>0</v>
      </c>
      <c r="H134" s="230" t="s">
        <v>1493</v>
      </c>
      <c r="I134" s="359" t="s">
        <v>7447</v>
      </c>
      <c r="J134" s="331" t="b">
        <v>1</v>
      </c>
      <c r="K134" s="331" t="b">
        <v>1</v>
      </c>
    </row>
    <row r="135">
      <c r="A135" s="429">
        <v>127.0</v>
      </c>
      <c r="B135" s="429">
        <v>1000127.0</v>
      </c>
      <c r="C135" s="456" t="s">
        <v>7474</v>
      </c>
      <c r="D135" s="439" t="s">
        <v>71</v>
      </c>
      <c r="E135" s="348">
        <v>43000.0</v>
      </c>
      <c r="F135" s="342">
        <v>31750.0</v>
      </c>
      <c r="G135" s="342">
        <f t="shared" si="4"/>
        <v>11250</v>
      </c>
      <c r="H135" s="228" t="s">
        <v>7412</v>
      </c>
      <c r="I135" s="360" t="s">
        <v>7442</v>
      </c>
      <c r="J135" s="432" t="b">
        <v>1</v>
      </c>
      <c r="K135" s="432" t="b">
        <v>1</v>
      </c>
    </row>
    <row r="136">
      <c r="A136" s="338">
        <v>128.0</v>
      </c>
      <c r="B136" s="338">
        <v>1000128.0</v>
      </c>
      <c r="C136" s="339" t="s">
        <v>3447</v>
      </c>
      <c r="D136" s="345" t="s">
        <v>73</v>
      </c>
      <c r="E136" s="349">
        <v>850000.0</v>
      </c>
      <c r="F136" s="343">
        <v>850000.0</v>
      </c>
      <c r="G136" s="343">
        <f t="shared" si="4"/>
        <v>0</v>
      </c>
      <c r="H136" s="230" t="s">
        <v>3448</v>
      </c>
      <c r="I136" s="359" t="s">
        <v>7449</v>
      </c>
      <c r="J136" s="331" t="b">
        <v>1</v>
      </c>
      <c r="K136" s="331" t="b">
        <v>1</v>
      </c>
    </row>
    <row r="137">
      <c r="A137" s="338">
        <v>129.0</v>
      </c>
      <c r="B137" s="338">
        <v>1000129.0</v>
      </c>
      <c r="C137" s="339" t="s">
        <v>4686</v>
      </c>
      <c r="D137" s="312" t="s">
        <v>4642</v>
      </c>
      <c r="E137" s="348">
        <v>75000.0</v>
      </c>
      <c r="F137" s="342">
        <v>45000.0</v>
      </c>
      <c r="G137" s="342">
        <f t="shared" si="4"/>
        <v>30000</v>
      </c>
      <c r="H137" s="228" t="s">
        <v>2237</v>
      </c>
      <c r="I137" s="360" t="s">
        <v>7440</v>
      </c>
      <c r="J137" s="432" t="b">
        <v>1</v>
      </c>
      <c r="K137" s="432" t="b">
        <v>1</v>
      </c>
    </row>
    <row r="138">
      <c r="A138" s="128">
        <v>130.0</v>
      </c>
      <c r="B138" s="128">
        <v>1000130.0</v>
      </c>
      <c r="C138" s="242" t="s">
        <v>6386</v>
      </c>
      <c r="D138" s="312" t="s">
        <v>4642</v>
      </c>
      <c r="E138" s="349">
        <v>212121.0</v>
      </c>
      <c r="F138" s="343">
        <v>180295.0</v>
      </c>
      <c r="G138" s="343">
        <f t="shared" si="4"/>
        <v>31826</v>
      </c>
      <c r="H138" s="230" t="s">
        <v>2237</v>
      </c>
      <c r="I138" s="359" t="s">
        <v>7447</v>
      </c>
      <c r="J138" s="331" t="b">
        <v>1</v>
      </c>
      <c r="K138" s="331" t="b">
        <v>1</v>
      </c>
    </row>
    <row r="139">
      <c r="A139" s="338">
        <v>131.0</v>
      </c>
      <c r="B139" s="338">
        <v>1000131.0</v>
      </c>
      <c r="C139" s="339" t="s">
        <v>4718</v>
      </c>
      <c r="D139" s="345" t="s">
        <v>73</v>
      </c>
      <c r="E139" s="348">
        <v>60000.0</v>
      </c>
      <c r="F139" s="342">
        <v>60000.0</v>
      </c>
      <c r="G139" s="342">
        <f t="shared" si="4"/>
        <v>0</v>
      </c>
      <c r="H139" s="228" t="s">
        <v>2237</v>
      </c>
      <c r="I139" s="360" t="s">
        <v>7453</v>
      </c>
      <c r="J139" s="432" t="b">
        <v>1</v>
      </c>
      <c r="K139" s="432" t="b">
        <v>1</v>
      </c>
    </row>
    <row r="140">
      <c r="A140" s="128">
        <v>132.0</v>
      </c>
      <c r="B140" s="128">
        <v>1000132.0</v>
      </c>
      <c r="C140" s="242" t="s">
        <v>6387</v>
      </c>
      <c r="D140" s="312" t="s">
        <v>4642</v>
      </c>
      <c r="E140" s="349">
        <v>107407.0</v>
      </c>
      <c r="F140" s="343">
        <v>26000.0</v>
      </c>
      <c r="G140" s="343">
        <f t="shared" si="4"/>
        <v>81407</v>
      </c>
      <c r="H140" s="230" t="s">
        <v>2237</v>
      </c>
      <c r="I140" s="359" t="s">
        <v>7453</v>
      </c>
      <c r="J140" s="331" t="b">
        <v>1</v>
      </c>
      <c r="K140" s="331" t="b">
        <v>0</v>
      </c>
    </row>
    <row r="141">
      <c r="A141" s="429">
        <v>133.0</v>
      </c>
      <c r="B141" s="429">
        <v>1000133.0</v>
      </c>
      <c r="C141" s="456" t="s">
        <v>7475</v>
      </c>
      <c r="D141" s="439" t="s">
        <v>71</v>
      </c>
      <c r="E141" s="348">
        <v>60000.0</v>
      </c>
      <c r="F141" s="342">
        <v>48800.0</v>
      </c>
      <c r="G141" s="342">
        <f t="shared" si="4"/>
        <v>11200</v>
      </c>
      <c r="H141" s="228" t="s">
        <v>7476</v>
      </c>
      <c r="I141" s="360" t="s">
        <v>7453</v>
      </c>
      <c r="J141" s="432" t="b">
        <v>0</v>
      </c>
      <c r="K141" s="432" t="b">
        <v>1</v>
      </c>
    </row>
    <row r="142">
      <c r="A142" s="338">
        <v>134.0</v>
      </c>
      <c r="B142" s="338">
        <v>1000134.0</v>
      </c>
      <c r="C142" s="339" t="s">
        <v>3537</v>
      </c>
      <c r="D142" s="345" t="s">
        <v>73</v>
      </c>
      <c r="E142" s="349">
        <v>36520.0</v>
      </c>
      <c r="F142" s="343">
        <v>36520.0</v>
      </c>
      <c r="G142" s="343">
        <f t="shared" si="4"/>
        <v>0</v>
      </c>
      <c r="H142" s="230" t="s">
        <v>3538</v>
      </c>
      <c r="I142" s="359" t="s">
        <v>7447</v>
      </c>
      <c r="J142" s="331" t="b">
        <v>1</v>
      </c>
      <c r="K142" s="331" t="b">
        <v>1</v>
      </c>
    </row>
    <row r="143">
      <c r="A143" s="429">
        <v>135.0</v>
      </c>
      <c r="B143" s="429">
        <v>1000135.0</v>
      </c>
      <c r="C143" s="456" t="s">
        <v>7477</v>
      </c>
      <c r="D143" s="439" t="s">
        <v>71</v>
      </c>
      <c r="E143" s="348">
        <v>291290.0</v>
      </c>
      <c r="F143" s="342">
        <v>274140.0</v>
      </c>
      <c r="G143" s="342">
        <f t="shared" si="4"/>
        <v>17150</v>
      </c>
      <c r="H143" s="228" t="s">
        <v>7245</v>
      </c>
      <c r="I143" s="360" t="s">
        <v>7446</v>
      </c>
      <c r="J143" s="432" t="b">
        <v>1</v>
      </c>
      <c r="K143" s="432" t="b">
        <v>1</v>
      </c>
    </row>
    <row r="144">
      <c r="A144" s="338">
        <v>136.0</v>
      </c>
      <c r="B144" s="338">
        <v>1000136.0</v>
      </c>
      <c r="C144" s="339" t="s">
        <v>3977</v>
      </c>
      <c r="D144" s="345" t="s">
        <v>73</v>
      </c>
      <c r="E144" s="349">
        <v>144000.0</v>
      </c>
      <c r="F144" s="343">
        <v>144000.0</v>
      </c>
      <c r="G144" s="343">
        <f t="shared" si="4"/>
        <v>0</v>
      </c>
      <c r="H144" s="230" t="s">
        <v>1502</v>
      </c>
      <c r="I144" s="359" t="s">
        <v>7448</v>
      </c>
      <c r="J144" s="331" t="b">
        <v>1</v>
      </c>
      <c r="K144" s="331" t="b">
        <v>0</v>
      </c>
    </row>
    <row r="145">
      <c r="A145" s="338">
        <v>137.0</v>
      </c>
      <c r="B145" s="338">
        <v>1000137.0</v>
      </c>
      <c r="C145" s="339" t="s">
        <v>4185</v>
      </c>
      <c r="D145" s="345" t="s">
        <v>73</v>
      </c>
      <c r="E145" s="348">
        <v>75000.0</v>
      </c>
      <c r="F145" s="342">
        <v>75000.0</v>
      </c>
      <c r="G145" s="342">
        <f t="shared" si="4"/>
        <v>0</v>
      </c>
      <c r="H145" s="228" t="s">
        <v>4186</v>
      </c>
      <c r="I145" s="360" t="s">
        <v>7449</v>
      </c>
      <c r="J145" s="432" t="b">
        <v>1</v>
      </c>
      <c r="K145" s="432" t="b">
        <v>1</v>
      </c>
    </row>
    <row r="146">
      <c r="A146" s="433">
        <v>138.0</v>
      </c>
      <c r="B146" s="433">
        <v>1000138.0</v>
      </c>
      <c r="C146" s="457" t="s">
        <v>7478</v>
      </c>
      <c r="D146" s="444" t="s">
        <v>71</v>
      </c>
      <c r="E146" s="349">
        <v>336200.0</v>
      </c>
      <c r="F146" s="343">
        <v>112200.0</v>
      </c>
      <c r="G146" s="343">
        <f t="shared" si="4"/>
        <v>224000</v>
      </c>
      <c r="H146" s="230" t="s">
        <v>102</v>
      </c>
      <c r="I146" s="359" t="s">
        <v>7448</v>
      </c>
      <c r="J146" s="331" t="b">
        <v>1</v>
      </c>
      <c r="K146" s="331" t="b">
        <v>1</v>
      </c>
    </row>
    <row r="147">
      <c r="A147" s="338">
        <v>139.0</v>
      </c>
      <c r="B147" s="338">
        <v>1000139.0</v>
      </c>
      <c r="C147" s="339" t="s">
        <v>4580</v>
      </c>
      <c r="D147" s="345" t="s">
        <v>73</v>
      </c>
      <c r="E147" s="348">
        <v>44200.0</v>
      </c>
      <c r="F147" s="342">
        <v>44200.0</v>
      </c>
      <c r="G147" s="342">
        <f t="shared" si="4"/>
        <v>0</v>
      </c>
      <c r="H147" s="228" t="s">
        <v>3052</v>
      </c>
      <c r="I147" s="360" t="s">
        <v>7441</v>
      </c>
      <c r="J147" s="432" t="b">
        <v>1</v>
      </c>
      <c r="K147" s="432" t="b">
        <v>1</v>
      </c>
    </row>
    <row r="148">
      <c r="A148" s="338">
        <v>140.0</v>
      </c>
      <c r="B148" s="338">
        <v>1000140.0</v>
      </c>
      <c r="C148" s="339" t="s">
        <v>4395</v>
      </c>
      <c r="D148" s="345" t="s">
        <v>73</v>
      </c>
      <c r="E148" s="349">
        <v>123000.0</v>
      </c>
      <c r="F148" s="343">
        <v>123000.0</v>
      </c>
      <c r="G148" s="343">
        <f t="shared" si="4"/>
        <v>0</v>
      </c>
      <c r="H148" s="230" t="s">
        <v>4396</v>
      </c>
      <c r="I148" s="359" t="s">
        <v>7446</v>
      </c>
      <c r="J148" s="331" t="b">
        <v>0</v>
      </c>
      <c r="K148" s="331" t="b">
        <v>0</v>
      </c>
    </row>
    <row r="149">
      <c r="A149" s="338">
        <v>141.0</v>
      </c>
      <c r="B149" s="338">
        <v>1000141.0</v>
      </c>
      <c r="C149" s="339" t="s">
        <v>4167</v>
      </c>
      <c r="D149" s="345" t="s">
        <v>73</v>
      </c>
      <c r="E149" s="348">
        <v>566900.0</v>
      </c>
      <c r="F149" s="342">
        <v>566900.0</v>
      </c>
      <c r="G149" s="342">
        <f t="shared" si="4"/>
        <v>0</v>
      </c>
      <c r="H149" s="228" t="s">
        <v>4168</v>
      </c>
      <c r="I149" s="360" t="s">
        <v>7442</v>
      </c>
      <c r="J149" s="432" t="b">
        <v>0</v>
      </c>
      <c r="K149" s="432" t="b">
        <v>1</v>
      </c>
    </row>
    <row r="150">
      <c r="A150" s="338">
        <v>142.0</v>
      </c>
      <c r="B150" s="338">
        <v>1000142.0</v>
      </c>
      <c r="C150" s="339" t="s">
        <v>3458</v>
      </c>
      <c r="D150" s="345" t="s">
        <v>73</v>
      </c>
      <c r="E150" s="349">
        <v>43200.0</v>
      </c>
      <c r="F150" s="343">
        <v>43200.0</v>
      </c>
      <c r="G150" s="343">
        <f t="shared" si="4"/>
        <v>0</v>
      </c>
      <c r="H150" s="230" t="s">
        <v>3459</v>
      </c>
      <c r="I150" s="359" t="s">
        <v>7446</v>
      </c>
      <c r="J150" s="331" t="b">
        <v>1</v>
      </c>
      <c r="K150" s="331" t="b">
        <v>1</v>
      </c>
    </row>
    <row r="151">
      <c r="A151" s="429">
        <v>143.0</v>
      </c>
      <c r="B151" s="429">
        <v>1000143.0</v>
      </c>
      <c r="C151" s="456" t="s">
        <v>7479</v>
      </c>
      <c r="D151" s="439" t="s">
        <v>71</v>
      </c>
      <c r="E151" s="348">
        <v>19250.0</v>
      </c>
      <c r="F151" s="342">
        <v>11550.0</v>
      </c>
      <c r="G151" s="342">
        <f t="shared" si="4"/>
        <v>7700</v>
      </c>
      <c r="H151" s="228" t="s">
        <v>3459</v>
      </c>
      <c r="I151" s="360" t="s">
        <v>7447</v>
      </c>
      <c r="J151" s="432" t="b">
        <v>0</v>
      </c>
      <c r="K151" s="432" t="b">
        <v>0</v>
      </c>
    </row>
    <row r="152">
      <c r="A152" s="338">
        <v>144.0</v>
      </c>
      <c r="B152" s="338">
        <v>1000144.0</v>
      </c>
      <c r="C152" s="339" t="s">
        <v>5945</v>
      </c>
      <c r="D152" s="345" t="s">
        <v>73</v>
      </c>
      <c r="E152" s="349">
        <v>39480.0</v>
      </c>
      <c r="F152" s="327">
        <v>39480.0</v>
      </c>
      <c r="G152" s="343">
        <f t="shared" si="4"/>
        <v>0</v>
      </c>
      <c r="H152" s="230" t="s">
        <v>5946</v>
      </c>
      <c r="I152" s="359" t="s">
        <v>7439</v>
      </c>
      <c r="J152" s="331" t="b">
        <v>1</v>
      </c>
      <c r="K152" s="331" t="b">
        <v>0</v>
      </c>
    </row>
    <row r="153">
      <c r="A153" s="429">
        <v>145.0</v>
      </c>
      <c r="B153" s="429">
        <v>1000145.0</v>
      </c>
      <c r="C153" s="456" t="s">
        <v>7480</v>
      </c>
      <c r="D153" s="439" t="s">
        <v>71</v>
      </c>
      <c r="E153" s="348">
        <v>720000.0</v>
      </c>
      <c r="F153" s="342">
        <v>205000.0</v>
      </c>
      <c r="G153" s="342">
        <f t="shared" si="4"/>
        <v>515000</v>
      </c>
      <c r="H153" s="228" t="s">
        <v>102</v>
      </c>
      <c r="I153" s="360" t="s">
        <v>7441</v>
      </c>
      <c r="J153" s="432" t="b">
        <v>1</v>
      </c>
      <c r="K153" s="432" t="b">
        <v>0</v>
      </c>
    </row>
    <row r="154">
      <c r="A154" s="338">
        <v>146.0</v>
      </c>
      <c r="B154" s="338">
        <v>1000146.0</v>
      </c>
      <c r="C154" s="339" t="s">
        <v>3706</v>
      </c>
      <c r="D154" s="345" t="s">
        <v>73</v>
      </c>
      <c r="E154" s="349">
        <v>143571.0</v>
      </c>
      <c r="F154" s="343">
        <v>143571.0</v>
      </c>
      <c r="G154" s="343">
        <f t="shared" si="4"/>
        <v>0</v>
      </c>
      <c r="H154" s="230" t="s">
        <v>3707</v>
      </c>
      <c r="I154" s="359" t="s">
        <v>7447</v>
      </c>
      <c r="J154" s="331" t="b">
        <v>1</v>
      </c>
      <c r="K154" s="331" t="b">
        <v>1</v>
      </c>
    </row>
    <row r="155">
      <c r="A155" s="429">
        <v>147.0</v>
      </c>
      <c r="B155" s="429">
        <v>1000147.0</v>
      </c>
      <c r="C155" s="467" t="s">
        <v>7481</v>
      </c>
      <c r="D155" s="439" t="s">
        <v>71</v>
      </c>
      <c r="E155" s="348">
        <v>45000.0</v>
      </c>
      <c r="F155" s="342">
        <v>27000.0</v>
      </c>
      <c r="G155" s="342">
        <f t="shared" si="4"/>
        <v>18000</v>
      </c>
      <c r="H155" s="228" t="s">
        <v>7482</v>
      </c>
      <c r="I155" s="360" t="s">
        <v>7448</v>
      </c>
      <c r="J155" s="432" t="b">
        <v>1</v>
      </c>
      <c r="K155" s="432" t="b">
        <v>0</v>
      </c>
    </row>
    <row r="156">
      <c r="A156" s="433">
        <v>148.0</v>
      </c>
      <c r="B156" s="433">
        <v>1000148.0</v>
      </c>
      <c r="C156" s="457" t="s">
        <v>7483</v>
      </c>
      <c r="D156" s="444" t="s">
        <v>71</v>
      </c>
      <c r="E156" s="349">
        <v>56068.0</v>
      </c>
      <c r="F156" s="343">
        <v>32000.0</v>
      </c>
      <c r="G156" s="343">
        <f t="shared" si="4"/>
        <v>24068</v>
      </c>
      <c r="H156" s="230" t="s">
        <v>4792</v>
      </c>
      <c r="I156" s="359" t="s">
        <v>7440</v>
      </c>
      <c r="J156" s="331" t="b">
        <v>0</v>
      </c>
      <c r="K156" s="331" t="b">
        <v>0</v>
      </c>
    </row>
    <row r="157">
      <c r="A157" s="338">
        <v>149.0</v>
      </c>
      <c r="B157" s="338">
        <v>1000149.0</v>
      </c>
      <c r="C157" s="339" t="s">
        <v>4003</v>
      </c>
      <c r="D157" s="345" t="s">
        <v>73</v>
      </c>
      <c r="E157" s="348">
        <v>190666.0</v>
      </c>
      <c r="F157" s="342">
        <v>190666.0</v>
      </c>
      <c r="G157" s="342">
        <f t="shared" si="4"/>
        <v>0</v>
      </c>
      <c r="H157" s="228" t="s">
        <v>4004</v>
      </c>
      <c r="I157" s="360" t="s">
        <v>7446</v>
      </c>
      <c r="J157" s="432" t="b">
        <v>1</v>
      </c>
      <c r="K157" s="432" t="b">
        <v>1</v>
      </c>
    </row>
    <row r="158">
      <c r="A158" s="433">
        <v>150.0</v>
      </c>
      <c r="B158" s="433">
        <v>1000150.0</v>
      </c>
      <c r="C158" s="457" t="s">
        <v>7484</v>
      </c>
      <c r="D158" s="444" t="s">
        <v>71</v>
      </c>
      <c r="E158" s="349">
        <v>49000.0</v>
      </c>
      <c r="F158" s="343">
        <v>29400.0</v>
      </c>
      <c r="G158" s="343">
        <f t="shared" si="4"/>
        <v>19600</v>
      </c>
      <c r="H158" s="230" t="s">
        <v>7485</v>
      </c>
      <c r="I158" s="359" t="s">
        <v>7449</v>
      </c>
      <c r="J158" s="331" t="b">
        <v>1</v>
      </c>
      <c r="K158" s="331" t="b">
        <v>0</v>
      </c>
    </row>
    <row r="159">
      <c r="A159" s="429">
        <v>151.0</v>
      </c>
      <c r="B159" s="429">
        <v>1000151.0</v>
      </c>
      <c r="C159" s="456" t="s">
        <v>7486</v>
      </c>
      <c r="D159" s="439" t="s">
        <v>71</v>
      </c>
      <c r="E159" s="348">
        <v>399700.0</v>
      </c>
      <c r="F159" s="342">
        <v>199800.0</v>
      </c>
      <c r="G159" s="342">
        <f t="shared" si="4"/>
        <v>199900</v>
      </c>
      <c r="H159" s="228" t="s">
        <v>5905</v>
      </c>
      <c r="I159" s="360" t="s">
        <v>7449</v>
      </c>
      <c r="J159" s="432" t="b">
        <v>1</v>
      </c>
      <c r="K159" s="432" t="b">
        <v>1</v>
      </c>
    </row>
    <row r="160">
      <c r="A160" s="338">
        <v>152.0</v>
      </c>
      <c r="B160" s="338">
        <v>1000152.0</v>
      </c>
      <c r="C160" s="339" t="s">
        <v>4157</v>
      </c>
      <c r="D160" s="345" t="s">
        <v>73</v>
      </c>
      <c r="E160" s="349">
        <v>75000.0</v>
      </c>
      <c r="F160" s="343">
        <v>75000.0</v>
      </c>
      <c r="G160" s="343">
        <f t="shared" si="4"/>
        <v>0</v>
      </c>
      <c r="H160" s="230" t="s">
        <v>3132</v>
      </c>
      <c r="I160" s="359" t="s">
        <v>7440</v>
      </c>
      <c r="J160" s="331" t="b">
        <v>1</v>
      </c>
      <c r="K160" s="331" t="b">
        <v>1</v>
      </c>
    </row>
    <row r="161">
      <c r="A161" s="429">
        <v>153.0</v>
      </c>
      <c r="B161" s="429">
        <v>1000153.0</v>
      </c>
      <c r="C161" s="456" t="s">
        <v>7487</v>
      </c>
      <c r="D161" s="439" t="s">
        <v>71</v>
      </c>
      <c r="E161" s="348">
        <v>900000.0</v>
      </c>
      <c r="F161" s="342">
        <v>240000.0</v>
      </c>
      <c r="G161" s="342">
        <f t="shared" si="4"/>
        <v>660000</v>
      </c>
      <c r="H161" s="228" t="s">
        <v>102</v>
      </c>
      <c r="I161" s="360" t="s">
        <v>7449</v>
      </c>
      <c r="J161" s="432" t="b">
        <v>0</v>
      </c>
      <c r="K161" s="432" t="b">
        <v>1</v>
      </c>
    </row>
    <row r="162">
      <c r="A162" s="338">
        <v>154.0</v>
      </c>
      <c r="B162" s="338">
        <v>1000154.0</v>
      </c>
      <c r="C162" s="339" t="s">
        <v>6390</v>
      </c>
      <c r="D162" s="345" t="s">
        <v>73</v>
      </c>
      <c r="E162" s="349">
        <v>35000.0</v>
      </c>
      <c r="F162" s="343">
        <v>28000.0</v>
      </c>
      <c r="G162" s="343">
        <f t="shared" si="4"/>
        <v>7000</v>
      </c>
      <c r="H162" s="230" t="s">
        <v>478</v>
      </c>
      <c r="I162" s="359" t="s">
        <v>7440</v>
      </c>
      <c r="J162" s="331" t="b">
        <v>1</v>
      </c>
      <c r="K162" s="331" t="b">
        <v>1</v>
      </c>
    </row>
    <row r="163">
      <c r="A163" s="429">
        <v>155.0</v>
      </c>
      <c r="B163" s="429">
        <v>1000155.0</v>
      </c>
      <c r="C163" s="456" t="s">
        <v>7488</v>
      </c>
      <c r="D163" s="439" t="s">
        <v>71</v>
      </c>
      <c r="E163" s="348">
        <v>450000.0</v>
      </c>
      <c r="F163" s="342">
        <v>75000.0</v>
      </c>
      <c r="G163" s="342">
        <f t="shared" si="4"/>
        <v>375000</v>
      </c>
      <c r="H163" s="228" t="s">
        <v>102</v>
      </c>
      <c r="I163" s="360" t="s">
        <v>7446</v>
      </c>
      <c r="J163" s="432" t="b">
        <v>1</v>
      </c>
      <c r="K163" s="432" t="b">
        <v>1</v>
      </c>
    </row>
    <row r="164">
      <c r="A164" s="338">
        <v>156.0</v>
      </c>
      <c r="B164" s="338">
        <v>1000156.0</v>
      </c>
      <c r="C164" s="339" t="s">
        <v>4010</v>
      </c>
      <c r="D164" s="345" t="s">
        <v>73</v>
      </c>
      <c r="E164" s="349">
        <v>315000.0</v>
      </c>
      <c r="F164" s="343">
        <v>315000.0</v>
      </c>
      <c r="G164" s="343">
        <f t="shared" si="4"/>
        <v>0</v>
      </c>
      <c r="H164" s="230" t="s">
        <v>4011</v>
      </c>
      <c r="I164" s="359" t="s">
        <v>7442</v>
      </c>
      <c r="J164" s="331" t="b">
        <v>1</v>
      </c>
      <c r="K164" s="331" t="b">
        <v>1</v>
      </c>
    </row>
    <row r="165">
      <c r="A165" s="338">
        <v>157.0</v>
      </c>
      <c r="B165" s="338">
        <v>1000157.0</v>
      </c>
      <c r="C165" s="339" t="s">
        <v>3451</v>
      </c>
      <c r="D165" s="345" t="s">
        <v>73</v>
      </c>
      <c r="E165" s="348">
        <v>25800.0</v>
      </c>
      <c r="F165" s="342">
        <v>25800.0</v>
      </c>
      <c r="G165" s="342">
        <f t="shared" si="4"/>
        <v>0</v>
      </c>
      <c r="H165" s="228" t="s">
        <v>3452</v>
      </c>
      <c r="I165" s="360" t="s">
        <v>7440</v>
      </c>
      <c r="J165" s="432" t="b">
        <v>0</v>
      </c>
      <c r="K165" s="432" t="b">
        <v>1</v>
      </c>
    </row>
    <row r="166">
      <c r="A166" s="338">
        <v>158.0</v>
      </c>
      <c r="B166" s="338">
        <v>1000158.0</v>
      </c>
      <c r="C166" s="339" t="s">
        <v>3835</v>
      </c>
      <c r="D166" s="345" t="s">
        <v>73</v>
      </c>
      <c r="E166" s="349">
        <v>30000.0</v>
      </c>
      <c r="F166" s="343">
        <v>30000.0</v>
      </c>
      <c r="G166" s="343">
        <f t="shared" si="4"/>
        <v>0</v>
      </c>
      <c r="H166" s="230" t="s">
        <v>3836</v>
      </c>
      <c r="I166" s="359" t="s">
        <v>7440</v>
      </c>
      <c r="J166" s="331" t="b">
        <v>1</v>
      </c>
      <c r="K166" s="331" t="b">
        <v>1</v>
      </c>
    </row>
    <row r="167">
      <c r="A167" s="338">
        <v>159.0</v>
      </c>
      <c r="B167" s="338">
        <v>1000159.0</v>
      </c>
      <c r="C167" s="339" t="s">
        <v>4043</v>
      </c>
      <c r="D167" s="345" t="s">
        <v>73</v>
      </c>
      <c r="E167" s="348">
        <v>207857.0</v>
      </c>
      <c r="F167" s="342">
        <v>207857.0</v>
      </c>
      <c r="G167" s="342">
        <f t="shared" si="4"/>
        <v>0</v>
      </c>
      <c r="H167" s="228" t="s">
        <v>2290</v>
      </c>
      <c r="I167" s="360" t="s">
        <v>7446</v>
      </c>
      <c r="J167" s="432" t="b">
        <v>1</v>
      </c>
      <c r="K167" s="432" t="b">
        <v>1</v>
      </c>
    </row>
    <row r="168">
      <c r="A168" s="338">
        <v>160.0</v>
      </c>
      <c r="B168" s="338">
        <v>1000160.0</v>
      </c>
      <c r="C168" s="339" t="s">
        <v>5873</v>
      </c>
      <c r="D168" s="345" t="s">
        <v>73</v>
      </c>
      <c r="E168" s="349">
        <v>35800.0</v>
      </c>
      <c r="F168" s="343">
        <v>35800.0</v>
      </c>
      <c r="G168" s="343">
        <f t="shared" si="4"/>
        <v>0</v>
      </c>
      <c r="H168" s="230" t="s">
        <v>3052</v>
      </c>
      <c r="I168" s="359" t="s">
        <v>7441</v>
      </c>
      <c r="J168" s="331" t="b">
        <v>1</v>
      </c>
      <c r="K168" s="331" t="b">
        <v>0</v>
      </c>
    </row>
    <row r="169">
      <c r="A169" s="338">
        <v>161.0</v>
      </c>
      <c r="B169" s="338">
        <v>1000161.0</v>
      </c>
      <c r="C169" s="339" t="s">
        <v>6067</v>
      </c>
      <c r="D169" s="345" t="s">
        <v>73</v>
      </c>
      <c r="E169" s="348">
        <v>217500.0</v>
      </c>
      <c r="F169" s="342">
        <v>217500.0</v>
      </c>
      <c r="G169" s="342">
        <f t="shared" si="4"/>
        <v>0</v>
      </c>
      <c r="H169" s="228" t="s">
        <v>4331</v>
      </c>
      <c r="I169" s="360" t="s">
        <v>7449</v>
      </c>
      <c r="J169" s="432" t="b">
        <v>1</v>
      </c>
      <c r="K169" s="432" t="b">
        <v>1</v>
      </c>
    </row>
    <row r="170">
      <c r="A170" s="338">
        <v>162.0</v>
      </c>
      <c r="B170" s="338">
        <v>1000162.0</v>
      </c>
      <c r="C170" s="339" t="s">
        <v>3761</v>
      </c>
      <c r="D170" s="345" t="s">
        <v>73</v>
      </c>
      <c r="E170" s="349">
        <v>180000.0</v>
      </c>
      <c r="F170" s="343">
        <v>180000.0</v>
      </c>
      <c r="G170" s="343">
        <f t="shared" si="4"/>
        <v>0</v>
      </c>
      <c r="H170" s="230" t="s">
        <v>3762</v>
      </c>
      <c r="I170" s="359" t="s">
        <v>7447</v>
      </c>
      <c r="J170" s="331" t="b">
        <v>1</v>
      </c>
      <c r="K170" s="331" t="b">
        <v>1</v>
      </c>
    </row>
    <row r="171">
      <c r="A171" s="429">
        <v>163.0</v>
      </c>
      <c r="B171" s="429">
        <v>1000163.0</v>
      </c>
      <c r="C171" s="456" t="s">
        <v>7489</v>
      </c>
      <c r="D171" s="439" t="s">
        <v>71</v>
      </c>
      <c r="E171" s="348">
        <v>90000.0</v>
      </c>
      <c r="F171" s="342">
        <v>83250.0</v>
      </c>
      <c r="G171" s="342">
        <f t="shared" si="4"/>
        <v>6750</v>
      </c>
      <c r="H171" s="228" t="s">
        <v>7490</v>
      </c>
      <c r="I171" s="360" t="s">
        <v>7453</v>
      </c>
      <c r="J171" s="432" t="b">
        <v>0</v>
      </c>
      <c r="K171" s="432" t="b">
        <v>0</v>
      </c>
    </row>
    <row r="172">
      <c r="A172" s="338">
        <v>164.0</v>
      </c>
      <c r="B172" s="338">
        <v>1000164.0</v>
      </c>
      <c r="C172" s="339" t="s">
        <v>3753</v>
      </c>
      <c r="D172" s="345" t="s">
        <v>73</v>
      </c>
      <c r="E172" s="349">
        <v>345714.0</v>
      </c>
      <c r="F172" s="343">
        <v>345714.0</v>
      </c>
      <c r="G172" s="343">
        <f t="shared" si="4"/>
        <v>0</v>
      </c>
      <c r="H172" s="230" t="s">
        <v>2472</v>
      </c>
      <c r="I172" s="359" t="s">
        <v>7442</v>
      </c>
      <c r="J172" s="331" t="b">
        <v>1</v>
      </c>
      <c r="K172" s="331" t="b">
        <v>1</v>
      </c>
    </row>
    <row r="173">
      <c r="A173" s="338">
        <v>165.0</v>
      </c>
      <c r="B173" s="338">
        <v>1000165.0</v>
      </c>
      <c r="C173" s="339" t="s">
        <v>3968</v>
      </c>
      <c r="D173" s="345" t="s">
        <v>73</v>
      </c>
      <c r="E173" s="348">
        <v>353714.0</v>
      </c>
      <c r="F173" s="342">
        <v>353714.0</v>
      </c>
      <c r="G173" s="342">
        <f t="shared" si="4"/>
        <v>0</v>
      </c>
      <c r="H173" s="228" t="s">
        <v>2472</v>
      </c>
      <c r="I173" s="360" t="s">
        <v>7452</v>
      </c>
      <c r="J173" s="432" t="b">
        <v>1</v>
      </c>
      <c r="K173" s="432" t="b">
        <v>1</v>
      </c>
    </row>
    <row r="174">
      <c r="A174" s="338">
        <v>166.0</v>
      </c>
      <c r="B174" s="338">
        <v>1000166.0</v>
      </c>
      <c r="C174" s="339" t="s">
        <v>4209</v>
      </c>
      <c r="D174" s="345" t="s">
        <v>73</v>
      </c>
      <c r="E174" s="349">
        <v>200000.0</v>
      </c>
      <c r="F174" s="343">
        <v>200000.0</v>
      </c>
      <c r="G174" s="343">
        <f t="shared" si="4"/>
        <v>0</v>
      </c>
      <c r="H174" s="230" t="s">
        <v>3797</v>
      </c>
      <c r="I174" s="359" t="s">
        <v>7446</v>
      </c>
      <c r="J174" s="331" t="b">
        <v>0</v>
      </c>
      <c r="K174" s="331" t="b">
        <v>1</v>
      </c>
    </row>
    <row r="175">
      <c r="A175" s="429">
        <v>167.0</v>
      </c>
      <c r="B175" s="429">
        <v>1000167.0</v>
      </c>
      <c r="C175" s="456" t="s">
        <v>7491</v>
      </c>
      <c r="D175" s="439" t="s">
        <v>71</v>
      </c>
      <c r="E175" s="348">
        <v>710560.0</v>
      </c>
      <c r="F175" s="342">
        <v>74979.0</v>
      </c>
      <c r="G175" s="342">
        <f t="shared" si="4"/>
        <v>635581</v>
      </c>
      <c r="H175" s="228" t="s">
        <v>7415</v>
      </c>
      <c r="I175" s="360" t="s">
        <v>7441</v>
      </c>
      <c r="J175" s="432" t="b">
        <v>0</v>
      </c>
      <c r="K175" s="432" t="b">
        <v>0</v>
      </c>
    </row>
    <row r="176">
      <c r="A176" s="433">
        <v>168.0</v>
      </c>
      <c r="B176" s="433">
        <v>1000168.0</v>
      </c>
      <c r="C176" s="457" t="s">
        <v>7492</v>
      </c>
      <c r="D176" s="444" t="s">
        <v>71</v>
      </c>
      <c r="E176" s="349">
        <v>510145.0</v>
      </c>
      <c r="F176" s="343">
        <v>75000.0</v>
      </c>
      <c r="G176" s="343">
        <f t="shared" si="4"/>
        <v>435145</v>
      </c>
      <c r="H176" s="230" t="s">
        <v>7415</v>
      </c>
      <c r="I176" s="359" t="s">
        <v>7446</v>
      </c>
      <c r="J176" s="331" t="b">
        <v>0</v>
      </c>
      <c r="K176" s="331" t="b">
        <v>0</v>
      </c>
    </row>
    <row r="177">
      <c r="A177" s="429">
        <v>169.0</v>
      </c>
      <c r="B177" s="429">
        <v>1000169.0</v>
      </c>
      <c r="C177" s="456" t="s">
        <v>7493</v>
      </c>
      <c r="D177" s="439" t="s">
        <v>71</v>
      </c>
      <c r="E177" s="348">
        <v>283644.0</v>
      </c>
      <c r="F177" s="342">
        <v>75000.0</v>
      </c>
      <c r="G177" s="342">
        <f t="shared" si="4"/>
        <v>208644</v>
      </c>
      <c r="H177" s="228" t="s">
        <v>7415</v>
      </c>
      <c r="I177" s="360" t="s">
        <v>7446</v>
      </c>
      <c r="J177" s="432" t="b">
        <v>0</v>
      </c>
      <c r="K177" s="432" t="b">
        <v>0</v>
      </c>
    </row>
    <row r="178">
      <c r="A178" s="338">
        <v>170.0</v>
      </c>
      <c r="B178" s="338">
        <v>1000170.0</v>
      </c>
      <c r="C178" s="339" t="s">
        <v>4882</v>
      </c>
      <c r="D178" s="345" t="s">
        <v>73</v>
      </c>
      <c r="E178" s="349">
        <v>30000.0</v>
      </c>
      <c r="F178" s="343">
        <v>30000.0</v>
      </c>
      <c r="G178" s="343">
        <f t="shared" si="4"/>
        <v>0</v>
      </c>
      <c r="H178" s="230" t="s">
        <v>2712</v>
      </c>
      <c r="I178" s="359" t="s">
        <v>7449</v>
      </c>
      <c r="J178" s="331" t="b">
        <v>0</v>
      </c>
      <c r="K178" s="331" t="b">
        <v>1</v>
      </c>
    </row>
    <row r="179">
      <c r="A179" s="338">
        <v>171.0</v>
      </c>
      <c r="B179" s="338">
        <v>1000171.0</v>
      </c>
      <c r="C179" s="339" t="s">
        <v>4330</v>
      </c>
      <c r="D179" s="345" t="s">
        <v>73</v>
      </c>
      <c r="E179" s="348">
        <v>253250.0</v>
      </c>
      <c r="F179" s="342">
        <v>253250.0</v>
      </c>
      <c r="G179" s="342">
        <f t="shared" si="4"/>
        <v>0</v>
      </c>
      <c r="H179" s="228" t="s">
        <v>4331</v>
      </c>
      <c r="I179" s="360" t="s">
        <v>7449</v>
      </c>
      <c r="J179" s="432" t="b">
        <v>1</v>
      </c>
      <c r="K179" s="432" t="b">
        <v>1</v>
      </c>
    </row>
    <row r="180">
      <c r="A180" s="338">
        <v>172.0</v>
      </c>
      <c r="B180" s="338">
        <v>1000172.0</v>
      </c>
      <c r="C180" s="339" t="s">
        <v>5260</v>
      </c>
      <c r="D180" s="345" t="s">
        <v>73</v>
      </c>
      <c r="E180" s="349">
        <v>380000.0</v>
      </c>
      <c r="F180" s="343">
        <v>380000.0</v>
      </c>
      <c r="G180" s="343">
        <f t="shared" si="4"/>
        <v>0</v>
      </c>
      <c r="H180" s="230" t="s">
        <v>3132</v>
      </c>
      <c r="I180" s="359" t="s">
        <v>7448</v>
      </c>
      <c r="J180" s="331" t="b">
        <v>1</v>
      </c>
      <c r="K180" s="331" t="b">
        <v>1</v>
      </c>
    </row>
    <row r="181">
      <c r="A181" s="338">
        <v>173.0</v>
      </c>
      <c r="B181" s="338">
        <v>1000173.0</v>
      </c>
      <c r="C181" s="339" t="s">
        <v>3817</v>
      </c>
      <c r="D181" s="345" t="s">
        <v>73</v>
      </c>
      <c r="E181" s="348">
        <v>40333.0</v>
      </c>
      <c r="F181" s="342">
        <v>40333.0</v>
      </c>
      <c r="G181" s="342">
        <f t="shared" si="4"/>
        <v>0</v>
      </c>
      <c r="H181" s="228" t="s">
        <v>3818</v>
      </c>
      <c r="I181" s="360" t="s">
        <v>7440</v>
      </c>
      <c r="J181" s="432" t="b">
        <v>1</v>
      </c>
      <c r="K181" s="432" t="b">
        <v>1</v>
      </c>
    </row>
    <row r="182">
      <c r="A182" s="433">
        <v>174.0</v>
      </c>
      <c r="B182" s="433">
        <v>1000174.0</v>
      </c>
      <c r="C182" s="457" t="s">
        <v>7494</v>
      </c>
      <c r="D182" s="444" t="s">
        <v>71</v>
      </c>
      <c r="E182" s="349">
        <v>49000.0</v>
      </c>
      <c r="F182" s="343">
        <v>29400.0</v>
      </c>
      <c r="G182" s="343">
        <f t="shared" si="4"/>
        <v>19600</v>
      </c>
      <c r="H182" s="230" t="s">
        <v>7485</v>
      </c>
      <c r="I182" s="359" t="s">
        <v>7449</v>
      </c>
      <c r="J182" s="331" t="b">
        <v>1</v>
      </c>
      <c r="K182" s="331" t="b">
        <v>0</v>
      </c>
    </row>
    <row r="183">
      <c r="A183" s="338">
        <v>175.0</v>
      </c>
      <c r="B183" s="338">
        <v>1000175.0</v>
      </c>
      <c r="C183" s="339" t="s">
        <v>3379</v>
      </c>
      <c r="D183" s="345" t="s">
        <v>73</v>
      </c>
      <c r="E183" s="348">
        <v>42000.0</v>
      </c>
      <c r="F183" s="342">
        <v>42000.0</v>
      </c>
      <c r="G183" s="342">
        <f t="shared" si="4"/>
        <v>0</v>
      </c>
      <c r="H183" s="228" t="s">
        <v>3380</v>
      </c>
      <c r="I183" s="360" t="s">
        <v>7449</v>
      </c>
      <c r="J183" s="432" t="b">
        <v>1</v>
      </c>
      <c r="K183" s="432" t="b">
        <v>1</v>
      </c>
    </row>
    <row r="184">
      <c r="A184" s="338">
        <v>176.0</v>
      </c>
      <c r="B184" s="338">
        <v>1000176.0</v>
      </c>
      <c r="C184" s="339" t="s">
        <v>3632</v>
      </c>
      <c r="D184" s="345" t="s">
        <v>73</v>
      </c>
      <c r="E184" s="349">
        <v>15000.0</v>
      </c>
      <c r="F184" s="343">
        <v>15000.0</v>
      </c>
      <c r="G184" s="343">
        <f t="shared" si="4"/>
        <v>0</v>
      </c>
      <c r="H184" s="230" t="s">
        <v>3633</v>
      </c>
      <c r="I184" s="359" t="s">
        <v>7439</v>
      </c>
      <c r="J184" s="331" t="b">
        <v>0</v>
      </c>
      <c r="K184" s="331" t="b">
        <v>0</v>
      </c>
    </row>
    <row r="185">
      <c r="A185" s="338">
        <v>177.0</v>
      </c>
      <c r="B185" s="338">
        <v>1000177.0</v>
      </c>
      <c r="C185" s="339" t="s">
        <v>4689</v>
      </c>
      <c r="D185" s="312" t="s">
        <v>4642</v>
      </c>
      <c r="E185" s="348">
        <v>184000.0</v>
      </c>
      <c r="F185" s="342">
        <v>110400.0</v>
      </c>
      <c r="G185" s="342">
        <f t="shared" si="4"/>
        <v>73600</v>
      </c>
      <c r="H185" s="228" t="s">
        <v>3797</v>
      </c>
      <c r="I185" s="360" t="s">
        <v>7452</v>
      </c>
      <c r="J185" s="432" t="b">
        <v>1</v>
      </c>
      <c r="K185" s="432" t="b">
        <v>1</v>
      </c>
    </row>
    <row r="186">
      <c r="A186" s="338">
        <v>178.0</v>
      </c>
      <c r="B186" s="338">
        <v>1000178.0</v>
      </c>
      <c r="C186" s="339" t="s">
        <v>4196</v>
      </c>
      <c r="D186" s="345" t="s">
        <v>73</v>
      </c>
      <c r="E186" s="349">
        <v>310000.0</v>
      </c>
      <c r="F186" s="343">
        <v>310000.0</v>
      </c>
      <c r="G186" s="343">
        <f t="shared" si="4"/>
        <v>0</v>
      </c>
      <c r="H186" s="230" t="s">
        <v>3797</v>
      </c>
      <c r="I186" s="359" t="s">
        <v>7442</v>
      </c>
      <c r="J186" s="331" t="b">
        <v>1</v>
      </c>
      <c r="K186" s="331" t="b">
        <v>1</v>
      </c>
    </row>
    <row r="187">
      <c r="A187" s="338">
        <v>179.0</v>
      </c>
      <c r="B187" s="338">
        <v>1000179.0</v>
      </c>
      <c r="C187" s="339" t="s">
        <v>3962</v>
      </c>
      <c r="D187" s="345" t="s">
        <v>73</v>
      </c>
      <c r="E187" s="348">
        <v>588000.0</v>
      </c>
      <c r="F187" s="342">
        <v>588000.0</v>
      </c>
      <c r="G187" s="342">
        <f t="shared" si="4"/>
        <v>0</v>
      </c>
      <c r="H187" s="228" t="s">
        <v>3797</v>
      </c>
      <c r="I187" s="360" t="s">
        <v>7441</v>
      </c>
      <c r="J187" s="432" t="b">
        <v>1</v>
      </c>
      <c r="K187" s="432" t="b">
        <v>1</v>
      </c>
    </row>
    <row r="188">
      <c r="A188" s="338">
        <v>180.0</v>
      </c>
      <c r="B188" s="338">
        <v>1000180.0</v>
      </c>
      <c r="C188" s="339" t="s">
        <v>5771</v>
      </c>
      <c r="D188" s="345" t="s">
        <v>73</v>
      </c>
      <c r="E188" s="349">
        <v>588000.0</v>
      </c>
      <c r="F188" s="343">
        <v>588000.0</v>
      </c>
      <c r="G188" s="343">
        <f t="shared" si="4"/>
        <v>0</v>
      </c>
      <c r="H188" s="230" t="s">
        <v>3797</v>
      </c>
      <c r="I188" s="359" t="s">
        <v>7441</v>
      </c>
      <c r="J188" s="331" t="b">
        <v>1</v>
      </c>
      <c r="K188" s="331" t="b">
        <v>1</v>
      </c>
    </row>
    <row r="189">
      <c r="A189" s="338">
        <v>181.0</v>
      </c>
      <c r="B189" s="338">
        <v>1000181.0</v>
      </c>
      <c r="C189" s="339" t="s">
        <v>3796</v>
      </c>
      <c r="D189" s="345" t="s">
        <v>73</v>
      </c>
      <c r="E189" s="348">
        <v>276000.0</v>
      </c>
      <c r="F189" s="342">
        <v>276000.0</v>
      </c>
      <c r="G189" s="342">
        <f t="shared" si="4"/>
        <v>0</v>
      </c>
      <c r="H189" s="228" t="s">
        <v>3797</v>
      </c>
      <c r="I189" s="360" t="s">
        <v>7448</v>
      </c>
      <c r="J189" s="432" t="b">
        <v>0</v>
      </c>
      <c r="K189" s="432" t="b">
        <v>0</v>
      </c>
    </row>
    <row r="190">
      <c r="A190" s="338">
        <v>182.0</v>
      </c>
      <c r="B190" s="338">
        <v>1000182.0</v>
      </c>
      <c r="C190" s="339" t="s">
        <v>3856</v>
      </c>
      <c r="D190" s="345" t="s">
        <v>73</v>
      </c>
      <c r="E190" s="349">
        <v>167000.0</v>
      </c>
      <c r="F190" s="343">
        <v>167000.0</v>
      </c>
      <c r="G190" s="343">
        <f t="shared" si="4"/>
        <v>0</v>
      </c>
      <c r="H190" s="230" t="s">
        <v>3797</v>
      </c>
      <c r="I190" s="359" t="s">
        <v>7448</v>
      </c>
      <c r="J190" s="331" t="b">
        <v>1</v>
      </c>
      <c r="K190" s="331" t="b">
        <v>1</v>
      </c>
    </row>
    <row r="191">
      <c r="A191" s="338">
        <v>183.0</v>
      </c>
      <c r="B191" s="338">
        <v>1000183.0</v>
      </c>
      <c r="C191" s="339" t="s">
        <v>4833</v>
      </c>
      <c r="D191" s="345" t="s">
        <v>73</v>
      </c>
      <c r="E191" s="348">
        <v>465000.0</v>
      </c>
      <c r="F191" s="342">
        <v>465000.0</v>
      </c>
      <c r="G191" s="342">
        <f t="shared" si="4"/>
        <v>0</v>
      </c>
      <c r="H191" s="228" t="s">
        <v>4834</v>
      </c>
      <c r="I191" s="360" t="s">
        <v>7448</v>
      </c>
      <c r="J191" s="432" t="b">
        <v>1</v>
      </c>
      <c r="K191" s="432" t="b">
        <v>0</v>
      </c>
    </row>
    <row r="192">
      <c r="A192" s="338">
        <v>184.0</v>
      </c>
      <c r="B192" s="338">
        <v>1000184.0</v>
      </c>
      <c r="C192" s="339" t="s">
        <v>3351</v>
      </c>
      <c r="D192" s="345" t="s">
        <v>73</v>
      </c>
      <c r="E192" s="349">
        <v>80000.0</v>
      </c>
      <c r="F192" s="343">
        <v>80000.0</v>
      </c>
      <c r="G192" s="343">
        <f t="shared" si="4"/>
        <v>0</v>
      </c>
      <c r="H192" s="230" t="s">
        <v>1154</v>
      </c>
      <c r="I192" s="359" t="s">
        <v>7448</v>
      </c>
      <c r="J192" s="331" t="b">
        <v>0</v>
      </c>
      <c r="K192" s="331" t="b">
        <v>0</v>
      </c>
    </row>
    <row r="193">
      <c r="A193" s="429">
        <v>185.0</v>
      </c>
      <c r="B193" s="429">
        <v>1000185.0</v>
      </c>
      <c r="C193" s="456" t="s">
        <v>7495</v>
      </c>
      <c r="D193" s="439" t="s">
        <v>71</v>
      </c>
      <c r="E193" s="348">
        <v>160000.0</v>
      </c>
      <c r="F193" s="342">
        <v>136000.0</v>
      </c>
      <c r="G193" s="342">
        <f t="shared" si="4"/>
        <v>24000</v>
      </c>
      <c r="H193" s="228" t="s">
        <v>2169</v>
      </c>
      <c r="I193" s="360" t="s">
        <v>7442</v>
      </c>
      <c r="J193" s="432" t="b">
        <v>1</v>
      </c>
      <c r="K193" s="432" t="b">
        <v>1</v>
      </c>
    </row>
    <row r="194">
      <c r="A194" s="338">
        <v>186.0</v>
      </c>
      <c r="B194" s="338">
        <v>1000186.0</v>
      </c>
      <c r="C194" s="339" t="s">
        <v>3876</v>
      </c>
      <c r="D194" s="345" t="s">
        <v>73</v>
      </c>
      <c r="E194" s="349">
        <v>39400.0</v>
      </c>
      <c r="F194" s="343">
        <v>39400.0</v>
      </c>
      <c r="G194" s="343">
        <f t="shared" si="4"/>
        <v>0</v>
      </c>
      <c r="H194" s="230" t="s">
        <v>2455</v>
      </c>
      <c r="I194" s="359" t="s">
        <v>7439</v>
      </c>
      <c r="J194" s="331" t="b">
        <v>1</v>
      </c>
      <c r="K194" s="331" t="b">
        <v>0</v>
      </c>
    </row>
    <row r="195">
      <c r="A195" s="338">
        <v>187.0</v>
      </c>
      <c r="B195" s="338">
        <v>1000187.0</v>
      </c>
      <c r="C195" s="339" t="s">
        <v>4586</v>
      </c>
      <c r="D195" s="345" t="s">
        <v>73</v>
      </c>
      <c r="E195" s="348">
        <v>36960.0</v>
      </c>
      <c r="F195" s="342">
        <v>36960.0</v>
      </c>
      <c r="G195" s="342">
        <f t="shared" si="4"/>
        <v>0</v>
      </c>
      <c r="H195" s="228" t="s">
        <v>1449</v>
      </c>
      <c r="I195" s="360" t="s">
        <v>7439</v>
      </c>
      <c r="J195" s="432" t="b">
        <v>1</v>
      </c>
      <c r="K195" s="432" t="b">
        <v>1</v>
      </c>
    </row>
    <row r="196">
      <c r="A196" s="338">
        <v>188.0</v>
      </c>
      <c r="B196" s="338">
        <v>1000188.0</v>
      </c>
      <c r="C196" s="339" t="s">
        <v>3455</v>
      </c>
      <c r="D196" s="345" t="s">
        <v>73</v>
      </c>
      <c r="E196" s="349">
        <v>120000.0</v>
      </c>
      <c r="F196" s="343">
        <v>120000.0</v>
      </c>
      <c r="G196" s="343">
        <f t="shared" si="4"/>
        <v>0</v>
      </c>
      <c r="H196" s="230" t="s">
        <v>3437</v>
      </c>
      <c r="I196" s="359" t="s">
        <v>7447</v>
      </c>
      <c r="J196" s="331" t="b">
        <v>0</v>
      </c>
      <c r="K196" s="331" t="b">
        <v>0</v>
      </c>
    </row>
    <row r="197">
      <c r="A197" s="338">
        <v>189.0</v>
      </c>
      <c r="B197" s="338">
        <v>1000189.0</v>
      </c>
      <c r="C197" s="344" t="s">
        <v>6033</v>
      </c>
      <c r="D197" s="345" t="s">
        <v>73</v>
      </c>
      <c r="E197" s="348">
        <v>800000.0</v>
      </c>
      <c r="F197" s="342">
        <v>800000.0</v>
      </c>
      <c r="G197" s="342">
        <f t="shared" si="4"/>
        <v>0</v>
      </c>
      <c r="H197" s="228" t="s">
        <v>6034</v>
      </c>
      <c r="I197" s="360" t="s">
        <v>7448</v>
      </c>
      <c r="J197" s="432" t="b">
        <v>0</v>
      </c>
      <c r="K197" s="432" t="b">
        <v>0</v>
      </c>
    </row>
    <row r="198">
      <c r="A198" s="433">
        <v>190.0</v>
      </c>
      <c r="B198" s="433">
        <v>1000190.0</v>
      </c>
      <c r="C198" s="457" t="s">
        <v>7496</v>
      </c>
      <c r="D198" s="444" t="s">
        <v>71</v>
      </c>
      <c r="E198" s="349">
        <v>200000.0</v>
      </c>
      <c r="F198" s="343">
        <v>170000.0</v>
      </c>
      <c r="G198" s="343">
        <f t="shared" si="4"/>
        <v>30000</v>
      </c>
      <c r="H198" s="230" t="s">
        <v>3448</v>
      </c>
      <c r="I198" s="359" t="s">
        <v>7446</v>
      </c>
      <c r="J198" s="331" t="b">
        <v>1</v>
      </c>
      <c r="K198" s="331" t="b">
        <v>1</v>
      </c>
    </row>
    <row r="199">
      <c r="A199" s="338">
        <v>191.0</v>
      </c>
      <c r="B199" s="338">
        <v>1000191.0</v>
      </c>
      <c r="C199" s="339" t="s">
        <v>4290</v>
      </c>
      <c r="D199" s="345" t="s">
        <v>73</v>
      </c>
      <c r="E199" s="348">
        <v>710000.0</v>
      </c>
      <c r="F199" s="342">
        <v>710000.0</v>
      </c>
      <c r="G199" s="342">
        <f t="shared" si="4"/>
        <v>0</v>
      </c>
      <c r="H199" s="228" t="s">
        <v>2324</v>
      </c>
      <c r="I199" s="360" t="s">
        <v>7469</v>
      </c>
      <c r="J199" s="432" t="b">
        <v>1</v>
      </c>
      <c r="K199" s="432" t="b">
        <v>1</v>
      </c>
    </row>
    <row r="200">
      <c r="A200" s="433">
        <v>192.0</v>
      </c>
      <c r="B200" s="433">
        <v>1000192.0</v>
      </c>
      <c r="C200" s="457" t="s">
        <v>7497</v>
      </c>
      <c r="D200" s="444" t="s">
        <v>71</v>
      </c>
      <c r="E200" s="349">
        <v>400000.0</v>
      </c>
      <c r="F200" s="343">
        <v>320000.0</v>
      </c>
      <c r="G200" s="343">
        <f t="shared" si="4"/>
        <v>80000</v>
      </c>
      <c r="H200" s="230" t="s">
        <v>5251</v>
      </c>
      <c r="I200" s="359" t="s">
        <v>7448</v>
      </c>
      <c r="J200" s="331" t="b">
        <v>1</v>
      </c>
      <c r="K200" s="331" t="b">
        <v>0</v>
      </c>
    </row>
  </sheetData>
  <autoFilter ref="$A$8:$K$200"/>
  <mergeCells count="2">
    <mergeCell ref="A1:K3"/>
    <mergeCell ref="E4:G4"/>
  </mergeCells>
  <conditionalFormatting sqref="J4:K200 D40:D43 D187 D192">
    <cfRule type="containsText" dxfId="2" priority="1" operator="containsText" text="TRUE">
      <formula>NOT(ISERROR(SEARCH(("TRUE"),(J4))))</formula>
    </cfRule>
  </conditionalFormatting>
  <conditionalFormatting sqref="J4:K200 D40:D43 D187 D192">
    <cfRule type="containsText" dxfId="1" priority="2" operator="containsText" text="FALSE">
      <formula>NOT(ISERROR(SEARCH(("FALSE"),(J4))))</formula>
    </cfRule>
  </conditionalFormatting>
  <conditionalFormatting sqref="A7:K7">
    <cfRule type="colorScale" priority="3">
      <colorScale>
        <cfvo type="min"/>
        <cfvo type="percentile" val="50"/>
        <cfvo type="max"/>
        <color rgb="FFE67C73"/>
        <color rgb="FFFFFFFF"/>
        <color rgb="FF57BB8A"/>
      </colorScale>
    </cfRule>
  </conditionalFormatting>
  <conditionalFormatting sqref="J43:K43">
    <cfRule type="cellIs" dxfId="3" priority="4"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ref="C151"/>
    <hyperlink r:id="rId145" ref="C152"/>
    <hyperlink r:id="rId146" ref="C153"/>
    <hyperlink r:id="rId147" ref="C154"/>
    <hyperlink r:id="rId148" ref="C155"/>
    <hyperlink r:id="rId149" ref="C156"/>
    <hyperlink r:id="rId150" ref="C157"/>
    <hyperlink r:id="rId151" ref="C158"/>
    <hyperlink r:id="rId152" ref="C159"/>
    <hyperlink r:id="rId153" ref="C160"/>
    <hyperlink r:id="rId154" ref="C161"/>
    <hyperlink r:id="rId155" ref="C162"/>
    <hyperlink r:id="rId156" ref="C163"/>
    <hyperlink r:id="rId157" ref="C164"/>
    <hyperlink r:id="rId158" ref="C165"/>
    <hyperlink r:id="rId159" ref="C166"/>
    <hyperlink r:id="rId160" ref="C167"/>
    <hyperlink r:id="rId161" ref="C168"/>
    <hyperlink r:id="rId162" ref="C169"/>
    <hyperlink r:id="rId163" ref="C170"/>
    <hyperlink r:id="rId164" ref="C171"/>
    <hyperlink r:id="rId165" ref="C172"/>
    <hyperlink r:id="rId166" ref="C173"/>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4"/>
    <hyperlink r:id="rId188" ref="C195"/>
    <hyperlink r:id="rId189" ref="C196"/>
    <hyperlink r:id="rId190" ref="C197"/>
    <hyperlink r:id="rId191" ref="C198"/>
    <hyperlink r:id="rId192" ref="C199"/>
    <hyperlink r:id="rId193" ref="C200"/>
  </hyperlinks>
  <drawing r:id="rId19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1" max="1" width="4.88"/>
    <col customWidth="1" min="2" max="2" width="12.5"/>
    <col customWidth="1" min="3" max="3" width="42.13"/>
    <col customWidth="1" min="4" max="4" width="12.75"/>
    <col customWidth="1" min="5" max="6" width="14.5"/>
    <col customWidth="1" min="7" max="7" width="13.25"/>
    <col customWidth="1" min="8" max="8" width="21.25"/>
    <col customWidth="1" min="9" max="9" width="35.75"/>
    <col customWidth="1" min="10" max="10" width="11.38"/>
    <col customWidth="1" min="11" max="11" width="11.0"/>
    <col customWidth="1" min="12" max="12" width="11.25"/>
    <col customWidth="1" min="13" max="23" width="11.38"/>
  </cols>
  <sheetData>
    <row r="1">
      <c r="A1" s="1" t="s">
        <v>7498</v>
      </c>
      <c r="B1" s="2"/>
      <c r="C1" s="2"/>
      <c r="D1" s="2"/>
      <c r="E1" s="2"/>
      <c r="F1" s="2"/>
      <c r="G1" s="2"/>
      <c r="H1" s="2"/>
      <c r="I1" s="2"/>
      <c r="J1" s="2"/>
      <c r="K1" s="2"/>
      <c r="L1" s="2"/>
      <c r="M1" s="2"/>
      <c r="N1" s="2"/>
      <c r="O1" s="2"/>
      <c r="P1" s="2"/>
      <c r="Q1" s="2"/>
      <c r="R1" s="2"/>
      <c r="S1" s="2"/>
      <c r="T1" s="2"/>
      <c r="U1" s="2"/>
      <c r="V1" s="2"/>
      <c r="W1" s="3"/>
    </row>
    <row r="2">
      <c r="A2" s="4"/>
      <c r="W2" s="5"/>
    </row>
    <row r="3">
      <c r="A3" s="6"/>
      <c r="B3" s="7"/>
      <c r="C3" s="7"/>
      <c r="D3" s="7"/>
      <c r="E3" s="7"/>
      <c r="F3" s="7"/>
      <c r="G3" s="7"/>
      <c r="H3" s="7"/>
      <c r="I3" s="7"/>
      <c r="J3" s="7"/>
      <c r="K3" s="7"/>
      <c r="L3" s="7"/>
      <c r="M3" s="7"/>
      <c r="N3" s="7"/>
      <c r="O3" s="7"/>
      <c r="P3" s="7"/>
      <c r="Q3" s="7"/>
      <c r="R3" s="7"/>
      <c r="S3" s="7"/>
      <c r="T3" s="7"/>
      <c r="U3" s="7"/>
      <c r="V3" s="7"/>
      <c r="W3" s="8"/>
    </row>
    <row r="4">
      <c r="A4" s="404"/>
      <c r="B4" s="405"/>
      <c r="C4" s="406" t="s">
        <v>7499</v>
      </c>
      <c r="D4" s="407"/>
      <c r="E4" s="408" t="s">
        <v>82</v>
      </c>
      <c r="F4" s="409"/>
      <c r="G4" s="410"/>
      <c r="H4" s="411"/>
      <c r="I4" s="411"/>
      <c r="J4" s="411"/>
      <c r="K4" s="411"/>
      <c r="L4" s="411"/>
      <c r="M4" s="411"/>
      <c r="N4" s="468"/>
      <c r="O4" s="468"/>
      <c r="P4" s="468"/>
      <c r="Q4" s="468"/>
      <c r="R4" s="468"/>
      <c r="S4" s="468"/>
      <c r="T4" s="468"/>
      <c r="U4" s="468"/>
      <c r="V4" s="468"/>
      <c r="W4" s="468"/>
    </row>
    <row r="5">
      <c r="A5" s="412" t="s">
        <v>85</v>
      </c>
      <c r="B5" s="413" t="s">
        <v>6788</v>
      </c>
      <c r="C5" s="413" t="s">
        <v>6789</v>
      </c>
      <c r="D5" s="414" t="s">
        <v>88</v>
      </c>
      <c r="E5" s="414" t="s">
        <v>89</v>
      </c>
      <c r="F5" s="414" t="s">
        <v>90</v>
      </c>
      <c r="G5" s="414" t="s">
        <v>91</v>
      </c>
      <c r="H5" s="415" t="s">
        <v>92</v>
      </c>
      <c r="I5" s="413" t="s">
        <v>6790</v>
      </c>
      <c r="J5" s="415" t="s">
        <v>7436</v>
      </c>
      <c r="K5" s="415" t="s">
        <v>7436</v>
      </c>
      <c r="L5" s="415" t="s">
        <v>7436</v>
      </c>
      <c r="M5" s="415" t="s">
        <v>7436</v>
      </c>
      <c r="N5" s="415" t="s">
        <v>7436</v>
      </c>
      <c r="O5" s="415" t="s">
        <v>7436</v>
      </c>
      <c r="P5" s="415" t="s">
        <v>7436</v>
      </c>
      <c r="Q5" s="415" t="s">
        <v>7436</v>
      </c>
      <c r="R5" s="415" t="s">
        <v>7436</v>
      </c>
      <c r="S5" s="415" t="s">
        <v>7436</v>
      </c>
      <c r="T5" s="415" t="s">
        <v>7436</v>
      </c>
      <c r="U5" s="415" t="s">
        <v>7436</v>
      </c>
      <c r="V5" s="415" t="s">
        <v>7436</v>
      </c>
      <c r="W5" s="415" t="s">
        <v>7436</v>
      </c>
    </row>
    <row r="6">
      <c r="A6" s="416"/>
      <c r="B6" s="417"/>
      <c r="C6" s="418"/>
      <c r="D6" s="419"/>
      <c r="E6" s="419">
        <f t="shared" ref="E6:G6" si="1">SUM(E9:E224)</f>
        <v>12799696</v>
      </c>
      <c r="F6" s="419">
        <f t="shared" si="1"/>
        <v>12040509.79</v>
      </c>
      <c r="G6" s="419">
        <f t="shared" si="1"/>
        <v>759186.21</v>
      </c>
      <c r="H6" s="418"/>
      <c r="I6" s="418"/>
      <c r="J6" s="421" t="s">
        <v>7500</v>
      </c>
      <c r="K6" s="421" t="s">
        <v>7501</v>
      </c>
      <c r="L6" s="421" t="s">
        <v>7502</v>
      </c>
      <c r="M6" s="421" t="s">
        <v>7503</v>
      </c>
      <c r="N6" s="421" t="s">
        <v>7504</v>
      </c>
      <c r="O6" s="421" t="s">
        <v>7505</v>
      </c>
      <c r="P6" s="421" t="s">
        <v>7506</v>
      </c>
      <c r="Q6" s="421" t="s">
        <v>7507</v>
      </c>
      <c r="R6" s="421" t="s">
        <v>7508</v>
      </c>
      <c r="S6" s="421" t="s">
        <v>7509</v>
      </c>
      <c r="T6" s="421" t="s">
        <v>7510</v>
      </c>
      <c r="U6" s="421" t="s">
        <v>7511</v>
      </c>
      <c r="V6" s="421" t="s">
        <v>7437</v>
      </c>
      <c r="W6" s="421" t="s">
        <v>7438</v>
      </c>
    </row>
    <row r="7">
      <c r="A7" s="422"/>
      <c r="B7" s="423"/>
      <c r="C7" s="424" t="s">
        <v>7329</v>
      </c>
      <c r="D7" s="425"/>
      <c r="E7" s="425"/>
      <c r="F7" s="425"/>
      <c r="G7" s="425"/>
      <c r="H7" s="423"/>
      <c r="I7" s="465">
        <f>Average(J7:L7)</f>
        <v>0.6229195331</v>
      </c>
      <c r="J7" s="426">
        <f t="shared" ref="J7:W7" si="2">J8/($C$8 - (COUNTIF(J9:J224, "COMPLETED")+COUNTIF(J9:J224, "")))</f>
        <v>0.7276995305</v>
      </c>
      <c r="K7" s="426">
        <f t="shared" si="2"/>
        <v>0.5330188679</v>
      </c>
      <c r="L7" s="426">
        <f t="shared" si="2"/>
        <v>0.608040201</v>
      </c>
      <c r="M7" s="426">
        <f t="shared" si="2"/>
        <v>0.6337209302</v>
      </c>
      <c r="N7" s="426">
        <f t="shared" si="2"/>
        <v>0.5705882353</v>
      </c>
      <c r="O7" s="426">
        <f t="shared" si="2"/>
        <v>0.4105960265</v>
      </c>
      <c r="P7" s="426">
        <f t="shared" si="2"/>
        <v>0.2620689655</v>
      </c>
      <c r="Q7" s="426">
        <f t="shared" si="2"/>
        <v>0.2573529412</v>
      </c>
      <c r="R7" s="426">
        <f t="shared" si="2"/>
        <v>0.2627118644</v>
      </c>
      <c r="S7" s="426">
        <f t="shared" si="2"/>
        <v>0.1941747573</v>
      </c>
      <c r="T7" s="426">
        <f t="shared" si="2"/>
        <v>0.1894736842</v>
      </c>
      <c r="U7" s="426">
        <f t="shared" si="2"/>
        <v>0.1428571429</v>
      </c>
      <c r="V7" s="426">
        <f t="shared" si="2"/>
        <v>0.1058823529</v>
      </c>
      <c r="W7" s="426">
        <f t="shared" si="2"/>
        <v>0.0625</v>
      </c>
    </row>
    <row r="8">
      <c r="A8" s="416"/>
      <c r="B8" s="417"/>
      <c r="C8" s="427">
        <f>Counta(C9:C224)</f>
        <v>216</v>
      </c>
      <c r="D8" s="419"/>
      <c r="E8" s="419"/>
      <c r="F8" s="419"/>
      <c r="G8" s="419"/>
      <c r="H8" s="417"/>
      <c r="I8" s="417"/>
      <c r="J8" s="428">
        <f t="shared" ref="J8:W8" si="3">COUNTIF(J9:J224, TRUE)</f>
        <v>155</v>
      </c>
      <c r="K8" s="428">
        <f t="shared" si="3"/>
        <v>113</v>
      </c>
      <c r="L8" s="428">
        <f t="shared" si="3"/>
        <v>121</v>
      </c>
      <c r="M8" s="428">
        <f t="shared" si="3"/>
        <v>109</v>
      </c>
      <c r="N8" s="428">
        <f t="shared" si="3"/>
        <v>97</v>
      </c>
      <c r="O8" s="428">
        <f t="shared" si="3"/>
        <v>62</v>
      </c>
      <c r="P8" s="428">
        <f t="shared" si="3"/>
        <v>38</v>
      </c>
      <c r="Q8" s="428">
        <f t="shared" si="3"/>
        <v>35</v>
      </c>
      <c r="R8" s="428">
        <f t="shared" si="3"/>
        <v>31</v>
      </c>
      <c r="S8" s="428">
        <f t="shared" si="3"/>
        <v>20</v>
      </c>
      <c r="T8" s="428">
        <f t="shared" si="3"/>
        <v>18</v>
      </c>
      <c r="U8" s="428">
        <f t="shared" si="3"/>
        <v>13</v>
      </c>
      <c r="V8" s="428">
        <f t="shared" si="3"/>
        <v>9</v>
      </c>
      <c r="W8" s="428">
        <f t="shared" si="3"/>
        <v>5</v>
      </c>
    </row>
    <row r="9">
      <c r="A9" s="338">
        <v>1.0</v>
      </c>
      <c r="B9" s="338">
        <v>900001.0</v>
      </c>
      <c r="C9" s="339" t="s">
        <v>5469</v>
      </c>
      <c r="D9" s="312" t="s">
        <v>4642</v>
      </c>
      <c r="E9" s="469">
        <v>420000.0</v>
      </c>
      <c r="F9" s="470">
        <v>210000.0</v>
      </c>
      <c r="G9" s="470">
        <f t="shared" ref="G9:G224" si="4">E9-F9</f>
        <v>210000</v>
      </c>
      <c r="H9" s="228" t="s">
        <v>5470</v>
      </c>
      <c r="I9" s="471" t="s">
        <v>7512</v>
      </c>
      <c r="J9" s="432" t="b">
        <v>1</v>
      </c>
      <c r="K9" s="432" t="b">
        <v>0</v>
      </c>
      <c r="L9" s="432" t="b">
        <v>1</v>
      </c>
      <c r="M9" s="432" t="b">
        <v>1</v>
      </c>
      <c r="N9" s="432" t="b">
        <v>0</v>
      </c>
      <c r="O9" s="432" t="b">
        <v>0</v>
      </c>
      <c r="P9" s="432" t="b">
        <v>0</v>
      </c>
      <c r="Q9" s="432" t="b">
        <v>0</v>
      </c>
      <c r="R9" s="432" t="b">
        <v>0</v>
      </c>
      <c r="S9" s="432" t="b">
        <v>0</v>
      </c>
      <c r="T9" s="432" t="b">
        <v>0</v>
      </c>
      <c r="U9" s="432" t="b">
        <v>0</v>
      </c>
      <c r="V9" s="432" t="b">
        <v>0</v>
      </c>
      <c r="W9" s="432" t="b">
        <v>0</v>
      </c>
    </row>
    <row r="10">
      <c r="A10" s="338">
        <v>2.0</v>
      </c>
      <c r="B10" s="338">
        <v>900002.0</v>
      </c>
      <c r="C10" s="339" t="s">
        <v>3051</v>
      </c>
      <c r="D10" s="472" t="s">
        <v>73</v>
      </c>
      <c r="E10" s="335">
        <v>22000.0</v>
      </c>
      <c r="F10" s="347">
        <v>22000.0</v>
      </c>
      <c r="G10" s="347">
        <f t="shared" si="4"/>
        <v>0</v>
      </c>
      <c r="H10" s="230" t="s">
        <v>3052</v>
      </c>
      <c r="I10" s="473" t="s">
        <v>7512</v>
      </c>
      <c r="J10" s="331" t="b">
        <v>0</v>
      </c>
      <c r="K10" s="331" t="b">
        <v>0</v>
      </c>
      <c r="L10" s="331" t="b">
        <v>1</v>
      </c>
      <c r="M10" s="331" t="b">
        <v>1</v>
      </c>
      <c r="N10" s="331" t="b">
        <v>1</v>
      </c>
      <c r="O10" s="331" t="b">
        <v>0</v>
      </c>
      <c r="P10" s="331" t="b">
        <v>0</v>
      </c>
      <c r="Q10" s="331" t="b">
        <v>0</v>
      </c>
      <c r="R10" s="331" t="b">
        <v>0</v>
      </c>
      <c r="S10" s="331" t="b">
        <v>0</v>
      </c>
      <c r="T10" s="331" t="b">
        <v>0</v>
      </c>
      <c r="U10" s="474" t="s">
        <v>73</v>
      </c>
      <c r="V10" s="331" t="s">
        <v>73</v>
      </c>
      <c r="W10" s="331" t="s">
        <v>73</v>
      </c>
    </row>
    <row r="11">
      <c r="A11" s="338">
        <v>3.0</v>
      </c>
      <c r="B11" s="338">
        <v>900003.0</v>
      </c>
      <c r="C11" s="339" t="s">
        <v>5822</v>
      </c>
      <c r="D11" s="312" t="s">
        <v>4642</v>
      </c>
      <c r="E11" s="469">
        <v>120000.0</v>
      </c>
      <c r="F11" s="470">
        <v>10000.0</v>
      </c>
      <c r="G11" s="470">
        <f t="shared" si="4"/>
        <v>110000</v>
      </c>
      <c r="H11" s="228" t="s">
        <v>102</v>
      </c>
      <c r="I11" s="471" t="s">
        <v>7513</v>
      </c>
      <c r="J11" s="432" t="b">
        <v>0</v>
      </c>
      <c r="K11" s="432" t="b">
        <v>0</v>
      </c>
      <c r="L11" s="432" t="b">
        <v>1</v>
      </c>
      <c r="M11" s="432" t="b">
        <v>0</v>
      </c>
      <c r="N11" s="432" t="b">
        <v>0</v>
      </c>
      <c r="O11" s="432" t="b">
        <v>0</v>
      </c>
      <c r="P11" s="432" t="b">
        <v>0</v>
      </c>
      <c r="Q11" s="432" t="b">
        <v>0</v>
      </c>
      <c r="R11" s="432" t="b">
        <v>0</v>
      </c>
      <c r="S11" s="432" t="b">
        <v>0</v>
      </c>
      <c r="T11" s="432" t="b">
        <v>0</v>
      </c>
      <c r="U11" s="432" t="b">
        <v>0</v>
      </c>
      <c r="V11" s="432" t="b">
        <v>0</v>
      </c>
      <c r="W11" s="432" t="b">
        <v>0</v>
      </c>
    </row>
    <row r="12">
      <c r="A12" s="338">
        <v>4.0</v>
      </c>
      <c r="B12" s="338">
        <v>900004.0</v>
      </c>
      <c r="C12" s="339" t="s">
        <v>2522</v>
      </c>
      <c r="D12" s="340" t="s">
        <v>73</v>
      </c>
      <c r="E12" s="335">
        <v>11200.0</v>
      </c>
      <c r="F12" s="347">
        <v>11200.0</v>
      </c>
      <c r="G12" s="347">
        <f t="shared" si="4"/>
        <v>0</v>
      </c>
      <c r="H12" s="230" t="s">
        <v>509</v>
      </c>
      <c r="I12" s="473" t="s">
        <v>7514</v>
      </c>
      <c r="J12" s="331" t="b">
        <v>1</v>
      </c>
      <c r="K12" s="331" t="b">
        <v>1</v>
      </c>
      <c r="L12" s="331" t="b">
        <v>1</v>
      </c>
      <c r="M12" s="331" t="b">
        <v>1</v>
      </c>
      <c r="N12" s="331" t="b">
        <v>1</v>
      </c>
      <c r="O12" s="331" t="b">
        <v>1</v>
      </c>
      <c r="P12" s="331" t="b">
        <v>0</v>
      </c>
      <c r="Q12" s="331" t="s">
        <v>73</v>
      </c>
      <c r="R12" s="331" t="s">
        <v>73</v>
      </c>
      <c r="S12" s="331" t="s">
        <v>73</v>
      </c>
      <c r="T12" s="331" t="s">
        <v>73</v>
      </c>
      <c r="U12" s="331" t="s">
        <v>73</v>
      </c>
      <c r="V12" s="331" t="s">
        <v>73</v>
      </c>
      <c r="W12" s="331" t="s">
        <v>73</v>
      </c>
    </row>
    <row r="13">
      <c r="A13" s="338">
        <v>5.0</v>
      </c>
      <c r="B13" s="338">
        <v>900005.0</v>
      </c>
      <c r="C13" s="339" t="s">
        <v>2783</v>
      </c>
      <c r="D13" s="340" t="s">
        <v>73</v>
      </c>
      <c r="E13" s="469">
        <v>55100.0</v>
      </c>
      <c r="F13" s="470">
        <v>55100.0</v>
      </c>
      <c r="G13" s="470">
        <f t="shared" si="4"/>
        <v>0</v>
      </c>
      <c r="H13" s="228" t="s">
        <v>2784</v>
      </c>
      <c r="I13" s="471" t="s">
        <v>7512</v>
      </c>
      <c r="J13" s="432" t="b">
        <v>1</v>
      </c>
      <c r="K13" s="432" t="b">
        <v>1</v>
      </c>
      <c r="L13" s="432" t="b">
        <v>1</v>
      </c>
      <c r="M13" s="432" t="b">
        <v>1</v>
      </c>
      <c r="N13" s="432" t="b">
        <v>1</v>
      </c>
      <c r="O13" s="432" t="b">
        <v>0</v>
      </c>
      <c r="P13" s="432" t="b">
        <v>0</v>
      </c>
      <c r="Q13" s="432" t="b">
        <v>0</v>
      </c>
      <c r="R13" s="432" t="s">
        <v>73</v>
      </c>
      <c r="S13" s="432" t="s">
        <v>73</v>
      </c>
      <c r="T13" s="432" t="s">
        <v>73</v>
      </c>
      <c r="U13" s="432" t="s">
        <v>73</v>
      </c>
      <c r="V13" s="432" t="s">
        <v>73</v>
      </c>
      <c r="W13" s="432" t="s">
        <v>73</v>
      </c>
    </row>
    <row r="14">
      <c r="A14" s="338">
        <v>6.0</v>
      </c>
      <c r="B14" s="338">
        <v>900006.0</v>
      </c>
      <c r="C14" s="339" t="s">
        <v>3250</v>
      </c>
      <c r="D14" s="340" t="s">
        <v>73</v>
      </c>
      <c r="E14" s="335">
        <v>125005.0</v>
      </c>
      <c r="F14" s="335">
        <v>125005.0</v>
      </c>
      <c r="G14" s="347">
        <f t="shared" si="4"/>
        <v>0</v>
      </c>
      <c r="H14" s="230" t="s">
        <v>1360</v>
      </c>
      <c r="I14" s="473" t="s">
        <v>7512</v>
      </c>
      <c r="J14" s="331" t="b">
        <v>1</v>
      </c>
      <c r="K14" s="331" t="b">
        <v>0</v>
      </c>
      <c r="L14" s="331" t="b">
        <v>1</v>
      </c>
      <c r="M14" s="331" t="b">
        <v>1</v>
      </c>
      <c r="N14" s="331" t="b">
        <v>1</v>
      </c>
      <c r="O14" s="331" t="b">
        <v>1</v>
      </c>
      <c r="P14" s="331" t="b">
        <v>1</v>
      </c>
      <c r="Q14" s="331" t="b">
        <v>1</v>
      </c>
      <c r="R14" s="331" t="b">
        <v>1</v>
      </c>
      <c r="S14" s="331" t="b">
        <v>1</v>
      </c>
      <c r="T14" s="331" t="b">
        <v>1</v>
      </c>
      <c r="U14" s="331" t="b">
        <v>1</v>
      </c>
      <c r="V14" s="331" t="b">
        <v>0</v>
      </c>
      <c r="W14" s="331" t="s">
        <v>73</v>
      </c>
    </row>
    <row r="15">
      <c r="A15" s="338">
        <v>7.0</v>
      </c>
      <c r="B15" s="338">
        <v>900007.0</v>
      </c>
      <c r="C15" s="339" t="s">
        <v>3636</v>
      </c>
      <c r="D15" s="340" t="s">
        <v>73</v>
      </c>
      <c r="E15" s="469">
        <v>33000.0</v>
      </c>
      <c r="F15" s="470">
        <v>33000.0</v>
      </c>
      <c r="G15" s="470">
        <f t="shared" si="4"/>
        <v>0</v>
      </c>
      <c r="H15" s="228" t="s">
        <v>1124</v>
      </c>
      <c r="I15" s="471" t="s">
        <v>7512</v>
      </c>
      <c r="J15" s="432" t="b">
        <v>0</v>
      </c>
      <c r="K15" s="432" t="b">
        <v>0</v>
      </c>
      <c r="L15" s="432" t="b">
        <v>0</v>
      </c>
      <c r="M15" s="432" t="b">
        <v>0</v>
      </c>
      <c r="N15" s="432" t="b">
        <v>0</v>
      </c>
      <c r="O15" s="432" t="b">
        <v>0</v>
      </c>
      <c r="P15" s="432" t="b">
        <v>0</v>
      </c>
      <c r="Q15" s="432" t="b">
        <v>0</v>
      </c>
      <c r="R15" s="432" t="b">
        <v>0</v>
      </c>
      <c r="S15" s="432" t="b">
        <v>0</v>
      </c>
      <c r="T15" s="432" t="b">
        <v>1</v>
      </c>
      <c r="U15" s="432" t="b">
        <v>0</v>
      </c>
      <c r="V15" s="432" t="b">
        <v>0</v>
      </c>
      <c r="W15" s="432" t="b">
        <v>0</v>
      </c>
    </row>
    <row r="16">
      <c r="A16" s="338">
        <v>8.0</v>
      </c>
      <c r="B16" s="338">
        <v>900008.0</v>
      </c>
      <c r="C16" s="339" t="s">
        <v>2094</v>
      </c>
      <c r="D16" s="472" t="s">
        <v>73</v>
      </c>
      <c r="E16" s="335">
        <v>43350.0</v>
      </c>
      <c r="F16" s="347">
        <v>43350.0</v>
      </c>
      <c r="G16" s="347">
        <f t="shared" si="4"/>
        <v>0</v>
      </c>
      <c r="H16" s="230" t="s">
        <v>1124</v>
      </c>
      <c r="I16" s="473" t="s">
        <v>7512</v>
      </c>
      <c r="J16" s="331" t="b">
        <v>0</v>
      </c>
      <c r="K16" s="331" t="b">
        <v>1</v>
      </c>
      <c r="L16" s="331" t="b">
        <v>0</v>
      </c>
      <c r="M16" s="331" t="s">
        <v>73</v>
      </c>
      <c r="N16" s="331" t="s">
        <v>73</v>
      </c>
      <c r="O16" s="331" t="s">
        <v>73</v>
      </c>
      <c r="P16" s="331" t="s">
        <v>73</v>
      </c>
      <c r="Q16" s="331" t="s">
        <v>73</v>
      </c>
      <c r="R16" s="331" t="s">
        <v>73</v>
      </c>
      <c r="S16" s="331" t="s">
        <v>73</v>
      </c>
      <c r="T16" s="331" t="s">
        <v>73</v>
      </c>
      <c r="U16" s="331" t="s">
        <v>73</v>
      </c>
      <c r="V16" s="331" t="s">
        <v>73</v>
      </c>
      <c r="W16" s="331" t="s">
        <v>73</v>
      </c>
    </row>
    <row r="17">
      <c r="A17" s="338">
        <v>9.0</v>
      </c>
      <c r="B17" s="338">
        <v>900009.0</v>
      </c>
      <c r="C17" s="339" t="s">
        <v>3414</v>
      </c>
      <c r="D17" s="472" t="s">
        <v>73</v>
      </c>
      <c r="E17" s="469">
        <v>33750.0</v>
      </c>
      <c r="F17" s="469">
        <v>33750.0</v>
      </c>
      <c r="G17" s="470">
        <f t="shared" si="4"/>
        <v>0</v>
      </c>
      <c r="H17" s="228" t="s">
        <v>1124</v>
      </c>
      <c r="I17" s="471" t="s">
        <v>7512</v>
      </c>
      <c r="J17" s="432" t="b">
        <v>0</v>
      </c>
      <c r="K17" s="432" t="b">
        <v>1</v>
      </c>
      <c r="L17" s="432" t="b">
        <v>1</v>
      </c>
      <c r="M17" s="432" t="b">
        <v>0</v>
      </c>
      <c r="N17" s="432" t="b">
        <v>0</v>
      </c>
      <c r="O17" s="432" t="b">
        <v>0</v>
      </c>
      <c r="P17" s="432" t="b">
        <v>0</v>
      </c>
      <c r="Q17" s="432" t="b">
        <v>0</v>
      </c>
      <c r="R17" s="432" t="b">
        <v>0</v>
      </c>
      <c r="S17" s="432" t="b">
        <v>0</v>
      </c>
      <c r="T17" s="432" t="b">
        <v>0</v>
      </c>
      <c r="U17" s="432" t="b">
        <v>0</v>
      </c>
      <c r="V17" s="432" t="b">
        <v>0</v>
      </c>
      <c r="W17" s="432" t="b">
        <v>0</v>
      </c>
    </row>
    <row r="18">
      <c r="A18" s="338">
        <v>10.0</v>
      </c>
      <c r="B18" s="338">
        <v>900010.0</v>
      </c>
      <c r="C18" s="339" t="s">
        <v>2036</v>
      </c>
      <c r="D18" s="472" t="s">
        <v>73</v>
      </c>
      <c r="E18" s="335">
        <v>76000.0</v>
      </c>
      <c r="F18" s="347">
        <v>76000.0</v>
      </c>
      <c r="G18" s="347">
        <f t="shared" si="4"/>
        <v>0</v>
      </c>
      <c r="H18" s="230" t="s">
        <v>1124</v>
      </c>
      <c r="I18" s="473" t="s">
        <v>7515</v>
      </c>
      <c r="J18" s="331" t="b">
        <v>0</v>
      </c>
      <c r="K18" s="331" t="b">
        <v>0</v>
      </c>
      <c r="L18" s="331" t="b">
        <v>0</v>
      </c>
      <c r="M18" s="331" t="s">
        <v>73</v>
      </c>
      <c r="N18" s="331" t="s">
        <v>73</v>
      </c>
      <c r="O18" s="331" t="s">
        <v>73</v>
      </c>
      <c r="P18" s="331" t="s">
        <v>73</v>
      </c>
      <c r="Q18" s="331" t="s">
        <v>73</v>
      </c>
      <c r="R18" s="331" t="s">
        <v>73</v>
      </c>
      <c r="S18" s="331" t="s">
        <v>73</v>
      </c>
      <c r="T18" s="331" t="s">
        <v>73</v>
      </c>
      <c r="U18" s="331" t="s">
        <v>73</v>
      </c>
      <c r="V18" s="331" t="s">
        <v>73</v>
      </c>
      <c r="W18" s="331" t="s">
        <v>73</v>
      </c>
    </row>
    <row r="19">
      <c r="A19" s="338">
        <v>11.0</v>
      </c>
      <c r="B19" s="338">
        <v>900011.0</v>
      </c>
      <c r="C19" s="339" t="s">
        <v>4873</v>
      </c>
      <c r="D19" s="340" t="s">
        <v>73</v>
      </c>
      <c r="E19" s="469">
        <v>12160.0</v>
      </c>
      <c r="F19" s="469">
        <v>12160.0</v>
      </c>
      <c r="G19" s="470">
        <f t="shared" si="4"/>
        <v>0</v>
      </c>
      <c r="H19" s="228" t="s">
        <v>1557</v>
      </c>
      <c r="I19" s="471" t="s">
        <v>7515</v>
      </c>
      <c r="J19" s="432" t="b">
        <v>1</v>
      </c>
      <c r="K19" s="432" t="b">
        <v>0</v>
      </c>
      <c r="L19" s="432" t="b">
        <v>0</v>
      </c>
      <c r="M19" s="432" t="b">
        <v>0</v>
      </c>
      <c r="N19" s="432" t="b">
        <v>1</v>
      </c>
      <c r="O19" s="432" t="b">
        <v>0</v>
      </c>
      <c r="P19" s="432" t="b">
        <v>0</v>
      </c>
      <c r="Q19" s="432" t="b">
        <v>0</v>
      </c>
      <c r="R19" s="432" t="b">
        <v>0</v>
      </c>
      <c r="S19" s="432" t="b">
        <v>0</v>
      </c>
      <c r="T19" s="432" t="b">
        <v>0</v>
      </c>
      <c r="U19" s="432" t="b">
        <v>0</v>
      </c>
      <c r="V19" s="432" t="b">
        <v>0</v>
      </c>
      <c r="W19" s="432" t="b">
        <v>0</v>
      </c>
    </row>
    <row r="20">
      <c r="A20" s="338">
        <v>12.0</v>
      </c>
      <c r="B20" s="338">
        <v>900012.0</v>
      </c>
      <c r="C20" s="339" t="s">
        <v>4759</v>
      </c>
      <c r="D20" s="340" t="s">
        <v>73</v>
      </c>
      <c r="E20" s="335">
        <v>222800.0</v>
      </c>
      <c r="F20" s="335">
        <v>222800.0</v>
      </c>
      <c r="G20" s="347">
        <f t="shared" si="4"/>
        <v>0</v>
      </c>
      <c r="H20" s="230" t="s">
        <v>4760</v>
      </c>
      <c r="I20" s="473" t="s">
        <v>7512</v>
      </c>
      <c r="J20" s="331" t="b">
        <v>0</v>
      </c>
      <c r="K20" s="331" t="b">
        <v>0</v>
      </c>
      <c r="L20" s="331" t="b">
        <v>0</v>
      </c>
      <c r="M20" s="331" t="b">
        <v>1</v>
      </c>
      <c r="N20" s="331" t="b">
        <v>0</v>
      </c>
      <c r="O20" s="331" t="b">
        <v>0</v>
      </c>
      <c r="P20" s="331" t="b">
        <v>1</v>
      </c>
      <c r="Q20" s="331" t="b">
        <v>0</v>
      </c>
      <c r="R20" s="331" t="b">
        <v>0</v>
      </c>
      <c r="S20" s="331" t="b">
        <v>1</v>
      </c>
      <c r="T20" s="331" t="b">
        <v>0</v>
      </c>
      <c r="U20" s="331" t="b">
        <v>0</v>
      </c>
      <c r="V20" s="331" t="b">
        <v>0</v>
      </c>
      <c r="W20" s="331" t="b">
        <v>0</v>
      </c>
    </row>
    <row r="21">
      <c r="A21" s="475">
        <v>13.0</v>
      </c>
      <c r="B21" s="475">
        <v>900013.0</v>
      </c>
      <c r="C21" s="476" t="s">
        <v>2867</v>
      </c>
      <c r="D21" s="477" t="s">
        <v>73</v>
      </c>
      <c r="E21" s="469">
        <v>7000.0</v>
      </c>
      <c r="F21" s="470">
        <v>7000.0</v>
      </c>
      <c r="G21" s="470">
        <f t="shared" si="4"/>
        <v>0</v>
      </c>
      <c r="H21" s="228" t="s">
        <v>2868</v>
      </c>
      <c r="I21" s="471" t="s">
        <v>7512</v>
      </c>
      <c r="J21" s="432" t="b">
        <v>0</v>
      </c>
      <c r="K21" s="466" t="b">
        <v>0</v>
      </c>
      <c r="L21" s="432" t="b">
        <v>1</v>
      </c>
      <c r="M21" s="432" t="b">
        <v>1</v>
      </c>
      <c r="N21" s="432" t="b">
        <v>0</v>
      </c>
      <c r="O21" s="432" t="b">
        <v>1</v>
      </c>
      <c r="P21" s="432" t="b">
        <v>0</v>
      </c>
      <c r="Q21" s="432" t="b">
        <v>0</v>
      </c>
      <c r="R21" s="432" t="b">
        <v>0</v>
      </c>
      <c r="S21" s="432" t="s">
        <v>73</v>
      </c>
      <c r="T21" s="432" t="s">
        <v>73</v>
      </c>
      <c r="U21" s="432" t="s">
        <v>73</v>
      </c>
      <c r="V21" s="432" t="s">
        <v>73</v>
      </c>
      <c r="W21" s="432" t="s">
        <v>73</v>
      </c>
    </row>
    <row r="22">
      <c r="A22" s="128">
        <v>14.0</v>
      </c>
      <c r="B22" s="128">
        <v>900014.0</v>
      </c>
      <c r="C22" s="242" t="s">
        <v>1769</v>
      </c>
      <c r="D22" s="472" t="s">
        <v>73</v>
      </c>
      <c r="E22" s="335">
        <v>5690.0</v>
      </c>
      <c r="F22" s="347">
        <v>5690.0</v>
      </c>
      <c r="G22" s="347">
        <f t="shared" si="4"/>
        <v>0</v>
      </c>
      <c r="H22" s="230" t="s">
        <v>1770</v>
      </c>
      <c r="I22" s="473" t="s">
        <v>7515</v>
      </c>
      <c r="J22" s="331" t="b">
        <v>1</v>
      </c>
      <c r="K22" s="331" t="b">
        <v>1</v>
      </c>
      <c r="L22" s="474" t="s">
        <v>73</v>
      </c>
      <c r="M22" s="331" t="s">
        <v>73</v>
      </c>
      <c r="N22" s="331" t="s">
        <v>73</v>
      </c>
      <c r="O22" s="331" t="s">
        <v>73</v>
      </c>
      <c r="P22" s="331" t="s">
        <v>73</v>
      </c>
      <c r="Q22" s="331" t="s">
        <v>73</v>
      </c>
      <c r="R22" s="331" t="s">
        <v>73</v>
      </c>
      <c r="S22" s="331" t="s">
        <v>73</v>
      </c>
      <c r="T22" s="331" t="s">
        <v>73</v>
      </c>
      <c r="U22" s="331" t="s">
        <v>73</v>
      </c>
      <c r="V22" s="331" t="s">
        <v>73</v>
      </c>
      <c r="W22" s="331" t="s">
        <v>73</v>
      </c>
    </row>
    <row r="23">
      <c r="A23" s="338">
        <v>15.0</v>
      </c>
      <c r="B23" s="338">
        <v>900015.0</v>
      </c>
      <c r="C23" s="339" t="s">
        <v>3597</v>
      </c>
      <c r="D23" s="340" t="s">
        <v>73</v>
      </c>
      <c r="E23" s="469">
        <v>31000.0</v>
      </c>
      <c r="F23" s="470">
        <v>31000.0</v>
      </c>
      <c r="G23" s="470">
        <f t="shared" si="4"/>
        <v>0</v>
      </c>
      <c r="H23" s="228" t="s">
        <v>1129</v>
      </c>
      <c r="I23" s="471" t="s">
        <v>7516</v>
      </c>
      <c r="J23" s="432" t="b">
        <v>1</v>
      </c>
      <c r="K23" s="432" t="b">
        <v>0</v>
      </c>
      <c r="L23" s="432" t="b">
        <v>1</v>
      </c>
      <c r="M23" s="432" t="b">
        <v>0</v>
      </c>
      <c r="N23" s="432" t="b">
        <v>1</v>
      </c>
      <c r="O23" s="432" t="b">
        <v>1</v>
      </c>
      <c r="P23" s="432" t="b">
        <v>0</v>
      </c>
      <c r="Q23" s="432" t="b">
        <v>0</v>
      </c>
      <c r="R23" s="432" t="b">
        <v>0</v>
      </c>
      <c r="S23" s="432" t="b">
        <v>0</v>
      </c>
      <c r="T23" s="432" t="b">
        <v>0</v>
      </c>
      <c r="U23" s="432" t="b">
        <v>0</v>
      </c>
      <c r="V23" s="432" t="b">
        <v>0</v>
      </c>
      <c r="W23" s="432" t="b">
        <v>0</v>
      </c>
    </row>
    <row r="24">
      <c r="A24" s="338">
        <v>16.0</v>
      </c>
      <c r="B24" s="338">
        <v>900016.0</v>
      </c>
      <c r="C24" s="339" t="s">
        <v>2621</v>
      </c>
      <c r="D24" s="472" t="s">
        <v>73</v>
      </c>
      <c r="E24" s="335">
        <v>175000.0</v>
      </c>
      <c r="F24" s="347">
        <v>175000.0</v>
      </c>
      <c r="G24" s="347">
        <f t="shared" si="4"/>
        <v>0</v>
      </c>
      <c r="H24" s="230" t="s">
        <v>2622</v>
      </c>
      <c r="I24" s="473" t="s">
        <v>7512</v>
      </c>
      <c r="J24" s="331" t="b">
        <v>1</v>
      </c>
      <c r="K24" s="331" t="b">
        <v>0</v>
      </c>
      <c r="L24" s="331" t="b">
        <v>1</v>
      </c>
      <c r="M24" s="331" t="b">
        <v>1</v>
      </c>
      <c r="N24" s="331" t="b">
        <v>1</v>
      </c>
      <c r="O24" s="331" t="b">
        <v>0</v>
      </c>
      <c r="P24" s="331" t="b">
        <v>0</v>
      </c>
      <c r="Q24" s="331" t="b">
        <v>1</v>
      </c>
      <c r="R24" s="331" t="s">
        <v>73</v>
      </c>
      <c r="S24" s="331" t="s">
        <v>73</v>
      </c>
      <c r="T24" s="331" t="s">
        <v>73</v>
      </c>
      <c r="U24" s="331" t="s">
        <v>73</v>
      </c>
      <c r="V24" s="331" t="s">
        <v>73</v>
      </c>
      <c r="W24" s="331" t="s">
        <v>73</v>
      </c>
    </row>
    <row r="25">
      <c r="A25" s="338">
        <v>17.0</v>
      </c>
      <c r="B25" s="338">
        <v>900017.0</v>
      </c>
      <c r="C25" s="339" t="s">
        <v>5105</v>
      </c>
      <c r="D25" s="312" t="s">
        <v>4642</v>
      </c>
      <c r="E25" s="469">
        <v>50000.0</v>
      </c>
      <c r="F25" s="470">
        <v>40000.0</v>
      </c>
      <c r="G25" s="470">
        <f t="shared" si="4"/>
        <v>10000</v>
      </c>
      <c r="H25" s="228" t="s">
        <v>2622</v>
      </c>
      <c r="I25" s="471" t="s">
        <v>7512</v>
      </c>
      <c r="J25" s="432" t="b">
        <v>1</v>
      </c>
      <c r="K25" s="432" t="b">
        <v>1</v>
      </c>
      <c r="L25" s="432" t="b">
        <v>1</v>
      </c>
      <c r="M25" s="432" t="b">
        <v>1</v>
      </c>
      <c r="N25" s="432" t="b">
        <v>1</v>
      </c>
      <c r="O25" s="432" t="b">
        <v>0</v>
      </c>
      <c r="P25" s="432" t="b">
        <v>0</v>
      </c>
      <c r="Q25" s="432" t="b">
        <v>1</v>
      </c>
      <c r="R25" s="432" t="b">
        <v>0</v>
      </c>
      <c r="S25" s="432" t="b">
        <v>0</v>
      </c>
      <c r="T25" s="432" t="b">
        <v>0</v>
      </c>
      <c r="U25" s="432" t="b">
        <v>0</v>
      </c>
      <c r="V25" s="432" t="b">
        <v>0</v>
      </c>
      <c r="W25" s="432" t="b">
        <v>0</v>
      </c>
    </row>
    <row r="26">
      <c r="A26" s="128">
        <v>18.0</v>
      </c>
      <c r="B26" s="128">
        <v>900018.0</v>
      </c>
      <c r="C26" s="242" t="s">
        <v>2594</v>
      </c>
      <c r="D26" s="472" t="s">
        <v>73</v>
      </c>
      <c r="E26" s="335">
        <v>78000.0</v>
      </c>
      <c r="F26" s="347">
        <v>78000.0</v>
      </c>
      <c r="G26" s="347">
        <f t="shared" si="4"/>
        <v>0</v>
      </c>
      <c r="H26" s="230" t="s">
        <v>601</v>
      </c>
      <c r="I26" s="473" t="s">
        <v>7514</v>
      </c>
      <c r="J26" s="331" t="b">
        <v>1</v>
      </c>
      <c r="K26" s="331" t="b">
        <v>1</v>
      </c>
      <c r="L26" s="331" t="b">
        <v>1</v>
      </c>
      <c r="M26" s="331" t="b">
        <v>1</v>
      </c>
      <c r="N26" s="331" t="b">
        <v>1</v>
      </c>
      <c r="O26" s="331" t="b">
        <v>0</v>
      </c>
      <c r="P26" s="331" t="b">
        <v>0</v>
      </c>
      <c r="Q26" s="331" t="s">
        <v>73</v>
      </c>
      <c r="R26" s="331" t="s">
        <v>73</v>
      </c>
      <c r="S26" s="331" t="s">
        <v>73</v>
      </c>
      <c r="T26" s="331" t="s">
        <v>73</v>
      </c>
      <c r="U26" s="331" t="s">
        <v>73</v>
      </c>
      <c r="V26" s="331" t="s">
        <v>73</v>
      </c>
      <c r="W26" s="331" t="s">
        <v>73</v>
      </c>
    </row>
    <row r="27">
      <c r="A27" s="429">
        <v>19.0</v>
      </c>
      <c r="B27" s="429">
        <v>900019.0</v>
      </c>
      <c r="C27" s="456" t="s">
        <v>7517</v>
      </c>
      <c r="D27" s="431" t="s">
        <v>71</v>
      </c>
      <c r="E27" s="469"/>
      <c r="F27" s="470">
        <v>0.0</v>
      </c>
      <c r="G27" s="470">
        <f t="shared" si="4"/>
        <v>0</v>
      </c>
      <c r="H27" s="228" t="s">
        <v>7518</v>
      </c>
      <c r="I27" s="471" t="s">
        <v>7519</v>
      </c>
      <c r="J27" s="432" t="b">
        <v>0</v>
      </c>
      <c r="K27" s="432" t="b">
        <v>0</v>
      </c>
      <c r="L27" s="432" t="b">
        <v>0</v>
      </c>
      <c r="M27" s="432" t="b">
        <v>0</v>
      </c>
      <c r="N27" s="432" t="b">
        <v>0</v>
      </c>
      <c r="O27" s="432" t="b">
        <v>0</v>
      </c>
      <c r="P27" s="432" t="b">
        <v>0</v>
      </c>
      <c r="Q27" s="432" t="b">
        <v>0</v>
      </c>
      <c r="R27" s="432" t="b">
        <v>0</v>
      </c>
      <c r="S27" s="432" t="b">
        <v>0</v>
      </c>
      <c r="T27" s="432" t="b">
        <v>0</v>
      </c>
      <c r="U27" s="432" t="b">
        <v>0</v>
      </c>
      <c r="V27" s="432" t="b">
        <v>0</v>
      </c>
      <c r="W27" s="432" t="b">
        <v>0</v>
      </c>
    </row>
    <row r="28">
      <c r="A28" s="128">
        <v>20.0</v>
      </c>
      <c r="B28" s="128">
        <v>900020.0</v>
      </c>
      <c r="C28" s="242" t="s">
        <v>2498</v>
      </c>
      <c r="D28" s="472" t="s">
        <v>73</v>
      </c>
      <c r="E28" s="335">
        <v>4160.0</v>
      </c>
      <c r="F28" s="347">
        <v>4160.0</v>
      </c>
      <c r="G28" s="347">
        <f t="shared" si="4"/>
        <v>0</v>
      </c>
      <c r="H28" s="230" t="s">
        <v>2499</v>
      </c>
      <c r="I28" s="473" t="s">
        <v>7520</v>
      </c>
      <c r="J28" s="331" t="b">
        <v>1</v>
      </c>
      <c r="K28" s="331" t="b">
        <v>0</v>
      </c>
      <c r="L28" s="331" t="b">
        <v>0</v>
      </c>
      <c r="M28" s="331" t="b">
        <v>1</v>
      </c>
      <c r="N28" s="331" t="b">
        <v>1</v>
      </c>
      <c r="O28" s="331" t="b">
        <v>1</v>
      </c>
      <c r="P28" s="331" t="s">
        <v>73</v>
      </c>
      <c r="Q28" s="331" t="s">
        <v>73</v>
      </c>
      <c r="R28" s="331" t="s">
        <v>73</v>
      </c>
      <c r="S28" s="331" t="s">
        <v>73</v>
      </c>
      <c r="T28" s="331" t="s">
        <v>73</v>
      </c>
      <c r="U28" s="331" t="s">
        <v>73</v>
      </c>
      <c r="V28" s="331" t="s">
        <v>73</v>
      </c>
      <c r="W28" s="331" t="s">
        <v>73</v>
      </c>
    </row>
    <row r="29">
      <c r="A29" s="338">
        <v>21.0</v>
      </c>
      <c r="B29" s="338">
        <v>900021.0</v>
      </c>
      <c r="C29" s="339" t="s">
        <v>2011</v>
      </c>
      <c r="D29" s="472" t="s">
        <v>73</v>
      </c>
      <c r="E29" s="469">
        <v>3420.0</v>
      </c>
      <c r="F29" s="470">
        <v>3420.0</v>
      </c>
      <c r="G29" s="470">
        <f t="shared" si="4"/>
        <v>0</v>
      </c>
      <c r="H29" s="228" t="s">
        <v>2012</v>
      </c>
      <c r="I29" s="471" t="s">
        <v>7521</v>
      </c>
      <c r="J29" s="432" t="b">
        <v>1</v>
      </c>
      <c r="K29" s="432" t="b">
        <v>1</v>
      </c>
      <c r="L29" s="432" t="b">
        <v>1</v>
      </c>
      <c r="M29" s="432" t="s">
        <v>73</v>
      </c>
      <c r="N29" s="432" t="s">
        <v>73</v>
      </c>
      <c r="O29" s="432" t="s">
        <v>73</v>
      </c>
      <c r="P29" s="432" t="s">
        <v>73</v>
      </c>
      <c r="Q29" s="432" t="s">
        <v>73</v>
      </c>
      <c r="R29" s="432" t="s">
        <v>73</v>
      </c>
      <c r="S29" s="432" t="s">
        <v>73</v>
      </c>
      <c r="T29" s="432" t="s">
        <v>73</v>
      </c>
      <c r="U29" s="432" t="s">
        <v>73</v>
      </c>
      <c r="V29" s="432" t="s">
        <v>73</v>
      </c>
      <c r="W29" s="432" t="s">
        <v>73</v>
      </c>
    </row>
    <row r="30">
      <c r="A30" s="338">
        <v>22.0</v>
      </c>
      <c r="B30" s="338">
        <v>900022.0</v>
      </c>
      <c r="C30" s="339" t="s">
        <v>2557</v>
      </c>
      <c r="D30" s="472" t="s">
        <v>73</v>
      </c>
      <c r="E30" s="335">
        <v>46100.0</v>
      </c>
      <c r="F30" s="335">
        <v>46100.0</v>
      </c>
      <c r="G30" s="347">
        <f t="shared" si="4"/>
        <v>0</v>
      </c>
      <c r="H30" s="230" t="s">
        <v>2472</v>
      </c>
      <c r="I30" s="473" t="s">
        <v>7512</v>
      </c>
      <c r="J30" s="331" t="b">
        <v>1</v>
      </c>
      <c r="K30" s="331" t="b">
        <v>1</v>
      </c>
      <c r="L30" s="331" t="b">
        <v>1</v>
      </c>
      <c r="M30" s="331" t="b">
        <v>1</v>
      </c>
      <c r="N30" s="331" t="b">
        <v>1</v>
      </c>
      <c r="O30" s="331" t="b">
        <v>1</v>
      </c>
      <c r="P30" s="331" t="b">
        <v>0</v>
      </c>
      <c r="Q30" s="331" t="s">
        <v>73</v>
      </c>
      <c r="R30" s="331" t="s">
        <v>73</v>
      </c>
      <c r="S30" s="331" t="s">
        <v>73</v>
      </c>
      <c r="T30" s="331" t="s">
        <v>73</v>
      </c>
      <c r="U30" s="331" t="s">
        <v>73</v>
      </c>
      <c r="V30" s="331" t="s">
        <v>73</v>
      </c>
      <c r="W30" s="331" t="s">
        <v>73</v>
      </c>
    </row>
    <row r="31">
      <c r="A31" s="338">
        <v>23.0</v>
      </c>
      <c r="B31" s="338">
        <v>900023.0</v>
      </c>
      <c r="C31" s="339" t="s">
        <v>5471</v>
      </c>
      <c r="D31" s="312" t="s">
        <v>4642</v>
      </c>
      <c r="E31" s="469">
        <v>82000.0</v>
      </c>
      <c r="F31" s="470">
        <v>73800.0</v>
      </c>
      <c r="G31" s="470">
        <f t="shared" si="4"/>
        <v>8200</v>
      </c>
      <c r="H31" s="228" t="s">
        <v>5470</v>
      </c>
      <c r="I31" s="471" t="s">
        <v>7521</v>
      </c>
      <c r="J31" s="432" t="b">
        <v>1</v>
      </c>
      <c r="K31" s="432" t="b">
        <v>0</v>
      </c>
      <c r="L31" s="432" t="b">
        <v>1</v>
      </c>
      <c r="M31" s="432" t="b">
        <v>1</v>
      </c>
      <c r="N31" s="432" t="b">
        <v>1</v>
      </c>
      <c r="O31" s="432" t="b">
        <v>0</v>
      </c>
      <c r="P31" s="432" t="b">
        <v>0</v>
      </c>
      <c r="Q31" s="432" t="b">
        <v>0</v>
      </c>
      <c r="R31" s="432" t="b">
        <v>0</v>
      </c>
      <c r="S31" s="432" t="b">
        <v>0</v>
      </c>
      <c r="T31" s="432" t="b">
        <v>0</v>
      </c>
      <c r="U31" s="432" t="b">
        <v>0</v>
      </c>
      <c r="V31" s="432" t="b">
        <v>0</v>
      </c>
      <c r="W31" s="432" t="b">
        <v>0</v>
      </c>
    </row>
    <row r="32">
      <c r="A32" s="338">
        <v>24.0</v>
      </c>
      <c r="B32" s="338">
        <v>900024.0</v>
      </c>
      <c r="C32" s="339" t="s">
        <v>3669</v>
      </c>
      <c r="D32" s="340" t="s">
        <v>73</v>
      </c>
      <c r="E32" s="335">
        <v>28837.0</v>
      </c>
      <c r="F32" s="347">
        <v>28837.0</v>
      </c>
      <c r="G32" s="347">
        <f t="shared" si="4"/>
        <v>0</v>
      </c>
      <c r="H32" s="230" t="s">
        <v>1834</v>
      </c>
      <c r="I32" s="473" t="s">
        <v>7513</v>
      </c>
      <c r="J32" s="331" t="b">
        <v>1</v>
      </c>
      <c r="K32" s="331" t="b">
        <v>1</v>
      </c>
      <c r="L32" s="331" t="b">
        <v>0</v>
      </c>
      <c r="M32" s="331" t="b">
        <v>0</v>
      </c>
      <c r="N32" s="331" t="b">
        <v>0</v>
      </c>
      <c r="O32" s="331" t="b">
        <v>0</v>
      </c>
      <c r="P32" s="331" t="b">
        <v>0</v>
      </c>
      <c r="Q32" s="331" t="b">
        <v>0</v>
      </c>
      <c r="R32" s="331" t="b">
        <v>0</v>
      </c>
      <c r="S32" s="331" t="b">
        <v>0</v>
      </c>
      <c r="T32" s="331" t="b">
        <v>0</v>
      </c>
      <c r="U32" s="331" t="b">
        <v>0</v>
      </c>
      <c r="V32" s="331" t="b">
        <v>0</v>
      </c>
      <c r="W32" s="331" t="b">
        <v>0</v>
      </c>
    </row>
    <row r="33">
      <c r="A33" s="338">
        <v>25.0</v>
      </c>
      <c r="B33" s="338">
        <v>900025.0</v>
      </c>
      <c r="C33" s="339" t="s">
        <v>3765</v>
      </c>
      <c r="D33" s="340" t="s">
        <v>73</v>
      </c>
      <c r="E33" s="469">
        <v>34560.0</v>
      </c>
      <c r="F33" s="469">
        <v>34560.0</v>
      </c>
      <c r="G33" s="470">
        <f t="shared" si="4"/>
        <v>0</v>
      </c>
      <c r="H33" s="228" t="s">
        <v>580</v>
      </c>
      <c r="I33" s="471" t="s">
        <v>7515</v>
      </c>
      <c r="J33" s="432" t="b">
        <v>1</v>
      </c>
      <c r="K33" s="432" t="b">
        <v>0</v>
      </c>
      <c r="L33" s="432" t="b">
        <v>0</v>
      </c>
      <c r="M33" s="432" t="b">
        <v>0</v>
      </c>
      <c r="N33" s="432" t="b">
        <v>0</v>
      </c>
      <c r="O33" s="432" t="b">
        <v>0</v>
      </c>
      <c r="P33" s="432" t="b">
        <v>0</v>
      </c>
      <c r="Q33" s="432" t="b">
        <v>0</v>
      </c>
      <c r="R33" s="432" t="b">
        <v>0</v>
      </c>
      <c r="S33" s="432" t="b">
        <v>0</v>
      </c>
      <c r="T33" s="432" t="b">
        <v>0</v>
      </c>
      <c r="U33" s="432" t="b">
        <v>0</v>
      </c>
      <c r="V33" s="432" t="b">
        <v>0</v>
      </c>
      <c r="W33" s="432" t="b">
        <v>1</v>
      </c>
    </row>
    <row r="34">
      <c r="A34" s="338">
        <v>26.0</v>
      </c>
      <c r="B34" s="338">
        <v>900026.0</v>
      </c>
      <c r="C34" s="339" t="s">
        <v>3079</v>
      </c>
      <c r="D34" s="472" t="s">
        <v>73</v>
      </c>
      <c r="E34" s="335">
        <v>45000.0</v>
      </c>
      <c r="F34" s="335">
        <v>45000.0</v>
      </c>
      <c r="G34" s="347">
        <f t="shared" si="4"/>
        <v>0</v>
      </c>
      <c r="H34" s="230" t="s">
        <v>2934</v>
      </c>
      <c r="I34" s="473" t="s">
        <v>7512</v>
      </c>
      <c r="J34" s="331" t="b">
        <v>1</v>
      </c>
      <c r="K34" s="331" t="b">
        <v>0</v>
      </c>
      <c r="L34" s="331" t="b">
        <v>1</v>
      </c>
      <c r="M34" s="331" t="b">
        <v>1</v>
      </c>
      <c r="N34" s="331" t="b">
        <v>1</v>
      </c>
      <c r="O34" s="331" t="b">
        <v>0</v>
      </c>
      <c r="P34" s="331" t="b">
        <v>0</v>
      </c>
      <c r="Q34" s="331" t="b">
        <v>0</v>
      </c>
      <c r="R34" s="331" t="b">
        <v>1</v>
      </c>
      <c r="S34" s="331" t="b">
        <v>1</v>
      </c>
      <c r="T34" s="331" t="b">
        <v>1</v>
      </c>
      <c r="U34" s="474" t="s">
        <v>73</v>
      </c>
      <c r="V34" s="331" t="s">
        <v>73</v>
      </c>
      <c r="W34" s="331" t="s">
        <v>73</v>
      </c>
    </row>
    <row r="35">
      <c r="A35" s="338">
        <v>27.0</v>
      </c>
      <c r="B35" s="338">
        <v>900027.0</v>
      </c>
      <c r="C35" s="339" t="s">
        <v>3142</v>
      </c>
      <c r="D35" s="472" t="s">
        <v>73</v>
      </c>
      <c r="E35" s="469">
        <v>39857.0</v>
      </c>
      <c r="F35" s="469">
        <v>39857.0</v>
      </c>
      <c r="G35" s="470">
        <f t="shared" si="4"/>
        <v>0</v>
      </c>
      <c r="H35" s="228" t="s">
        <v>1552</v>
      </c>
      <c r="I35" s="471" t="s">
        <v>7514</v>
      </c>
      <c r="J35" s="432" t="b">
        <v>1</v>
      </c>
      <c r="K35" s="432" t="b">
        <v>0</v>
      </c>
      <c r="L35" s="432" t="b">
        <v>0</v>
      </c>
      <c r="M35" s="432" t="b">
        <v>1</v>
      </c>
      <c r="N35" s="432" t="b">
        <v>0</v>
      </c>
      <c r="O35" s="432" t="b">
        <v>0</v>
      </c>
      <c r="P35" s="432" t="b">
        <v>0</v>
      </c>
      <c r="Q35" s="432" t="b">
        <v>0</v>
      </c>
      <c r="R35" s="432" t="b">
        <v>0</v>
      </c>
      <c r="S35" s="432" t="b">
        <v>0</v>
      </c>
      <c r="T35" s="432" t="b">
        <v>0</v>
      </c>
      <c r="U35" s="432" t="b">
        <v>0</v>
      </c>
      <c r="V35" s="474" t="s">
        <v>73</v>
      </c>
      <c r="W35" s="432" t="s">
        <v>73</v>
      </c>
    </row>
    <row r="36">
      <c r="A36" s="128">
        <v>28.0</v>
      </c>
      <c r="B36" s="128">
        <v>900028.0</v>
      </c>
      <c r="C36" s="242" t="s">
        <v>1934</v>
      </c>
      <c r="D36" s="472" t="s">
        <v>73</v>
      </c>
      <c r="E36" s="335">
        <v>27410.0</v>
      </c>
      <c r="F36" s="347">
        <v>27410.0</v>
      </c>
      <c r="G36" s="347">
        <f t="shared" si="4"/>
        <v>0</v>
      </c>
      <c r="H36" s="230" t="s">
        <v>1935</v>
      </c>
      <c r="I36" s="473" t="s">
        <v>7522</v>
      </c>
      <c r="J36" s="331" t="b">
        <v>1</v>
      </c>
      <c r="K36" s="331" t="b">
        <v>1</v>
      </c>
      <c r="L36" s="474" t="s">
        <v>73</v>
      </c>
      <c r="M36" s="331" t="s">
        <v>73</v>
      </c>
      <c r="N36" s="331" t="s">
        <v>73</v>
      </c>
      <c r="O36" s="331" t="s">
        <v>73</v>
      </c>
      <c r="P36" s="331" t="s">
        <v>73</v>
      </c>
      <c r="Q36" s="331" t="s">
        <v>73</v>
      </c>
      <c r="R36" s="331" t="s">
        <v>73</v>
      </c>
      <c r="S36" s="331" t="s">
        <v>73</v>
      </c>
      <c r="T36" s="331" t="s">
        <v>73</v>
      </c>
      <c r="U36" s="331" t="s">
        <v>73</v>
      </c>
      <c r="V36" s="331" t="s">
        <v>73</v>
      </c>
      <c r="W36" s="331" t="s">
        <v>73</v>
      </c>
    </row>
    <row r="37">
      <c r="A37" s="128">
        <v>29.0</v>
      </c>
      <c r="B37" s="128">
        <v>900029.0</v>
      </c>
      <c r="C37" s="242" t="s">
        <v>2431</v>
      </c>
      <c r="D37" s="472" t="s">
        <v>73</v>
      </c>
      <c r="E37" s="469">
        <v>10329.0</v>
      </c>
      <c r="F37" s="470">
        <v>10329.0</v>
      </c>
      <c r="G37" s="470">
        <f t="shared" si="4"/>
        <v>0</v>
      </c>
      <c r="H37" s="228" t="s">
        <v>2432</v>
      </c>
      <c r="I37" s="471" t="s">
        <v>7521</v>
      </c>
      <c r="J37" s="432" t="b">
        <v>1</v>
      </c>
      <c r="K37" s="432" t="b">
        <v>0</v>
      </c>
      <c r="L37" s="432" t="b">
        <v>1</v>
      </c>
      <c r="M37" s="432" t="b">
        <v>1</v>
      </c>
      <c r="N37" s="432" t="b">
        <v>1</v>
      </c>
      <c r="O37" s="432" t="b">
        <v>0</v>
      </c>
      <c r="P37" s="432" t="s">
        <v>73</v>
      </c>
      <c r="Q37" s="432" t="s">
        <v>73</v>
      </c>
      <c r="R37" s="432" t="s">
        <v>73</v>
      </c>
      <c r="S37" s="432" t="s">
        <v>73</v>
      </c>
      <c r="T37" s="432" t="s">
        <v>73</v>
      </c>
      <c r="U37" s="432" t="s">
        <v>73</v>
      </c>
      <c r="V37" s="432" t="s">
        <v>73</v>
      </c>
      <c r="W37" s="432" t="s">
        <v>73</v>
      </c>
    </row>
    <row r="38">
      <c r="A38" s="338">
        <v>30.0</v>
      </c>
      <c r="B38" s="338">
        <v>900030.0</v>
      </c>
      <c r="C38" s="339" t="s">
        <v>5745</v>
      </c>
      <c r="D38" s="312" t="s">
        <v>4642</v>
      </c>
      <c r="E38" s="335">
        <v>4900.0</v>
      </c>
      <c r="F38" s="347">
        <v>0.0</v>
      </c>
      <c r="G38" s="347">
        <f t="shared" si="4"/>
        <v>4900</v>
      </c>
      <c r="H38" s="230" t="s">
        <v>2386</v>
      </c>
      <c r="I38" s="473" t="s">
        <v>7520</v>
      </c>
      <c r="J38" s="331" t="b">
        <v>1</v>
      </c>
      <c r="K38" s="331" t="b">
        <v>0</v>
      </c>
      <c r="L38" s="331" t="b">
        <v>0</v>
      </c>
      <c r="M38" s="331" t="b">
        <v>0</v>
      </c>
      <c r="N38" s="331" t="b">
        <v>0</v>
      </c>
      <c r="O38" s="331" t="b">
        <v>0</v>
      </c>
      <c r="P38" s="331" t="b">
        <v>0</v>
      </c>
      <c r="Q38" s="331" t="b">
        <v>0</v>
      </c>
      <c r="R38" s="331" t="b">
        <v>0</v>
      </c>
      <c r="S38" s="331" t="b">
        <v>0</v>
      </c>
      <c r="T38" s="331" t="b">
        <v>0</v>
      </c>
      <c r="U38" s="331" t="b">
        <v>0</v>
      </c>
      <c r="V38" s="331" t="b">
        <v>0</v>
      </c>
      <c r="W38" s="331" t="b">
        <v>0</v>
      </c>
    </row>
    <row r="39">
      <c r="A39" s="338">
        <v>31.0</v>
      </c>
      <c r="B39" s="338">
        <v>900031.0</v>
      </c>
      <c r="C39" s="339" t="s">
        <v>1984</v>
      </c>
      <c r="D39" s="472" t="s">
        <v>73</v>
      </c>
      <c r="E39" s="469">
        <v>31500.0</v>
      </c>
      <c r="F39" s="470">
        <v>31500.0</v>
      </c>
      <c r="G39" s="470">
        <f t="shared" si="4"/>
        <v>0</v>
      </c>
      <c r="H39" s="228" t="s">
        <v>1985</v>
      </c>
      <c r="I39" s="471" t="s">
        <v>7512</v>
      </c>
      <c r="J39" s="432" t="b">
        <v>1</v>
      </c>
      <c r="K39" s="432" t="b">
        <v>1</v>
      </c>
      <c r="L39" s="432" t="b">
        <v>0</v>
      </c>
      <c r="M39" s="432" t="s">
        <v>73</v>
      </c>
      <c r="N39" s="432" t="s">
        <v>73</v>
      </c>
      <c r="O39" s="432" t="s">
        <v>73</v>
      </c>
      <c r="P39" s="432" t="s">
        <v>73</v>
      </c>
      <c r="Q39" s="432" t="s">
        <v>73</v>
      </c>
      <c r="R39" s="432" t="s">
        <v>73</v>
      </c>
      <c r="S39" s="432" t="s">
        <v>73</v>
      </c>
      <c r="T39" s="432" t="s">
        <v>73</v>
      </c>
      <c r="U39" s="432" t="s">
        <v>73</v>
      </c>
      <c r="V39" s="432" t="s">
        <v>73</v>
      </c>
      <c r="W39" s="432" t="s">
        <v>73</v>
      </c>
    </row>
    <row r="40">
      <c r="A40" s="338">
        <v>32.0</v>
      </c>
      <c r="B40" s="338">
        <v>900032.0</v>
      </c>
      <c r="C40" s="339" t="s">
        <v>4823</v>
      </c>
      <c r="D40" s="340" t="s">
        <v>73</v>
      </c>
      <c r="E40" s="335">
        <v>30000.0</v>
      </c>
      <c r="F40" s="335">
        <v>30000.0</v>
      </c>
      <c r="G40" s="347">
        <f t="shared" si="4"/>
        <v>0</v>
      </c>
      <c r="H40" s="230" t="s">
        <v>2877</v>
      </c>
      <c r="I40" s="473" t="s">
        <v>7512</v>
      </c>
      <c r="J40" s="331" t="b">
        <v>1</v>
      </c>
      <c r="K40" s="331" t="b">
        <v>1</v>
      </c>
      <c r="L40" s="331" t="b">
        <v>1</v>
      </c>
      <c r="M40" s="331" t="b">
        <v>1</v>
      </c>
      <c r="N40" s="331" t="b">
        <v>1</v>
      </c>
      <c r="O40" s="331" t="b">
        <v>1</v>
      </c>
      <c r="P40" s="331" t="b">
        <v>0</v>
      </c>
      <c r="Q40" s="331" t="b">
        <v>1</v>
      </c>
      <c r="R40" s="331" t="b">
        <v>1</v>
      </c>
      <c r="S40" s="331" t="b">
        <v>1</v>
      </c>
      <c r="T40" s="331" t="b">
        <v>0</v>
      </c>
      <c r="U40" s="331" t="b">
        <v>0</v>
      </c>
      <c r="V40" s="331" t="b">
        <v>0</v>
      </c>
      <c r="W40" s="331" t="b">
        <v>0</v>
      </c>
    </row>
    <row r="41">
      <c r="A41" s="478">
        <v>33.0</v>
      </c>
      <c r="B41" s="478">
        <v>900033.0</v>
      </c>
      <c r="C41" s="479" t="s">
        <v>2368</v>
      </c>
      <c r="D41" s="480" t="s">
        <v>73</v>
      </c>
      <c r="E41" s="469">
        <v>15000.0</v>
      </c>
      <c r="F41" s="470">
        <v>15000.0</v>
      </c>
      <c r="G41" s="470">
        <f t="shared" si="4"/>
        <v>0</v>
      </c>
      <c r="H41" s="228" t="s">
        <v>2369</v>
      </c>
      <c r="I41" s="471" t="s">
        <v>7522</v>
      </c>
      <c r="J41" s="432" t="b">
        <v>1</v>
      </c>
      <c r="K41" s="432" t="b">
        <v>0</v>
      </c>
      <c r="L41" s="432" t="b">
        <v>1</v>
      </c>
      <c r="M41" s="432" t="b">
        <v>1</v>
      </c>
      <c r="N41" s="432" t="b">
        <v>0</v>
      </c>
      <c r="O41" s="432" t="s">
        <v>73</v>
      </c>
      <c r="P41" s="432" t="s">
        <v>73</v>
      </c>
      <c r="Q41" s="432" t="s">
        <v>73</v>
      </c>
      <c r="R41" s="432" t="s">
        <v>73</v>
      </c>
      <c r="S41" s="432" t="s">
        <v>73</v>
      </c>
      <c r="T41" s="432" t="s">
        <v>73</v>
      </c>
      <c r="U41" s="432" t="s">
        <v>73</v>
      </c>
      <c r="V41" s="432" t="s">
        <v>73</v>
      </c>
      <c r="W41" s="432" t="s">
        <v>73</v>
      </c>
    </row>
    <row r="42">
      <c r="A42" s="338">
        <v>34.0</v>
      </c>
      <c r="B42" s="338">
        <v>900034.0</v>
      </c>
      <c r="C42" s="339" t="s">
        <v>2793</v>
      </c>
      <c r="D42" s="340" t="s">
        <v>73</v>
      </c>
      <c r="E42" s="335">
        <v>16800.0</v>
      </c>
      <c r="F42" s="347">
        <v>16800.0</v>
      </c>
      <c r="G42" s="347">
        <f t="shared" si="4"/>
        <v>0</v>
      </c>
      <c r="H42" s="230" t="s">
        <v>2794</v>
      </c>
      <c r="I42" s="473" t="s">
        <v>7523</v>
      </c>
      <c r="J42" s="331" t="b">
        <v>1</v>
      </c>
      <c r="K42" s="331" t="b">
        <v>1</v>
      </c>
      <c r="L42" s="331" t="b">
        <v>1</v>
      </c>
      <c r="M42" s="331" t="b">
        <v>1</v>
      </c>
      <c r="N42" s="331" t="b">
        <v>1</v>
      </c>
      <c r="O42" s="331" t="b">
        <v>1</v>
      </c>
      <c r="P42" s="331" t="b">
        <v>0</v>
      </c>
      <c r="Q42" s="331" t="b">
        <v>0</v>
      </c>
      <c r="R42" s="331" t="s">
        <v>73</v>
      </c>
      <c r="S42" s="331" t="s">
        <v>73</v>
      </c>
      <c r="T42" s="331" t="s">
        <v>73</v>
      </c>
      <c r="U42" s="331" t="s">
        <v>73</v>
      </c>
      <c r="V42" s="331" t="s">
        <v>73</v>
      </c>
      <c r="W42" s="331" t="s">
        <v>73</v>
      </c>
    </row>
    <row r="43">
      <c r="A43" s="338">
        <v>35.0</v>
      </c>
      <c r="B43" s="338">
        <v>900035.0</v>
      </c>
      <c r="C43" s="339" t="s">
        <v>2694</v>
      </c>
      <c r="D43" s="480" t="s">
        <v>73</v>
      </c>
      <c r="E43" s="469">
        <v>5800.0</v>
      </c>
      <c r="F43" s="470">
        <v>5800.0</v>
      </c>
      <c r="G43" s="470">
        <f t="shared" si="4"/>
        <v>0</v>
      </c>
      <c r="H43" s="228" t="s">
        <v>2695</v>
      </c>
      <c r="I43" s="471" t="s">
        <v>7523</v>
      </c>
      <c r="J43" s="432" t="b">
        <v>1</v>
      </c>
      <c r="K43" s="432" t="b">
        <v>0</v>
      </c>
      <c r="L43" s="432" t="b">
        <v>1</v>
      </c>
      <c r="M43" s="432" t="b">
        <v>1</v>
      </c>
      <c r="N43" s="432" t="b">
        <v>1</v>
      </c>
      <c r="O43" s="432" t="b">
        <v>1</v>
      </c>
      <c r="P43" s="432" t="b">
        <v>0</v>
      </c>
      <c r="Q43" s="432" t="b">
        <v>0</v>
      </c>
      <c r="R43" s="481" t="s">
        <v>73</v>
      </c>
      <c r="S43" s="432" t="s">
        <v>73</v>
      </c>
      <c r="T43" s="432" t="s">
        <v>73</v>
      </c>
      <c r="U43" s="432" t="s">
        <v>73</v>
      </c>
      <c r="V43" s="432" t="s">
        <v>73</v>
      </c>
      <c r="W43" s="432" t="s">
        <v>73</v>
      </c>
    </row>
    <row r="44">
      <c r="A44" s="475">
        <v>36.0</v>
      </c>
      <c r="B44" s="475">
        <v>900036.0</v>
      </c>
      <c r="C44" s="476" t="s">
        <v>2828</v>
      </c>
      <c r="D44" s="477" t="s">
        <v>73</v>
      </c>
      <c r="E44" s="335">
        <v>100000.0</v>
      </c>
      <c r="F44" s="335">
        <v>100000.0</v>
      </c>
      <c r="G44" s="347">
        <f t="shared" si="4"/>
        <v>0</v>
      </c>
      <c r="H44" s="230" t="s">
        <v>2829</v>
      </c>
      <c r="I44" s="473" t="s">
        <v>7522</v>
      </c>
      <c r="J44" s="331" t="b">
        <v>0</v>
      </c>
      <c r="K44" s="331" t="b">
        <v>0</v>
      </c>
      <c r="L44" s="331" t="b">
        <v>0</v>
      </c>
      <c r="M44" s="331" t="b">
        <v>1</v>
      </c>
      <c r="N44" s="331" t="b">
        <v>1</v>
      </c>
      <c r="O44" s="331" t="b">
        <v>1</v>
      </c>
      <c r="P44" s="331" t="b">
        <v>0</v>
      </c>
      <c r="Q44" s="331" t="b">
        <v>1</v>
      </c>
      <c r="R44" s="331" t="b">
        <v>1</v>
      </c>
      <c r="S44" s="331" t="s">
        <v>73</v>
      </c>
      <c r="T44" s="331" t="s">
        <v>73</v>
      </c>
      <c r="U44" s="331" t="s">
        <v>73</v>
      </c>
      <c r="V44" s="331" t="s">
        <v>73</v>
      </c>
      <c r="W44" s="331" t="s">
        <v>73</v>
      </c>
    </row>
    <row r="45">
      <c r="A45" s="338">
        <v>37.0</v>
      </c>
      <c r="B45" s="338">
        <v>900037.0</v>
      </c>
      <c r="C45" s="339" t="s">
        <v>3699</v>
      </c>
      <c r="D45" s="340" t="s">
        <v>73</v>
      </c>
      <c r="E45" s="469">
        <v>12500.0</v>
      </c>
      <c r="F45" s="469">
        <v>12500.0</v>
      </c>
      <c r="G45" s="470">
        <f t="shared" si="4"/>
        <v>0</v>
      </c>
      <c r="H45" s="228" t="s">
        <v>2712</v>
      </c>
      <c r="I45" s="471" t="s">
        <v>7515</v>
      </c>
      <c r="J45" s="432" t="b">
        <v>0</v>
      </c>
      <c r="K45" s="432" t="b">
        <v>1</v>
      </c>
      <c r="L45" s="432" t="b">
        <v>0</v>
      </c>
      <c r="M45" s="432" t="b">
        <v>0</v>
      </c>
      <c r="N45" s="432" t="b">
        <v>0</v>
      </c>
      <c r="O45" s="432" t="b">
        <v>0</v>
      </c>
      <c r="P45" s="432" t="b">
        <v>0</v>
      </c>
      <c r="Q45" s="432" t="b">
        <v>0</v>
      </c>
      <c r="R45" s="432" t="b">
        <v>0</v>
      </c>
      <c r="S45" s="432" t="b">
        <v>0</v>
      </c>
      <c r="T45" s="432" t="b">
        <v>0</v>
      </c>
      <c r="U45" s="432" t="b">
        <v>0</v>
      </c>
      <c r="V45" s="432" t="b">
        <v>0</v>
      </c>
      <c r="W45" s="432" t="b">
        <v>0</v>
      </c>
    </row>
    <row r="46">
      <c r="A46" s="338">
        <v>38.0</v>
      </c>
      <c r="B46" s="338">
        <v>900038.0</v>
      </c>
      <c r="C46" s="339" t="s">
        <v>3489</v>
      </c>
      <c r="D46" s="340" t="s">
        <v>73</v>
      </c>
      <c r="E46" s="335">
        <v>5000.0</v>
      </c>
      <c r="F46" s="335">
        <v>5000.0</v>
      </c>
      <c r="G46" s="347">
        <f t="shared" si="4"/>
        <v>0</v>
      </c>
      <c r="H46" s="230" t="s">
        <v>2494</v>
      </c>
      <c r="I46" s="473" t="s">
        <v>7520</v>
      </c>
      <c r="J46" s="331" t="b">
        <v>1</v>
      </c>
      <c r="K46" s="331" t="b">
        <v>1</v>
      </c>
      <c r="L46" s="331" t="b">
        <v>0</v>
      </c>
      <c r="M46" s="331" t="b">
        <v>1</v>
      </c>
      <c r="N46" s="331" t="b">
        <v>0</v>
      </c>
      <c r="O46" s="331" t="b">
        <v>0</v>
      </c>
      <c r="P46" s="331" t="b">
        <v>0</v>
      </c>
      <c r="Q46" s="331" t="b">
        <v>0</v>
      </c>
      <c r="R46" s="331" t="b">
        <v>0</v>
      </c>
      <c r="S46" s="331" t="b">
        <v>0</v>
      </c>
      <c r="T46" s="331" t="b">
        <v>0</v>
      </c>
      <c r="U46" s="331" t="b">
        <v>0</v>
      </c>
      <c r="V46" s="331" t="b">
        <v>0</v>
      </c>
      <c r="W46" s="331" t="b">
        <v>0</v>
      </c>
    </row>
    <row r="47">
      <c r="A47" s="338">
        <v>39.0</v>
      </c>
      <c r="B47" s="338">
        <v>900039.0</v>
      </c>
      <c r="C47" s="339" t="s">
        <v>2614</v>
      </c>
      <c r="D47" s="472" t="s">
        <v>73</v>
      </c>
      <c r="E47" s="469">
        <v>5000.0</v>
      </c>
      <c r="F47" s="470">
        <v>5000.0</v>
      </c>
      <c r="G47" s="470">
        <f t="shared" si="4"/>
        <v>0</v>
      </c>
      <c r="H47" s="228" t="s">
        <v>2494</v>
      </c>
      <c r="I47" s="471" t="s">
        <v>7520</v>
      </c>
      <c r="J47" s="432" t="b">
        <v>1</v>
      </c>
      <c r="K47" s="432" t="b">
        <v>1</v>
      </c>
      <c r="L47" s="432" t="b">
        <v>0</v>
      </c>
      <c r="M47" s="432" t="b">
        <v>1</v>
      </c>
      <c r="N47" s="432" t="b">
        <v>0</v>
      </c>
      <c r="O47" s="432" t="b">
        <v>0</v>
      </c>
      <c r="P47" s="432" t="b">
        <v>0</v>
      </c>
      <c r="Q47" s="432" t="b">
        <v>0</v>
      </c>
      <c r="R47" s="432" t="s">
        <v>73</v>
      </c>
      <c r="S47" s="432" t="s">
        <v>73</v>
      </c>
      <c r="T47" s="432" t="s">
        <v>73</v>
      </c>
      <c r="U47" s="432" t="s">
        <v>73</v>
      </c>
      <c r="V47" s="432" t="s">
        <v>73</v>
      </c>
      <c r="W47" s="432" t="s">
        <v>73</v>
      </c>
    </row>
    <row r="48">
      <c r="A48" s="128">
        <v>40.0</v>
      </c>
      <c r="B48" s="128">
        <v>900040.0</v>
      </c>
      <c r="C48" s="242" t="s">
        <v>491</v>
      </c>
      <c r="D48" s="472" t="s">
        <v>73</v>
      </c>
      <c r="E48" s="335">
        <v>5000.0</v>
      </c>
      <c r="F48" s="347">
        <v>5000.0</v>
      </c>
      <c r="G48" s="347">
        <f t="shared" si="4"/>
        <v>0</v>
      </c>
      <c r="H48" s="230" t="s">
        <v>492</v>
      </c>
      <c r="I48" s="473" t="s">
        <v>7520</v>
      </c>
      <c r="J48" s="331" t="b">
        <v>1</v>
      </c>
      <c r="K48" s="331" t="b">
        <v>1</v>
      </c>
      <c r="L48" s="474" t="s">
        <v>73</v>
      </c>
      <c r="M48" s="331" t="s">
        <v>73</v>
      </c>
      <c r="N48" s="331" t="s">
        <v>73</v>
      </c>
      <c r="O48" s="331" t="s">
        <v>73</v>
      </c>
      <c r="P48" s="331" t="s">
        <v>73</v>
      </c>
      <c r="Q48" s="331" t="s">
        <v>73</v>
      </c>
      <c r="R48" s="331" t="s">
        <v>73</v>
      </c>
      <c r="S48" s="331" t="s">
        <v>73</v>
      </c>
      <c r="T48" s="331" t="s">
        <v>73</v>
      </c>
      <c r="U48" s="331" t="s">
        <v>73</v>
      </c>
      <c r="V48" s="331" t="s">
        <v>73</v>
      </c>
      <c r="W48" s="331" t="s">
        <v>73</v>
      </c>
    </row>
    <row r="49">
      <c r="A49" s="338">
        <v>41.0</v>
      </c>
      <c r="B49" s="338">
        <v>900041.0</v>
      </c>
      <c r="C49" s="339" t="s">
        <v>2958</v>
      </c>
      <c r="D49" s="472" t="s">
        <v>73</v>
      </c>
      <c r="E49" s="469">
        <v>37800.0</v>
      </c>
      <c r="F49" s="469">
        <v>37800.0</v>
      </c>
      <c r="G49" s="470">
        <f t="shared" si="4"/>
        <v>0</v>
      </c>
      <c r="H49" s="228" t="s">
        <v>1809</v>
      </c>
      <c r="I49" s="471" t="s">
        <v>7512</v>
      </c>
      <c r="J49" s="432" t="b">
        <v>1</v>
      </c>
      <c r="K49" s="432" t="b">
        <v>0</v>
      </c>
      <c r="L49" s="432" t="b">
        <v>0</v>
      </c>
      <c r="M49" s="432" t="b">
        <v>0</v>
      </c>
      <c r="N49" s="432" t="b">
        <v>1</v>
      </c>
      <c r="O49" s="432" t="b">
        <v>1</v>
      </c>
      <c r="P49" s="432" t="b">
        <v>1</v>
      </c>
      <c r="Q49" s="432" t="b">
        <v>1</v>
      </c>
      <c r="R49" s="432" t="b">
        <v>1</v>
      </c>
      <c r="S49" s="474" t="s">
        <v>73</v>
      </c>
      <c r="T49" s="432" t="s">
        <v>73</v>
      </c>
      <c r="U49" s="432" t="s">
        <v>73</v>
      </c>
      <c r="V49" s="432" t="s">
        <v>73</v>
      </c>
      <c r="W49" s="432" t="s">
        <v>73</v>
      </c>
    </row>
    <row r="50">
      <c r="A50" s="338">
        <v>42.0</v>
      </c>
      <c r="B50" s="338">
        <v>900042.0</v>
      </c>
      <c r="C50" s="339" t="s">
        <v>3119</v>
      </c>
      <c r="D50" s="340" t="s">
        <v>73</v>
      </c>
      <c r="E50" s="335">
        <v>2150.0</v>
      </c>
      <c r="F50" s="335">
        <v>2150.0</v>
      </c>
      <c r="G50" s="347">
        <f t="shared" si="4"/>
        <v>0</v>
      </c>
      <c r="H50" s="230" t="s">
        <v>2695</v>
      </c>
      <c r="I50" s="473" t="s">
        <v>7512</v>
      </c>
      <c r="J50" s="331" t="b">
        <v>1</v>
      </c>
      <c r="K50" s="331" t="b">
        <v>0</v>
      </c>
      <c r="L50" s="331" t="b">
        <v>1</v>
      </c>
      <c r="M50" s="331" t="b">
        <v>1</v>
      </c>
      <c r="N50" s="331" t="b">
        <v>1</v>
      </c>
      <c r="O50" s="331" t="b">
        <v>0</v>
      </c>
      <c r="P50" s="331" t="b">
        <v>0</v>
      </c>
      <c r="Q50" s="331" t="b">
        <v>0</v>
      </c>
      <c r="R50" s="331" t="b">
        <v>0</v>
      </c>
      <c r="S50" s="331" t="b">
        <v>0</v>
      </c>
      <c r="T50" s="331" t="b">
        <v>0</v>
      </c>
      <c r="U50" s="331" t="b">
        <v>0</v>
      </c>
      <c r="V50" s="331" t="s">
        <v>73</v>
      </c>
      <c r="W50" s="331" t="s">
        <v>73</v>
      </c>
    </row>
    <row r="51">
      <c r="A51" s="338">
        <v>43.0</v>
      </c>
      <c r="B51" s="338">
        <v>900043.0</v>
      </c>
      <c r="C51" s="339" t="s">
        <v>2942</v>
      </c>
      <c r="D51" s="340" t="s">
        <v>73</v>
      </c>
      <c r="E51" s="469">
        <v>250000.0</v>
      </c>
      <c r="F51" s="470">
        <v>250000.0</v>
      </c>
      <c r="G51" s="470">
        <f t="shared" si="4"/>
        <v>0</v>
      </c>
      <c r="H51" s="228" t="s">
        <v>2877</v>
      </c>
      <c r="I51" s="471" t="s">
        <v>7512</v>
      </c>
      <c r="J51" s="432" t="b">
        <v>1</v>
      </c>
      <c r="K51" s="432" t="b">
        <v>1</v>
      </c>
      <c r="L51" s="432" t="b">
        <v>1</v>
      </c>
      <c r="M51" s="432" t="b">
        <v>1</v>
      </c>
      <c r="N51" s="432" t="b">
        <v>0</v>
      </c>
      <c r="O51" s="432" t="b">
        <v>1</v>
      </c>
      <c r="P51" s="432" t="b">
        <v>1</v>
      </c>
      <c r="Q51" s="432" t="b">
        <v>1</v>
      </c>
      <c r="R51" s="432" t="b">
        <v>0</v>
      </c>
      <c r="S51" s="432" t="s">
        <v>73</v>
      </c>
      <c r="T51" s="432" t="s">
        <v>73</v>
      </c>
      <c r="U51" s="432" t="s">
        <v>73</v>
      </c>
      <c r="V51" s="432" t="s">
        <v>73</v>
      </c>
      <c r="W51" s="432" t="s">
        <v>73</v>
      </c>
    </row>
    <row r="52">
      <c r="A52" s="128">
        <v>44.0</v>
      </c>
      <c r="B52" s="128">
        <v>900044.0</v>
      </c>
      <c r="C52" s="245" t="s">
        <v>1516</v>
      </c>
      <c r="D52" s="472" t="s">
        <v>73</v>
      </c>
      <c r="E52" s="335">
        <v>5000.0</v>
      </c>
      <c r="F52" s="347">
        <v>5000.0</v>
      </c>
      <c r="G52" s="347">
        <f t="shared" si="4"/>
        <v>0</v>
      </c>
      <c r="H52" s="230" t="s">
        <v>1084</v>
      </c>
      <c r="I52" s="473" t="s">
        <v>7520</v>
      </c>
      <c r="J52" s="474" t="s">
        <v>73</v>
      </c>
      <c r="K52" s="474"/>
      <c r="L52" s="474"/>
      <c r="M52" s="331" t="s">
        <v>73</v>
      </c>
      <c r="N52" s="331" t="s">
        <v>73</v>
      </c>
      <c r="O52" s="331" t="s">
        <v>73</v>
      </c>
      <c r="P52" s="331" t="s">
        <v>73</v>
      </c>
      <c r="Q52" s="331" t="s">
        <v>73</v>
      </c>
      <c r="R52" s="331" t="s">
        <v>73</v>
      </c>
      <c r="S52" s="331" t="s">
        <v>73</v>
      </c>
      <c r="T52" s="331" t="s">
        <v>73</v>
      </c>
      <c r="U52" s="331" t="s">
        <v>73</v>
      </c>
      <c r="V52" s="331" t="s">
        <v>73</v>
      </c>
      <c r="W52" s="331" t="s">
        <v>73</v>
      </c>
    </row>
    <row r="53">
      <c r="A53" s="338">
        <v>45.0</v>
      </c>
      <c r="B53" s="338">
        <v>900045.0</v>
      </c>
      <c r="C53" s="339" t="s">
        <v>1993</v>
      </c>
      <c r="D53" s="472" t="s">
        <v>73</v>
      </c>
      <c r="E53" s="469">
        <v>9100.0</v>
      </c>
      <c r="F53" s="470">
        <v>9100.0</v>
      </c>
      <c r="G53" s="470">
        <f t="shared" si="4"/>
        <v>0</v>
      </c>
      <c r="H53" s="228" t="s">
        <v>1003</v>
      </c>
      <c r="I53" s="471" t="s">
        <v>7521</v>
      </c>
      <c r="J53" s="432" t="b">
        <v>1</v>
      </c>
      <c r="K53" s="432" t="b">
        <v>1</v>
      </c>
      <c r="L53" s="432" t="b">
        <v>0</v>
      </c>
      <c r="M53" s="432" t="s">
        <v>73</v>
      </c>
      <c r="N53" s="432" t="s">
        <v>73</v>
      </c>
      <c r="O53" s="432" t="s">
        <v>73</v>
      </c>
      <c r="P53" s="432" t="s">
        <v>73</v>
      </c>
      <c r="Q53" s="432" t="s">
        <v>73</v>
      </c>
      <c r="R53" s="432" t="s">
        <v>73</v>
      </c>
      <c r="S53" s="432" t="s">
        <v>73</v>
      </c>
      <c r="T53" s="432" t="s">
        <v>73</v>
      </c>
      <c r="U53" s="432" t="s">
        <v>73</v>
      </c>
      <c r="V53" s="432" t="s">
        <v>73</v>
      </c>
      <c r="W53" s="432" t="s">
        <v>73</v>
      </c>
    </row>
    <row r="54">
      <c r="A54" s="482">
        <v>46.0</v>
      </c>
      <c r="B54" s="482">
        <v>900046.0</v>
      </c>
      <c r="C54" s="483" t="s">
        <v>7524</v>
      </c>
      <c r="D54" s="484" t="s">
        <v>71</v>
      </c>
      <c r="E54" s="335">
        <v>9600.0</v>
      </c>
      <c r="F54" s="347">
        <v>8399.99</v>
      </c>
      <c r="G54" s="347">
        <f t="shared" si="4"/>
        <v>1200.01</v>
      </c>
      <c r="H54" s="230" t="s">
        <v>2695</v>
      </c>
      <c r="I54" s="473" t="s">
        <v>7512</v>
      </c>
      <c r="J54" s="331" t="b">
        <v>1</v>
      </c>
      <c r="K54" s="331" t="b">
        <v>0</v>
      </c>
      <c r="L54" s="331" t="b">
        <v>1</v>
      </c>
      <c r="M54" s="331" t="b">
        <v>1</v>
      </c>
      <c r="N54" s="331" t="b">
        <v>1</v>
      </c>
      <c r="O54" s="331" t="b">
        <v>1</v>
      </c>
      <c r="P54" s="331" t="b">
        <v>0</v>
      </c>
      <c r="Q54" s="331" t="b">
        <v>0</v>
      </c>
      <c r="R54" s="331" t="b">
        <v>0</v>
      </c>
      <c r="S54" s="331" t="b">
        <v>0</v>
      </c>
      <c r="T54" s="331" t="b">
        <v>0</v>
      </c>
      <c r="U54" s="331" t="b">
        <v>0</v>
      </c>
      <c r="V54" s="331" t="b">
        <v>0</v>
      </c>
      <c r="W54" s="331" t="b">
        <v>0</v>
      </c>
    </row>
    <row r="55">
      <c r="A55" s="128">
        <v>47.0</v>
      </c>
      <c r="B55" s="128">
        <v>900047.0</v>
      </c>
      <c r="C55" s="242" t="s">
        <v>1702</v>
      </c>
      <c r="D55" s="472" t="s">
        <v>73</v>
      </c>
      <c r="E55" s="469">
        <v>1800.0</v>
      </c>
      <c r="F55" s="470">
        <v>1800.0</v>
      </c>
      <c r="G55" s="470">
        <f t="shared" si="4"/>
        <v>0</v>
      </c>
      <c r="H55" s="228" t="s">
        <v>1703</v>
      </c>
      <c r="I55" s="471" t="s">
        <v>7520</v>
      </c>
      <c r="J55" s="432" t="b">
        <v>1</v>
      </c>
      <c r="K55" s="432" t="b">
        <v>0</v>
      </c>
      <c r="L55" s="474" t="s">
        <v>73</v>
      </c>
      <c r="M55" s="432" t="s">
        <v>73</v>
      </c>
      <c r="N55" s="432" t="s">
        <v>73</v>
      </c>
      <c r="O55" s="432" t="s">
        <v>73</v>
      </c>
      <c r="P55" s="432" t="s">
        <v>73</v>
      </c>
      <c r="Q55" s="432" t="s">
        <v>73</v>
      </c>
      <c r="R55" s="432" t="s">
        <v>73</v>
      </c>
      <c r="S55" s="432" t="s">
        <v>73</v>
      </c>
      <c r="T55" s="432" t="s">
        <v>73</v>
      </c>
      <c r="U55" s="432" t="s">
        <v>73</v>
      </c>
      <c r="V55" s="432" t="s">
        <v>73</v>
      </c>
      <c r="W55" s="432" t="s">
        <v>73</v>
      </c>
    </row>
    <row r="56">
      <c r="A56" s="338">
        <v>48.0</v>
      </c>
      <c r="B56" s="338">
        <v>900048.0</v>
      </c>
      <c r="C56" s="339" t="s">
        <v>2135</v>
      </c>
      <c r="D56" s="472" t="s">
        <v>73</v>
      </c>
      <c r="E56" s="335">
        <v>5000.0</v>
      </c>
      <c r="F56" s="347">
        <v>5000.0</v>
      </c>
      <c r="G56" s="347">
        <f t="shared" si="4"/>
        <v>0</v>
      </c>
      <c r="H56" s="230" t="s">
        <v>2136</v>
      </c>
      <c r="I56" s="473" t="s">
        <v>7512</v>
      </c>
      <c r="J56" s="331" t="b">
        <v>0</v>
      </c>
      <c r="K56" s="331" t="b">
        <v>0</v>
      </c>
      <c r="L56" s="331" t="b">
        <v>1</v>
      </c>
      <c r="M56" s="331" t="s">
        <v>73</v>
      </c>
      <c r="N56" s="331" t="s">
        <v>73</v>
      </c>
      <c r="O56" s="331" t="s">
        <v>73</v>
      </c>
      <c r="P56" s="331" t="s">
        <v>73</v>
      </c>
      <c r="Q56" s="331" t="s">
        <v>73</v>
      </c>
      <c r="R56" s="331" t="s">
        <v>73</v>
      </c>
      <c r="S56" s="331" t="s">
        <v>73</v>
      </c>
      <c r="T56" s="331" t="s">
        <v>73</v>
      </c>
      <c r="U56" s="331" t="s">
        <v>73</v>
      </c>
      <c r="V56" s="331" t="s">
        <v>73</v>
      </c>
      <c r="W56" s="331" t="s">
        <v>73</v>
      </c>
    </row>
    <row r="57">
      <c r="A57" s="128">
        <v>49.0</v>
      </c>
      <c r="B57" s="128">
        <v>900049.0</v>
      </c>
      <c r="C57" s="242" t="s">
        <v>2493</v>
      </c>
      <c r="D57" s="472" t="s">
        <v>73</v>
      </c>
      <c r="E57" s="469">
        <v>5000.0</v>
      </c>
      <c r="F57" s="470">
        <v>5000.0</v>
      </c>
      <c r="G57" s="470">
        <f t="shared" si="4"/>
        <v>0</v>
      </c>
      <c r="H57" s="228" t="s">
        <v>2494</v>
      </c>
      <c r="I57" s="471" t="s">
        <v>7520</v>
      </c>
      <c r="J57" s="432" t="b">
        <v>1</v>
      </c>
      <c r="K57" s="432" t="b">
        <v>1</v>
      </c>
      <c r="L57" s="432" t="b">
        <v>0</v>
      </c>
      <c r="M57" s="432" t="b">
        <v>1</v>
      </c>
      <c r="N57" s="432" t="b">
        <v>0</v>
      </c>
      <c r="O57" s="432" t="b">
        <v>0</v>
      </c>
      <c r="P57" s="432" t="s">
        <v>73</v>
      </c>
      <c r="Q57" s="432" t="s">
        <v>73</v>
      </c>
      <c r="R57" s="432" t="s">
        <v>73</v>
      </c>
      <c r="S57" s="432" t="s">
        <v>73</v>
      </c>
      <c r="T57" s="432" t="s">
        <v>73</v>
      </c>
      <c r="U57" s="432" t="s">
        <v>73</v>
      </c>
      <c r="V57" s="432" t="s">
        <v>73</v>
      </c>
      <c r="W57" s="432" t="s">
        <v>73</v>
      </c>
    </row>
    <row r="58">
      <c r="A58" s="128">
        <v>50.0</v>
      </c>
      <c r="B58" s="128">
        <v>900050.0</v>
      </c>
      <c r="C58" s="242" t="s">
        <v>2598</v>
      </c>
      <c r="D58" s="472" t="s">
        <v>73</v>
      </c>
      <c r="E58" s="335">
        <v>45000.0</v>
      </c>
      <c r="F58" s="347">
        <v>45000.0</v>
      </c>
      <c r="G58" s="347">
        <f t="shared" si="4"/>
        <v>0</v>
      </c>
      <c r="H58" s="230" t="s">
        <v>102</v>
      </c>
      <c r="I58" s="473" t="s">
        <v>7516</v>
      </c>
      <c r="J58" s="331" t="b">
        <v>1</v>
      </c>
      <c r="K58" s="331" t="b">
        <v>0</v>
      </c>
      <c r="L58" s="331" t="b">
        <v>0</v>
      </c>
      <c r="M58" s="331" t="b">
        <v>0</v>
      </c>
      <c r="N58" s="331" t="b">
        <v>1</v>
      </c>
      <c r="O58" s="331" t="b">
        <v>0</v>
      </c>
      <c r="P58" s="331" t="b">
        <v>0</v>
      </c>
      <c r="Q58" s="331" t="s">
        <v>73</v>
      </c>
      <c r="R58" s="331" t="s">
        <v>73</v>
      </c>
      <c r="S58" s="331" t="s">
        <v>73</v>
      </c>
      <c r="T58" s="331" t="s">
        <v>73</v>
      </c>
      <c r="U58" s="331" t="s">
        <v>73</v>
      </c>
      <c r="V58" s="331" t="s">
        <v>73</v>
      </c>
      <c r="W58" s="331" t="s">
        <v>73</v>
      </c>
    </row>
    <row r="59">
      <c r="A59" s="338">
        <v>51.0</v>
      </c>
      <c r="B59" s="338">
        <v>900051.0</v>
      </c>
      <c r="C59" s="339" t="s">
        <v>2928</v>
      </c>
      <c r="D59" s="340" t="s">
        <v>73</v>
      </c>
      <c r="E59" s="469">
        <v>50000.0</v>
      </c>
      <c r="F59" s="470">
        <v>50000.0</v>
      </c>
      <c r="G59" s="470">
        <f t="shared" si="4"/>
        <v>0</v>
      </c>
      <c r="H59" s="228" t="s">
        <v>2929</v>
      </c>
      <c r="I59" s="471" t="s">
        <v>7522</v>
      </c>
      <c r="J59" s="432" t="b">
        <v>1</v>
      </c>
      <c r="K59" s="432" t="b">
        <v>1</v>
      </c>
      <c r="L59" s="432" t="b">
        <v>1</v>
      </c>
      <c r="M59" s="432" t="b">
        <v>1</v>
      </c>
      <c r="N59" s="432" t="b">
        <v>1</v>
      </c>
      <c r="O59" s="432" t="b">
        <v>1</v>
      </c>
      <c r="P59" s="432" t="b">
        <v>1</v>
      </c>
      <c r="Q59" s="432" t="b">
        <v>1</v>
      </c>
      <c r="R59" s="432" t="b">
        <v>0</v>
      </c>
      <c r="S59" s="432" t="s">
        <v>73</v>
      </c>
      <c r="T59" s="432" t="s">
        <v>73</v>
      </c>
      <c r="U59" s="432" t="s">
        <v>73</v>
      </c>
      <c r="V59" s="432" t="s">
        <v>73</v>
      </c>
      <c r="W59" s="432" t="s">
        <v>73</v>
      </c>
    </row>
    <row r="60">
      <c r="A60" s="338">
        <v>52.0</v>
      </c>
      <c r="B60" s="338">
        <v>900052.0</v>
      </c>
      <c r="C60" s="485" t="s">
        <v>2119</v>
      </c>
      <c r="D60" s="472" t="s">
        <v>73</v>
      </c>
      <c r="E60" s="335">
        <v>12000.0</v>
      </c>
      <c r="F60" s="347">
        <v>12000.0</v>
      </c>
      <c r="G60" s="347">
        <f t="shared" si="4"/>
        <v>0</v>
      </c>
      <c r="H60" s="230" t="s">
        <v>2067</v>
      </c>
      <c r="I60" s="473" t="s">
        <v>7525</v>
      </c>
      <c r="J60" s="331" t="b">
        <v>0</v>
      </c>
      <c r="K60" s="331" t="b">
        <v>0</v>
      </c>
      <c r="L60" s="331" t="b">
        <v>1</v>
      </c>
      <c r="M60" s="331" t="s">
        <v>73</v>
      </c>
      <c r="N60" s="331" t="s">
        <v>73</v>
      </c>
      <c r="O60" s="331" t="s">
        <v>73</v>
      </c>
      <c r="P60" s="331" t="s">
        <v>73</v>
      </c>
      <c r="Q60" s="331" t="s">
        <v>73</v>
      </c>
      <c r="R60" s="331" t="s">
        <v>73</v>
      </c>
      <c r="S60" s="331" t="s">
        <v>73</v>
      </c>
      <c r="T60" s="331" t="s">
        <v>73</v>
      </c>
      <c r="U60" s="331" t="s">
        <v>73</v>
      </c>
      <c r="V60" s="331" t="s">
        <v>73</v>
      </c>
      <c r="W60" s="331" t="s">
        <v>73</v>
      </c>
    </row>
    <row r="61">
      <c r="A61" s="338">
        <v>53.0</v>
      </c>
      <c r="B61" s="338">
        <v>900053.0</v>
      </c>
      <c r="C61" s="339" t="s">
        <v>2127</v>
      </c>
      <c r="D61" s="472" t="s">
        <v>73</v>
      </c>
      <c r="E61" s="469">
        <v>12000.0</v>
      </c>
      <c r="F61" s="470">
        <v>12000.0</v>
      </c>
      <c r="G61" s="470">
        <f t="shared" si="4"/>
        <v>0</v>
      </c>
      <c r="H61" s="228" t="s">
        <v>2067</v>
      </c>
      <c r="I61" s="471" t="s">
        <v>7515</v>
      </c>
      <c r="J61" s="432" t="b">
        <v>0</v>
      </c>
      <c r="K61" s="432" t="b">
        <v>0</v>
      </c>
      <c r="L61" s="432" t="b">
        <v>1</v>
      </c>
      <c r="M61" s="432" t="s">
        <v>73</v>
      </c>
      <c r="N61" s="432" t="s">
        <v>73</v>
      </c>
      <c r="O61" s="432" t="s">
        <v>73</v>
      </c>
      <c r="P61" s="432" t="s">
        <v>73</v>
      </c>
      <c r="Q61" s="432" t="s">
        <v>73</v>
      </c>
      <c r="R61" s="432" t="s">
        <v>73</v>
      </c>
      <c r="S61" s="432" t="s">
        <v>73</v>
      </c>
      <c r="T61" s="432" t="s">
        <v>73</v>
      </c>
      <c r="U61" s="432" t="s">
        <v>73</v>
      </c>
      <c r="V61" s="432" t="s">
        <v>73</v>
      </c>
      <c r="W61" s="432" t="s">
        <v>73</v>
      </c>
    </row>
    <row r="62">
      <c r="A62" s="128">
        <v>54.0</v>
      </c>
      <c r="B62" s="128">
        <v>900054.0</v>
      </c>
      <c r="C62" s="242" t="s">
        <v>2066</v>
      </c>
      <c r="D62" s="472" t="s">
        <v>73</v>
      </c>
      <c r="E62" s="335">
        <v>9600.0</v>
      </c>
      <c r="F62" s="347">
        <v>9600.0</v>
      </c>
      <c r="G62" s="347">
        <f t="shared" si="4"/>
        <v>0</v>
      </c>
      <c r="H62" s="230" t="s">
        <v>2067</v>
      </c>
      <c r="I62" s="473" t="s">
        <v>7512</v>
      </c>
      <c r="J62" s="331" t="b">
        <v>0</v>
      </c>
      <c r="K62" s="331" t="b">
        <v>0</v>
      </c>
      <c r="L62" s="331" t="b">
        <v>1</v>
      </c>
      <c r="M62" s="331" t="s">
        <v>73</v>
      </c>
      <c r="N62" s="331" t="s">
        <v>73</v>
      </c>
      <c r="O62" s="331" t="s">
        <v>73</v>
      </c>
      <c r="P62" s="331" t="s">
        <v>73</v>
      </c>
      <c r="Q62" s="331" t="s">
        <v>73</v>
      </c>
      <c r="R62" s="331" t="s">
        <v>73</v>
      </c>
      <c r="S62" s="331" t="s">
        <v>73</v>
      </c>
      <c r="T62" s="331" t="s">
        <v>73</v>
      </c>
      <c r="U62" s="331" t="s">
        <v>73</v>
      </c>
      <c r="V62" s="331" t="s">
        <v>73</v>
      </c>
      <c r="W62" s="331" t="s">
        <v>73</v>
      </c>
    </row>
    <row r="63">
      <c r="A63" s="128">
        <v>55.0</v>
      </c>
      <c r="B63" s="128">
        <v>900055.0</v>
      </c>
      <c r="C63" s="242" t="s">
        <v>2115</v>
      </c>
      <c r="D63" s="472" t="s">
        <v>73</v>
      </c>
      <c r="E63" s="469">
        <v>65000.0</v>
      </c>
      <c r="F63" s="470">
        <v>65000.0</v>
      </c>
      <c r="G63" s="470">
        <f t="shared" si="4"/>
        <v>0</v>
      </c>
      <c r="H63" s="228" t="s">
        <v>102</v>
      </c>
      <c r="I63" s="471" t="s">
        <v>7516</v>
      </c>
      <c r="J63" s="432" t="b">
        <v>1</v>
      </c>
      <c r="K63" s="432" t="b">
        <v>1</v>
      </c>
      <c r="L63" s="432" t="b">
        <v>0</v>
      </c>
      <c r="M63" s="432" t="s">
        <v>73</v>
      </c>
      <c r="N63" s="432" t="s">
        <v>73</v>
      </c>
      <c r="O63" s="432" t="s">
        <v>73</v>
      </c>
      <c r="P63" s="432" t="s">
        <v>73</v>
      </c>
      <c r="Q63" s="432" t="s">
        <v>73</v>
      </c>
      <c r="R63" s="432" t="s">
        <v>73</v>
      </c>
      <c r="S63" s="432" t="s">
        <v>73</v>
      </c>
      <c r="T63" s="432" t="s">
        <v>73</v>
      </c>
      <c r="U63" s="432" t="s">
        <v>73</v>
      </c>
      <c r="V63" s="432" t="s">
        <v>73</v>
      </c>
      <c r="W63" s="432" t="s">
        <v>73</v>
      </c>
    </row>
    <row r="64">
      <c r="A64" s="128">
        <v>56.0</v>
      </c>
      <c r="B64" s="128">
        <v>900056.0</v>
      </c>
      <c r="C64" s="242" t="s">
        <v>2031</v>
      </c>
      <c r="D64" s="472" t="s">
        <v>73</v>
      </c>
      <c r="E64" s="335">
        <v>19575.0</v>
      </c>
      <c r="F64" s="347">
        <v>19575.0</v>
      </c>
      <c r="G64" s="347">
        <f t="shared" si="4"/>
        <v>0</v>
      </c>
      <c r="H64" s="230" t="s">
        <v>2032</v>
      </c>
      <c r="I64" s="473" t="s">
        <v>7522</v>
      </c>
      <c r="J64" s="331" t="b">
        <v>1</v>
      </c>
      <c r="K64" s="331" t="b">
        <v>1</v>
      </c>
      <c r="L64" s="331" t="b">
        <v>1</v>
      </c>
      <c r="M64" s="331" t="s">
        <v>73</v>
      </c>
      <c r="N64" s="331" t="s">
        <v>73</v>
      </c>
      <c r="O64" s="331" t="s">
        <v>73</v>
      </c>
      <c r="P64" s="331" t="s">
        <v>73</v>
      </c>
      <c r="Q64" s="331" t="s">
        <v>73</v>
      </c>
      <c r="R64" s="331" t="s">
        <v>73</v>
      </c>
      <c r="S64" s="331" t="s">
        <v>73</v>
      </c>
      <c r="T64" s="331" t="s">
        <v>73</v>
      </c>
      <c r="U64" s="331" t="s">
        <v>73</v>
      </c>
      <c r="V64" s="331" t="s">
        <v>73</v>
      </c>
      <c r="W64" s="331" t="s">
        <v>73</v>
      </c>
    </row>
    <row r="65">
      <c r="A65" s="128">
        <v>57.0</v>
      </c>
      <c r="B65" s="128">
        <v>900057.0</v>
      </c>
      <c r="C65" s="242" t="s">
        <v>2337</v>
      </c>
      <c r="D65" s="472" t="s">
        <v>73</v>
      </c>
      <c r="E65" s="469">
        <v>34560.0</v>
      </c>
      <c r="F65" s="470">
        <v>34560.0</v>
      </c>
      <c r="G65" s="470">
        <f t="shared" si="4"/>
        <v>0</v>
      </c>
      <c r="H65" s="228" t="s">
        <v>1765</v>
      </c>
      <c r="I65" s="471" t="s">
        <v>7512</v>
      </c>
      <c r="J65" s="432" t="b">
        <v>1</v>
      </c>
      <c r="K65" s="432" t="b">
        <v>1</v>
      </c>
      <c r="L65" s="432" t="b">
        <v>0</v>
      </c>
      <c r="M65" s="432" t="b">
        <v>1</v>
      </c>
      <c r="N65" s="432" t="b">
        <v>1</v>
      </c>
      <c r="O65" s="432" t="s">
        <v>73</v>
      </c>
      <c r="P65" s="432" t="s">
        <v>73</v>
      </c>
      <c r="Q65" s="432" t="s">
        <v>73</v>
      </c>
      <c r="R65" s="432" t="s">
        <v>73</v>
      </c>
      <c r="S65" s="432" t="s">
        <v>73</v>
      </c>
      <c r="T65" s="432" t="s">
        <v>73</v>
      </c>
      <c r="U65" s="432" t="s">
        <v>73</v>
      </c>
      <c r="V65" s="432" t="s">
        <v>73</v>
      </c>
      <c r="W65" s="432" t="s">
        <v>73</v>
      </c>
    </row>
    <row r="66">
      <c r="A66" s="338">
        <v>58.0</v>
      </c>
      <c r="B66" s="338">
        <v>900058.0</v>
      </c>
      <c r="C66" s="339" t="s">
        <v>2919</v>
      </c>
      <c r="D66" s="472" t="s">
        <v>73</v>
      </c>
      <c r="E66" s="335">
        <v>40000.0</v>
      </c>
      <c r="F66" s="347">
        <v>40000.0</v>
      </c>
      <c r="G66" s="347">
        <f t="shared" si="4"/>
        <v>0</v>
      </c>
      <c r="H66" s="230" t="s">
        <v>102</v>
      </c>
      <c r="I66" s="473" t="s">
        <v>7526</v>
      </c>
      <c r="J66" s="331" t="b">
        <v>1</v>
      </c>
      <c r="K66" s="331" t="b">
        <v>1</v>
      </c>
      <c r="L66" s="331" t="b">
        <v>1</v>
      </c>
      <c r="M66" s="331" t="b">
        <v>1</v>
      </c>
      <c r="N66" s="331" t="b">
        <v>0</v>
      </c>
      <c r="O66" s="331" t="b">
        <v>1</v>
      </c>
      <c r="P66" s="331" t="b">
        <v>1</v>
      </c>
      <c r="Q66" s="331" t="b">
        <v>1</v>
      </c>
      <c r="R66" s="331" t="b">
        <v>0</v>
      </c>
      <c r="S66" s="474" t="s">
        <v>73</v>
      </c>
      <c r="T66" s="331" t="s">
        <v>73</v>
      </c>
      <c r="U66" s="331" t="s">
        <v>73</v>
      </c>
      <c r="V66" s="331" t="s">
        <v>73</v>
      </c>
      <c r="W66" s="331" t="s">
        <v>73</v>
      </c>
    </row>
    <row r="67">
      <c r="A67" s="338">
        <v>59.0</v>
      </c>
      <c r="B67" s="338">
        <v>900059.0</v>
      </c>
      <c r="C67" s="339" t="s">
        <v>2298</v>
      </c>
      <c r="D67" s="472" t="s">
        <v>73</v>
      </c>
      <c r="E67" s="469">
        <v>60400.0</v>
      </c>
      <c r="F67" s="470">
        <v>60400.0</v>
      </c>
      <c r="G67" s="470">
        <f t="shared" si="4"/>
        <v>0</v>
      </c>
      <c r="H67" s="228" t="s">
        <v>2057</v>
      </c>
      <c r="I67" s="471" t="s">
        <v>7521</v>
      </c>
      <c r="J67" s="432" t="b">
        <v>1</v>
      </c>
      <c r="K67" s="432" t="b">
        <v>1</v>
      </c>
      <c r="L67" s="432" t="b">
        <v>0</v>
      </c>
      <c r="M67" s="432" t="b">
        <v>0</v>
      </c>
      <c r="N67" s="432" t="b">
        <v>0</v>
      </c>
      <c r="O67" s="432" t="s">
        <v>73</v>
      </c>
      <c r="P67" s="432" t="s">
        <v>73</v>
      </c>
      <c r="Q67" s="432" t="s">
        <v>73</v>
      </c>
      <c r="R67" s="432" t="s">
        <v>73</v>
      </c>
      <c r="S67" s="432" t="s">
        <v>73</v>
      </c>
      <c r="T67" s="432" t="s">
        <v>73</v>
      </c>
      <c r="U67" s="432" t="s">
        <v>73</v>
      </c>
      <c r="V67" s="432" t="s">
        <v>73</v>
      </c>
      <c r="W67" s="432" t="s">
        <v>73</v>
      </c>
    </row>
    <row r="68">
      <c r="A68" s="128">
        <v>60.0</v>
      </c>
      <c r="B68" s="128">
        <v>900060.0</v>
      </c>
      <c r="C68" s="242" t="s">
        <v>2056</v>
      </c>
      <c r="D68" s="472" t="s">
        <v>73</v>
      </c>
      <c r="E68" s="335">
        <v>73600.0</v>
      </c>
      <c r="F68" s="347">
        <v>73600.0</v>
      </c>
      <c r="G68" s="347">
        <f t="shared" si="4"/>
        <v>0</v>
      </c>
      <c r="H68" s="230" t="s">
        <v>2057</v>
      </c>
      <c r="I68" s="473" t="s">
        <v>7515</v>
      </c>
      <c r="J68" s="331" t="b">
        <v>1</v>
      </c>
      <c r="K68" s="331" t="b">
        <v>1</v>
      </c>
      <c r="L68" s="331" t="b">
        <v>0</v>
      </c>
      <c r="M68" s="331" t="s">
        <v>73</v>
      </c>
      <c r="N68" s="331" t="s">
        <v>73</v>
      </c>
      <c r="O68" s="331" t="s">
        <v>73</v>
      </c>
      <c r="P68" s="331" t="s">
        <v>73</v>
      </c>
      <c r="Q68" s="331" t="s">
        <v>73</v>
      </c>
      <c r="R68" s="331" t="s">
        <v>73</v>
      </c>
      <c r="S68" s="331" t="s">
        <v>73</v>
      </c>
      <c r="T68" s="331" t="s">
        <v>73</v>
      </c>
      <c r="U68" s="331" t="s">
        <v>73</v>
      </c>
      <c r="V68" s="331" t="s">
        <v>73</v>
      </c>
      <c r="W68" s="331" t="s">
        <v>73</v>
      </c>
    </row>
    <row r="69">
      <c r="A69" s="338">
        <v>61.0</v>
      </c>
      <c r="B69" s="338">
        <v>900061.0</v>
      </c>
      <c r="C69" s="339" t="s">
        <v>2664</v>
      </c>
      <c r="D69" s="340" t="s">
        <v>73</v>
      </c>
      <c r="E69" s="469">
        <v>5000.0</v>
      </c>
      <c r="F69" s="470">
        <v>5000.0</v>
      </c>
      <c r="G69" s="470">
        <f t="shared" si="4"/>
        <v>0</v>
      </c>
      <c r="H69" s="228" t="s">
        <v>2499</v>
      </c>
      <c r="I69" s="471" t="s">
        <v>7520</v>
      </c>
      <c r="J69" s="432" t="b">
        <v>1</v>
      </c>
      <c r="K69" s="432" t="b">
        <v>0</v>
      </c>
      <c r="L69" s="432" t="b">
        <v>0</v>
      </c>
      <c r="M69" s="432" t="b">
        <v>1</v>
      </c>
      <c r="N69" s="432" t="b">
        <v>1</v>
      </c>
      <c r="O69" s="432" t="b">
        <v>1</v>
      </c>
      <c r="P69" s="432" t="b">
        <v>0</v>
      </c>
      <c r="Q69" s="432" t="b">
        <v>0</v>
      </c>
      <c r="R69" s="432" t="s">
        <v>73</v>
      </c>
      <c r="S69" s="432" t="s">
        <v>73</v>
      </c>
      <c r="T69" s="432" t="s">
        <v>73</v>
      </c>
      <c r="U69" s="432" t="s">
        <v>73</v>
      </c>
      <c r="V69" s="432" t="s">
        <v>73</v>
      </c>
      <c r="W69" s="432" t="s">
        <v>73</v>
      </c>
    </row>
    <row r="70">
      <c r="A70" s="338">
        <v>62.0</v>
      </c>
      <c r="B70" s="338">
        <v>900062.0</v>
      </c>
      <c r="C70" s="339" t="s">
        <v>1997</v>
      </c>
      <c r="D70" s="472" t="s">
        <v>73</v>
      </c>
      <c r="E70" s="335">
        <v>10240.0</v>
      </c>
      <c r="F70" s="347">
        <v>10240.0</v>
      </c>
      <c r="G70" s="347">
        <f t="shared" si="4"/>
        <v>0</v>
      </c>
      <c r="H70" s="230" t="s">
        <v>1998</v>
      </c>
      <c r="I70" s="473" t="s">
        <v>7523</v>
      </c>
      <c r="J70" s="331" t="b">
        <v>1</v>
      </c>
      <c r="K70" s="331" t="b">
        <v>1</v>
      </c>
      <c r="L70" s="331" t="b">
        <v>1</v>
      </c>
      <c r="M70" s="331" t="s">
        <v>73</v>
      </c>
      <c r="N70" s="331" t="s">
        <v>73</v>
      </c>
      <c r="O70" s="331" t="s">
        <v>73</v>
      </c>
      <c r="P70" s="331" t="s">
        <v>73</v>
      </c>
      <c r="Q70" s="331" t="s">
        <v>73</v>
      </c>
      <c r="R70" s="331" t="s">
        <v>73</v>
      </c>
      <c r="S70" s="331" t="s">
        <v>73</v>
      </c>
      <c r="T70" s="331" t="s">
        <v>73</v>
      </c>
      <c r="U70" s="331" t="s">
        <v>73</v>
      </c>
      <c r="V70" s="331" t="s">
        <v>73</v>
      </c>
      <c r="W70" s="331" t="s">
        <v>73</v>
      </c>
    </row>
    <row r="71">
      <c r="A71" s="128">
        <v>63.0</v>
      </c>
      <c r="B71" s="128">
        <v>900063.0</v>
      </c>
      <c r="C71" s="242" t="s">
        <v>1971</v>
      </c>
      <c r="D71" s="472" t="s">
        <v>73</v>
      </c>
      <c r="E71" s="469">
        <v>3000.0</v>
      </c>
      <c r="F71" s="470">
        <v>3000.0</v>
      </c>
      <c r="G71" s="470">
        <f t="shared" si="4"/>
        <v>0</v>
      </c>
      <c r="H71" s="311" t="s">
        <v>1972</v>
      </c>
      <c r="I71" s="471" t="s">
        <v>7516</v>
      </c>
      <c r="J71" s="432" t="b">
        <v>0</v>
      </c>
      <c r="K71" s="432" t="b">
        <v>0</v>
      </c>
      <c r="L71" s="432" t="b">
        <v>0</v>
      </c>
      <c r="M71" s="432" t="s">
        <v>73</v>
      </c>
      <c r="N71" s="432" t="s">
        <v>73</v>
      </c>
      <c r="O71" s="432" t="s">
        <v>73</v>
      </c>
      <c r="P71" s="432" t="s">
        <v>73</v>
      </c>
      <c r="Q71" s="432" t="s">
        <v>73</v>
      </c>
      <c r="R71" s="432" t="s">
        <v>73</v>
      </c>
      <c r="S71" s="432" t="s">
        <v>73</v>
      </c>
      <c r="T71" s="432" t="s">
        <v>73</v>
      </c>
      <c r="U71" s="432" t="s">
        <v>73</v>
      </c>
      <c r="V71" s="432" t="s">
        <v>73</v>
      </c>
      <c r="W71" s="432" t="s">
        <v>73</v>
      </c>
    </row>
    <row r="72">
      <c r="A72" s="128">
        <v>64.0</v>
      </c>
      <c r="B72" s="128">
        <v>900064.0</v>
      </c>
      <c r="C72" s="242" t="s">
        <v>1976</v>
      </c>
      <c r="D72" s="472" t="s">
        <v>73</v>
      </c>
      <c r="E72" s="335">
        <v>13527.0</v>
      </c>
      <c r="F72" s="347">
        <v>13527.0</v>
      </c>
      <c r="G72" s="347">
        <f t="shared" si="4"/>
        <v>0</v>
      </c>
      <c r="H72" s="230" t="s">
        <v>150</v>
      </c>
      <c r="I72" s="473" t="s">
        <v>7523</v>
      </c>
      <c r="J72" s="331" t="b">
        <v>1</v>
      </c>
      <c r="K72" s="331" t="b">
        <v>1</v>
      </c>
      <c r="L72" s="331" t="b">
        <v>0</v>
      </c>
      <c r="M72" s="331" t="s">
        <v>73</v>
      </c>
      <c r="N72" s="331" t="s">
        <v>73</v>
      </c>
      <c r="O72" s="331" t="s">
        <v>73</v>
      </c>
      <c r="P72" s="331" t="s">
        <v>73</v>
      </c>
      <c r="Q72" s="331" t="s">
        <v>73</v>
      </c>
      <c r="R72" s="331" t="s">
        <v>73</v>
      </c>
      <c r="S72" s="331" t="s">
        <v>73</v>
      </c>
      <c r="T72" s="331" t="s">
        <v>73</v>
      </c>
      <c r="U72" s="331" t="s">
        <v>73</v>
      </c>
      <c r="V72" s="331" t="s">
        <v>73</v>
      </c>
      <c r="W72" s="331" t="s">
        <v>73</v>
      </c>
    </row>
    <row r="73">
      <c r="A73" s="338">
        <v>65.0</v>
      </c>
      <c r="B73" s="338">
        <v>900065.0</v>
      </c>
      <c r="C73" s="339" t="s">
        <v>2102</v>
      </c>
      <c r="D73" s="472" t="s">
        <v>73</v>
      </c>
      <c r="E73" s="469">
        <v>7000.0</v>
      </c>
      <c r="F73" s="470">
        <v>7000.0</v>
      </c>
      <c r="G73" s="470">
        <f t="shared" si="4"/>
        <v>0</v>
      </c>
      <c r="H73" s="228" t="s">
        <v>102</v>
      </c>
      <c r="I73" s="471" t="s">
        <v>7516</v>
      </c>
      <c r="J73" s="432" t="b">
        <v>1</v>
      </c>
      <c r="K73" s="432" t="b">
        <v>1</v>
      </c>
      <c r="L73" s="432" t="b">
        <v>1</v>
      </c>
      <c r="M73" s="432" t="s">
        <v>73</v>
      </c>
      <c r="N73" s="432" t="s">
        <v>73</v>
      </c>
      <c r="O73" s="432" t="s">
        <v>73</v>
      </c>
      <c r="P73" s="432" t="s">
        <v>73</v>
      </c>
      <c r="Q73" s="432" t="s">
        <v>73</v>
      </c>
      <c r="R73" s="432" t="s">
        <v>73</v>
      </c>
      <c r="S73" s="432" t="s">
        <v>73</v>
      </c>
      <c r="T73" s="432" t="s">
        <v>73</v>
      </c>
      <c r="U73" s="432" t="s">
        <v>73</v>
      </c>
      <c r="V73" s="432" t="s">
        <v>73</v>
      </c>
      <c r="W73" s="432" t="s">
        <v>73</v>
      </c>
    </row>
    <row r="74">
      <c r="A74" s="338">
        <v>66.0</v>
      </c>
      <c r="B74" s="338">
        <v>900066.0</v>
      </c>
      <c r="C74" s="485" t="s">
        <v>2711</v>
      </c>
      <c r="D74" s="472" t="s">
        <v>73</v>
      </c>
      <c r="E74" s="335">
        <v>99200.0</v>
      </c>
      <c r="F74" s="347">
        <v>99200.0</v>
      </c>
      <c r="G74" s="347">
        <f t="shared" si="4"/>
        <v>0</v>
      </c>
      <c r="H74" s="230" t="s">
        <v>2712</v>
      </c>
      <c r="I74" s="473" t="s">
        <v>7515</v>
      </c>
      <c r="J74" s="331" t="b">
        <v>0</v>
      </c>
      <c r="K74" s="331" t="b">
        <v>1</v>
      </c>
      <c r="L74" s="331" t="b">
        <v>1</v>
      </c>
      <c r="M74" s="331" t="b">
        <v>1</v>
      </c>
      <c r="N74" s="331" t="b">
        <v>1</v>
      </c>
      <c r="O74" s="331" t="b">
        <v>0</v>
      </c>
      <c r="P74" s="331" t="b">
        <v>0</v>
      </c>
      <c r="Q74" s="331" t="b">
        <v>0</v>
      </c>
      <c r="R74" s="474" t="s">
        <v>73</v>
      </c>
      <c r="S74" s="331" t="s">
        <v>73</v>
      </c>
      <c r="T74" s="331" t="s">
        <v>73</v>
      </c>
      <c r="U74" s="331" t="s">
        <v>73</v>
      </c>
      <c r="V74" s="331" t="s">
        <v>73</v>
      </c>
      <c r="W74" s="331" t="s">
        <v>73</v>
      </c>
    </row>
    <row r="75">
      <c r="A75" s="128">
        <v>67.0</v>
      </c>
      <c r="B75" s="128">
        <v>900067.0</v>
      </c>
      <c r="C75" s="242" t="s">
        <v>2355</v>
      </c>
      <c r="D75" s="472" t="s">
        <v>73</v>
      </c>
      <c r="E75" s="469">
        <v>7500.0</v>
      </c>
      <c r="F75" s="470">
        <v>7500.0</v>
      </c>
      <c r="G75" s="470">
        <f t="shared" si="4"/>
        <v>0</v>
      </c>
      <c r="H75" s="228" t="s">
        <v>2356</v>
      </c>
      <c r="I75" s="471" t="s">
        <v>7523</v>
      </c>
      <c r="J75" s="432" t="b">
        <v>1</v>
      </c>
      <c r="K75" s="432" t="b">
        <v>0</v>
      </c>
      <c r="L75" s="432" t="b">
        <v>0</v>
      </c>
      <c r="M75" s="432" t="b">
        <v>0</v>
      </c>
      <c r="N75" s="432" t="b">
        <v>0</v>
      </c>
      <c r="O75" s="432" t="s">
        <v>73</v>
      </c>
      <c r="P75" s="432" t="s">
        <v>73</v>
      </c>
      <c r="Q75" s="432" t="s">
        <v>73</v>
      </c>
      <c r="R75" s="432" t="s">
        <v>73</v>
      </c>
      <c r="S75" s="432" t="s">
        <v>73</v>
      </c>
      <c r="T75" s="432" t="s">
        <v>73</v>
      </c>
      <c r="U75" s="432" t="s">
        <v>73</v>
      </c>
      <c r="V75" s="432" t="s">
        <v>73</v>
      </c>
      <c r="W75" s="432" t="s">
        <v>73</v>
      </c>
    </row>
    <row r="76">
      <c r="A76" s="338">
        <v>68.0</v>
      </c>
      <c r="B76" s="338">
        <v>900068.0</v>
      </c>
      <c r="C76" s="339" t="s">
        <v>2724</v>
      </c>
      <c r="D76" s="472" t="s">
        <v>73</v>
      </c>
      <c r="E76" s="335">
        <v>31500.0</v>
      </c>
      <c r="F76" s="347">
        <v>31500.0</v>
      </c>
      <c r="G76" s="347">
        <f t="shared" si="4"/>
        <v>0</v>
      </c>
      <c r="H76" s="230" t="s">
        <v>2725</v>
      </c>
      <c r="I76" s="473" t="s">
        <v>7523</v>
      </c>
      <c r="J76" s="331" t="b">
        <v>1</v>
      </c>
      <c r="K76" s="331" t="b">
        <v>0</v>
      </c>
      <c r="L76" s="331" t="b">
        <v>1</v>
      </c>
      <c r="M76" s="331" t="b">
        <v>1</v>
      </c>
      <c r="N76" s="331" t="b">
        <v>1</v>
      </c>
      <c r="O76" s="331" t="b">
        <v>1</v>
      </c>
      <c r="P76" s="331" t="b">
        <v>0</v>
      </c>
      <c r="Q76" s="331" t="b">
        <v>0</v>
      </c>
      <c r="R76" s="474" t="s">
        <v>73</v>
      </c>
      <c r="S76" s="331" t="s">
        <v>73</v>
      </c>
      <c r="T76" s="331" t="s">
        <v>73</v>
      </c>
      <c r="U76" s="331" t="s">
        <v>73</v>
      </c>
      <c r="V76" s="331" t="s">
        <v>73</v>
      </c>
      <c r="W76" s="331" t="s">
        <v>73</v>
      </c>
    </row>
    <row r="77">
      <c r="A77" s="338">
        <v>69.0</v>
      </c>
      <c r="B77" s="338">
        <v>900069.0</v>
      </c>
      <c r="C77" s="339" t="s">
        <v>3002</v>
      </c>
      <c r="D77" s="472" t="s">
        <v>73</v>
      </c>
      <c r="E77" s="469">
        <v>19200.0</v>
      </c>
      <c r="F77" s="469">
        <v>19200.0</v>
      </c>
      <c r="G77" s="470">
        <f t="shared" si="4"/>
        <v>0</v>
      </c>
      <c r="H77" s="228" t="s">
        <v>3003</v>
      </c>
      <c r="I77" s="471" t="s">
        <v>7513</v>
      </c>
      <c r="J77" s="432" t="b">
        <v>1</v>
      </c>
      <c r="K77" s="432" t="b">
        <v>0</v>
      </c>
      <c r="L77" s="432" t="b">
        <v>1</v>
      </c>
      <c r="M77" s="432" t="b">
        <v>1</v>
      </c>
      <c r="N77" s="432" t="b">
        <v>1</v>
      </c>
      <c r="O77" s="432" t="b">
        <v>1</v>
      </c>
      <c r="P77" s="432" t="b">
        <v>1</v>
      </c>
      <c r="Q77" s="432" t="b">
        <v>1</v>
      </c>
      <c r="R77" s="432" t="b">
        <v>1</v>
      </c>
      <c r="S77" s="432" t="b">
        <v>1</v>
      </c>
      <c r="T77" s="474" t="s">
        <v>73</v>
      </c>
      <c r="U77" s="432" t="s">
        <v>73</v>
      </c>
      <c r="V77" s="432" t="s">
        <v>73</v>
      </c>
      <c r="W77" s="432" t="s">
        <v>73</v>
      </c>
    </row>
    <row r="78">
      <c r="A78" s="338">
        <v>70.0</v>
      </c>
      <c r="B78" s="338">
        <v>900070.0</v>
      </c>
      <c r="C78" s="339" t="s">
        <v>3138</v>
      </c>
      <c r="D78" s="340" t="s">
        <v>73</v>
      </c>
      <c r="E78" s="335">
        <v>120000.0</v>
      </c>
      <c r="F78" s="335">
        <v>120000.0</v>
      </c>
      <c r="G78" s="347">
        <f t="shared" si="4"/>
        <v>0</v>
      </c>
      <c r="H78" s="230" t="s">
        <v>3139</v>
      </c>
      <c r="I78" s="473" t="s">
        <v>7512</v>
      </c>
      <c r="J78" s="331" t="b">
        <v>1</v>
      </c>
      <c r="K78" s="331" t="b">
        <v>1</v>
      </c>
      <c r="L78" s="331" t="b">
        <v>1</v>
      </c>
      <c r="M78" s="331" t="b">
        <v>1</v>
      </c>
      <c r="N78" s="331" t="b">
        <v>1</v>
      </c>
      <c r="O78" s="331" t="b">
        <v>1</v>
      </c>
      <c r="P78" s="331" t="b">
        <v>1</v>
      </c>
      <c r="Q78" s="331" t="b">
        <v>1</v>
      </c>
      <c r="R78" s="331" t="b">
        <v>1</v>
      </c>
      <c r="S78" s="331" t="b">
        <v>1</v>
      </c>
      <c r="T78" s="331" t="b">
        <v>1</v>
      </c>
      <c r="U78" s="331" t="b">
        <v>0</v>
      </c>
      <c r="V78" s="331" t="b">
        <v>0</v>
      </c>
      <c r="W78" s="331" t="s">
        <v>73</v>
      </c>
    </row>
    <row r="79">
      <c r="A79" s="338">
        <v>71.0</v>
      </c>
      <c r="B79" s="338">
        <v>900071.0</v>
      </c>
      <c r="C79" s="339" t="s">
        <v>2156</v>
      </c>
      <c r="D79" s="340" t="s">
        <v>73</v>
      </c>
      <c r="E79" s="469">
        <v>15000.0</v>
      </c>
      <c r="F79" s="470">
        <v>15000.0</v>
      </c>
      <c r="G79" s="470">
        <f t="shared" si="4"/>
        <v>0</v>
      </c>
      <c r="H79" s="228" t="s">
        <v>2144</v>
      </c>
      <c r="I79" s="471" t="s">
        <v>7523</v>
      </c>
      <c r="J79" s="432" t="b">
        <v>1</v>
      </c>
      <c r="K79" s="432" t="b">
        <v>0</v>
      </c>
      <c r="L79" s="432" t="b">
        <v>0</v>
      </c>
      <c r="M79" s="432" t="b">
        <v>0</v>
      </c>
      <c r="N79" s="432" t="b">
        <v>0</v>
      </c>
      <c r="O79" s="432" t="b">
        <v>0</v>
      </c>
      <c r="P79" s="432" t="b">
        <v>0</v>
      </c>
      <c r="Q79" s="432" t="b">
        <v>0</v>
      </c>
      <c r="R79" s="432" t="s">
        <v>73</v>
      </c>
      <c r="S79" s="432" t="s">
        <v>73</v>
      </c>
      <c r="T79" s="432" t="s">
        <v>73</v>
      </c>
      <c r="U79" s="432" t="s">
        <v>73</v>
      </c>
      <c r="V79" s="432" t="s">
        <v>73</v>
      </c>
      <c r="W79" s="432" t="s">
        <v>73</v>
      </c>
    </row>
    <row r="80">
      <c r="A80" s="338">
        <v>72.0</v>
      </c>
      <c r="B80" s="338">
        <v>900072.0</v>
      </c>
      <c r="C80" s="339" t="s">
        <v>5849</v>
      </c>
      <c r="D80" s="312" t="s">
        <v>4642</v>
      </c>
      <c r="E80" s="335">
        <v>52500.0</v>
      </c>
      <c r="F80" s="347">
        <v>35000.0</v>
      </c>
      <c r="G80" s="347">
        <f t="shared" si="4"/>
        <v>17500</v>
      </c>
      <c r="H80" s="230" t="s">
        <v>5850</v>
      </c>
      <c r="I80" s="473" t="s">
        <v>7512</v>
      </c>
      <c r="J80" s="331" t="b">
        <v>1</v>
      </c>
      <c r="K80" s="331" t="b">
        <v>0</v>
      </c>
      <c r="L80" s="331" t="b">
        <v>0</v>
      </c>
      <c r="M80" s="331" t="b">
        <v>0</v>
      </c>
      <c r="N80" s="331" t="b">
        <v>1</v>
      </c>
      <c r="O80" s="331" t="b">
        <v>0</v>
      </c>
      <c r="P80" s="331" t="b">
        <v>0</v>
      </c>
      <c r="Q80" s="331" t="b">
        <v>1</v>
      </c>
      <c r="R80" s="331" t="b">
        <v>0</v>
      </c>
      <c r="S80" s="331" t="b">
        <v>1</v>
      </c>
      <c r="T80" s="331" t="b">
        <v>0</v>
      </c>
      <c r="U80" s="331" t="b">
        <v>0</v>
      </c>
      <c r="V80" s="331" t="b">
        <v>0</v>
      </c>
      <c r="W80" s="331" t="b">
        <v>0</v>
      </c>
    </row>
    <row r="81">
      <c r="A81" s="128">
        <v>73.0</v>
      </c>
      <c r="B81" s="128">
        <v>900073.0</v>
      </c>
      <c r="C81" s="242" t="s">
        <v>2549</v>
      </c>
      <c r="D81" s="472" t="s">
        <v>73</v>
      </c>
      <c r="E81" s="469">
        <v>39100.0</v>
      </c>
      <c r="F81" s="469">
        <v>39100.0</v>
      </c>
      <c r="G81" s="470">
        <f t="shared" si="4"/>
        <v>0</v>
      </c>
      <c r="H81" s="228" t="s">
        <v>650</v>
      </c>
      <c r="I81" s="471" t="s">
        <v>7512</v>
      </c>
      <c r="J81" s="432" t="b">
        <v>1</v>
      </c>
      <c r="K81" s="432" t="b">
        <v>0</v>
      </c>
      <c r="L81" s="432" t="b">
        <v>0</v>
      </c>
      <c r="M81" s="432" t="b">
        <v>0</v>
      </c>
      <c r="N81" s="432" t="b">
        <v>0</v>
      </c>
      <c r="O81" s="432" t="b">
        <v>0</v>
      </c>
      <c r="P81" s="432" t="b">
        <v>0</v>
      </c>
      <c r="Q81" s="432" t="s">
        <v>73</v>
      </c>
      <c r="R81" s="432" t="s">
        <v>73</v>
      </c>
      <c r="S81" s="432" t="s">
        <v>73</v>
      </c>
      <c r="T81" s="432" t="s">
        <v>73</v>
      </c>
      <c r="U81" s="432" t="s">
        <v>73</v>
      </c>
      <c r="V81" s="432" t="s">
        <v>73</v>
      </c>
      <c r="W81" s="432" t="s">
        <v>73</v>
      </c>
    </row>
    <row r="82">
      <c r="A82" s="128">
        <v>74.0</v>
      </c>
      <c r="B82" s="128">
        <v>900074.0</v>
      </c>
      <c r="C82" s="242" t="s">
        <v>1900</v>
      </c>
      <c r="D82" s="472" t="s">
        <v>73</v>
      </c>
      <c r="E82" s="335">
        <v>51250.0</v>
      </c>
      <c r="F82" s="347">
        <v>51250.0</v>
      </c>
      <c r="G82" s="347">
        <f t="shared" si="4"/>
        <v>0</v>
      </c>
      <c r="H82" s="230" t="s">
        <v>1895</v>
      </c>
      <c r="I82" s="473" t="s">
        <v>7513</v>
      </c>
      <c r="J82" s="331" t="b">
        <v>1</v>
      </c>
      <c r="K82" s="331" t="b">
        <v>1</v>
      </c>
      <c r="L82" s="474" t="s">
        <v>73</v>
      </c>
      <c r="M82" s="331" t="s">
        <v>73</v>
      </c>
      <c r="N82" s="331" t="s">
        <v>73</v>
      </c>
      <c r="O82" s="331" t="s">
        <v>73</v>
      </c>
      <c r="P82" s="331" t="s">
        <v>73</v>
      </c>
      <c r="Q82" s="331" t="s">
        <v>73</v>
      </c>
      <c r="R82" s="331" t="s">
        <v>73</v>
      </c>
      <c r="S82" s="331" t="s">
        <v>73</v>
      </c>
      <c r="T82" s="331" t="s">
        <v>73</v>
      </c>
      <c r="U82" s="331" t="s">
        <v>73</v>
      </c>
      <c r="V82" s="331" t="s">
        <v>73</v>
      </c>
      <c r="W82" s="331" t="s">
        <v>73</v>
      </c>
    </row>
    <row r="83">
      <c r="A83" s="128">
        <v>75.0</v>
      </c>
      <c r="B83" s="128">
        <v>900075.0</v>
      </c>
      <c r="C83" s="242" t="s">
        <v>2323</v>
      </c>
      <c r="D83" s="472" t="s">
        <v>73</v>
      </c>
      <c r="E83" s="469">
        <v>100000.0</v>
      </c>
      <c r="F83" s="470">
        <v>100000.0</v>
      </c>
      <c r="G83" s="470">
        <f t="shared" si="4"/>
        <v>0</v>
      </c>
      <c r="H83" s="228" t="s">
        <v>2324</v>
      </c>
      <c r="I83" s="471" t="s">
        <v>7512</v>
      </c>
      <c r="J83" s="432" t="b">
        <v>0</v>
      </c>
      <c r="K83" s="432" t="b">
        <v>1</v>
      </c>
      <c r="L83" s="432" t="b">
        <v>1</v>
      </c>
      <c r="M83" s="432" t="b">
        <v>1</v>
      </c>
      <c r="N83" s="432" t="b">
        <v>1</v>
      </c>
      <c r="O83" s="432" t="s">
        <v>73</v>
      </c>
      <c r="P83" s="432" t="s">
        <v>73</v>
      </c>
      <c r="Q83" s="432" t="s">
        <v>73</v>
      </c>
      <c r="R83" s="432" t="s">
        <v>73</v>
      </c>
      <c r="S83" s="432" t="s">
        <v>73</v>
      </c>
      <c r="T83" s="432" t="s">
        <v>73</v>
      </c>
      <c r="U83" s="432" t="s">
        <v>73</v>
      </c>
      <c r="V83" s="432" t="s">
        <v>73</v>
      </c>
      <c r="W83" s="432" t="s">
        <v>73</v>
      </c>
    </row>
    <row r="84">
      <c r="A84" s="338">
        <v>76.0</v>
      </c>
      <c r="B84" s="338">
        <v>900076.0</v>
      </c>
      <c r="C84" s="339" t="s">
        <v>5927</v>
      </c>
      <c r="D84" s="340" t="s">
        <v>73</v>
      </c>
      <c r="E84" s="335">
        <v>759000.0</v>
      </c>
      <c r="F84" s="486">
        <v>759000.0</v>
      </c>
      <c r="G84" s="347">
        <f t="shared" si="4"/>
        <v>0</v>
      </c>
      <c r="H84" s="230" t="s">
        <v>1110</v>
      </c>
      <c r="I84" s="473" t="s">
        <v>7512</v>
      </c>
      <c r="J84" s="331" t="b">
        <v>0</v>
      </c>
      <c r="K84" s="331" t="b">
        <v>0</v>
      </c>
      <c r="L84" s="331" t="b">
        <v>1</v>
      </c>
      <c r="M84" s="331" t="b">
        <v>1</v>
      </c>
      <c r="N84" s="331" t="b">
        <v>1</v>
      </c>
      <c r="O84" s="331" t="b">
        <v>1</v>
      </c>
      <c r="P84" s="331" t="b">
        <v>0</v>
      </c>
      <c r="Q84" s="331" t="b">
        <v>1</v>
      </c>
      <c r="R84" s="331" t="b">
        <v>0</v>
      </c>
      <c r="S84" s="331" t="b">
        <v>0</v>
      </c>
      <c r="T84" s="331" t="b">
        <v>0</v>
      </c>
      <c r="U84" s="331" t="b">
        <v>1</v>
      </c>
      <c r="V84" s="331" t="b">
        <v>0</v>
      </c>
      <c r="W84" s="331" t="b">
        <v>1</v>
      </c>
    </row>
    <row r="85">
      <c r="A85" s="338">
        <v>77.0</v>
      </c>
      <c r="B85" s="338">
        <v>900077.0</v>
      </c>
      <c r="C85" s="339" t="s">
        <v>5714</v>
      </c>
      <c r="D85" s="312" t="s">
        <v>4642</v>
      </c>
      <c r="E85" s="469">
        <v>30000.0</v>
      </c>
      <c r="F85" s="470">
        <v>5000.0</v>
      </c>
      <c r="G85" s="470">
        <f t="shared" si="4"/>
        <v>25000</v>
      </c>
      <c r="H85" s="228" t="s">
        <v>5674</v>
      </c>
      <c r="I85" s="471" t="s">
        <v>7516</v>
      </c>
      <c r="J85" s="432" t="b">
        <v>0</v>
      </c>
      <c r="K85" s="432" t="b">
        <v>0</v>
      </c>
      <c r="L85" s="432" t="b">
        <v>0</v>
      </c>
      <c r="M85" s="432" t="b">
        <v>0</v>
      </c>
      <c r="N85" s="432" t="b">
        <v>0</v>
      </c>
      <c r="O85" s="432" t="b">
        <v>0</v>
      </c>
      <c r="P85" s="432" t="b">
        <v>0</v>
      </c>
      <c r="Q85" s="432" t="b">
        <v>0</v>
      </c>
      <c r="R85" s="432" t="b">
        <v>0</v>
      </c>
      <c r="S85" s="432" t="b">
        <v>0</v>
      </c>
      <c r="T85" s="432" t="b">
        <v>0</v>
      </c>
      <c r="U85" s="432" t="b">
        <v>0</v>
      </c>
      <c r="V85" s="432" t="b">
        <v>0</v>
      </c>
      <c r="W85" s="432" t="b">
        <v>0</v>
      </c>
    </row>
    <row r="86">
      <c r="A86" s="338">
        <v>78.0</v>
      </c>
      <c r="B86" s="338">
        <v>900078.0</v>
      </c>
      <c r="C86" s="339" t="s">
        <v>2208</v>
      </c>
      <c r="D86" s="472" t="s">
        <v>73</v>
      </c>
      <c r="E86" s="335">
        <v>30300.0</v>
      </c>
      <c r="F86" s="347">
        <v>30300.0</v>
      </c>
      <c r="G86" s="347">
        <f t="shared" si="4"/>
        <v>0</v>
      </c>
      <c r="H86" s="230" t="s">
        <v>2209</v>
      </c>
      <c r="I86" s="473" t="s">
        <v>7512</v>
      </c>
      <c r="J86" s="331" t="b">
        <v>1</v>
      </c>
      <c r="K86" s="331" t="b">
        <v>1</v>
      </c>
      <c r="L86" s="331" t="b">
        <v>1</v>
      </c>
      <c r="M86" s="331" t="b">
        <v>1</v>
      </c>
      <c r="N86" s="331" t="b">
        <v>1</v>
      </c>
      <c r="O86" s="331" t="s">
        <v>73</v>
      </c>
      <c r="P86" s="331" t="s">
        <v>73</v>
      </c>
      <c r="Q86" s="331" t="s">
        <v>73</v>
      </c>
      <c r="R86" s="331" t="s">
        <v>73</v>
      </c>
      <c r="S86" s="331" t="s">
        <v>73</v>
      </c>
      <c r="T86" s="331" t="s">
        <v>73</v>
      </c>
      <c r="U86" s="331" t="s">
        <v>73</v>
      </c>
      <c r="V86" s="331" t="s">
        <v>73</v>
      </c>
      <c r="W86" s="331" t="s">
        <v>73</v>
      </c>
    </row>
    <row r="87">
      <c r="A87" s="338">
        <v>79.0</v>
      </c>
      <c r="B87" s="338">
        <v>900079.0</v>
      </c>
      <c r="C87" s="339" t="s">
        <v>5970</v>
      </c>
      <c r="D87" s="340" t="s">
        <v>73</v>
      </c>
      <c r="E87" s="469">
        <v>400000.0</v>
      </c>
      <c r="F87" s="469">
        <v>400000.0</v>
      </c>
      <c r="G87" s="470">
        <f t="shared" si="4"/>
        <v>0</v>
      </c>
      <c r="H87" s="228" t="s">
        <v>102</v>
      </c>
      <c r="I87" s="471" t="s">
        <v>7512</v>
      </c>
      <c r="J87" s="432" t="b">
        <v>1</v>
      </c>
      <c r="K87" s="432" t="b">
        <v>0</v>
      </c>
      <c r="L87" s="432" t="b">
        <v>1</v>
      </c>
      <c r="M87" s="432" t="b">
        <v>1</v>
      </c>
      <c r="N87" s="432" t="b">
        <v>0</v>
      </c>
      <c r="O87" s="432" t="b">
        <v>1</v>
      </c>
      <c r="P87" s="432" t="b">
        <v>0</v>
      </c>
      <c r="Q87" s="432" t="b">
        <v>0</v>
      </c>
      <c r="R87" s="432" t="b">
        <v>0</v>
      </c>
      <c r="S87" s="432" t="b">
        <v>0</v>
      </c>
      <c r="T87" s="432" t="b">
        <v>0</v>
      </c>
      <c r="U87" s="432" t="b">
        <v>0</v>
      </c>
      <c r="V87" s="432" t="b">
        <v>0</v>
      </c>
      <c r="W87" s="432" t="b">
        <v>0</v>
      </c>
    </row>
    <row r="88">
      <c r="A88" s="338">
        <v>80.0</v>
      </c>
      <c r="B88" s="338">
        <v>900080.0</v>
      </c>
      <c r="C88" s="344" t="s">
        <v>2602</v>
      </c>
      <c r="D88" s="472" t="s">
        <v>73</v>
      </c>
      <c r="E88" s="335">
        <v>54400.0</v>
      </c>
      <c r="F88" s="347">
        <v>54400.0</v>
      </c>
      <c r="G88" s="347">
        <f t="shared" si="4"/>
        <v>0</v>
      </c>
      <c r="H88" s="230" t="s">
        <v>2472</v>
      </c>
      <c r="I88" s="473" t="s">
        <v>7516</v>
      </c>
      <c r="J88" s="331" t="b">
        <v>1</v>
      </c>
      <c r="K88" s="331" t="b">
        <v>1</v>
      </c>
      <c r="L88" s="331" t="b">
        <v>1</v>
      </c>
      <c r="M88" s="331" t="b">
        <v>1</v>
      </c>
      <c r="N88" s="331" t="b">
        <v>1</v>
      </c>
      <c r="O88" s="331" t="b">
        <v>1</v>
      </c>
      <c r="P88" s="331" t="b">
        <v>0</v>
      </c>
      <c r="Q88" s="331" t="s">
        <v>73</v>
      </c>
      <c r="R88" s="331" t="s">
        <v>73</v>
      </c>
      <c r="S88" s="331" t="s">
        <v>73</v>
      </c>
      <c r="T88" s="331" t="s">
        <v>73</v>
      </c>
      <c r="U88" s="331" t="s">
        <v>73</v>
      </c>
      <c r="V88" s="331" t="s">
        <v>73</v>
      </c>
      <c r="W88" s="331" t="s">
        <v>73</v>
      </c>
    </row>
    <row r="89">
      <c r="A89" s="475">
        <v>81.0</v>
      </c>
      <c r="B89" s="475">
        <v>900081.0</v>
      </c>
      <c r="C89" s="476" t="s">
        <v>2964</v>
      </c>
      <c r="D89" s="477" t="s">
        <v>73</v>
      </c>
      <c r="E89" s="469">
        <v>200000.0</v>
      </c>
      <c r="F89" s="470">
        <v>200000.0</v>
      </c>
      <c r="G89" s="470">
        <f t="shared" si="4"/>
        <v>0</v>
      </c>
      <c r="H89" s="228" t="s">
        <v>2824</v>
      </c>
      <c r="I89" s="471" t="s">
        <v>7512</v>
      </c>
      <c r="J89" s="432" t="b">
        <v>1</v>
      </c>
      <c r="K89" s="432" t="b">
        <v>1</v>
      </c>
      <c r="L89" s="432" t="b">
        <v>1</v>
      </c>
      <c r="M89" s="432" t="b">
        <v>1</v>
      </c>
      <c r="N89" s="432" t="b">
        <v>1</v>
      </c>
      <c r="O89" s="432" t="b">
        <v>1</v>
      </c>
      <c r="P89" s="432" t="b">
        <v>0</v>
      </c>
      <c r="Q89" s="432" t="b">
        <v>0</v>
      </c>
      <c r="R89" s="432" t="b">
        <v>1</v>
      </c>
      <c r="S89" s="432" t="b">
        <v>0</v>
      </c>
      <c r="T89" s="432" t="s">
        <v>73</v>
      </c>
      <c r="U89" s="432" t="s">
        <v>73</v>
      </c>
      <c r="V89" s="432" t="s">
        <v>73</v>
      </c>
      <c r="W89" s="432" t="s">
        <v>73</v>
      </c>
    </row>
    <row r="90">
      <c r="A90" s="338">
        <v>82.0</v>
      </c>
      <c r="B90" s="338">
        <v>900082.0</v>
      </c>
      <c r="C90" s="339" t="s">
        <v>2106</v>
      </c>
      <c r="D90" s="472" t="s">
        <v>73</v>
      </c>
      <c r="E90" s="335">
        <v>8425.0</v>
      </c>
      <c r="F90" s="347">
        <v>8425.0</v>
      </c>
      <c r="G90" s="347">
        <f t="shared" si="4"/>
        <v>0</v>
      </c>
      <c r="H90" s="230" t="s">
        <v>1003</v>
      </c>
      <c r="I90" s="473" t="s">
        <v>7512</v>
      </c>
      <c r="J90" s="331" t="b">
        <v>1</v>
      </c>
      <c r="K90" s="331" t="b">
        <v>1</v>
      </c>
      <c r="L90" s="331" t="b">
        <v>0</v>
      </c>
      <c r="M90" s="331" t="s">
        <v>73</v>
      </c>
      <c r="N90" s="331" t="s">
        <v>73</v>
      </c>
      <c r="O90" s="331" t="s">
        <v>73</v>
      </c>
      <c r="P90" s="331" t="s">
        <v>73</v>
      </c>
      <c r="Q90" s="331" t="s">
        <v>73</v>
      </c>
      <c r="R90" s="331" t="s">
        <v>73</v>
      </c>
      <c r="S90" s="331" t="s">
        <v>73</v>
      </c>
      <c r="T90" s="331" t="s">
        <v>73</v>
      </c>
      <c r="U90" s="331" t="s">
        <v>73</v>
      </c>
      <c r="V90" s="331" t="s">
        <v>73</v>
      </c>
      <c r="W90" s="331" t="s">
        <v>73</v>
      </c>
    </row>
    <row r="91">
      <c r="A91" s="128">
        <v>83.0</v>
      </c>
      <c r="B91" s="128">
        <v>900083.0</v>
      </c>
      <c r="C91" s="242" t="s">
        <v>3092</v>
      </c>
      <c r="D91" s="472" t="s">
        <v>73</v>
      </c>
      <c r="E91" s="469">
        <v>75680.0</v>
      </c>
      <c r="F91" s="469">
        <v>75680.0</v>
      </c>
      <c r="G91" s="470">
        <f t="shared" si="4"/>
        <v>0</v>
      </c>
      <c r="H91" s="228" t="s">
        <v>2290</v>
      </c>
      <c r="I91" s="471" t="s">
        <v>7516</v>
      </c>
      <c r="J91" s="432" t="b">
        <v>1</v>
      </c>
      <c r="K91" s="432" t="b">
        <v>1</v>
      </c>
      <c r="L91" s="432" t="b">
        <v>1</v>
      </c>
      <c r="M91" s="432" t="b">
        <v>0</v>
      </c>
      <c r="N91" s="432" t="b">
        <v>0</v>
      </c>
      <c r="O91" s="432" t="b">
        <v>0</v>
      </c>
      <c r="P91" s="432" t="b">
        <v>0</v>
      </c>
      <c r="Q91" s="432" t="b">
        <v>0</v>
      </c>
      <c r="R91" s="432" t="b">
        <v>1</v>
      </c>
      <c r="S91" s="432" t="b">
        <v>0</v>
      </c>
      <c r="T91" s="432" t="b">
        <v>1</v>
      </c>
      <c r="U91" s="432" t="b">
        <v>1</v>
      </c>
      <c r="V91" s="432" t="s">
        <v>73</v>
      </c>
      <c r="W91" s="432" t="s">
        <v>73</v>
      </c>
    </row>
    <row r="92">
      <c r="A92" s="338">
        <v>84.0</v>
      </c>
      <c r="B92" s="338">
        <v>900084.0</v>
      </c>
      <c r="C92" s="339" t="s">
        <v>3106</v>
      </c>
      <c r="D92" s="472" t="s">
        <v>73</v>
      </c>
      <c r="E92" s="335">
        <v>3750.0</v>
      </c>
      <c r="F92" s="335">
        <v>3750.0</v>
      </c>
      <c r="G92" s="347">
        <f t="shared" si="4"/>
        <v>0</v>
      </c>
      <c r="H92" s="230" t="s">
        <v>1570</v>
      </c>
      <c r="I92" s="473" t="s">
        <v>7526</v>
      </c>
      <c r="J92" s="331" t="b">
        <v>0</v>
      </c>
      <c r="K92" s="331" t="b">
        <v>1</v>
      </c>
      <c r="L92" s="331" t="b">
        <v>1</v>
      </c>
      <c r="M92" s="331" t="b">
        <v>1</v>
      </c>
      <c r="N92" s="331" t="b">
        <v>1</v>
      </c>
      <c r="O92" s="331" t="b">
        <v>1</v>
      </c>
      <c r="P92" s="331" t="b">
        <v>0</v>
      </c>
      <c r="Q92" s="331" t="b">
        <v>0</v>
      </c>
      <c r="R92" s="331" t="b">
        <v>0</v>
      </c>
      <c r="S92" s="331" t="b">
        <v>0</v>
      </c>
      <c r="T92" s="331" t="b">
        <v>0</v>
      </c>
      <c r="U92" s="474" t="s">
        <v>73</v>
      </c>
      <c r="V92" s="331" t="s">
        <v>73</v>
      </c>
      <c r="W92" s="331" t="s">
        <v>73</v>
      </c>
    </row>
    <row r="93">
      <c r="A93" s="128">
        <v>85.0</v>
      </c>
      <c r="B93" s="128">
        <v>900085.0</v>
      </c>
      <c r="C93" s="242" t="s">
        <v>2263</v>
      </c>
      <c r="D93" s="472" t="s">
        <v>73</v>
      </c>
      <c r="E93" s="469">
        <v>16800.0</v>
      </c>
      <c r="F93" s="470">
        <v>16800.0</v>
      </c>
      <c r="G93" s="470">
        <f t="shared" si="4"/>
        <v>0</v>
      </c>
      <c r="H93" s="228" t="s">
        <v>2264</v>
      </c>
      <c r="I93" s="471" t="s">
        <v>7526</v>
      </c>
      <c r="J93" s="432" t="b">
        <v>1</v>
      </c>
      <c r="K93" s="432" t="b">
        <v>1</v>
      </c>
      <c r="L93" s="432" t="b">
        <v>1</v>
      </c>
      <c r="M93" s="432" t="b">
        <v>1</v>
      </c>
      <c r="N93" s="432" t="b">
        <v>1</v>
      </c>
      <c r="O93" s="432" t="s">
        <v>73</v>
      </c>
      <c r="P93" s="432" t="s">
        <v>73</v>
      </c>
      <c r="Q93" s="432" t="s">
        <v>73</v>
      </c>
      <c r="R93" s="432" t="s">
        <v>73</v>
      </c>
      <c r="S93" s="432" t="s">
        <v>73</v>
      </c>
      <c r="T93" s="432" t="s">
        <v>73</v>
      </c>
      <c r="U93" s="432" t="s">
        <v>73</v>
      </c>
      <c r="V93" s="432" t="s">
        <v>73</v>
      </c>
      <c r="W93" s="432" t="s">
        <v>73</v>
      </c>
    </row>
    <row r="94">
      <c r="A94" s="338">
        <v>86.0</v>
      </c>
      <c r="B94" s="338">
        <v>900086.0</v>
      </c>
      <c r="C94" s="339" t="s">
        <v>3020</v>
      </c>
      <c r="D94" s="472" t="s">
        <v>73</v>
      </c>
      <c r="E94" s="335">
        <v>26500.0</v>
      </c>
      <c r="F94" s="335">
        <v>26500.0</v>
      </c>
      <c r="G94" s="347">
        <f t="shared" si="4"/>
        <v>0</v>
      </c>
      <c r="H94" s="230" t="s">
        <v>3021</v>
      </c>
      <c r="I94" s="473" t="s">
        <v>7526</v>
      </c>
      <c r="J94" s="331" t="b">
        <v>0</v>
      </c>
      <c r="K94" s="331" t="b">
        <v>0</v>
      </c>
      <c r="L94" s="331" t="b">
        <v>1</v>
      </c>
      <c r="M94" s="331" t="b">
        <v>0</v>
      </c>
      <c r="N94" s="331" t="b">
        <v>0</v>
      </c>
      <c r="O94" s="331" t="b">
        <v>0</v>
      </c>
      <c r="P94" s="331" t="b">
        <v>0</v>
      </c>
      <c r="Q94" s="331" t="b">
        <v>0</v>
      </c>
      <c r="R94" s="331" t="b">
        <v>0</v>
      </c>
      <c r="S94" s="331" t="b">
        <v>0</v>
      </c>
      <c r="T94" s="474" t="s">
        <v>73</v>
      </c>
      <c r="U94" s="331" t="s">
        <v>73</v>
      </c>
      <c r="V94" s="331" t="s">
        <v>73</v>
      </c>
      <c r="W94" s="331" t="s">
        <v>73</v>
      </c>
    </row>
    <row r="95">
      <c r="A95" s="338">
        <v>87.0</v>
      </c>
      <c r="B95" s="338">
        <v>900087.0</v>
      </c>
      <c r="C95" s="339" t="s">
        <v>3825</v>
      </c>
      <c r="D95" s="472" t="s">
        <v>73</v>
      </c>
      <c r="E95" s="469">
        <v>326000.0</v>
      </c>
      <c r="F95" s="487">
        <v>326000.0</v>
      </c>
      <c r="G95" s="470">
        <f t="shared" si="4"/>
        <v>0</v>
      </c>
      <c r="H95" s="228" t="s">
        <v>2890</v>
      </c>
      <c r="I95" s="471" t="s">
        <v>7512</v>
      </c>
      <c r="J95" s="432" t="b">
        <v>1</v>
      </c>
      <c r="K95" s="432" t="b">
        <v>1</v>
      </c>
      <c r="L95" s="432" t="b">
        <v>1</v>
      </c>
      <c r="M95" s="432" t="b">
        <v>1</v>
      </c>
      <c r="N95" s="432" t="b">
        <v>1</v>
      </c>
      <c r="O95" s="432" t="b">
        <v>0</v>
      </c>
      <c r="P95" s="432" t="b">
        <v>1</v>
      </c>
      <c r="Q95" s="432" t="b">
        <v>0</v>
      </c>
      <c r="R95" s="432" t="b">
        <v>0</v>
      </c>
      <c r="S95" s="432" t="b">
        <v>1</v>
      </c>
      <c r="T95" s="432" t="b">
        <v>0</v>
      </c>
      <c r="U95" s="432" t="b">
        <v>0</v>
      </c>
      <c r="V95" s="432" t="b">
        <v>0</v>
      </c>
      <c r="W95" s="432" t="b">
        <v>0</v>
      </c>
    </row>
    <row r="96">
      <c r="A96" s="338">
        <v>88.0</v>
      </c>
      <c r="B96" s="338">
        <v>900088.0</v>
      </c>
      <c r="C96" s="339" t="s">
        <v>2889</v>
      </c>
      <c r="D96" s="340" t="s">
        <v>73</v>
      </c>
      <c r="E96" s="335">
        <v>150000.0</v>
      </c>
      <c r="F96" s="347">
        <v>150000.0</v>
      </c>
      <c r="G96" s="347">
        <f t="shared" si="4"/>
        <v>0</v>
      </c>
      <c r="H96" s="230" t="s">
        <v>2890</v>
      </c>
      <c r="I96" s="473" t="s">
        <v>7512</v>
      </c>
      <c r="J96" s="331" t="b">
        <v>1</v>
      </c>
      <c r="K96" s="331" t="b">
        <v>1</v>
      </c>
      <c r="L96" s="331" t="b">
        <v>1</v>
      </c>
      <c r="M96" s="331" t="b">
        <v>0</v>
      </c>
      <c r="N96" s="331" t="b">
        <v>0</v>
      </c>
      <c r="O96" s="331" t="b">
        <v>0</v>
      </c>
      <c r="P96" s="331" t="b">
        <v>1</v>
      </c>
      <c r="Q96" s="331" t="b">
        <v>0</v>
      </c>
      <c r="R96" s="331" t="b">
        <v>0</v>
      </c>
      <c r="S96" s="331" t="s">
        <v>73</v>
      </c>
      <c r="T96" s="331" t="s">
        <v>73</v>
      </c>
      <c r="U96" s="331" t="s">
        <v>73</v>
      </c>
      <c r="V96" s="331" t="s">
        <v>73</v>
      </c>
      <c r="W96" s="331" t="s">
        <v>73</v>
      </c>
    </row>
    <row r="97">
      <c r="A97" s="338">
        <v>89.0</v>
      </c>
      <c r="B97" s="338">
        <v>900089.0</v>
      </c>
      <c r="C97" s="339" t="s">
        <v>2168</v>
      </c>
      <c r="D97" s="472" t="s">
        <v>73</v>
      </c>
      <c r="E97" s="469">
        <v>70000.0</v>
      </c>
      <c r="F97" s="470">
        <v>70000.75</v>
      </c>
      <c r="G97" s="470">
        <f t="shared" si="4"/>
        <v>-0.75</v>
      </c>
      <c r="H97" s="228" t="s">
        <v>2169</v>
      </c>
      <c r="I97" s="471" t="s">
        <v>7512</v>
      </c>
      <c r="J97" s="432" t="b">
        <v>1</v>
      </c>
      <c r="K97" s="432" t="b">
        <v>1</v>
      </c>
      <c r="L97" s="432" t="b">
        <v>1</v>
      </c>
      <c r="M97" s="432" t="b">
        <v>1</v>
      </c>
      <c r="N97" s="432" t="s">
        <v>73</v>
      </c>
      <c r="O97" s="432" t="s">
        <v>73</v>
      </c>
      <c r="P97" s="432" t="s">
        <v>73</v>
      </c>
      <c r="Q97" s="432" t="s">
        <v>73</v>
      </c>
      <c r="R97" s="432" t="s">
        <v>73</v>
      </c>
      <c r="S97" s="432" t="s">
        <v>73</v>
      </c>
      <c r="T97" s="432" t="s">
        <v>73</v>
      </c>
      <c r="U97" s="432" t="s">
        <v>73</v>
      </c>
      <c r="V97" s="432" t="s">
        <v>73</v>
      </c>
      <c r="W97" s="432" t="s">
        <v>73</v>
      </c>
    </row>
    <row r="98">
      <c r="A98" s="338">
        <v>90.0</v>
      </c>
      <c r="B98" s="338">
        <v>900090.0</v>
      </c>
      <c r="C98" s="339" t="s">
        <v>5715</v>
      </c>
      <c r="D98" s="312" t="s">
        <v>4642</v>
      </c>
      <c r="E98" s="335">
        <v>100.0</v>
      </c>
      <c r="F98" s="347">
        <v>0.0</v>
      </c>
      <c r="G98" s="347">
        <f t="shared" si="4"/>
        <v>100</v>
      </c>
      <c r="H98" s="230" t="s">
        <v>5716</v>
      </c>
      <c r="I98" s="473" t="s">
        <v>7526</v>
      </c>
      <c r="J98" s="331" t="b">
        <v>0</v>
      </c>
      <c r="K98" s="331" t="b">
        <v>0</v>
      </c>
      <c r="L98" s="331" t="b">
        <v>0</v>
      </c>
      <c r="M98" s="331" t="b">
        <v>0</v>
      </c>
      <c r="N98" s="331" t="b">
        <v>0</v>
      </c>
      <c r="O98" s="331" t="b">
        <v>0</v>
      </c>
      <c r="P98" s="331" t="b">
        <v>0</v>
      </c>
      <c r="Q98" s="331" t="b">
        <v>0</v>
      </c>
      <c r="R98" s="331" t="b">
        <v>0</v>
      </c>
      <c r="S98" s="331" t="b">
        <v>0</v>
      </c>
      <c r="T98" s="331" t="b">
        <v>0</v>
      </c>
      <c r="U98" s="331" t="b">
        <v>0</v>
      </c>
      <c r="V98" s="331" t="b">
        <v>0</v>
      </c>
      <c r="W98" s="331" t="b">
        <v>0</v>
      </c>
    </row>
    <row r="99">
      <c r="A99" s="338">
        <v>91.0</v>
      </c>
      <c r="B99" s="338">
        <v>900091.0</v>
      </c>
      <c r="C99" s="339" t="s">
        <v>3528</v>
      </c>
      <c r="D99" s="472" t="s">
        <v>73</v>
      </c>
      <c r="E99" s="469">
        <v>23060.0</v>
      </c>
      <c r="F99" s="469">
        <v>23060.0</v>
      </c>
      <c r="G99" s="470">
        <f t="shared" si="4"/>
        <v>0</v>
      </c>
      <c r="H99" s="228" t="s">
        <v>2144</v>
      </c>
      <c r="I99" s="471" t="s">
        <v>7526</v>
      </c>
      <c r="J99" s="432" t="b">
        <v>1</v>
      </c>
      <c r="K99" s="432" t="b">
        <v>0</v>
      </c>
      <c r="L99" s="432" t="b">
        <v>0</v>
      </c>
      <c r="M99" s="432" t="b">
        <v>0</v>
      </c>
      <c r="N99" s="432" t="b">
        <v>0</v>
      </c>
      <c r="O99" s="432" t="b">
        <v>0</v>
      </c>
      <c r="P99" s="432" t="b">
        <v>0</v>
      </c>
      <c r="Q99" s="432" t="b">
        <v>0</v>
      </c>
      <c r="R99" s="432" t="b">
        <v>0</v>
      </c>
      <c r="S99" s="432" t="b">
        <v>0</v>
      </c>
      <c r="T99" s="432" t="b">
        <v>0</v>
      </c>
      <c r="U99" s="432" t="b">
        <v>0</v>
      </c>
      <c r="V99" s="432" t="b">
        <v>0</v>
      </c>
      <c r="W99" s="432" t="b">
        <v>0</v>
      </c>
    </row>
    <row r="100">
      <c r="A100" s="128">
        <v>92.0</v>
      </c>
      <c r="B100" s="128">
        <v>900092.0</v>
      </c>
      <c r="C100" s="242" t="s">
        <v>2143</v>
      </c>
      <c r="D100" s="472" t="s">
        <v>73</v>
      </c>
      <c r="E100" s="335">
        <v>22500.0</v>
      </c>
      <c r="F100" s="347">
        <v>22500.0</v>
      </c>
      <c r="G100" s="347">
        <f t="shared" si="4"/>
        <v>0</v>
      </c>
      <c r="H100" s="230" t="s">
        <v>2144</v>
      </c>
      <c r="I100" s="473" t="s">
        <v>7523</v>
      </c>
      <c r="J100" s="331" t="b">
        <v>1</v>
      </c>
      <c r="K100" s="331" t="b">
        <v>0</v>
      </c>
      <c r="L100" s="331" t="b">
        <v>0</v>
      </c>
      <c r="M100" s="331" t="b">
        <v>1</v>
      </c>
      <c r="N100" s="331" t="b">
        <v>0</v>
      </c>
      <c r="O100" s="331" t="b">
        <v>0</v>
      </c>
      <c r="P100" s="331" t="b">
        <v>0</v>
      </c>
      <c r="Q100" s="331" t="b">
        <v>0</v>
      </c>
      <c r="R100" s="331" t="s">
        <v>73</v>
      </c>
      <c r="S100" s="331" t="s">
        <v>73</v>
      </c>
      <c r="T100" s="331" t="s">
        <v>73</v>
      </c>
      <c r="U100" s="331" t="s">
        <v>73</v>
      </c>
      <c r="V100" s="331" t="s">
        <v>73</v>
      </c>
      <c r="W100" s="331" t="s">
        <v>73</v>
      </c>
    </row>
    <row r="101">
      <c r="A101" s="429">
        <v>93.0</v>
      </c>
      <c r="B101" s="429">
        <v>900093.0</v>
      </c>
      <c r="C101" s="456" t="s">
        <v>7527</v>
      </c>
      <c r="D101" s="431" t="s">
        <v>71</v>
      </c>
      <c r="E101" s="469"/>
      <c r="F101" s="470">
        <v>0.0</v>
      </c>
      <c r="G101" s="470">
        <f t="shared" si="4"/>
        <v>0</v>
      </c>
      <c r="H101" s="228" t="s">
        <v>1238</v>
      </c>
      <c r="I101" s="471" t="s">
        <v>7519</v>
      </c>
      <c r="J101" s="432" t="b">
        <v>1</v>
      </c>
      <c r="K101" s="432" t="b">
        <v>0</v>
      </c>
      <c r="L101" s="432" t="b">
        <v>1</v>
      </c>
      <c r="M101" s="432" t="b">
        <v>0</v>
      </c>
      <c r="N101" s="432" t="b">
        <v>0</v>
      </c>
      <c r="O101" s="432" t="b">
        <v>0</v>
      </c>
      <c r="P101" s="432" t="b">
        <v>0</v>
      </c>
      <c r="Q101" s="432" t="b">
        <v>0</v>
      </c>
      <c r="R101" s="432" t="b">
        <v>0</v>
      </c>
      <c r="S101" s="432" t="b">
        <v>0</v>
      </c>
      <c r="T101" s="432" t="b">
        <v>0</v>
      </c>
      <c r="U101" s="432" t="b">
        <v>0</v>
      </c>
      <c r="V101" s="432" t="b">
        <v>0</v>
      </c>
      <c r="W101" s="432" t="b">
        <v>0</v>
      </c>
    </row>
    <row r="102">
      <c r="A102" s="433">
        <v>94.0</v>
      </c>
      <c r="B102" s="433">
        <v>900094.0</v>
      </c>
      <c r="C102" s="457" t="s">
        <v>7528</v>
      </c>
      <c r="D102" s="435" t="s">
        <v>71</v>
      </c>
      <c r="E102" s="335"/>
      <c r="F102" s="347">
        <v>0.0</v>
      </c>
      <c r="G102" s="347">
        <f t="shared" si="4"/>
        <v>0</v>
      </c>
      <c r="H102" s="230" t="s">
        <v>1839</v>
      </c>
      <c r="I102" s="473" t="s">
        <v>7519</v>
      </c>
      <c r="J102" s="331" t="b">
        <v>0</v>
      </c>
      <c r="K102" s="331" t="b">
        <v>0</v>
      </c>
      <c r="L102" s="331" t="b">
        <v>0</v>
      </c>
      <c r="M102" s="331" t="b">
        <v>0</v>
      </c>
      <c r="N102" s="331" t="b">
        <v>0</v>
      </c>
      <c r="O102" s="331" t="b">
        <v>0</v>
      </c>
      <c r="P102" s="331" t="b">
        <v>0</v>
      </c>
      <c r="Q102" s="331" t="b">
        <v>0</v>
      </c>
      <c r="R102" s="331" t="b">
        <v>0</v>
      </c>
      <c r="S102" s="331" t="b">
        <v>0</v>
      </c>
      <c r="T102" s="331" t="b">
        <v>0</v>
      </c>
      <c r="U102" s="331" t="b">
        <v>0</v>
      </c>
      <c r="V102" s="331" t="b">
        <v>0</v>
      </c>
      <c r="W102" s="331" t="b">
        <v>0</v>
      </c>
    </row>
    <row r="103">
      <c r="A103" s="338">
        <v>95.0</v>
      </c>
      <c r="B103" s="338">
        <v>900095.0</v>
      </c>
      <c r="C103" s="339" t="s">
        <v>3288</v>
      </c>
      <c r="D103" s="340" t="s">
        <v>73</v>
      </c>
      <c r="E103" s="469">
        <v>67432.0</v>
      </c>
      <c r="F103" s="469">
        <v>67432.0</v>
      </c>
      <c r="G103" s="470">
        <f t="shared" si="4"/>
        <v>0</v>
      </c>
      <c r="H103" s="228" t="s">
        <v>1575</v>
      </c>
      <c r="I103" s="471" t="s">
        <v>7512</v>
      </c>
      <c r="J103" s="432" t="b">
        <v>0</v>
      </c>
      <c r="K103" s="432" t="b">
        <v>0</v>
      </c>
      <c r="L103" s="432" t="b">
        <v>0</v>
      </c>
      <c r="M103" s="432" t="b">
        <v>1</v>
      </c>
      <c r="N103" s="432" t="b">
        <v>1</v>
      </c>
      <c r="O103" s="432" t="b">
        <v>0</v>
      </c>
      <c r="P103" s="432" t="b">
        <v>0</v>
      </c>
      <c r="Q103" s="432" t="b">
        <v>0</v>
      </c>
      <c r="R103" s="432" t="b">
        <v>0</v>
      </c>
      <c r="S103" s="432" t="b">
        <v>0</v>
      </c>
      <c r="T103" s="432" t="b">
        <v>0</v>
      </c>
      <c r="U103" s="432" t="b">
        <v>0</v>
      </c>
      <c r="V103" s="432" t="b">
        <v>0</v>
      </c>
      <c r="W103" s="432" t="s">
        <v>73</v>
      </c>
    </row>
    <row r="104">
      <c r="A104" s="338">
        <v>96.0</v>
      </c>
      <c r="B104" s="338">
        <v>900096.0</v>
      </c>
      <c r="C104" s="339" t="s">
        <v>3695</v>
      </c>
      <c r="D104" s="340" t="s">
        <v>73</v>
      </c>
      <c r="E104" s="335">
        <v>90000.0</v>
      </c>
      <c r="F104" s="335">
        <v>90000.0</v>
      </c>
      <c r="G104" s="347">
        <f t="shared" si="4"/>
        <v>0</v>
      </c>
      <c r="H104" s="230" t="s">
        <v>3696</v>
      </c>
      <c r="I104" s="473" t="s">
        <v>7512</v>
      </c>
      <c r="J104" s="331" t="b">
        <v>1</v>
      </c>
      <c r="K104" s="331" t="b">
        <v>1</v>
      </c>
      <c r="L104" s="331" t="b">
        <v>1</v>
      </c>
      <c r="M104" s="331" t="b">
        <v>1</v>
      </c>
      <c r="N104" s="331" t="b">
        <v>1</v>
      </c>
      <c r="O104" s="331" t="b">
        <v>1</v>
      </c>
      <c r="P104" s="331" t="b">
        <v>1</v>
      </c>
      <c r="Q104" s="331" t="b">
        <v>1</v>
      </c>
      <c r="R104" s="331" t="b">
        <v>1</v>
      </c>
      <c r="S104" s="331" t="b">
        <v>0</v>
      </c>
      <c r="T104" s="331" t="b">
        <v>1</v>
      </c>
      <c r="U104" s="331" t="b">
        <v>0</v>
      </c>
      <c r="V104" s="331" t="b">
        <v>0</v>
      </c>
      <c r="W104" s="331" t="b">
        <v>0</v>
      </c>
    </row>
    <row r="105">
      <c r="A105" s="338">
        <v>97.0</v>
      </c>
      <c r="B105" s="338">
        <v>900097.0</v>
      </c>
      <c r="C105" s="339" t="s">
        <v>4683</v>
      </c>
      <c r="D105" s="312" t="s">
        <v>4642</v>
      </c>
      <c r="E105" s="469">
        <v>15000.0</v>
      </c>
      <c r="F105" s="470">
        <v>7500.0</v>
      </c>
      <c r="G105" s="470">
        <f t="shared" si="4"/>
        <v>7500</v>
      </c>
      <c r="H105" s="228" t="s">
        <v>478</v>
      </c>
      <c r="I105" s="471" t="s">
        <v>7513</v>
      </c>
      <c r="J105" s="432" t="b">
        <v>0</v>
      </c>
      <c r="K105" s="432" t="b">
        <v>0</v>
      </c>
      <c r="L105" s="432" t="b">
        <v>0</v>
      </c>
      <c r="M105" s="432" t="b">
        <v>0</v>
      </c>
      <c r="N105" s="432" t="b">
        <v>0</v>
      </c>
      <c r="O105" s="432" t="b">
        <v>0</v>
      </c>
      <c r="P105" s="432" t="b">
        <v>0</v>
      </c>
      <c r="Q105" s="432" t="b">
        <v>0</v>
      </c>
      <c r="R105" s="432" t="b">
        <v>0</v>
      </c>
      <c r="S105" s="432" t="b">
        <v>0</v>
      </c>
      <c r="T105" s="432" t="b">
        <v>0</v>
      </c>
      <c r="U105" s="432" t="b">
        <v>0</v>
      </c>
      <c r="V105" s="432" t="b">
        <v>0</v>
      </c>
      <c r="W105" s="432" t="b">
        <v>0</v>
      </c>
    </row>
    <row r="106">
      <c r="A106" s="128">
        <v>98.0</v>
      </c>
      <c r="B106" s="128">
        <v>900098.0</v>
      </c>
      <c r="C106" s="242" t="s">
        <v>2061</v>
      </c>
      <c r="D106" s="472" t="s">
        <v>73</v>
      </c>
      <c r="E106" s="335">
        <v>97600.0</v>
      </c>
      <c r="F106" s="347">
        <v>97600.0</v>
      </c>
      <c r="G106" s="347">
        <f t="shared" si="4"/>
        <v>0</v>
      </c>
      <c r="H106" s="230" t="s">
        <v>2062</v>
      </c>
      <c r="I106" s="473" t="s">
        <v>7513</v>
      </c>
      <c r="J106" s="331" t="b">
        <v>0</v>
      </c>
      <c r="K106" s="331" t="b">
        <v>0</v>
      </c>
      <c r="L106" s="331" t="b">
        <v>0</v>
      </c>
      <c r="M106" s="331" t="s">
        <v>73</v>
      </c>
      <c r="N106" s="331" t="s">
        <v>73</v>
      </c>
      <c r="O106" s="331" t="s">
        <v>73</v>
      </c>
      <c r="P106" s="331" t="s">
        <v>73</v>
      </c>
      <c r="Q106" s="331" t="s">
        <v>73</v>
      </c>
      <c r="R106" s="331" t="s">
        <v>73</v>
      </c>
      <c r="S106" s="331" t="s">
        <v>73</v>
      </c>
      <c r="T106" s="331" t="s">
        <v>73</v>
      </c>
      <c r="U106" s="331" t="s">
        <v>73</v>
      </c>
      <c r="V106" s="331" t="s">
        <v>73</v>
      </c>
      <c r="W106" s="331" t="s">
        <v>73</v>
      </c>
    </row>
    <row r="107">
      <c r="A107" s="128">
        <v>99.0</v>
      </c>
      <c r="B107" s="128">
        <v>900099.0</v>
      </c>
      <c r="C107" s="242" t="s">
        <v>2332</v>
      </c>
      <c r="D107" s="472" t="s">
        <v>73</v>
      </c>
      <c r="E107" s="469">
        <v>16000.0</v>
      </c>
      <c r="F107" s="470">
        <v>16000.0</v>
      </c>
      <c r="G107" s="470">
        <f t="shared" si="4"/>
        <v>0</v>
      </c>
      <c r="H107" s="228" t="s">
        <v>2333</v>
      </c>
      <c r="I107" s="471" t="s">
        <v>7513</v>
      </c>
      <c r="J107" s="432" t="b">
        <v>1</v>
      </c>
      <c r="K107" s="432" t="b">
        <v>1</v>
      </c>
      <c r="L107" s="432" t="b">
        <v>1</v>
      </c>
      <c r="M107" s="432" t="b">
        <v>0</v>
      </c>
      <c r="N107" s="432" t="b">
        <v>0</v>
      </c>
      <c r="O107" s="432" t="s">
        <v>73</v>
      </c>
      <c r="P107" s="432" t="s">
        <v>73</v>
      </c>
      <c r="Q107" s="432" t="s">
        <v>73</v>
      </c>
      <c r="R107" s="432" t="s">
        <v>73</v>
      </c>
      <c r="S107" s="432" t="s">
        <v>73</v>
      </c>
      <c r="T107" s="432" t="s">
        <v>73</v>
      </c>
      <c r="U107" s="432" t="s">
        <v>73</v>
      </c>
      <c r="V107" s="432" t="s">
        <v>73</v>
      </c>
      <c r="W107" s="432" t="s">
        <v>73</v>
      </c>
    </row>
    <row r="108">
      <c r="A108" s="338">
        <v>100.0</v>
      </c>
      <c r="B108" s="338">
        <v>900100.0</v>
      </c>
      <c r="C108" s="485" t="s">
        <v>3498</v>
      </c>
      <c r="D108" s="472" t="s">
        <v>73</v>
      </c>
      <c r="E108" s="335">
        <v>9800.0</v>
      </c>
      <c r="F108" s="335">
        <v>9800.0</v>
      </c>
      <c r="G108" s="347">
        <f t="shared" si="4"/>
        <v>0</v>
      </c>
      <c r="H108" s="230" t="s">
        <v>552</v>
      </c>
      <c r="I108" s="473" t="s">
        <v>7521</v>
      </c>
      <c r="J108" s="331" t="b">
        <v>0</v>
      </c>
      <c r="K108" s="331" t="b">
        <v>0</v>
      </c>
      <c r="L108" s="331" t="b">
        <v>0</v>
      </c>
      <c r="M108" s="331" t="b">
        <v>0</v>
      </c>
      <c r="N108" s="331" t="b">
        <v>0</v>
      </c>
      <c r="O108" s="331" t="b">
        <v>0</v>
      </c>
      <c r="P108" s="331" t="b">
        <v>0</v>
      </c>
      <c r="Q108" s="331" t="b">
        <v>0</v>
      </c>
      <c r="R108" s="331" t="b">
        <v>0</v>
      </c>
      <c r="S108" s="331" t="b">
        <v>1</v>
      </c>
      <c r="T108" s="331" t="b">
        <v>0</v>
      </c>
      <c r="U108" s="331" t="b">
        <v>0</v>
      </c>
      <c r="V108" s="331" t="b">
        <v>1</v>
      </c>
      <c r="W108" s="331" t="b">
        <v>0</v>
      </c>
    </row>
    <row r="109">
      <c r="A109" s="338">
        <v>101.0</v>
      </c>
      <c r="B109" s="338">
        <v>900101.0</v>
      </c>
      <c r="C109" s="339" t="s">
        <v>5108</v>
      </c>
      <c r="D109" s="312" t="s">
        <v>4642</v>
      </c>
      <c r="E109" s="469">
        <v>95320.0</v>
      </c>
      <c r="F109" s="470">
        <v>93200.13</v>
      </c>
      <c r="G109" s="470">
        <f t="shared" si="4"/>
        <v>2119.87</v>
      </c>
      <c r="H109" s="228" t="s">
        <v>5109</v>
      </c>
      <c r="I109" s="471" t="s">
        <v>7513</v>
      </c>
      <c r="J109" s="432" t="b">
        <v>1</v>
      </c>
      <c r="K109" s="432" t="b">
        <v>1</v>
      </c>
      <c r="L109" s="432" t="b">
        <v>1</v>
      </c>
      <c r="M109" s="432" t="b">
        <v>1</v>
      </c>
      <c r="N109" s="432" t="b">
        <v>1</v>
      </c>
      <c r="O109" s="432" t="b">
        <v>0</v>
      </c>
      <c r="P109" s="432" t="b">
        <v>0</v>
      </c>
      <c r="Q109" s="432" t="b">
        <v>0</v>
      </c>
      <c r="R109" s="432" t="b">
        <v>0</v>
      </c>
      <c r="S109" s="432" t="b">
        <v>0</v>
      </c>
      <c r="T109" s="432" t="b">
        <v>0</v>
      </c>
      <c r="U109" s="432" t="b">
        <v>0</v>
      </c>
      <c r="V109" s="432" t="b">
        <v>0</v>
      </c>
      <c r="W109" s="432" t="b">
        <v>0</v>
      </c>
    </row>
    <row r="110">
      <c r="A110" s="338">
        <v>102.0</v>
      </c>
      <c r="B110" s="338">
        <v>900102.0</v>
      </c>
      <c r="C110" s="339" t="s">
        <v>4876</v>
      </c>
      <c r="D110" s="340" t="s">
        <v>73</v>
      </c>
      <c r="E110" s="335">
        <v>90000.0</v>
      </c>
      <c r="F110" s="335">
        <v>90000.0</v>
      </c>
      <c r="G110" s="347">
        <f t="shared" si="4"/>
        <v>0</v>
      </c>
      <c r="H110" s="230" t="s">
        <v>3696</v>
      </c>
      <c r="I110" s="473" t="s">
        <v>7512</v>
      </c>
      <c r="J110" s="331" t="b">
        <v>1</v>
      </c>
      <c r="K110" s="331" t="b">
        <v>1</v>
      </c>
      <c r="L110" s="331" t="b">
        <v>1</v>
      </c>
      <c r="M110" s="331" t="b">
        <v>1</v>
      </c>
      <c r="N110" s="331" t="b">
        <v>1</v>
      </c>
      <c r="O110" s="331" t="b">
        <v>0</v>
      </c>
      <c r="P110" s="331" t="b">
        <v>0</v>
      </c>
      <c r="Q110" s="331" t="b">
        <v>0</v>
      </c>
      <c r="R110" s="331" t="b">
        <v>0</v>
      </c>
      <c r="S110" s="331" t="b">
        <v>0</v>
      </c>
      <c r="T110" s="331" t="b">
        <v>0</v>
      </c>
      <c r="U110" s="331" t="b">
        <v>1</v>
      </c>
      <c r="V110" s="331" t="b">
        <v>0</v>
      </c>
      <c r="W110" s="331" t="b">
        <v>0</v>
      </c>
    </row>
    <row r="111">
      <c r="A111" s="338">
        <v>103.0</v>
      </c>
      <c r="B111" s="338">
        <v>900103.0</v>
      </c>
      <c r="C111" s="339" t="s">
        <v>3082</v>
      </c>
      <c r="D111" s="472" t="s">
        <v>73</v>
      </c>
      <c r="E111" s="469">
        <v>50000.0</v>
      </c>
      <c r="F111" s="469">
        <v>50000.0</v>
      </c>
      <c r="G111" s="470">
        <f t="shared" si="4"/>
        <v>0</v>
      </c>
      <c r="H111" s="228" t="s">
        <v>102</v>
      </c>
      <c r="I111" s="471" t="s">
        <v>7516</v>
      </c>
      <c r="J111" s="432" t="b">
        <v>1</v>
      </c>
      <c r="K111" s="432" t="b">
        <v>0</v>
      </c>
      <c r="L111" s="432" t="b">
        <v>0</v>
      </c>
      <c r="M111" s="432" t="b">
        <v>1</v>
      </c>
      <c r="N111" s="432" t="b">
        <v>1</v>
      </c>
      <c r="O111" s="432" t="b">
        <v>0</v>
      </c>
      <c r="P111" s="432" t="b">
        <v>1</v>
      </c>
      <c r="Q111" s="432" t="b">
        <v>0</v>
      </c>
      <c r="R111" s="432" t="b">
        <v>1</v>
      </c>
      <c r="S111" s="432" t="b">
        <v>0</v>
      </c>
      <c r="T111" s="432" t="b">
        <v>0</v>
      </c>
      <c r="U111" s="474" t="s">
        <v>73</v>
      </c>
      <c r="V111" s="432" t="s">
        <v>73</v>
      </c>
      <c r="W111" s="432" t="s">
        <v>73</v>
      </c>
    </row>
    <row r="112">
      <c r="A112" s="338">
        <v>104.0</v>
      </c>
      <c r="B112" s="338">
        <v>900104.0</v>
      </c>
      <c r="C112" s="339" t="s">
        <v>2589</v>
      </c>
      <c r="D112" s="472" t="s">
        <v>73</v>
      </c>
      <c r="E112" s="335">
        <v>19000.0</v>
      </c>
      <c r="F112" s="347">
        <v>19000.0</v>
      </c>
      <c r="G112" s="347">
        <f t="shared" si="4"/>
        <v>0</v>
      </c>
      <c r="H112" s="230" t="s">
        <v>2590</v>
      </c>
      <c r="I112" s="473" t="s">
        <v>7512</v>
      </c>
      <c r="J112" s="331" t="b">
        <v>1</v>
      </c>
      <c r="K112" s="331" t="b">
        <v>0</v>
      </c>
      <c r="L112" s="331" t="b">
        <v>1</v>
      </c>
      <c r="M112" s="331" t="b">
        <v>0</v>
      </c>
      <c r="N112" s="331" t="b">
        <v>1</v>
      </c>
      <c r="O112" s="331" t="b">
        <v>0</v>
      </c>
      <c r="P112" s="331" t="b">
        <v>1</v>
      </c>
      <c r="Q112" s="331" t="s">
        <v>73</v>
      </c>
      <c r="R112" s="331" t="s">
        <v>73</v>
      </c>
      <c r="S112" s="331" t="s">
        <v>73</v>
      </c>
      <c r="T112" s="331" t="s">
        <v>73</v>
      </c>
      <c r="U112" s="331" t="s">
        <v>73</v>
      </c>
      <c r="V112" s="331" t="s">
        <v>73</v>
      </c>
      <c r="W112" s="331" t="s">
        <v>73</v>
      </c>
    </row>
    <row r="113">
      <c r="A113" s="338">
        <v>105.0</v>
      </c>
      <c r="B113" s="338">
        <v>900105.0</v>
      </c>
      <c r="C113" s="339" t="s">
        <v>993</v>
      </c>
      <c r="D113" s="312" t="s">
        <v>4642</v>
      </c>
      <c r="E113" s="469">
        <v>15000.0</v>
      </c>
      <c r="F113" s="470">
        <v>3187.5</v>
      </c>
      <c r="G113" s="470">
        <f t="shared" si="4"/>
        <v>11812.5</v>
      </c>
      <c r="H113" s="228" t="s">
        <v>402</v>
      </c>
      <c r="I113" s="471" t="s">
        <v>7516</v>
      </c>
      <c r="J113" s="432" t="b">
        <v>1</v>
      </c>
      <c r="K113" s="432" t="b">
        <v>0</v>
      </c>
      <c r="L113" s="432" t="b">
        <v>0</v>
      </c>
      <c r="M113" s="432" t="b">
        <v>0</v>
      </c>
      <c r="N113" s="432" t="b">
        <v>0</v>
      </c>
      <c r="O113" s="432" t="b">
        <v>0</v>
      </c>
      <c r="P113" s="432" t="b">
        <v>0</v>
      </c>
      <c r="Q113" s="432" t="b">
        <v>0</v>
      </c>
      <c r="R113" s="432" t="b">
        <v>0</v>
      </c>
      <c r="S113" s="432" t="b">
        <v>0</v>
      </c>
      <c r="T113" s="432" t="b">
        <v>0</v>
      </c>
      <c r="U113" s="432" t="b">
        <v>0</v>
      </c>
      <c r="V113" s="432" t="b">
        <v>0</v>
      </c>
      <c r="W113" s="432" t="b">
        <v>0</v>
      </c>
    </row>
    <row r="114">
      <c r="A114" s="338">
        <v>106.0</v>
      </c>
      <c r="B114" s="338">
        <v>900106.0</v>
      </c>
      <c r="C114" s="339" t="s">
        <v>3492</v>
      </c>
      <c r="D114" s="472" t="s">
        <v>73</v>
      </c>
      <c r="E114" s="335">
        <v>15000.0</v>
      </c>
      <c r="F114" s="335">
        <v>15000.0</v>
      </c>
      <c r="G114" s="347">
        <f t="shared" si="4"/>
        <v>0</v>
      </c>
      <c r="H114" s="230" t="s">
        <v>102</v>
      </c>
      <c r="I114" s="473" t="s">
        <v>7512</v>
      </c>
      <c r="J114" s="331" t="b">
        <v>1</v>
      </c>
      <c r="K114" s="331" t="b">
        <v>0</v>
      </c>
      <c r="L114" s="331" t="b">
        <v>1</v>
      </c>
      <c r="M114" s="331" t="b">
        <v>0</v>
      </c>
      <c r="N114" s="331" t="b">
        <v>0</v>
      </c>
      <c r="O114" s="331" t="b">
        <v>0</v>
      </c>
      <c r="P114" s="331" t="b">
        <v>0</v>
      </c>
      <c r="Q114" s="331" t="b">
        <v>0</v>
      </c>
      <c r="R114" s="331" t="b">
        <v>0</v>
      </c>
      <c r="S114" s="331" t="b">
        <v>0</v>
      </c>
      <c r="T114" s="331" t="b">
        <v>0</v>
      </c>
      <c r="U114" s="331" t="b">
        <v>0</v>
      </c>
      <c r="V114" s="331" t="b">
        <v>0</v>
      </c>
      <c r="W114" s="331" t="b">
        <v>0</v>
      </c>
    </row>
    <row r="115">
      <c r="A115" s="128">
        <v>107.0</v>
      </c>
      <c r="B115" s="128">
        <v>900107.0</v>
      </c>
      <c r="C115" s="242" t="s">
        <v>2071</v>
      </c>
      <c r="D115" s="472" t="s">
        <v>73</v>
      </c>
      <c r="E115" s="469">
        <v>5000.0</v>
      </c>
      <c r="F115" s="470">
        <v>5000.0</v>
      </c>
      <c r="G115" s="470">
        <f t="shared" si="4"/>
        <v>0</v>
      </c>
      <c r="H115" s="228" t="s">
        <v>2072</v>
      </c>
      <c r="I115" s="471" t="s">
        <v>7520</v>
      </c>
      <c r="J115" s="432" t="b">
        <v>1</v>
      </c>
      <c r="K115" s="432" t="b">
        <v>1</v>
      </c>
      <c r="L115" s="432" t="b">
        <v>0</v>
      </c>
      <c r="M115" s="432" t="s">
        <v>73</v>
      </c>
      <c r="N115" s="432" t="s">
        <v>73</v>
      </c>
      <c r="O115" s="432" t="s">
        <v>73</v>
      </c>
      <c r="P115" s="432" t="s">
        <v>73</v>
      </c>
      <c r="Q115" s="432" t="s">
        <v>73</v>
      </c>
      <c r="R115" s="432" t="s">
        <v>73</v>
      </c>
      <c r="S115" s="432" t="s">
        <v>73</v>
      </c>
      <c r="T115" s="432" t="s">
        <v>73</v>
      </c>
      <c r="U115" s="432" t="s">
        <v>73</v>
      </c>
      <c r="V115" s="432" t="s">
        <v>73</v>
      </c>
      <c r="W115" s="432" t="s">
        <v>73</v>
      </c>
    </row>
    <row r="116">
      <c r="A116" s="128">
        <v>108.0</v>
      </c>
      <c r="B116" s="128">
        <v>900108.0</v>
      </c>
      <c r="C116" s="242" t="s">
        <v>1545</v>
      </c>
      <c r="D116" s="472" t="s">
        <v>73</v>
      </c>
      <c r="E116" s="335">
        <v>42150.0</v>
      </c>
      <c r="F116" s="347">
        <v>42150.0</v>
      </c>
      <c r="G116" s="347">
        <f t="shared" si="4"/>
        <v>0</v>
      </c>
      <c r="H116" s="230" t="s">
        <v>1546</v>
      </c>
      <c r="I116" s="473" t="s">
        <v>7515</v>
      </c>
      <c r="J116" s="474" t="s">
        <v>73</v>
      </c>
      <c r="K116" s="474"/>
      <c r="L116" s="474"/>
      <c r="M116" s="331" t="s">
        <v>73</v>
      </c>
      <c r="N116" s="331" t="s">
        <v>73</v>
      </c>
      <c r="O116" s="331" t="s">
        <v>73</v>
      </c>
      <c r="P116" s="331" t="s">
        <v>73</v>
      </c>
      <c r="Q116" s="331" t="s">
        <v>73</v>
      </c>
      <c r="R116" s="331" t="s">
        <v>73</v>
      </c>
      <c r="S116" s="331" t="s">
        <v>73</v>
      </c>
      <c r="T116" s="331" t="s">
        <v>73</v>
      </c>
      <c r="U116" s="331" t="s">
        <v>73</v>
      </c>
      <c r="V116" s="331" t="s">
        <v>73</v>
      </c>
      <c r="W116" s="331" t="s">
        <v>73</v>
      </c>
    </row>
    <row r="117">
      <c r="A117" s="338">
        <v>109.0</v>
      </c>
      <c r="B117" s="338">
        <v>900109.0</v>
      </c>
      <c r="C117" s="339" t="s">
        <v>5717</v>
      </c>
      <c r="D117" s="312" t="s">
        <v>4642</v>
      </c>
      <c r="E117" s="469">
        <v>80000.0</v>
      </c>
      <c r="F117" s="470">
        <v>20000.0</v>
      </c>
      <c r="G117" s="470">
        <f t="shared" si="4"/>
        <v>60000</v>
      </c>
      <c r="H117" s="228" t="s">
        <v>5718</v>
      </c>
      <c r="I117" s="471" t="s">
        <v>7513</v>
      </c>
      <c r="J117" s="432" t="b">
        <v>1</v>
      </c>
      <c r="K117" s="432" t="b">
        <v>0</v>
      </c>
      <c r="L117" s="432" t="b">
        <v>1</v>
      </c>
      <c r="M117" s="432" t="b">
        <v>0</v>
      </c>
      <c r="N117" s="432" t="b">
        <v>0</v>
      </c>
      <c r="O117" s="432" t="b">
        <v>0</v>
      </c>
      <c r="P117" s="432" t="b">
        <v>0</v>
      </c>
      <c r="Q117" s="432" t="b">
        <v>0</v>
      </c>
      <c r="R117" s="432" t="b">
        <v>0</v>
      </c>
      <c r="S117" s="432" t="b">
        <v>0</v>
      </c>
      <c r="T117" s="432" t="b">
        <v>0</v>
      </c>
      <c r="U117" s="432" t="b">
        <v>0</v>
      </c>
      <c r="V117" s="432" t="b">
        <v>0</v>
      </c>
      <c r="W117" s="432" t="b">
        <v>0</v>
      </c>
    </row>
    <row r="118">
      <c r="A118" s="128">
        <v>110.0</v>
      </c>
      <c r="B118" s="128">
        <v>900110.0</v>
      </c>
      <c r="C118" s="242" t="s">
        <v>2006</v>
      </c>
      <c r="D118" s="472" t="s">
        <v>73</v>
      </c>
      <c r="E118" s="335">
        <v>4450.0</v>
      </c>
      <c r="F118" s="347">
        <v>4450.0</v>
      </c>
      <c r="G118" s="347">
        <f t="shared" si="4"/>
        <v>0</v>
      </c>
      <c r="H118" s="230" t="s">
        <v>2007</v>
      </c>
      <c r="I118" s="473" t="s">
        <v>7522</v>
      </c>
      <c r="J118" s="331" t="b">
        <v>1</v>
      </c>
      <c r="K118" s="331" t="b">
        <v>1</v>
      </c>
      <c r="L118" s="331" t="b">
        <v>1</v>
      </c>
      <c r="M118" s="331" t="s">
        <v>73</v>
      </c>
      <c r="N118" s="331" t="s">
        <v>73</v>
      </c>
      <c r="O118" s="331" t="s">
        <v>73</v>
      </c>
      <c r="P118" s="331" t="s">
        <v>73</v>
      </c>
      <c r="Q118" s="331" t="s">
        <v>73</v>
      </c>
      <c r="R118" s="331" t="s">
        <v>73</v>
      </c>
      <c r="S118" s="331" t="s">
        <v>73</v>
      </c>
      <c r="T118" s="331" t="s">
        <v>73</v>
      </c>
      <c r="U118" s="331" t="s">
        <v>73</v>
      </c>
      <c r="V118" s="331" t="s">
        <v>73</v>
      </c>
      <c r="W118" s="331" t="s">
        <v>73</v>
      </c>
    </row>
    <row r="119">
      <c r="A119" s="128">
        <v>111.0</v>
      </c>
      <c r="B119" s="128">
        <v>900111.0</v>
      </c>
      <c r="C119" s="242" t="s">
        <v>1682</v>
      </c>
      <c r="D119" s="472" t="s">
        <v>73</v>
      </c>
      <c r="E119" s="469">
        <v>5500.0</v>
      </c>
      <c r="F119" s="470">
        <v>5500.0</v>
      </c>
      <c r="G119" s="470">
        <f t="shared" si="4"/>
        <v>0</v>
      </c>
      <c r="H119" s="228" t="s">
        <v>1067</v>
      </c>
      <c r="I119" s="471" t="s">
        <v>7522</v>
      </c>
      <c r="J119" s="432" t="b">
        <v>1</v>
      </c>
      <c r="K119" s="432" t="b">
        <v>1</v>
      </c>
      <c r="L119" s="474" t="s">
        <v>73</v>
      </c>
      <c r="M119" s="432" t="s">
        <v>73</v>
      </c>
      <c r="N119" s="432" t="s">
        <v>73</v>
      </c>
      <c r="O119" s="432" t="s">
        <v>73</v>
      </c>
      <c r="P119" s="432" t="s">
        <v>73</v>
      </c>
      <c r="Q119" s="432" t="s">
        <v>73</v>
      </c>
      <c r="R119" s="432" t="s">
        <v>73</v>
      </c>
      <c r="S119" s="432" t="s">
        <v>73</v>
      </c>
      <c r="T119" s="432" t="s">
        <v>73</v>
      </c>
      <c r="U119" s="432" t="s">
        <v>73</v>
      </c>
      <c r="V119" s="432" t="s">
        <v>73</v>
      </c>
      <c r="W119" s="432" t="s">
        <v>73</v>
      </c>
    </row>
    <row r="120">
      <c r="A120" s="338">
        <v>112.0</v>
      </c>
      <c r="B120" s="338">
        <v>900112.0</v>
      </c>
      <c r="C120" s="339" t="s">
        <v>5719</v>
      </c>
      <c r="D120" s="312" t="s">
        <v>4642</v>
      </c>
      <c r="E120" s="335">
        <v>26700.0</v>
      </c>
      <c r="F120" s="347">
        <v>17800.0</v>
      </c>
      <c r="G120" s="347">
        <f t="shared" si="4"/>
        <v>8900</v>
      </c>
      <c r="H120" s="230" t="s">
        <v>5720</v>
      </c>
      <c r="I120" s="473" t="s">
        <v>7514</v>
      </c>
      <c r="J120" s="331" t="b">
        <v>0</v>
      </c>
      <c r="K120" s="331" t="b">
        <v>0</v>
      </c>
      <c r="L120" s="331" t="b">
        <v>0</v>
      </c>
      <c r="M120" s="331" t="b">
        <v>0</v>
      </c>
      <c r="N120" s="331" t="b">
        <v>1</v>
      </c>
      <c r="O120" s="331" t="b">
        <v>0</v>
      </c>
      <c r="P120" s="331" t="b">
        <v>0</v>
      </c>
      <c r="Q120" s="331" t="b">
        <v>0</v>
      </c>
      <c r="R120" s="331" t="b">
        <v>0</v>
      </c>
      <c r="S120" s="331" t="b">
        <v>0</v>
      </c>
      <c r="T120" s="331" t="b">
        <v>0</v>
      </c>
      <c r="U120" s="331" t="b">
        <v>0</v>
      </c>
      <c r="V120" s="331" t="b">
        <v>0</v>
      </c>
      <c r="W120" s="331" t="b">
        <v>0</v>
      </c>
    </row>
    <row r="121">
      <c r="A121" s="128">
        <v>113.0</v>
      </c>
      <c r="B121" s="128">
        <v>900113.0</v>
      </c>
      <c r="C121" s="242" t="s">
        <v>2232</v>
      </c>
      <c r="D121" s="472" t="s">
        <v>73</v>
      </c>
      <c r="E121" s="469">
        <v>119000.0</v>
      </c>
      <c r="F121" s="470">
        <v>119000.0</v>
      </c>
      <c r="G121" s="470">
        <f t="shared" si="4"/>
        <v>0</v>
      </c>
      <c r="H121" s="228" t="s">
        <v>514</v>
      </c>
      <c r="I121" s="471" t="s">
        <v>7515</v>
      </c>
      <c r="J121" s="432" t="b">
        <v>1</v>
      </c>
      <c r="K121" s="432" t="b">
        <v>1</v>
      </c>
      <c r="L121" s="432" t="b">
        <v>1</v>
      </c>
      <c r="M121" s="432" t="b">
        <v>1</v>
      </c>
      <c r="N121" s="432" t="b">
        <v>1</v>
      </c>
      <c r="O121" s="432" t="s">
        <v>73</v>
      </c>
      <c r="P121" s="432" t="s">
        <v>73</v>
      </c>
      <c r="Q121" s="432" t="s">
        <v>73</v>
      </c>
      <c r="R121" s="432" t="s">
        <v>73</v>
      </c>
      <c r="S121" s="432" t="s">
        <v>73</v>
      </c>
      <c r="T121" s="432" t="s">
        <v>73</v>
      </c>
      <c r="U121" s="432" t="s">
        <v>73</v>
      </c>
      <c r="V121" s="432" t="s">
        <v>73</v>
      </c>
      <c r="W121" s="432" t="s">
        <v>73</v>
      </c>
    </row>
    <row r="122">
      <c r="A122" s="338">
        <v>114.0</v>
      </c>
      <c r="B122" s="338">
        <v>900114.0</v>
      </c>
      <c r="C122" s="339" t="s">
        <v>2988</v>
      </c>
      <c r="D122" s="472" t="s">
        <v>73</v>
      </c>
      <c r="E122" s="335">
        <v>37600.0</v>
      </c>
      <c r="F122" s="347">
        <v>37600.0</v>
      </c>
      <c r="G122" s="347">
        <f t="shared" si="4"/>
        <v>0</v>
      </c>
      <c r="H122" s="230" t="s">
        <v>2989</v>
      </c>
      <c r="I122" s="473" t="s">
        <v>7515</v>
      </c>
      <c r="J122" s="331" t="b">
        <v>1</v>
      </c>
      <c r="K122" s="331" t="b">
        <v>1</v>
      </c>
      <c r="L122" s="331" t="b">
        <v>1</v>
      </c>
      <c r="M122" s="331" t="b">
        <v>1</v>
      </c>
      <c r="N122" s="331" t="b">
        <v>1</v>
      </c>
      <c r="O122" s="331" t="b">
        <v>1</v>
      </c>
      <c r="P122" s="331" t="b">
        <v>1</v>
      </c>
      <c r="Q122" s="331" t="b">
        <v>1</v>
      </c>
      <c r="R122" s="331" t="b">
        <v>1</v>
      </c>
      <c r="S122" s="331" t="b">
        <v>1</v>
      </c>
      <c r="T122" s="474" t="s">
        <v>73</v>
      </c>
      <c r="U122" s="331" t="s">
        <v>73</v>
      </c>
      <c r="V122" s="331" t="s">
        <v>73</v>
      </c>
      <c r="W122" s="331" t="s">
        <v>73</v>
      </c>
    </row>
    <row r="123">
      <c r="A123" s="338">
        <v>115.0</v>
      </c>
      <c r="B123" s="338">
        <v>900115.0</v>
      </c>
      <c r="C123" s="339" t="s">
        <v>3474</v>
      </c>
      <c r="D123" s="472" t="s">
        <v>73</v>
      </c>
      <c r="E123" s="469">
        <v>155600.0</v>
      </c>
      <c r="F123" s="469">
        <v>155600.0</v>
      </c>
      <c r="G123" s="470">
        <f t="shared" si="4"/>
        <v>0</v>
      </c>
      <c r="H123" s="228" t="s">
        <v>3475</v>
      </c>
      <c r="I123" s="471" t="s">
        <v>7512</v>
      </c>
      <c r="J123" s="432" t="b">
        <v>0</v>
      </c>
      <c r="K123" s="432" t="b">
        <v>0</v>
      </c>
      <c r="L123" s="432" t="b">
        <v>0</v>
      </c>
      <c r="M123" s="432" t="b">
        <v>1</v>
      </c>
      <c r="N123" s="432" t="b">
        <v>1</v>
      </c>
      <c r="O123" s="432" t="b">
        <v>1</v>
      </c>
      <c r="P123" s="432" t="b">
        <v>0</v>
      </c>
      <c r="Q123" s="432" t="b">
        <v>1</v>
      </c>
      <c r="R123" s="432" t="b">
        <v>0</v>
      </c>
      <c r="S123" s="432" t="b">
        <v>0</v>
      </c>
      <c r="T123" s="432" t="b">
        <v>1</v>
      </c>
      <c r="U123" s="432" t="b">
        <v>0</v>
      </c>
      <c r="V123" s="432" t="b">
        <v>0</v>
      </c>
      <c r="W123" s="432" t="b">
        <v>0</v>
      </c>
    </row>
    <row r="124">
      <c r="A124" s="433">
        <v>116.0</v>
      </c>
      <c r="B124" s="433">
        <v>900116.0</v>
      </c>
      <c r="C124" s="457" t="s">
        <v>7529</v>
      </c>
      <c r="D124" s="435" t="s">
        <v>71</v>
      </c>
      <c r="E124" s="335"/>
      <c r="F124" s="347">
        <v>0.0</v>
      </c>
      <c r="G124" s="347">
        <f t="shared" si="4"/>
        <v>0</v>
      </c>
      <c r="H124" s="230" t="s">
        <v>7530</v>
      </c>
      <c r="I124" s="473" t="s">
        <v>7519</v>
      </c>
      <c r="J124" s="331" t="b">
        <v>0</v>
      </c>
      <c r="K124" s="331" t="b">
        <v>0</v>
      </c>
      <c r="L124" s="331" t="b">
        <v>0</v>
      </c>
      <c r="M124" s="331" t="b">
        <v>0</v>
      </c>
      <c r="N124" s="331" t="b">
        <v>0</v>
      </c>
      <c r="O124" s="331" t="b">
        <v>0</v>
      </c>
      <c r="P124" s="331" t="b">
        <v>0</v>
      </c>
      <c r="Q124" s="331" t="b">
        <v>0</v>
      </c>
      <c r="R124" s="331" t="b">
        <v>0</v>
      </c>
      <c r="S124" s="331" t="b">
        <v>0</v>
      </c>
      <c r="T124" s="331" t="b">
        <v>0</v>
      </c>
      <c r="U124" s="331" t="b">
        <v>0</v>
      </c>
      <c r="V124" s="331" t="b">
        <v>0</v>
      </c>
      <c r="W124" s="331" t="b">
        <v>0</v>
      </c>
    </row>
    <row r="125">
      <c r="A125" s="128">
        <v>117.0</v>
      </c>
      <c r="B125" s="128">
        <v>900117.0</v>
      </c>
      <c r="C125" s="242" t="s">
        <v>1052</v>
      </c>
      <c r="D125" s="472" t="s">
        <v>73</v>
      </c>
      <c r="E125" s="469">
        <v>8080.0</v>
      </c>
      <c r="F125" s="470">
        <v>8080.0</v>
      </c>
      <c r="G125" s="470">
        <f t="shared" si="4"/>
        <v>0</v>
      </c>
      <c r="H125" s="228" t="s">
        <v>1053</v>
      </c>
      <c r="I125" s="471" t="s">
        <v>7516</v>
      </c>
      <c r="J125" s="432" t="b">
        <v>1</v>
      </c>
      <c r="K125" s="432" t="b">
        <v>1</v>
      </c>
      <c r="L125" s="474" t="s">
        <v>73</v>
      </c>
      <c r="M125" s="432" t="s">
        <v>73</v>
      </c>
      <c r="N125" s="432" t="s">
        <v>73</v>
      </c>
      <c r="O125" s="432" t="s">
        <v>73</v>
      </c>
      <c r="P125" s="432" t="s">
        <v>73</v>
      </c>
      <c r="Q125" s="432" t="s">
        <v>73</v>
      </c>
      <c r="R125" s="432" t="s">
        <v>73</v>
      </c>
      <c r="S125" s="432" t="s">
        <v>73</v>
      </c>
      <c r="T125" s="432" t="s">
        <v>73</v>
      </c>
      <c r="U125" s="432" t="s">
        <v>73</v>
      </c>
      <c r="V125" s="432" t="s">
        <v>73</v>
      </c>
      <c r="W125" s="432" t="s">
        <v>73</v>
      </c>
    </row>
    <row r="126">
      <c r="A126" s="338">
        <v>118.0</v>
      </c>
      <c r="B126" s="338">
        <v>900118.0</v>
      </c>
      <c r="C126" s="339" t="s">
        <v>2148</v>
      </c>
      <c r="D126" s="472" t="s">
        <v>73</v>
      </c>
      <c r="E126" s="335">
        <v>16080.0</v>
      </c>
      <c r="F126" s="347">
        <v>16080.0</v>
      </c>
      <c r="G126" s="347">
        <f t="shared" si="4"/>
        <v>0</v>
      </c>
      <c r="H126" s="230" t="s">
        <v>1053</v>
      </c>
      <c r="I126" s="473" t="s">
        <v>7516</v>
      </c>
      <c r="J126" s="331" t="b">
        <v>1</v>
      </c>
      <c r="K126" s="331" t="b">
        <v>1</v>
      </c>
      <c r="L126" s="331" t="b">
        <v>1</v>
      </c>
      <c r="M126" s="331" t="b">
        <v>1</v>
      </c>
      <c r="N126" s="331" t="s">
        <v>73</v>
      </c>
      <c r="O126" s="331" t="s">
        <v>73</v>
      </c>
      <c r="P126" s="331" t="s">
        <v>73</v>
      </c>
      <c r="Q126" s="331" t="s">
        <v>73</v>
      </c>
      <c r="R126" s="331" t="s">
        <v>73</v>
      </c>
      <c r="S126" s="331" t="s">
        <v>73</v>
      </c>
      <c r="T126" s="331" t="s">
        <v>73</v>
      </c>
      <c r="U126" s="331" t="s">
        <v>73</v>
      </c>
      <c r="V126" s="331" t="s">
        <v>73</v>
      </c>
      <c r="W126" s="331" t="s">
        <v>73</v>
      </c>
    </row>
    <row r="127">
      <c r="A127" s="338">
        <v>119.0</v>
      </c>
      <c r="B127" s="338">
        <v>900119.0</v>
      </c>
      <c r="C127" s="339" t="s">
        <v>3778</v>
      </c>
      <c r="D127" s="340" t="s">
        <v>73</v>
      </c>
      <c r="E127" s="469">
        <v>23320.0</v>
      </c>
      <c r="F127" s="487">
        <v>23320.0</v>
      </c>
      <c r="G127" s="470">
        <f t="shared" si="4"/>
        <v>0</v>
      </c>
      <c r="H127" s="228" t="s">
        <v>3779</v>
      </c>
      <c r="I127" s="471" t="s">
        <v>7512</v>
      </c>
      <c r="J127" s="432" t="b">
        <v>1</v>
      </c>
      <c r="K127" s="432" t="b">
        <v>0</v>
      </c>
      <c r="L127" s="432" t="b">
        <v>0</v>
      </c>
      <c r="M127" s="432" t="b">
        <v>1</v>
      </c>
      <c r="N127" s="432" t="b">
        <v>0</v>
      </c>
      <c r="O127" s="432" t="b">
        <v>1</v>
      </c>
      <c r="P127" s="432" t="b">
        <v>0</v>
      </c>
      <c r="Q127" s="432" t="b">
        <v>0</v>
      </c>
      <c r="R127" s="432" t="b">
        <v>1</v>
      </c>
      <c r="S127" s="432" t="b">
        <v>0</v>
      </c>
      <c r="T127" s="432" t="b">
        <v>1</v>
      </c>
      <c r="U127" s="432" t="b">
        <v>0</v>
      </c>
      <c r="V127" s="432" t="b">
        <v>0</v>
      </c>
      <c r="W127" s="432" t="b">
        <v>0</v>
      </c>
    </row>
    <row r="128">
      <c r="A128" s="338">
        <v>120.0</v>
      </c>
      <c r="B128" s="338">
        <v>900120.0</v>
      </c>
      <c r="C128" s="339" t="s">
        <v>2772</v>
      </c>
      <c r="D128" s="340" t="s">
        <v>73</v>
      </c>
      <c r="E128" s="335">
        <v>63600.0</v>
      </c>
      <c r="F128" s="347">
        <v>63600.0</v>
      </c>
      <c r="G128" s="347">
        <f t="shared" si="4"/>
        <v>0</v>
      </c>
      <c r="H128" s="230" t="s">
        <v>2472</v>
      </c>
      <c r="I128" s="473" t="s">
        <v>7512</v>
      </c>
      <c r="J128" s="331" t="b">
        <v>1</v>
      </c>
      <c r="K128" s="331" t="b">
        <v>1</v>
      </c>
      <c r="L128" s="331" t="b">
        <v>1</v>
      </c>
      <c r="M128" s="331" t="b">
        <v>1</v>
      </c>
      <c r="N128" s="331" t="b">
        <v>1</v>
      </c>
      <c r="O128" s="331" t="b">
        <v>1</v>
      </c>
      <c r="P128" s="331" t="b">
        <v>1</v>
      </c>
      <c r="Q128" s="331" t="b">
        <v>1</v>
      </c>
      <c r="R128" s="331" t="s">
        <v>73</v>
      </c>
      <c r="S128" s="331" t="s">
        <v>73</v>
      </c>
      <c r="T128" s="331" t="s">
        <v>73</v>
      </c>
      <c r="U128" s="331" t="s">
        <v>73</v>
      </c>
      <c r="V128" s="331" t="s">
        <v>73</v>
      </c>
      <c r="W128" s="331" t="s">
        <v>73</v>
      </c>
    </row>
    <row r="129">
      <c r="A129" s="429">
        <v>121.0</v>
      </c>
      <c r="B129" s="429">
        <v>900121.0</v>
      </c>
      <c r="C129" s="456" t="s">
        <v>7531</v>
      </c>
      <c r="D129" s="431" t="s">
        <v>71</v>
      </c>
      <c r="E129" s="469"/>
      <c r="F129" s="470">
        <v>0.0</v>
      </c>
      <c r="G129" s="470">
        <f t="shared" si="4"/>
        <v>0</v>
      </c>
      <c r="H129" s="228" t="s">
        <v>7532</v>
      </c>
      <c r="I129" s="471" t="s">
        <v>7519</v>
      </c>
      <c r="J129" s="432" t="b">
        <v>1</v>
      </c>
      <c r="K129" s="432" t="b">
        <v>1</v>
      </c>
      <c r="L129" s="432" t="b">
        <v>0</v>
      </c>
      <c r="M129" s="432" t="b">
        <v>0</v>
      </c>
      <c r="N129" s="432" t="b">
        <v>0</v>
      </c>
      <c r="O129" s="432" t="b">
        <v>0</v>
      </c>
      <c r="P129" s="432" t="b">
        <v>0</v>
      </c>
      <c r="Q129" s="432" t="b">
        <v>0</v>
      </c>
      <c r="R129" s="432" t="b">
        <v>0</v>
      </c>
      <c r="S129" s="432" t="b">
        <v>0</v>
      </c>
      <c r="T129" s="432" t="b">
        <v>0</v>
      </c>
      <c r="U129" s="432" t="b">
        <v>0</v>
      </c>
      <c r="V129" s="432" t="b">
        <v>0</v>
      </c>
      <c r="W129" s="432" t="b">
        <v>0</v>
      </c>
    </row>
    <row r="130">
      <c r="A130" s="433">
        <v>122.0</v>
      </c>
      <c r="B130" s="433">
        <v>900122.0</v>
      </c>
      <c r="C130" s="457" t="s">
        <v>7533</v>
      </c>
      <c r="D130" s="435" t="s">
        <v>71</v>
      </c>
      <c r="E130" s="335"/>
      <c r="F130" s="347">
        <v>0.0</v>
      </c>
      <c r="G130" s="347">
        <f t="shared" si="4"/>
        <v>0</v>
      </c>
      <c r="H130" s="230" t="s">
        <v>7534</v>
      </c>
      <c r="I130" s="473" t="s">
        <v>7519</v>
      </c>
      <c r="J130" s="331" t="b">
        <v>1</v>
      </c>
      <c r="K130" s="331" t="b">
        <v>1</v>
      </c>
      <c r="L130" s="331" t="b">
        <v>1</v>
      </c>
      <c r="M130" s="331" t="b">
        <v>0</v>
      </c>
      <c r="N130" s="331" t="b">
        <v>0</v>
      </c>
      <c r="O130" s="331" t="b">
        <v>0</v>
      </c>
      <c r="P130" s="331" t="b">
        <v>0</v>
      </c>
      <c r="Q130" s="331" t="b">
        <v>0</v>
      </c>
      <c r="R130" s="331" t="b">
        <v>0</v>
      </c>
      <c r="S130" s="331" t="b">
        <v>0</v>
      </c>
      <c r="T130" s="331" t="b">
        <v>0</v>
      </c>
      <c r="U130" s="331" t="b">
        <v>0</v>
      </c>
      <c r="V130" s="331" t="b">
        <v>0</v>
      </c>
      <c r="W130" s="331" t="b">
        <v>0</v>
      </c>
    </row>
    <row r="131">
      <c r="A131" s="338">
        <v>123.0</v>
      </c>
      <c r="B131" s="338">
        <v>900123.0</v>
      </c>
      <c r="C131" s="339" t="s">
        <v>2052</v>
      </c>
      <c r="D131" s="472" t="s">
        <v>73</v>
      </c>
      <c r="E131" s="469">
        <v>53600.0</v>
      </c>
      <c r="F131" s="470">
        <v>53600.0</v>
      </c>
      <c r="G131" s="470">
        <f t="shared" si="4"/>
        <v>0</v>
      </c>
      <c r="H131" s="228" t="s">
        <v>1215</v>
      </c>
      <c r="I131" s="471" t="s">
        <v>7521</v>
      </c>
      <c r="J131" s="432" t="b">
        <v>0</v>
      </c>
      <c r="K131" s="432" t="b">
        <v>1</v>
      </c>
      <c r="L131" s="432" t="b">
        <v>1</v>
      </c>
      <c r="M131" s="432" t="s">
        <v>73</v>
      </c>
      <c r="N131" s="432" t="s">
        <v>73</v>
      </c>
      <c r="O131" s="432" t="s">
        <v>73</v>
      </c>
      <c r="P131" s="432" t="s">
        <v>73</v>
      </c>
      <c r="Q131" s="432" t="s">
        <v>73</v>
      </c>
      <c r="R131" s="432" t="s">
        <v>73</v>
      </c>
      <c r="S131" s="432" t="s">
        <v>73</v>
      </c>
      <c r="T131" s="432" t="s">
        <v>73</v>
      </c>
      <c r="U131" s="432" t="s">
        <v>73</v>
      </c>
      <c r="V131" s="432" t="s">
        <v>73</v>
      </c>
      <c r="W131" s="432" t="s">
        <v>73</v>
      </c>
    </row>
    <row r="132">
      <c r="A132" s="128">
        <v>124.0</v>
      </c>
      <c r="B132" s="128">
        <v>900124.0</v>
      </c>
      <c r="C132" s="242" t="s">
        <v>2967</v>
      </c>
      <c r="D132" s="472" t="s">
        <v>73</v>
      </c>
      <c r="E132" s="335">
        <v>4160.0</v>
      </c>
      <c r="F132" s="347">
        <v>4160.0</v>
      </c>
      <c r="G132" s="347">
        <f t="shared" si="4"/>
        <v>0</v>
      </c>
      <c r="H132" s="230" t="s">
        <v>2499</v>
      </c>
      <c r="I132" s="473" t="s">
        <v>7520</v>
      </c>
      <c r="J132" s="331" t="b">
        <v>1</v>
      </c>
      <c r="K132" s="331" t="b">
        <v>0</v>
      </c>
      <c r="L132" s="331" t="b">
        <v>0</v>
      </c>
      <c r="M132" s="331" t="b">
        <v>1</v>
      </c>
      <c r="N132" s="331" t="b">
        <v>1</v>
      </c>
      <c r="O132" s="331" t="b">
        <v>1</v>
      </c>
      <c r="P132" s="331" t="b">
        <v>0</v>
      </c>
      <c r="Q132" s="331" t="b">
        <v>0</v>
      </c>
      <c r="R132" s="331" t="b">
        <v>0</v>
      </c>
      <c r="S132" s="331" t="b">
        <v>0</v>
      </c>
      <c r="T132" s="331" t="s">
        <v>73</v>
      </c>
      <c r="U132" s="331" t="s">
        <v>73</v>
      </c>
      <c r="V132" s="331" t="s">
        <v>73</v>
      </c>
      <c r="W132" s="331" t="s">
        <v>73</v>
      </c>
    </row>
    <row r="133">
      <c r="A133" s="338">
        <v>125.0</v>
      </c>
      <c r="B133" s="338">
        <v>900125.0</v>
      </c>
      <c r="C133" s="339" t="s">
        <v>3285</v>
      </c>
      <c r="D133" s="340" t="s">
        <v>73</v>
      </c>
      <c r="E133" s="469">
        <v>51000.0</v>
      </c>
      <c r="F133" s="469">
        <v>51000.0</v>
      </c>
      <c r="G133" s="470">
        <f t="shared" si="4"/>
        <v>0</v>
      </c>
      <c r="H133" s="228" t="s">
        <v>3132</v>
      </c>
      <c r="I133" s="471" t="s">
        <v>7512</v>
      </c>
      <c r="J133" s="432" t="b">
        <v>1</v>
      </c>
      <c r="K133" s="432" t="b">
        <v>0</v>
      </c>
      <c r="L133" s="432" t="b">
        <v>1</v>
      </c>
      <c r="M133" s="432" t="b">
        <v>1</v>
      </c>
      <c r="N133" s="432" t="b">
        <v>1</v>
      </c>
      <c r="O133" s="432" t="b">
        <v>1</v>
      </c>
      <c r="P133" s="432" t="b">
        <v>0</v>
      </c>
      <c r="Q133" s="432" t="b">
        <v>0</v>
      </c>
      <c r="R133" s="432" t="b">
        <v>0</v>
      </c>
      <c r="S133" s="432" t="b">
        <v>0</v>
      </c>
      <c r="T133" s="432" t="b">
        <v>0</v>
      </c>
      <c r="U133" s="432" t="b">
        <v>0</v>
      </c>
      <c r="V133" s="432" t="b">
        <v>0</v>
      </c>
      <c r="W133" s="432" t="s">
        <v>73</v>
      </c>
    </row>
    <row r="134">
      <c r="A134" s="338">
        <v>126.0</v>
      </c>
      <c r="B134" s="338">
        <v>900126.0</v>
      </c>
      <c r="C134" s="339" t="s">
        <v>5721</v>
      </c>
      <c r="D134" s="312" t="s">
        <v>4642</v>
      </c>
      <c r="E134" s="335">
        <v>50000.0</v>
      </c>
      <c r="F134" s="347">
        <v>16666.67</v>
      </c>
      <c r="G134" s="347">
        <f t="shared" si="4"/>
        <v>33333.33</v>
      </c>
      <c r="H134" s="230" t="s">
        <v>5722</v>
      </c>
      <c r="I134" s="473" t="s">
        <v>7514</v>
      </c>
      <c r="J134" s="331" t="b">
        <v>0</v>
      </c>
      <c r="K134" s="331" t="b">
        <v>0</v>
      </c>
      <c r="L134" s="331" t="b">
        <v>0</v>
      </c>
      <c r="M134" s="331" t="b">
        <v>0</v>
      </c>
      <c r="N134" s="331" t="b">
        <v>0</v>
      </c>
      <c r="O134" s="331" t="b">
        <v>0</v>
      </c>
      <c r="P134" s="331" t="b">
        <v>0</v>
      </c>
      <c r="Q134" s="331" t="b">
        <v>0</v>
      </c>
      <c r="R134" s="331" t="b">
        <v>0</v>
      </c>
      <c r="S134" s="331" t="b">
        <v>0</v>
      </c>
      <c r="T134" s="331" t="b">
        <v>0</v>
      </c>
      <c r="U134" s="331" t="b">
        <v>0</v>
      </c>
      <c r="V134" s="331" t="b">
        <v>0</v>
      </c>
      <c r="W134" s="331" t="b">
        <v>0</v>
      </c>
    </row>
    <row r="135">
      <c r="A135" s="338">
        <v>127.0</v>
      </c>
      <c r="B135" s="338">
        <v>900127.0</v>
      </c>
      <c r="C135" s="339" t="s">
        <v>1778</v>
      </c>
      <c r="D135" s="472" t="s">
        <v>73</v>
      </c>
      <c r="E135" s="469">
        <v>16000.0</v>
      </c>
      <c r="F135" s="470">
        <v>16000.0</v>
      </c>
      <c r="G135" s="470">
        <f t="shared" si="4"/>
        <v>0</v>
      </c>
      <c r="H135" s="228" t="s">
        <v>1003</v>
      </c>
      <c r="I135" s="471" t="s">
        <v>7521</v>
      </c>
      <c r="J135" s="432" t="b">
        <v>1</v>
      </c>
      <c r="K135" s="432" t="b">
        <v>1</v>
      </c>
      <c r="L135" s="474" t="s">
        <v>73</v>
      </c>
      <c r="M135" s="432" t="s">
        <v>73</v>
      </c>
      <c r="N135" s="432" t="s">
        <v>73</v>
      </c>
      <c r="O135" s="432" t="s">
        <v>73</v>
      </c>
      <c r="P135" s="432" t="s">
        <v>73</v>
      </c>
      <c r="Q135" s="432" t="s">
        <v>73</v>
      </c>
      <c r="R135" s="432" t="s">
        <v>73</v>
      </c>
      <c r="S135" s="432" t="s">
        <v>73</v>
      </c>
      <c r="T135" s="432" t="s">
        <v>73</v>
      </c>
      <c r="U135" s="432" t="s">
        <v>73</v>
      </c>
      <c r="V135" s="432" t="s">
        <v>73</v>
      </c>
      <c r="W135" s="432" t="s">
        <v>73</v>
      </c>
    </row>
    <row r="136">
      <c r="A136" s="338">
        <v>128.0</v>
      </c>
      <c r="B136" s="338">
        <v>900128.0</v>
      </c>
      <c r="C136" s="339" t="s">
        <v>2236</v>
      </c>
      <c r="D136" s="472" t="s">
        <v>73</v>
      </c>
      <c r="E136" s="335">
        <v>30000.0</v>
      </c>
      <c r="F136" s="347">
        <v>30000.0</v>
      </c>
      <c r="G136" s="347">
        <f t="shared" si="4"/>
        <v>0</v>
      </c>
      <c r="H136" s="230" t="s">
        <v>2237</v>
      </c>
      <c r="I136" s="473" t="s">
        <v>7516</v>
      </c>
      <c r="J136" s="331" t="b">
        <v>0</v>
      </c>
      <c r="K136" s="331" t="b">
        <v>1</v>
      </c>
      <c r="L136" s="331" t="b">
        <v>0</v>
      </c>
      <c r="M136" s="331" t="b">
        <v>0</v>
      </c>
      <c r="N136" s="331" t="b">
        <v>0</v>
      </c>
      <c r="O136" s="331" t="s">
        <v>73</v>
      </c>
      <c r="P136" s="331" t="s">
        <v>73</v>
      </c>
      <c r="Q136" s="331" t="s">
        <v>73</v>
      </c>
      <c r="R136" s="331" t="s">
        <v>73</v>
      </c>
      <c r="S136" s="331" t="s">
        <v>73</v>
      </c>
      <c r="T136" s="331" t="s">
        <v>73</v>
      </c>
      <c r="U136" s="331" t="s">
        <v>73</v>
      </c>
      <c r="V136" s="331" t="s">
        <v>73</v>
      </c>
      <c r="W136" s="331" t="s">
        <v>73</v>
      </c>
    </row>
    <row r="137">
      <c r="A137" s="338">
        <v>129.0</v>
      </c>
      <c r="B137" s="338">
        <v>900129.0</v>
      </c>
      <c r="C137" s="339" t="s">
        <v>4608</v>
      </c>
      <c r="D137" s="340" t="s">
        <v>73</v>
      </c>
      <c r="E137" s="469">
        <v>125000.0</v>
      </c>
      <c r="F137" s="469">
        <v>125000.0</v>
      </c>
      <c r="G137" s="470">
        <f t="shared" si="4"/>
        <v>0</v>
      </c>
      <c r="H137" s="228" t="s">
        <v>2237</v>
      </c>
      <c r="I137" s="471" t="s">
        <v>7514</v>
      </c>
      <c r="J137" s="432" t="b">
        <v>0</v>
      </c>
      <c r="K137" s="432" t="b">
        <v>1</v>
      </c>
      <c r="L137" s="432" t="b">
        <v>0</v>
      </c>
      <c r="M137" s="432" t="b">
        <v>1</v>
      </c>
      <c r="N137" s="432" t="b">
        <v>1</v>
      </c>
      <c r="O137" s="432" t="b">
        <v>0</v>
      </c>
      <c r="P137" s="432" t="b">
        <v>1</v>
      </c>
      <c r="Q137" s="432" t="b">
        <v>0</v>
      </c>
      <c r="R137" s="432" t="b">
        <v>1</v>
      </c>
      <c r="S137" s="432" t="b">
        <v>0</v>
      </c>
      <c r="T137" s="432" t="b">
        <v>0</v>
      </c>
      <c r="U137" s="432" t="b">
        <v>0</v>
      </c>
      <c r="V137" s="432" t="b">
        <v>0</v>
      </c>
      <c r="W137" s="432" t="b">
        <v>0</v>
      </c>
    </row>
    <row r="138">
      <c r="A138" s="338">
        <v>130.0</v>
      </c>
      <c r="B138" s="338">
        <v>900130.0</v>
      </c>
      <c r="C138" s="339" t="s">
        <v>3033</v>
      </c>
      <c r="D138" s="340" t="s">
        <v>73</v>
      </c>
      <c r="E138" s="335">
        <v>28650.0</v>
      </c>
      <c r="F138" s="335">
        <v>28650.0</v>
      </c>
      <c r="G138" s="347">
        <f t="shared" si="4"/>
        <v>0</v>
      </c>
      <c r="H138" s="230" t="s">
        <v>1998</v>
      </c>
      <c r="I138" s="473" t="s">
        <v>7512</v>
      </c>
      <c r="J138" s="331" t="b">
        <v>1</v>
      </c>
      <c r="K138" s="331" t="b">
        <v>1</v>
      </c>
      <c r="L138" s="331" t="b">
        <v>1</v>
      </c>
      <c r="M138" s="331" t="b">
        <v>1</v>
      </c>
      <c r="N138" s="331" t="b">
        <v>1</v>
      </c>
      <c r="O138" s="331" t="b">
        <v>1</v>
      </c>
      <c r="P138" s="331" t="b">
        <v>0</v>
      </c>
      <c r="Q138" s="331" t="b">
        <v>0</v>
      </c>
      <c r="R138" s="331" t="b">
        <v>0</v>
      </c>
      <c r="S138" s="331" t="b">
        <v>1</v>
      </c>
      <c r="T138" s="331" t="b">
        <v>1</v>
      </c>
      <c r="U138" s="331" t="b">
        <v>1</v>
      </c>
      <c r="V138" s="331" t="s">
        <v>73</v>
      </c>
      <c r="W138" s="331" t="s">
        <v>73</v>
      </c>
    </row>
    <row r="139">
      <c r="A139" s="338">
        <v>131.0</v>
      </c>
      <c r="B139" s="338">
        <v>900131.0</v>
      </c>
      <c r="C139" s="339" t="s">
        <v>3486</v>
      </c>
      <c r="D139" s="340" t="s">
        <v>73</v>
      </c>
      <c r="E139" s="469">
        <v>80000.0</v>
      </c>
      <c r="F139" s="469">
        <v>80000.0</v>
      </c>
      <c r="G139" s="470">
        <f t="shared" si="4"/>
        <v>0</v>
      </c>
      <c r="H139" s="228" t="s">
        <v>2725</v>
      </c>
      <c r="I139" s="471" t="s">
        <v>7512</v>
      </c>
      <c r="J139" s="432" t="b">
        <v>1</v>
      </c>
      <c r="K139" s="432" t="b">
        <v>0</v>
      </c>
      <c r="L139" s="432" t="b">
        <v>1</v>
      </c>
      <c r="M139" s="432" t="b">
        <v>0</v>
      </c>
      <c r="N139" s="432" t="b">
        <v>1</v>
      </c>
      <c r="O139" s="432" t="b">
        <v>0</v>
      </c>
      <c r="P139" s="432" t="b">
        <v>0</v>
      </c>
      <c r="Q139" s="432" t="b">
        <v>1</v>
      </c>
      <c r="R139" s="432" t="b">
        <v>1</v>
      </c>
      <c r="S139" s="432" t="b">
        <v>0</v>
      </c>
      <c r="T139" s="432" t="b">
        <v>1</v>
      </c>
      <c r="U139" s="432" t="b">
        <v>0</v>
      </c>
      <c r="V139" s="432" t="b">
        <v>0</v>
      </c>
      <c r="W139" s="432" t="b">
        <v>0</v>
      </c>
    </row>
    <row r="140">
      <c r="A140" s="338">
        <v>132.0</v>
      </c>
      <c r="B140" s="338">
        <v>900132.0</v>
      </c>
      <c r="C140" s="339" t="s">
        <v>3517</v>
      </c>
      <c r="D140" s="340" t="s">
        <v>73</v>
      </c>
      <c r="E140" s="335">
        <v>80000.0</v>
      </c>
      <c r="F140" s="335">
        <v>80000.0</v>
      </c>
      <c r="G140" s="347">
        <f t="shared" si="4"/>
        <v>0</v>
      </c>
      <c r="H140" s="230" t="s">
        <v>2725</v>
      </c>
      <c r="I140" s="473" t="s">
        <v>7512</v>
      </c>
      <c r="J140" s="331" t="b">
        <v>1</v>
      </c>
      <c r="K140" s="331" t="b">
        <v>0</v>
      </c>
      <c r="L140" s="331" t="b">
        <v>1</v>
      </c>
      <c r="M140" s="331" t="b">
        <v>0</v>
      </c>
      <c r="N140" s="331" t="b">
        <v>1</v>
      </c>
      <c r="O140" s="331" t="b">
        <v>1</v>
      </c>
      <c r="P140" s="331" t="b">
        <v>1</v>
      </c>
      <c r="Q140" s="331" t="b">
        <v>1</v>
      </c>
      <c r="R140" s="331" t="b">
        <v>1</v>
      </c>
      <c r="S140" s="331" t="b">
        <v>1</v>
      </c>
      <c r="T140" s="331" t="b">
        <v>1</v>
      </c>
      <c r="U140" s="331" t="b">
        <v>1</v>
      </c>
      <c r="V140" s="331" t="b">
        <v>0</v>
      </c>
      <c r="W140" s="331" t="b">
        <v>1</v>
      </c>
    </row>
    <row r="141">
      <c r="A141" s="338">
        <v>133.0</v>
      </c>
      <c r="B141" s="338">
        <v>900133.0</v>
      </c>
      <c r="C141" s="339" t="s">
        <v>2995</v>
      </c>
      <c r="D141" s="340" t="s">
        <v>73</v>
      </c>
      <c r="E141" s="469">
        <v>330000.0</v>
      </c>
      <c r="F141" s="469">
        <v>330000.0</v>
      </c>
      <c r="G141" s="470">
        <f t="shared" si="4"/>
        <v>0</v>
      </c>
      <c r="H141" s="228" t="s">
        <v>1231</v>
      </c>
      <c r="I141" s="471" t="s">
        <v>7512</v>
      </c>
      <c r="J141" s="432" t="b">
        <v>0</v>
      </c>
      <c r="K141" s="432" t="b">
        <v>1</v>
      </c>
      <c r="L141" s="432" t="b">
        <v>0</v>
      </c>
      <c r="M141" s="432" t="b">
        <v>0</v>
      </c>
      <c r="N141" s="432" t="b">
        <v>0</v>
      </c>
      <c r="O141" s="432" t="b">
        <v>0</v>
      </c>
      <c r="P141" s="432" t="b">
        <v>0</v>
      </c>
      <c r="Q141" s="432" t="b">
        <v>0</v>
      </c>
      <c r="R141" s="432" t="b">
        <v>0</v>
      </c>
      <c r="S141" s="432" t="b">
        <v>0</v>
      </c>
      <c r="T141" s="488" t="s">
        <v>73</v>
      </c>
      <c r="U141" s="432" t="s">
        <v>73</v>
      </c>
      <c r="V141" s="432" t="s">
        <v>73</v>
      </c>
      <c r="W141" s="432" t="s">
        <v>73</v>
      </c>
    </row>
    <row r="142">
      <c r="A142" s="338">
        <v>134.0</v>
      </c>
      <c r="B142" s="338">
        <v>900134.0</v>
      </c>
      <c r="C142" s="339" t="s">
        <v>5723</v>
      </c>
      <c r="D142" s="312" t="s">
        <v>4642</v>
      </c>
      <c r="E142" s="335">
        <v>42336.0</v>
      </c>
      <c r="F142" s="347">
        <v>36162.0</v>
      </c>
      <c r="G142" s="347">
        <f t="shared" si="4"/>
        <v>6174</v>
      </c>
      <c r="H142" s="230" t="s">
        <v>1809</v>
      </c>
      <c r="I142" s="473" t="s">
        <v>7514</v>
      </c>
      <c r="J142" s="331" t="b">
        <v>1</v>
      </c>
      <c r="K142" s="331" t="b">
        <v>0</v>
      </c>
      <c r="L142" s="331" t="b">
        <v>1</v>
      </c>
      <c r="M142" s="331" t="b">
        <v>1</v>
      </c>
      <c r="N142" s="331" t="b">
        <v>1</v>
      </c>
      <c r="O142" s="331" t="b">
        <v>1</v>
      </c>
      <c r="P142" s="331" t="b">
        <v>1</v>
      </c>
      <c r="Q142" s="331" t="b">
        <v>1</v>
      </c>
      <c r="R142" s="331" t="b">
        <v>1</v>
      </c>
      <c r="S142" s="331" t="b">
        <v>0</v>
      </c>
      <c r="T142" s="331" t="b">
        <v>0</v>
      </c>
      <c r="U142" s="331" t="b">
        <v>0</v>
      </c>
      <c r="V142" s="331" t="b">
        <v>0</v>
      </c>
      <c r="W142" s="331" t="b">
        <v>0</v>
      </c>
    </row>
    <row r="143">
      <c r="A143" s="338">
        <v>135.0</v>
      </c>
      <c r="B143" s="338">
        <v>900135.0</v>
      </c>
      <c r="C143" s="339" t="s">
        <v>2992</v>
      </c>
      <c r="D143" s="340" t="s">
        <v>73</v>
      </c>
      <c r="E143" s="469">
        <v>100000.0</v>
      </c>
      <c r="F143" s="470">
        <v>100000.0</v>
      </c>
      <c r="G143" s="470">
        <f t="shared" si="4"/>
        <v>0</v>
      </c>
      <c r="H143" s="228" t="s">
        <v>102</v>
      </c>
      <c r="I143" s="471" t="s">
        <v>7512</v>
      </c>
      <c r="J143" s="432" t="b">
        <v>1</v>
      </c>
      <c r="K143" s="432" t="b">
        <v>1</v>
      </c>
      <c r="L143" s="432" t="b">
        <v>1</v>
      </c>
      <c r="M143" s="432" t="b">
        <v>1</v>
      </c>
      <c r="N143" s="432" t="b">
        <v>0</v>
      </c>
      <c r="O143" s="432" t="b">
        <v>0</v>
      </c>
      <c r="P143" s="432" t="b">
        <v>1</v>
      </c>
      <c r="Q143" s="432" t="b">
        <v>1</v>
      </c>
      <c r="R143" s="432" t="b">
        <v>1</v>
      </c>
      <c r="S143" s="432" t="b">
        <v>1</v>
      </c>
      <c r="T143" s="474" t="s">
        <v>73</v>
      </c>
      <c r="U143" s="432" t="s">
        <v>73</v>
      </c>
      <c r="V143" s="432" t="s">
        <v>73</v>
      </c>
      <c r="W143" s="432" t="s">
        <v>73</v>
      </c>
    </row>
    <row r="144">
      <c r="A144" s="338">
        <v>136.0</v>
      </c>
      <c r="B144" s="338">
        <v>900136.0</v>
      </c>
      <c r="C144" s="339" t="s">
        <v>3525</v>
      </c>
      <c r="D144" s="340" t="s">
        <v>73</v>
      </c>
      <c r="E144" s="335">
        <v>50000.0</v>
      </c>
      <c r="F144" s="335">
        <v>50000.0</v>
      </c>
      <c r="G144" s="347">
        <f t="shared" si="4"/>
        <v>0</v>
      </c>
      <c r="H144" s="230" t="s">
        <v>2985</v>
      </c>
      <c r="I144" s="473" t="s">
        <v>7515</v>
      </c>
      <c r="J144" s="331" t="b">
        <v>1</v>
      </c>
      <c r="K144" s="331" t="b">
        <v>1</v>
      </c>
      <c r="L144" s="331" t="b">
        <v>0</v>
      </c>
      <c r="M144" s="331" t="b">
        <v>1</v>
      </c>
      <c r="N144" s="331" t="b">
        <v>1</v>
      </c>
      <c r="O144" s="331" t="b">
        <v>1</v>
      </c>
      <c r="P144" s="331" t="b">
        <v>1</v>
      </c>
      <c r="Q144" s="331" t="b">
        <v>0</v>
      </c>
      <c r="R144" s="331" t="b">
        <v>0</v>
      </c>
      <c r="S144" s="331" t="b">
        <v>0</v>
      </c>
      <c r="T144" s="331" t="b">
        <v>1</v>
      </c>
      <c r="U144" s="331" t="b">
        <v>1</v>
      </c>
      <c r="V144" s="331" t="b">
        <v>1</v>
      </c>
      <c r="W144" s="331" t="b">
        <v>0</v>
      </c>
    </row>
    <row r="145">
      <c r="A145" s="338">
        <v>137.0</v>
      </c>
      <c r="B145" s="338">
        <v>900137.0</v>
      </c>
      <c r="C145" s="339" t="s">
        <v>3420</v>
      </c>
      <c r="D145" s="340" t="s">
        <v>73</v>
      </c>
      <c r="E145" s="469">
        <v>84800.0</v>
      </c>
      <c r="F145" s="469">
        <v>84800.0</v>
      </c>
      <c r="G145" s="470">
        <f t="shared" si="4"/>
        <v>0</v>
      </c>
      <c r="H145" s="228" t="s">
        <v>2985</v>
      </c>
      <c r="I145" s="471" t="s">
        <v>7514</v>
      </c>
      <c r="J145" s="432" t="b">
        <v>1</v>
      </c>
      <c r="K145" s="432" t="b">
        <v>1</v>
      </c>
      <c r="L145" s="432" t="b">
        <v>0</v>
      </c>
      <c r="M145" s="432" t="b">
        <v>1</v>
      </c>
      <c r="N145" s="432" t="b">
        <v>1</v>
      </c>
      <c r="O145" s="432" t="b">
        <v>1</v>
      </c>
      <c r="P145" s="432" t="b">
        <v>1</v>
      </c>
      <c r="Q145" s="432" t="b">
        <v>0</v>
      </c>
      <c r="R145" s="432" t="b">
        <v>0</v>
      </c>
      <c r="S145" s="432" t="b">
        <v>0</v>
      </c>
      <c r="T145" s="432" t="b">
        <v>1</v>
      </c>
      <c r="U145" s="432" t="b">
        <v>1</v>
      </c>
      <c r="V145" s="432" t="b">
        <v>1</v>
      </c>
      <c r="W145" s="432" t="b">
        <v>1</v>
      </c>
    </row>
    <row r="146">
      <c r="A146" s="338">
        <v>138.0</v>
      </c>
      <c r="B146" s="338">
        <v>900138.0</v>
      </c>
      <c r="C146" s="339" t="s">
        <v>3036</v>
      </c>
      <c r="D146" s="340" t="s">
        <v>73</v>
      </c>
      <c r="E146" s="335">
        <v>40800.0</v>
      </c>
      <c r="F146" s="335">
        <v>40800.0</v>
      </c>
      <c r="G146" s="347">
        <f t="shared" si="4"/>
        <v>0</v>
      </c>
      <c r="H146" s="230" t="s">
        <v>2985</v>
      </c>
      <c r="I146" s="473" t="s">
        <v>7521</v>
      </c>
      <c r="J146" s="331" t="b">
        <v>1</v>
      </c>
      <c r="K146" s="331" t="b">
        <v>1</v>
      </c>
      <c r="L146" s="331" t="b">
        <v>0</v>
      </c>
      <c r="M146" s="331" t="b">
        <v>1</v>
      </c>
      <c r="N146" s="331" t="b">
        <v>1</v>
      </c>
      <c r="O146" s="331" t="b">
        <v>1</v>
      </c>
      <c r="P146" s="331" t="b">
        <v>1</v>
      </c>
      <c r="Q146" s="331" t="b">
        <v>1</v>
      </c>
      <c r="R146" s="331" t="b">
        <v>1</v>
      </c>
      <c r="S146" s="331" t="b">
        <v>1</v>
      </c>
      <c r="T146" s="331" t="b">
        <v>1</v>
      </c>
      <c r="U146" s="331" t="b">
        <v>1</v>
      </c>
      <c r="V146" s="331" t="s">
        <v>73</v>
      </c>
      <c r="W146" s="331" t="s">
        <v>73</v>
      </c>
    </row>
    <row r="147">
      <c r="A147" s="338">
        <v>139.0</v>
      </c>
      <c r="B147" s="338">
        <v>900139.0</v>
      </c>
      <c r="C147" s="339" t="s">
        <v>2984</v>
      </c>
      <c r="D147" s="340" t="s">
        <v>73</v>
      </c>
      <c r="E147" s="469">
        <v>93600.0</v>
      </c>
      <c r="F147" s="470">
        <v>93600.0</v>
      </c>
      <c r="G147" s="470">
        <f t="shared" si="4"/>
        <v>0</v>
      </c>
      <c r="H147" s="228" t="s">
        <v>2985</v>
      </c>
      <c r="I147" s="471" t="s">
        <v>7515</v>
      </c>
      <c r="J147" s="432" t="b">
        <v>1</v>
      </c>
      <c r="K147" s="432" t="b">
        <v>1</v>
      </c>
      <c r="L147" s="432" t="b">
        <v>1</v>
      </c>
      <c r="M147" s="432" t="b">
        <v>1</v>
      </c>
      <c r="N147" s="432" t="b">
        <v>1</v>
      </c>
      <c r="O147" s="432" t="b">
        <v>0</v>
      </c>
      <c r="P147" s="432" t="b">
        <v>0</v>
      </c>
      <c r="Q147" s="432" t="b">
        <v>0</v>
      </c>
      <c r="R147" s="432" t="b">
        <v>1</v>
      </c>
      <c r="S147" s="432" t="b">
        <v>1</v>
      </c>
      <c r="T147" s="432" t="s">
        <v>73</v>
      </c>
      <c r="U147" s="432" t="s">
        <v>73</v>
      </c>
      <c r="V147" s="432" t="s">
        <v>73</v>
      </c>
      <c r="W147" s="432" t="s">
        <v>73</v>
      </c>
    </row>
    <row r="148">
      <c r="A148" s="338">
        <v>140.0</v>
      </c>
      <c r="B148" s="338">
        <v>900140.0</v>
      </c>
      <c r="C148" s="339" t="s">
        <v>5001</v>
      </c>
      <c r="D148" s="340" t="s">
        <v>73</v>
      </c>
      <c r="E148" s="335">
        <v>35500.0</v>
      </c>
      <c r="F148" s="335">
        <v>35500.0</v>
      </c>
      <c r="G148" s="347">
        <f t="shared" si="4"/>
        <v>0</v>
      </c>
      <c r="H148" s="230" t="s">
        <v>5002</v>
      </c>
      <c r="I148" s="473" t="s">
        <v>7512</v>
      </c>
      <c r="J148" s="331" t="b">
        <v>0</v>
      </c>
      <c r="K148" s="331" t="b">
        <v>1</v>
      </c>
      <c r="L148" s="331" t="b">
        <v>0</v>
      </c>
      <c r="M148" s="331" t="b">
        <v>0</v>
      </c>
      <c r="N148" s="331" t="b">
        <v>1</v>
      </c>
      <c r="O148" s="331" t="b">
        <v>1</v>
      </c>
      <c r="P148" s="331" t="b">
        <v>1</v>
      </c>
      <c r="Q148" s="331" t="b">
        <v>0</v>
      </c>
      <c r="R148" s="331" t="b">
        <v>0</v>
      </c>
      <c r="S148" s="331" t="b">
        <v>0</v>
      </c>
      <c r="T148" s="331" t="b">
        <v>0</v>
      </c>
      <c r="U148" s="331" t="b">
        <v>0</v>
      </c>
      <c r="V148" s="331" t="b">
        <v>0</v>
      </c>
      <c r="W148" s="331" t="b">
        <v>0</v>
      </c>
    </row>
    <row r="149">
      <c r="A149" s="338">
        <v>141.0</v>
      </c>
      <c r="B149" s="338">
        <v>900141.0</v>
      </c>
      <c r="C149" s="339" t="s">
        <v>1917</v>
      </c>
      <c r="D149" s="472" t="s">
        <v>73</v>
      </c>
      <c r="E149" s="469">
        <v>44800.0</v>
      </c>
      <c r="F149" s="470">
        <v>44800.0</v>
      </c>
      <c r="G149" s="470">
        <f t="shared" si="4"/>
        <v>0</v>
      </c>
      <c r="H149" s="228" t="s">
        <v>1918</v>
      </c>
      <c r="I149" s="471" t="s">
        <v>7516</v>
      </c>
      <c r="J149" s="432" t="b">
        <v>0</v>
      </c>
      <c r="K149" s="432" t="b">
        <v>0</v>
      </c>
      <c r="L149" s="474" t="s">
        <v>73</v>
      </c>
      <c r="M149" s="432" t="s">
        <v>73</v>
      </c>
      <c r="N149" s="432" t="s">
        <v>73</v>
      </c>
      <c r="O149" s="432" t="s">
        <v>73</v>
      </c>
      <c r="P149" s="432" t="s">
        <v>73</v>
      </c>
      <c r="Q149" s="432" t="s">
        <v>73</v>
      </c>
      <c r="R149" s="432" t="s">
        <v>73</v>
      </c>
      <c r="S149" s="432" t="s">
        <v>73</v>
      </c>
      <c r="T149" s="432" t="s">
        <v>73</v>
      </c>
      <c r="U149" s="432" t="s">
        <v>73</v>
      </c>
      <c r="V149" s="432" t="s">
        <v>73</v>
      </c>
      <c r="W149" s="432" t="s">
        <v>73</v>
      </c>
    </row>
    <row r="150">
      <c r="A150" s="128">
        <v>142.0</v>
      </c>
      <c r="B150" s="128">
        <v>900142.0</v>
      </c>
      <c r="C150" s="242" t="s">
        <v>2823</v>
      </c>
      <c r="D150" s="472" t="s">
        <v>73</v>
      </c>
      <c r="E150" s="335">
        <v>60000.0</v>
      </c>
      <c r="F150" s="335">
        <v>60000.0</v>
      </c>
      <c r="G150" s="347">
        <f t="shared" si="4"/>
        <v>0</v>
      </c>
      <c r="H150" s="230" t="s">
        <v>2824</v>
      </c>
      <c r="I150" s="473" t="s">
        <v>7512</v>
      </c>
      <c r="J150" s="331" t="b">
        <v>1</v>
      </c>
      <c r="K150" s="331" t="b">
        <v>1</v>
      </c>
      <c r="L150" s="331" t="b">
        <v>1</v>
      </c>
      <c r="M150" s="331" t="b">
        <v>1</v>
      </c>
      <c r="N150" s="331" t="b">
        <v>1</v>
      </c>
      <c r="O150" s="331" t="b">
        <v>1</v>
      </c>
      <c r="P150" s="331" t="b">
        <v>0</v>
      </c>
      <c r="Q150" s="331" t="b">
        <v>1</v>
      </c>
      <c r="R150" s="331" t="b">
        <v>1</v>
      </c>
      <c r="S150" s="331" t="s">
        <v>73</v>
      </c>
      <c r="T150" s="331" t="s">
        <v>73</v>
      </c>
      <c r="U150" s="331" t="s">
        <v>73</v>
      </c>
      <c r="V150" s="331" t="s">
        <v>73</v>
      </c>
      <c r="W150" s="331" t="s">
        <v>73</v>
      </c>
    </row>
    <row r="151">
      <c r="A151" s="128">
        <v>143.0</v>
      </c>
      <c r="B151" s="128">
        <v>900143.0</v>
      </c>
      <c r="C151" s="242" t="s">
        <v>2040</v>
      </c>
      <c r="D151" s="472" t="s">
        <v>73</v>
      </c>
      <c r="E151" s="469">
        <v>8000.0</v>
      </c>
      <c r="F151" s="470">
        <v>8000.0</v>
      </c>
      <c r="G151" s="470">
        <f t="shared" si="4"/>
        <v>0</v>
      </c>
      <c r="H151" s="228" t="s">
        <v>478</v>
      </c>
      <c r="I151" s="471" t="s">
        <v>7522</v>
      </c>
      <c r="J151" s="432" t="b">
        <v>1</v>
      </c>
      <c r="K151" s="432" t="b">
        <v>1</v>
      </c>
      <c r="L151" s="432" t="b">
        <v>1</v>
      </c>
      <c r="M151" s="432" t="s">
        <v>73</v>
      </c>
      <c r="N151" s="432" t="s">
        <v>73</v>
      </c>
      <c r="O151" s="432" t="s">
        <v>73</v>
      </c>
      <c r="P151" s="432" t="s">
        <v>73</v>
      </c>
      <c r="Q151" s="432" t="s">
        <v>73</v>
      </c>
      <c r="R151" s="432" t="s">
        <v>73</v>
      </c>
      <c r="S151" s="432" t="s">
        <v>73</v>
      </c>
      <c r="T151" s="432" t="s">
        <v>73</v>
      </c>
      <c r="U151" s="432" t="s">
        <v>73</v>
      </c>
      <c r="V151" s="432" t="s">
        <v>73</v>
      </c>
      <c r="W151" s="432" t="s">
        <v>73</v>
      </c>
    </row>
    <row r="152">
      <c r="A152" s="338">
        <v>144.0</v>
      </c>
      <c r="B152" s="338">
        <v>900144.0</v>
      </c>
      <c r="C152" s="339" t="s">
        <v>3319</v>
      </c>
      <c r="D152" s="340" t="s">
        <v>73</v>
      </c>
      <c r="E152" s="335">
        <v>60000.0</v>
      </c>
      <c r="F152" s="347">
        <v>60000.0</v>
      </c>
      <c r="G152" s="347">
        <f t="shared" si="4"/>
        <v>0</v>
      </c>
      <c r="H152" s="230" t="s">
        <v>1512</v>
      </c>
      <c r="I152" s="473" t="s">
        <v>7522</v>
      </c>
      <c r="J152" s="331" t="b">
        <v>1</v>
      </c>
      <c r="K152" s="331" t="b">
        <v>1</v>
      </c>
      <c r="L152" s="331" t="b">
        <v>1</v>
      </c>
      <c r="M152" s="331" t="b">
        <v>1</v>
      </c>
      <c r="N152" s="331" t="b">
        <v>1</v>
      </c>
      <c r="O152" s="331" t="b">
        <v>0</v>
      </c>
      <c r="P152" s="331" t="b">
        <v>1</v>
      </c>
      <c r="Q152" s="331" t="b">
        <v>1</v>
      </c>
      <c r="R152" s="331" t="b">
        <v>1</v>
      </c>
      <c r="S152" s="331" t="b">
        <v>1</v>
      </c>
      <c r="T152" s="331" t="b">
        <v>1</v>
      </c>
      <c r="U152" s="331" t="b">
        <v>1</v>
      </c>
      <c r="V152" s="331" t="b">
        <v>0</v>
      </c>
      <c r="W152" s="331" t="b">
        <v>0</v>
      </c>
    </row>
    <row r="153">
      <c r="A153" s="128">
        <v>145.0</v>
      </c>
      <c r="B153" s="128">
        <v>900145.0</v>
      </c>
      <c r="C153" s="242" t="s">
        <v>1758</v>
      </c>
      <c r="D153" s="472" t="s">
        <v>73</v>
      </c>
      <c r="E153" s="469">
        <v>19948.0</v>
      </c>
      <c r="F153" s="470">
        <v>19948.0</v>
      </c>
      <c r="G153" s="470">
        <f t="shared" si="4"/>
        <v>0</v>
      </c>
      <c r="H153" s="228" t="s">
        <v>1759</v>
      </c>
      <c r="I153" s="471" t="s">
        <v>7514</v>
      </c>
      <c r="J153" s="432" t="b">
        <v>1</v>
      </c>
      <c r="K153" s="432" t="b">
        <v>0</v>
      </c>
      <c r="L153" s="474" t="s">
        <v>73</v>
      </c>
      <c r="M153" s="432" t="s">
        <v>73</v>
      </c>
      <c r="N153" s="432" t="s">
        <v>73</v>
      </c>
      <c r="O153" s="432" t="s">
        <v>73</v>
      </c>
      <c r="P153" s="432" t="s">
        <v>73</v>
      </c>
      <c r="Q153" s="432" t="s">
        <v>73</v>
      </c>
      <c r="R153" s="432" t="s">
        <v>73</v>
      </c>
      <c r="S153" s="432" t="s">
        <v>73</v>
      </c>
      <c r="T153" s="432" t="s">
        <v>73</v>
      </c>
      <c r="U153" s="432" t="s">
        <v>73</v>
      </c>
      <c r="V153" s="432" t="s">
        <v>73</v>
      </c>
      <c r="W153" s="432" t="s">
        <v>73</v>
      </c>
    </row>
    <row r="154">
      <c r="A154" s="128">
        <v>146.0</v>
      </c>
      <c r="B154" s="128">
        <v>900146.0</v>
      </c>
      <c r="C154" s="242" t="s">
        <v>2098</v>
      </c>
      <c r="D154" s="472" t="s">
        <v>73</v>
      </c>
      <c r="E154" s="335">
        <v>22500.0</v>
      </c>
      <c r="F154" s="347">
        <v>22500.0</v>
      </c>
      <c r="G154" s="347">
        <f t="shared" si="4"/>
        <v>0</v>
      </c>
      <c r="H154" s="230" t="s">
        <v>1401</v>
      </c>
      <c r="I154" s="473" t="s">
        <v>7522</v>
      </c>
      <c r="J154" s="331" t="b">
        <v>1</v>
      </c>
      <c r="K154" s="331" t="b">
        <v>0</v>
      </c>
      <c r="L154" s="331" t="b">
        <v>0</v>
      </c>
      <c r="M154" s="331" t="s">
        <v>73</v>
      </c>
      <c r="N154" s="331" t="s">
        <v>73</v>
      </c>
      <c r="O154" s="331" t="s">
        <v>73</v>
      </c>
      <c r="P154" s="331" t="s">
        <v>73</v>
      </c>
      <c r="Q154" s="331" t="s">
        <v>73</v>
      </c>
      <c r="R154" s="331" t="s">
        <v>73</v>
      </c>
      <c r="S154" s="331" t="s">
        <v>73</v>
      </c>
      <c r="T154" s="331" t="s">
        <v>73</v>
      </c>
      <c r="U154" s="331" t="s">
        <v>73</v>
      </c>
      <c r="V154" s="331" t="s">
        <v>73</v>
      </c>
      <c r="W154" s="331" t="s">
        <v>73</v>
      </c>
    </row>
    <row r="155">
      <c r="A155" s="338">
        <v>147.0</v>
      </c>
      <c r="B155" s="338">
        <v>900147.0</v>
      </c>
      <c r="C155" s="339" t="s">
        <v>3061</v>
      </c>
      <c r="D155" s="340" t="s">
        <v>73</v>
      </c>
      <c r="E155" s="469">
        <v>90000.0</v>
      </c>
      <c r="F155" s="469">
        <v>90000.0</v>
      </c>
      <c r="G155" s="470">
        <f t="shared" si="4"/>
        <v>0</v>
      </c>
      <c r="H155" s="228" t="s">
        <v>855</v>
      </c>
      <c r="I155" s="471" t="s">
        <v>7515</v>
      </c>
      <c r="J155" s="432" t="b">
        <v>1</v>
      </c>
      <c r="K155" s="432" t="b">
        <v>1</v>
      </c>
      <c r="L155" s="432" t="b">
        <v>1</v>
      </c>
      <c r="M155" s="432" t="b">
        <v>1</v>
      </c>
      <c r="N155" s="432" t="b">
        <v>1</v>
      </c>
      <c r="O155" s="432" t="b">
        <v>1</v>
      </c>
      <c r="P155" s="432" t="b">
        <v>0</v>
      </c>
      <c r="Q155" s="432" t="b">
        <v>0</v>
      </c>
      <c r="R155" s="432" t="b">
        <v>1</v>
      </c>
      <c r="S155" s="432" t="b">
        <v>0</v>
      </c>
      <c r="T155" s="432" t="b">
        <v>0</v>
      </c>
      <c r="U155" s="432" t="b">
        <v>0</v>
      </c>
      <c r="V155" s="432" t="s">
        <v>73</v>
      </c>
      <c r="W155" s="432" t="s">
        <v>73</v>
      </c>
    </row>
    <row r="156">
      <c r="A156" s="338">
        <v>148.0</v>
      </c>
      <c r="B156" s="338">
        <v>900148.0</v>
      </c>
      <c r="C156" s="339" t="s">
        <v>1795</v>
      </c>
      <c r="D156" s="472" t="s">
        <v>73</v>
      </c>
      <c r="E156" s="335">
        <v>40000.0</v>
      </c>
      <c r="F156" s="347">
        <v>40000.0</v>
      </c>
      <c r="G156" s="347">
        <f t="shared" si="4"/>
        <v>0</v>
      </c>
      <c r="H156" s="230" t="s">
        <v>102</v>
      </c>
      <c r="I156" s="473" t="s">
        <v>7512</v>
      </c>
      <c r="J156" s="331" t="b">
        <v>1</v>
      </c>
      <c r="K156" s="331" t="b">
        <v>1</v>
      </c>
      <c r="L156" s="474" t="s">
        <v>73</v>
      </c>
      <c r="M156" s="331" t="s">
        <v>73</v>
      </c>
      <c r="N156" s="331" t="s">
        <v>73</v>
      </c>
      <c r="O156" s="331" t="s">
        <v>73</v>
      </c>
      <c r="P156" s="331" t="s">
        <v>73</v>
      </c>
      <c r="Q156" s="331" t="s">
        <v>73</v>
      </c>
      <c r="R156" s="331" t="s">
        <v>73</v>
      </c>
      <c r="S156" s="331" t="s">
        <v>73</v>
      </c>
      <c r="T156" s="331" t="s">
        <v>73</v>
      </c>
      <c r="U156" s="331" t="s">
        <v>73</v>
      </c>
      <c r="V156" s="331" t="s">
        <v>73</v>
      </c>
      <c r="W156" s="331" t="s">
        <v>73</v>
      </c>
    </row>
    <row r="157">
      <c r="A157" s="475">
        <v>149.0</v>
      </c>
      <c r="B157" s="475">
        <v>900149.0</v>
      </c>
      <c r="C157" s="476" t="s">
        <v>2903</v>
      </c>
      <c r="D157" s="477" t="s">
        <v>73</v>
      </c>
      <c r="E157" s="469">
        <v>80000.0</v>
      </c>
      <c r="F157" s="470">
        <v>80000.0</v>
      </c>
      <c r="G157" s="470">
        <f t="shared" si="4"/>
        <v>0</v>
      </c>
      <c r="H157" s="228" t="s">
        <v>102</v>
      </c>
      <c r="I157" s="471" t="s">
        <v>7512</v>
      </c>
      <c r="J157" s="432" t="b">
        <v>1</v>
      </c>
      <c r="K157" s="432" t="b">
        <v>1</v>
      </c>
      <c r="L157" s="432" t="b">
        <v>1</v>
      </c>
      <c r="M157" s="432" t="b">
        <v>1</v>
      </c>
      <c r="N157" s="432" t="b">
        <v>1</v>
      </c>
      <c r="O157" s="432" t="b">
        <v>0</v>
      </c>
      <c r="P157" s="432" t="b">
        <v>0</v>
      </c>
      <c r="Q157" s="432" t="b">
        <v>0</v>
      </c>
      <c r="R157" s="432" t="b">
        <v>0</v>
      </c>
      <c r="S157" s="432" t="s">
        <v>73</v>
      </c>
      <c r="T157" s="432" t="s">
        <v>73</v>
      </c>
      <c r="U157" s="432" t="s">
        <v>73</v>
      </c>
      <c r="V157" s="432" t="s">
        <v>73</v>
      </c>
      <c r="W157" s="432" t="s">
        <v>73</v>
      </c>
    </row>
    <row r="158">
      <c r="A158" s="338">
        <v>150.0</v>
      </c>
      <c r="B158" s="338">
        <v>900150.0</v>
      </c>
      <c r="C158" s="339" t="s">
        <v>919</v>
      </c>
      <c r="D158" s="472" t="s">
        <v>73</v>
      </c>
      <c r="E158" s="335">
        <v>5000.0</v>
      </c>
      <c r="F158" s="347">
        <v>5000.0</v>
      </c>
      <c r="G158" s="347">
        <f t="shared" si="4"/>
        <v>0</v>
      </c>
      <c r="H158" s="230" t="s">
        <v>2703</v>
      </c>
      <c r="I158" s="473" t="s">
        <v>7520</v>
      </c>
      <c r="J158" s="331" t="b">
        <v>1</v>
      </c>
      <c r="K158" s="331" t="b">
        <v>1</v>
      </c>
      <c r="L158" s="331" t="b">
        <v>1</v>
      </c>
      <c r="M158" s="331" t="b">
        <v>1</v>
      </c>
      <c r="N158" s="331" t="b">
        <v>1</v>
      </c>
      <c r="O158" s="331" t="b">
        <v>1</v>
      </c>
      <c r="P158" s="331" t="b">
        <v>1</v>
      </c>
      <c r="Q158" s="331" t="b">
        <v>0</v>
      </c>
      <c r="R158" s="474" t="s">
        <v>73</v>
      </c>
      <c r="S158" s="331" t="s">
        <v>73</v>
      </c>
      <c r="T158" s="331" t="s">
        <v>73</v>
      </c>
      <c r="U158" s="331" t="s">
        <v>73</v>
      </c>
      <c r="V158" s="331" t="s">
        <v>73</v>
      </c>
      <c r="W158" s="331" t="s">
        <v>73</v>
      </c>
    </row>
    <row r="159">
      <c r="A159" s="475">
        <v>151.0</v>
      </c>
      <c r="B159" s="475">
        <v>900151.0</v>
      </c>
      <c r="C159" s="476" t="s">
        <v>2911</v>
      </c>
      <c r="D159" s="477" t="s">
        <v>73</v>
      </c>
      <c r="E159" s="469">
        <v>62400.0</v>
      </c>
      <c r="F159" s="470">
        <v>62400.0</v>
      </c>
      <c r="G159" s="470">
        <f t="shared" si="4"/>
        <v>0</v>
      </c>
      <c r="H159" s="228" t="s">
        <v>1905</v>
      </c>
      <c r="I159" s="471" t="s">
        <v>7516</v>
      </c>
      <c r="J159" s="432" t="b">
        <v>1</v>
      </c>
      <c r="K159" s="432" t="b">
        <v>0</v>
      </c>
      <c r="L159" s="432" t="b">
        <v>1</v>
      </c>
      <c r="M159" s="432" t="b">
        <v>1</v>
      </c>
      <c r="N159" s="432" t="b">
        <v>1</v>
      </c>
      <c r="O159" s="432" t="b">
        <v>1</v>
      </c>
      <c r="P159" s="432" t="b">
        <v>0</v>
      </c>
      <c r="Q159" s="432" t="b">
        <v>0</v>
      </c>
      <c r="R159" s="432" t="b">
        <v>0</v>
      </c>
      <c r="S159" s="432" t="s">
        <v>73</v>
      </c>
      <c r="T159" s="432" t="s">
        <v>73</v>
      </c>
      <c r="U159" s="432" t="s">
        <v>73</v>
      </c>
      <c r="V159" s="432" t="s">
        <v>73</v>
      </c>
      <c r="W159" s="432" t="s">
        <v>73</v>
      </c>
    </row>
    <row r="160">
      <c r="A160" s="338">
        <v>152.0</v>
      </c>
      <c r="B160" s="338">
        <v>900152.0</v>
      </c>
      <c r="C160" s="485" t="s">
        <v>3423</v>
      </c>
      <c r="D160" s="340" t="s">
        <v>73</v>
      </c>
      <c r="E160" s="335">
        <v>115200.0</v>
      </c>
      <c r="F160" s="335">
        <v>115200.0</v>
      </c>
      <c r="G160" s="347">
        <f t="shared" si="4"/>
        <v>0</v>
      </c>
      <c r="H160" s="230" t="s">
        <v>1905</v>
      </c>
      <c r="I160" s="473" t="s">
        <v>7512</v>
      </c>
      <c r="J160" s="331" t="b">
        <v>1</v>
      </c>
      <c r="K160" s="331" t="b">
        <v>1</v>
      </c>
      <c r="L160" s="331" t="b">
        <v>1</v>
      </c>
      <c r="M160" s="331" t="b">
        <v>1</v>
      </c>
      <c r="N160" s="331" t="b">
        <v>1</v>
      </c>
      <c r="O160" s="331" t="b">
        <v>1</v>
      </c>
      <c r="P160" s="331" t="b">
        <v>1</v>
      </c>
      <c r="Q160" s="331" t="b">
        <v>1</v>
      </c>
      <c r="R160" s="331" t="b">
        <v>1</v>
      </c>
      <c r="S160" s="331" t="b">
        <v>0</v>
      </c>
      <c r="T160" s="331" t="b">
        <v>0</v>
      </c>
      <c r="U160" s="331" t="b">
        <v>0</v>
      </c>
      <c r="V160" s="331" t="b">
        <v>0</v>
      </c>
      <c r="W160" s="331" t="b">
        <v>0</v>
      </c>
    </row>
    <row r="161">
      <c r="A161" s="338">
        <v>153.0</v>
      </c>
      <c r="B161" s="338">
        <v>900153.0</v>
      </c>
      <c r="C161" s="339" t="s">
        <v>2626</v>
      </c>
      <c r="D161" s="472" t="s">
        <v>73</v>
      </c>
      <c r="E161" s="469">
        <v>81200.0</v>
      </c>
      <c r="F161" s="470">
        <v>81200.0</v>
      </c>
      <c r="G161" s="470">
        <f t="shared" si="4"/>
        <v>0</v>
      </c>
      <c r="H161" s="228" t="s">
        <v>1905</v>
      </c>
      <c r="I161" s="471" t="s">
        <v>7516</v>
      </c>
      <c r="J161" s="432" t="b">
        <v>1</v>
      </c>
      <c r="K161" s="432" t="b">
        <v>1</v>
      </c>
      <c r="L161" s="432" t="b">
        <v>1</v>
      </c>
      <c r="M161" s="432" t="b">
        <v>1</v>
      </c>
      <c r="N161" s="432" t="b">
        <v>1</v>
      </c>
      <c r="O161" s="432" t="b">
        <v>1</v>
      </c>
      <c r="P161" s="432" t="b">
        <v>1</v>
      </c>
      <c r="Q161" s="432" t="b">
        <v>1</v>
      </c>
      <c r="R161" s="432" t="s">
        <v>73</v>
      </c>
      <c r="S161" s="432" t="s">
        <v>73</v>
      </c>
      <c r="T161" s="432" t="s">
        <v>73</v>
      </c>
      <c r="U161" s="432" t="s">
        <v>73</v>
      </c>
      <c r="V161" s="432" t="s">
        <v>73</v>
      </c>
      <c r="W161" s="432" t="s">
        <v>73</v>
      </c>
    </row>
    <row r="162">
      <c r="A162" s="338">
        <v>154.0</v>
      </c>
      <c r="B162" s="338">
        <v>900154.0</v>
      </c>
      <c r="C162" s="339" t="s">
        <v>2173</v>
      </c>
      <c r="D162" s="472" t="s">
        <v>73</v>
      </c>
      <c r="E162" s="335">
        <v>50000.0</v>
      </c>
      <c r="F162" s="347">
        <v>50000.0</v>
      </c>
      <c r="G162" s="347">
        <f t="shared" si="4"/>
        <v>0</v>
      </c>
      <c r="H162" s="230" t="s">
        <v>1905</v>
      </c>
      <c r="I162" s="473" t="s">
        <v>7525</v>
      </c>
      <c r="J162" s="331" t="b">
        <v>1</v>
      </c>
      <c r="K162" s="331" t="b">
        <v>1</v>
      </c>
      <c r="L162" s="331" t="b">
        <v>1</v>
      </c>
      <c r="M162" s="331" t="b">
        <v>1</v>
      </c>
      <c r="N162" s="331" t="b">
        <v>1</v>
      </c>
      <c r="O162" s="331" t="s">
        <v>73</v>
      </c>
      <c r="P162" s="331" t="s">
        <v>73</v>
      </c>
      <c r="Q162" s="331" t="s">
        <v>73</v>
      </c>
      <c r="R162" s="331" t="s">
        <v>73</v>
      </c>
      <c r="S162" s="331" t="s">
        <v>73</v>
      </c>
      <c r="T162" s="331" t="s">
        <v>73</v>
      </c>
      <c r="U162" s="331" t="s">
        <v>73</v>
      </c>
      <c r="V162" s="331" t="s">
        <v>73</v>
      </c>
      <c r="W162" s="331" t="s">
        <v>73</v>
      </c>
    </row>
    <row r="163">
      <c r="A163" s="338">
        <v>155.0</v>
      </c>
      <c r="B163" s="338">
        <v>900155.0</v>
      </c>
      <c r="C163" s="339" t="s">
        <v>2634</v>
      </c>
      <c r="D163" s="472" t="s">
        <v>73</v>
      </c>
      <c r="E163" s="469">
        <v>60000.0</v>
      </c>
      <c r="F163" s="470">
        <v>60000.0</v>
      </c>
      <c r="G163" s="470">
        <f t="shared" si="4"/>
        <v>0</v>
      </c>
      <c r="H163" s="228" t="s">
        <v>1905</v>
      </c>
      <c r="I163" s="471" t="s">
        <v>7516</v>
      </c>
      <c r="J163" s="432" t="b">
        <v>1</v>
      </c>
      <c r="K163" s="432" t="b">
        <v>0</v>
      </c>
      <c r="L163" s="432" t="b">
        <v>1</v>
      </c>
      <c r="M163" s="432" t="b">
        <v>1</v>
      </c>
      <c r="N163" s="432" t="b">
        <v>1</v>
      </c>
      <c r="O163" s="432" t="b">
        <v>1</v>
      </c>
      <c r="P163" s="432" t="b">
        <v>1</v>
      </c>
      <c r="Q163" s="432" t="b">
        <v>0</v>
      </c>
      <c r="R163" s="432" t="s">
        <v>73</v>
      </c>
      <c r="S163" s="432" t="s">
        <v>73</v>
      </c>
      <c r="T163" s="432" t="s">
        <v>73</v>
      </c>
      <c r="U163" s="432" t="s">
        <v>73</v>
      </c>
      <c r="V163" s="432" t="s">
        <v>73</v>
      </c>
      <c r="W163" s="432" t="s">
        <v>73</v>
      </c>
    </row>
    <row r="164">
      <c r="A164" s="128">
        <v>156.0</v>
      </c>
      <c r="B164" s="128">
        <v>900156.0</v>
      </c>
      <c r="C164" s="242" t="s">
        <v>2851</v>
      </c>
      <c r="D164" s="472" t="s">
        <v>73</v>
      </c>
      <c r="E164" s="335">
        <v>96000.0</v>
      </c>
      <c r="F164" s="335">
        <v>96000.0</v>
      </c>
      <c r="G164" s="347">
        <f t="shared" si="4"/>
        <v>0</v>
      </c>
      <c r="H164" s="230" t="s">
        <v>1905</v>
      </c>
      <c r="I164" s="473" t="s">
        <v>7512</v>
      </c>
      <c r="J164" s="331" t="b">
        <v>1</v>
      </c>
      <c r="K164" s="331" t="b">
        <v>1</v>
      </c>
      <c r="L164" s="331" t="b">
        <v>1</v>
      </c>
      <c r="M164" s="331" t="b">
        <v>1</v>
      </c>
      <c r="N164" s="331" t="b">
        <v>1</v>
      </c>
      <c r="O164" s="331" t="b">
        <v>1</v>
      </c>
      <c r="P164" s="331" t="b">
        <v>0</v>
      </c>
      <c r="Q164" s="331" t="b">
        <v>0</v>
      </c>
      <c r="R164" s="331" t="b">
        <v>0</v>
      </c>
      <c r="S164" s="331" t="s">
        <v>73</v>
      </c>
      <c r="T164" s="331" t="s">
        <v>73</v>
      </c>
      <c r="U164" s="331" t="s">
        <v>73</v>
      </c>
      <c r="V164" s="331" t="s">
        <v>73</v>
      </c>
      <c r="W164" s="331" t="s">
        <v>73</v>
      </c>
    </row>
    <row r="165">
      <c r="A165" s="338">
        <v>157.0</v>
      </c>
      <c r="B165" s="338">
        <v>900157.0</v>
      </c>
      <c r="C165" s="339" t="s">
        <v>2630</v>
      </c>
      <c r="D165" s="472" t="s">
        <v>73</v>
      </c>
      <c r="E165" s="469">
        <v>73040.0</v>
      </c>
      <c r="F165" s="470">
        <v>73040.0</v>
      </c>
      <c r="G165" s="470">
        <f t="shared" si="4"/>
        <v>0</v>
      </c>
      <c r="H165" s="228" t="s">
        <v>1905</v>
      </c>
      <c r="I165" s="471" t="s">
        <v>7516</v>
      </c>
      <c r="J165" s="432" t="b">
        <v>1</v>
      </c>
      <c r="K165" s="432" t="b">
        <v>0</v>
      </c>
      <c r="L165" s="432" t="b">
        <v>1</v>
      </c>
      <c r="M165" s="432" t="b">
        <v>1</v>
      </c>
      <c r="N165" s="432" t="b">
        <v>1</v>
      </c>
      <c r="O165" s="432" t="b">
        <v>1</v>
      </c>
      <c r="P165" s="432" t="b">
        <v>1</v>
      </c>
      <c r="Q165" s="432" t="b">
        <v>1</v>
      </c>
      <c r="R165" s="432" t="s">
        <v>73</v>
      </c>
      <c r="S165" s="432" t="s">
        <v>73</v>
      </c>
      <c r="T165" s="432" t="s">
        <v>73</v>
      </c>
      <c r="U165" s="432" t="s">
        <v>73</v>
      </c>
      <c r="V165" s="432" t="s">
        <v>73</v>
      </c>
      <c r="W165" s="432" t="s">
        <v>73</v>
      </c>
    </row>
    <row r="166">
      <c r="A166" s="338">
        <v>158.0</v>
      </c>
      <c r="B166" s="338">
        <v>900158.0</v>
      </c>
      <c r="C166" s="339" t="s">
        <v>5323</v>
      </c>
      <c r="D166" s="340" t="s">
        <v>73</v>
      </c>
      <c r="E166" s="335">
        <v>25000.0</v>
      </c>
      <c r="F166" s="335">
        <v>25000.0</v>
      </c>
      <c r="G166" s="347">
        <f t="shared" si="4"/>
        <v>0</v>
      </c>
      <c r="H166" s="230" t="s">
        <v>5324</v>
      </c>
      <c r="I166" s="473" t="s">
        <v>7512</v>
      </c>
      <c r="J166" s="331" t="b">
        <v>1</v>
      </c>
      <c r="K166" s="331" t="b">
        <v>1</v>
      </c>
      <c r="L166" s="331" t="b">
        <v>1</v>
      </c>
      <c r="M166" s="331" t="b">
        <v>1</v>
      </c>
      <c r="N166" s="331" t="b">
        <v>1</v>
      </c>
      <c r="O166" s="331" t="b">
        <v>1</v>
      </c>
      <c r="P166" s="331" t="b">
        <v>1</v>
      </c>
      <c r="Q166" s="331" t="b">
        <v>1</v>
      </c>
      <c r="R166" s="331" t="b">
        <v>1</v>
      </c>
      <c r="S166" s="331" t="b">
        <v>1</v>
      </c>
      <c r="T166" s="331" t="b">
        <v>0</v>
      </c>
      <c r="U166" s="331" t="b">
        <v>0</v>
      </c>
      <c r="V166" s="331" t="b">
        <v>0</v>
      </c>
      <c r="W166" s="331" t="b">
        <v>0</v>
      </c>
    </row>
    <row r="167">
      <c r="A167" s="338">
        <v>159.0</v>
      </c>
      <c r="B167" s="338">
        <v>900159.0</v>
      </c>
      <c r="C167" s="339" t="s">
        <v>5724</v>
      </c>
      <c r="D167" s="312" t="s">
        <v>4642</v>
      </c>
      <c r="E167" s="469">
        <v>75000.0</v>
      </c>
      <c r="F167" s="470">
        <v>22000.0</v>
      </c>
      <c r="G167" s="470">
        <f t="shared" si="4"/>
        <v>53000</v>
      </c>
      <c r="H167" s="228" t="s">
        <v>5718</v>
      </c>
      <c r="I167" s="471" t="s">
        <v>7521</v>
      </c>
      <c r="J167" s="432" t="b">
        <v>0</v>
      </c>
      <c r="K167" s="432" t="b">
        <v>0</v>
      </c>
      <c r="L167" s="432" t="b">
        <v>0</v>
      </c>
      <c r="M167" s="432" t="b">
        <v>0</v>
      </c>
      <c r="N167" s="432" t="b">
        <v>0</v>
      </c>
      <c r="O167" s="432" t="b">
        <v>0</v>
      </c>
      <c r="P167" s="432" t="b">
        <v>0</v>
      </c>
      <c r="Q167" s="432" t="b">
        <v>0</v>
      </c>
      <c r="R167" s="432" t="b">
        <v>0</v>
      </c>
      <c r="S167" s="432" t="b">
        <v>0</v>
      </c>
      <c r="T167" s="432" t="b">
        <v>0</v>
      </c>
      <c r="U167" s="432" t="b">
        <v>0</v>
      </c>
      <c r="V167" s="432" t="b">
        <v>0</v>
      </c>
      <c r="W167" s="432" t="b">
        <v>0</v>
      </c>
    </row>
    <row r="168">
      <c r="A168" s="338">
        <v>160.0</v>
      </c>
      <c r="B168" s="338">
        <v>900160.0</v>
      </c>
      <c r="C168" s="339" t="s">
        <v>5725</v>
      </c>
      <c r="D168" s="312" t="s">
        <v>4642</v>
      </c>
      <c r="E168" s="335">
        <v>26000.0</v>
      </c>
      <c r="F168" s="347">
        <v>3900.0</v>
      </c>
      <c r="G168" s="347">
        <f t="shared" si="4"/>
        <v>22100</v>
      </c>
      <c r="H168" s="230" t="s">
        <v>5722</v>
      </c>
      <c r="I168" s="473" t="s">
        <v>7512</v>
      </c>
      <c r="J168" s="331" t="b">
        <v>0</v>
      </c>
      <c r="K168" s="331" t="b">
        <v>0</v>
      </c>
      <c r="L168" s="331" t="b">
        <v>0</v>
      </c>
      <c r="M168" s="331" t="b">
        <v>0</v>
      </c>
      <c r="N168" s="331" t="b">
        <v>0</v>
      </c>
      <c r="O168" s="331" t="b">
        <v>0</v>
      </c>
      <c r="P168" s="331" t="b">
        <v>0</v>
      </c>
      <c r="Q168" s="331" t="b">
        <v>0</v>
      </c>
      <c r="R168" s="331" t="b">
        <v>0</v>
      </c>
      <c r="S168" s="331" t="b">
        <v>0</v>
      </c>
      <c r="T168" s="331" t="b">
        <v>0</v>
      </c>
      <c r="U168" s="331" t="b">
        <v>0</v>
      </c>
      <c r="V168" s="331" t="b">
        <v>0</v>
      </c>
      <c r="W168" s="331" t="b">
        <v>0</v>
      </c>
    </row>
    <row r="169">
      <c r="A169" s="338">
        <v>161.0</v>
      </c>
      <c r="B169" s="338">
        <v>900161.0</v>
      </c>
      <c r="C169" s="339" t="s">
        <v>2638</v>
      </c>
      <c r="D169" s="472" t="s">
        <v>73</v>
      </c>
      <c r="E169" s="469">
        <v>55000.0</v>
      </c>
      <c r="F169" s="470">
        <v>55000.0</v>
      </c>
      <c r="G169" s="470">
        <f t="shared" si="4"/>
        <v>0</v>
      </c>
      <c r="H169" s="228" t="s">
        <v>1698</v>
      </c>
      <c r="I169" s="471" t="s">
        <v>7522</v>
      </c>
      <c r="J169" s="432" t="b">
        <v>1</v>
      </c>
      <c r="K169" s="432" t="b">
        <v>1</v>
      </c>
      <c r="L169" s="432" t="b">
        <v>1</v>
      </c>
      <c r="M169" s="432" t="b">
        <v>1</v>
      </c>
      <c r="N169" s="432" t="b">
        <v>1</v>
      </c>
      <c r="O169" s="432" t="b">
        <v>0</v>
      </c>
      <c r="P169" s="432" t="b">
        <v>0</v>
      </c>
      <c r="Q169" s="432" t="b">
        <v>0</v>
      </c>
      <c r="R169" s="488" t="s">
        <v>73</v>
      </c>
      <c r="S169" s="432" t="s">
        <v>73</v>
      </c>
      <c r="T169" s="432" t="s">
        <v>73</v>
      </c>
      <c r="U169" s="432" t="s">
        <v>73</v>
      </c>
      <c r="V169" s="432" t="s">
        <v>73</v>
      </c>
      <c r="W169" s="432" t="s">
        <v>73</v>
      </c>
    </row>
    <row r="170">
      <c r="A170" s="128">
        <v>162.0</v>
      </c>
      <c r="B170" s="128">
        <v>900162.0</v>
      </c>
      <c r="C170" s="242" t="s">
        <v>1951</v>
      </c>
      <c r="D170" s="472" t="s">
        <v>73</v>
      </c>
      <c r="E170" s="335">
        <v>4440.0</v>
      </c>
      <c r="F170" s="347">
        <v>4440.0</v>
      </c>
      <c r="G170" s="347">
        <f t="shared" si="4"/>
        <v>0</v>
      </c>
      <c r="H170" s="230" t="s">
        <v>1952</v>
      </c>
      <c r="I170" s="473" t="s">
        <v>7521</v>
      </c>
      <c r="J170" s="331" t="b">
        <v>1</v>
      </c>
      <c r="K170" s="331" t="b">
        <v>1</v>
      </c>
      <c r="L170" s="331" t="b">
        <v>1</v>
      </c>
      <c r="M170" s="331" t="s">
        <v>73</v>
      </c>
      <c r="N170" s="331" t="s">
        <v>73</v>
      </c>
      <c r="O170" s="331" t="s">
        <v>73</v>
      </c>
      <c r="P170" s="331" t="s">
        <v>73</v>
      </c>
      <c r="Q170" s="331" t="s">
        <v>73</v>
      </c>
      <c r="R170" s="331" t="s">
        <v>73</v>
      </c>
      <c r="S170" s="331" t="s">
        <v>73</v>
      </c>
      <c r="T170" s="331" t="s">
        <v>73</v>
      </c>
      <c r="U170" s="331" t="s">
        <v>73</v>
      </c>
      <c r="V170" s="331" t="s">
        <v>73</v>
      </c>
      <c r="W170" s="331" t="s">
        <v>73</v>
      </c>
    </row>
    <row r="171">
      <c r="A171" s="128">
        <v>163.0</v>
      </c>
      <c r="B171" s="128">
        <v>900163.0</v>
      </c>
      <c r="C171" s="242" t="s">
        <v>2200</v>
      </c>
      <c r="D171" s="472" t="s">
        <v>73</v>
      </c>
      <c r="E171" s="469">
        <v>13500.0</v>
      </c>
      <c r="F171" s="470">
        <v>13500.0</v>
      </c>
      <c r="G171" s="470">
        <f t="shared" si="4"/>
        <v>0</v>
      </c>
      <c r="H171" s="228" t="s">
        <v>509</v>
      </c>
      <c r="I171" s="471" t="s">
        <v>7514</v>
      </c>
      <c r="J171" s="432" t="b">
        <v>1</v>
      </c>
      <c r="K171" s="432" t="b">
        <v>0</v>
      </c>
      <c r="L171" s="432" t="b">
        <v>1</v>
      </c>
      <c r="M171" s="432" t="b">
        <v>1</v>
      </c>
      <c r="N171" s="432" t="b">
        <v>0</v>
      </c>
      <c r="O171" s="432" t="s">
        <v>73</v>
      </c>
      <c r="P171" s="432" t="s">
        <v>73</v>
      </c>
      <c r="Q171" s="432" t="s">
        <v>73</v>
      </c>
      <c r="R171" s="432" t="s">
        <v>73</v>
      </c>
      <c r="S171" s="432" t="s">
        <v>73</v>
      </c>
      <c r="T171" s="432" t="s">
        <v>73</v>
      </c>
      <c r="U171" s="432" t="s">
        <v>73</v>
      </c>
      <c r="V171" s="432" t="s">
        <v>73</v>
      </c>
      <c r="W171" s="432" t="s">
        <v>73</v>
      </c>
    </row>
    <row r="172">
      <c r="A172" s="338">
        <v>164.0</v>
      </c>
      <c r="B172" s="338">
        <v>900164.0</v>
      </c>
      <c r="C172" s="339" t="s">
        <v>2776</v>
      </c>
      <c r="D172" s="340" t="s">
        <v>73</v>
      </c>
      <c r="E172" s="335">
        <v>17000.0</v>
      </c>
      <c r="F172" s="347">
        <v>17000.0</v>
      </c>
      <c r="G172" s="347">
        <f t="shared" si="4"/>
        <v>0</v>
      </c>
      <c r="H172" s="230" t="s">
        <v>2144</v>
      </c>
      <c r="I172" s="473" t="s">
        <v>7523</v>
      </c>
      <c r="J172" s="331" t="b">
        <v>1</v>
      </c>
      <c r="K172" s="331" t="b">
        <v>0</v>
      </c>
      <c r="L172" s="331" t="b">
        <v>0</v>
      </c>
      <c r="M172" s="331" t="b">
        <v>0</v>
      </c>
      <c r="N172" s="331" t="b">
        <v>0</v>
      </c>
      <c r="O172" s="331" t="b">
        <v>0</v>
      </c>
      <c r="P172" s="331" t="b">
        <v>0</v>
      </c>
      <c r="Q172" s="331" t="b">
        <v>0</v>
      </c>
      <c r="R172" s="331" t="s">
        <v>73</v>
      </c>
      <c r="S172" s="331" t="s">
        <v>73</v>
      </c>
      <c r="T172" s="331" t="s">
        <v>73</v>
      </c>
      <c r="U172" s="331" t="s">
        <v>73</v>
      </c>
      <c r="V172" s="331" t="s">
        <v>73</v>
      </c>
      <c r="W172" s="331" t="s">
        <v>73</v>
      </c>
    </row>
    <row r="173">
      <c r="A173" s="338">
        <v>165.0</v>
      </c>
      <c r="B173" s="338">
        <v>900165.0</v>
      </c>
      <c r="C173" s="339" t="s">
        <v>5726</v>
      </c>
      <c r="D173" s="312" t="s">
        <v>4642</v>
      </c>
      <c r="E173" s="469">
        <v>65536.0</v>
      </c>
      <c r="F173" s="470">
        <v>48891.94</v>
      </c>
      <c r="G173" s="470">
        <f t="shared" si="4"/>
        <v>16644.06</v>
      </c>
      <c r="H173" s="228" t="s">
        <v>5727</v>
      </c>
      <c r="I173" s="471" t="s">
        <v>7521</v>
      </c>
      <c r="J173" s="432" t="b">
        <v>1</v>
      </c>
      <c r="K173" s="432" t="b">
        <v>0</v>
      </c>
      <c r="L173" s="432" t="b">
        <v>1</v>
      </c>
      <c r="M173" s="432" t="b">
        <v>1</v>
      </c>
      <c r="N173" s="432" t="b">
        <v>0</v>
      </c>
      <c r="O173" s="432" t="b">
        <v>1</v>
      </c>
      <c r="P173" s="432" t="b">
        <v>0</v>
      </c>
      <c r="Q173" s="432" t="b">
        <v>1</v>
      </c>
      <c r="R173" s="432" t="b">
        <v>0</v>
      </c>
      <c r="S173" s="432" t="b">
        <v>0</v>
      </c>
      <c r="T173" s="432" t="b">
        <v>0</v>
      </c>
      <c r="U173" s="432" t="b">
        <v>0</v>
      </c>
      <c r="V173" s="432" t="b">
        <v>0</v>
      </c>
      <c r="W173" s="432" t="b">
        <v>0</v>
      </c>
    </row>
    <row r="174">
      <c r="A174" s="433">
        <v>166.0</v>
      </c>
      <c r="B174" s="338">
        <v>900166.0</v>
      </c>
      <c r="C174" s="339" t="s">
        <v>4007</v>
      </c>
      <c r="D174" s="340" t="s">
        <v>73</v>
      </c>
      <c r="E174" s="335">
        <v>6520.0</v>
      </c>
      <c r="F174" s="347">
        <v>6520.0</v>
      </c>
      <c r="G174" s="347">
        <f t="shared" si="4"/>
        <v>0</v>
      </c>
      <c r="H174" s="230" t="s">
        <v>167</v>
      </c>
      <c r="I174" s="473" t="s">
        <v>7512</v>
      </c>
      <c r="J174" s="331" t="b">
        <v>0</v>
      </c>
      <c r="K174" s="331" t="b">
        <v>0</v>
      </c>
      <c r="L174" s="331" t="b">
        <v>0</v>
      </c>
      <c r="M174" s="331" t="b">
        <v>0</v>
      </c>
      <c r="N174" s="331" t="b">
        <v>0</v>
      </c>
      <c r="O174" s="331" t="b">
        <v>0</v>
      </c>
      <c r="P174" s="331" t="b">
        <v>0</v>
      </c>
      <c r="Q174" s="331" t="b">
        <v>0</v>
      </c>
      <c r="R174" s="331" t="b">
        <v>0</v>
      </c>
      <c r="S174" s="331" t="b">
        <v>0</v>
      </c>
      <c r="T174" s="331" t="b">
        <v>0</v>
      </c>
      <c r="U174" s="331" t="b">
        <v>0</v>
      </c>
      <c r="V174" s="331" t="b">
        <v>0</v>
      </c>
      <c r="W174" s="331" t="b">
        <v>0</v>
      </c>
    </row>
    <row r="175">
      <c r="A175" s="338">
        <v>167.0</v>
      </c>
      <c r="B175" s="338">
        <v>900167.0</v>
      </c>
      <c r="C175" s="339" t="s">
        <v>5472</v>
      </c>
      <c r="D175" s="312" t="s">
        <v>4642</v>
      </c>
      <c r="E175" s="469">
        <v>92000.0</v>
      </c>
      <c r="F175" s="470">
        <v>55200.0</v>
      </c>
      <c r="G175" s="470">
        <f t="shared" si="4"/>
        <v>36800</v>
      </c>
      <c r="H175" s="228" t="s">
        <v>5470</v>
      </c>
      <c r="I175" s="471" t="s">
        <v>7516</v>
      </c>
      <c r="J175" s="432" t="b">
        <v>1</v>
      </c>
      <c r="K175" s="432" t="b">
        <v>0</v>
      </c>
      <c r="L175" s="432" t="b">
        <v>1</v>
      </c>
      <c r="M175" s="432" t="b">
        <v>1</v>
      </c>
      <c r="N175" s="432" t="b">
        <v>1</v>
      </c>
      <c r="O175" s="432" t="b">
        <v>0</v>
      </c>
      <c r="P175" s="432" t="b">
        <v>0</v>
      </c>
      <c r="Q175" s="432" t="b">
        <v>0</v>
      </c>
      <c r="R175" s="432" t="b">
        <v>0</v>
      </c>
      <c r="S175" s="432" t="b">
        <v>0</v>
      </c>
      <c r="T175" s="432" t="b">
        <v>0</v>
      </c>
      <c r="U175" s="432" t="b">
        <v>0</v>
      </c>
      <c r="V175" s="432" t="b">
        <v>0</v>
      </c>
      <c r="W175" s="432" t="b">
        <v>0</v>
      </c>
    </row>
    <row r="176">
      <c r="A176" s="128">
        <v>168.0</v>
      </c>
      <c r="B176" s="128">
        <v>900168.0</v>
      </c>
      <c r="C176" s="242" t="s">
        <v>2218</v>
      </c>
      <c r="D176" s="472" t="s">
        <v>73</v>
      </c>
      <c r="E176" s="335">
        <v>3950.0</v>
      </c>
      <c r="F176" s="347">
        <v>3950.0</v>
      </c>
      <c r="G176" s="347">
        <f t="shared" si="4"/>
        <v>0</v>
      </c>
      <c r="H176" s="230" t="s">
        <v>2219</v>
      </c>
      <c r="I176" s="473" t="s">
        <v>7522</v>
      </c>
      <c r="J176" s="331" t="b">
        <v>1</v>
      </c>
      <c r="K176" s="331" t="b">
        <v>1</v>
      </c>
      <c r="L176" s="331" t="b">
        <v>0</v>
      </c>
      <c r="M176" s="331" t="b">
        <v>1</v>
      </c>
      <c r="N176" s="331" t="b">
        <v>0</v>
      </c>
      <c r="O176" s="331" t="s">
        <v>73</v>
      </c>
      <c r="P176" s="331" t="s">
        <v>73</v>
      </c>
      <c r="Q176" s="331" t="s">
        <v>73</v>
      </c>
      <c r="R176" s="331" t="s">
        <v>73</v>
      </c>
      <c r="S176" s="331" t="s">
        <v>73</v>
      </c>
      <c r="T176" s="331" t="s">
        <v>73</v>
      </c>
      <c r="U176" s="331" t="s">
        <v>73</v>
      </c>
      <c r="V176" s="331" t="s">
        <v>73</v>
      </c>
      <c r="W176" s="331" t="s">
        <v>73</v>
      </c>
    </row>
    <row r="177">
      <c r="A177" s="338">
        <v>169.0</v>
      </c>
      <c r="B177" s="338">
        <v>900169.0</v>
      </c>
      <c r="C177" s="339" t="s">
        <v>2289</v>
      </c>
      <c r="D177" s="472" t="s">
        <v>73</v>
      </c>
      <c r="E177" s="469">
        <v>44640.0</v>
      </c>
      <c r="F177" s="470">
        <v>44640.0</v>
      </c>
      <c r="G177" s="470">
        <f t="shared" si="4"/>
        <v>0</v>
      </c>
      <c r="H177" s="228" t="s">
        <v>2290</v>
      </c>
      <c r="I177" s="471" t="s">
        <v>7516</v>
      </c>
      <c r="J177" s="432" t="b">
        <v>1</v>
      </c>
      <c r="K177" s="432" t="b">
        <v>1</v>
      </c>
      <c r="L177" s="432" t="b">
        <v>0</v>
      </c>
      <c r="M177" s="432" t="b">
        <v>0</v>
      </c>
      <c r="N177" s="432" t="b">
        <v>0</v>
      </c>
      <c r="O177" s="432" t="s">
        <v>73</v>
      </c>
      <c r="P177" s="432" t="s">
        <v>73</v>
      </c>
      <c r="Q177" s="432" t="s">
        <v>73</v>
      </c>
      <c r="R177" s="432" t="s">
        <v>73</v>
      </c>
      <c r="S177" s="432" t="s">
        <v>73</v>
      </c>
      <c r="T177" s="432" t="s">
        <v>73</v>
      </c>
      <c r="U177" s="432" t="s">
        <v>73</v>
      </c>
      <c r="V177" s="432" t="s">
        <v>73</v>
      </c>
      <c r="W177" s="432" t="s">
        <v>73</v>
      </c>
    </row>
    <row r="178">
      <c r="A178" s="338">
        <v>170.0</v>
      </c>
      <c r="B178" s="338">
        <v>900170.0</v>
      </c>
      <c r="C178" s="339" t="s">
        <v>2131</v>
      </c>
      <c r="D178" s="472" t="s">
        <v>73</v>
      </c>
      <c r="E178" s="335">
        <v>30000.0</v>
      </c>
      <c r="F178" s="347">
        <v>30000.0</v>
      </c>
      <c r="G178" s="347">
        <f t="shared" si="4"/>
        <v>0</v>
      </c>
      <c r="H178" s="230" t="s">
        <v>2132</v>
      </c>
      <c r="I178" s="473" t="s">
        <v>7512</v>
      </c>
      <c r="J178" s="331" t="b">
        <v>0</v>
      </c>
      <c r="K178" s="331" t="b">
        <v>1</v>
      </c>
      <c r="L178" s="331" t="b">
        <v>1</v>
      </c>
      <c r="M178" s="331" t="s">
        <v>73</v>
      </c>
      <c r="N178" s="331" t="s">
        <v>73</v>
      </c>
      <c r="O178" s="331" t="s">
        <v>73</v>
      </c>
      <c r="P178" s="331" t="s">
        <v>73</v>
      </c>
      <c r="Q178" s="331" t="s">
        <v>73</v>
      </c>
      <c r="R178" s="331" t="s">
        <v>73</v>
      </c>
      <c r="S178" s="331" t="s">
        <v>73</v>
      </c>
      <c r="T178" s="331" t="s">
        <v>73</v>
      </c>
      <c r="U178" s="331" t="s">
        <v>73</v>
      </c>
      <c r="V178" s="331" t="s">
        <v>73</v>
      </c>
      <c r="W178" s="331" t="s">
        <v>73</v>
      </c>
    </row>
    <row r="179">
      <c r="A179" s="338">
        <v>171.0</v>
      </c>
      <c r="B179" s="338">
        <v>900171.0</v>
      </c>
      <c r="C179" s="339" t="s">
        <v>5728</v>
      </c>
      <c r="D179" s="312" t="s">
        <v>4642</v>
      </c>
      <c r="E179" s="469">
        <v>4870.0</v>
      </c>
      <c r="F179" s="470">
        <v>4251.59</v>
      </c>
      <c r="G179" s="470">
        <f t="shared" si="4"/>
        <v>618.41</v>
      </c>
      <c r="H179" s="228" t="s">
        <v>5729</v>
      </c>
      <c r="I179" s="471" t="s">
        <v>7520</v>
      </c>
      <c r="J179" s="432" t="b">
        <v>1</v>
      </c>
      <c r="K179" s="432" t="b">
        <v>1</v>
      </c>
      <c r="L179" s="432" t="b">
        <v>1</v>
      </c>
      <c r="M179" s="432" t="b">
        <v>1</v>
      </c>
      <c r="N179" s="432" t="b">
        <v>1</v>
      </c>
      <c r="O179" s="432" t="b">
        <v>1</v>
      </c>
      <c r="P179" s="432" t="b">
        <v>0</v>
      </c>
      <c r="Q179" s="432" t="b">
        <v>0</v>
      </c>
      <c r="R179" s="432" t="b">
        <v>0</v>
      </c>
      <c r="S179" s="432" t="b">
        <v>0</v>
      </c>
      <c r="T179" s="432" t="b">
        <v>0</v>
      </c>
      <c r="U179" s="432" t="b">
        <v>0</v>
      </c>
      <c r="V179" s="432" t="b">
        <v>0</v>
      </c>
      <c r="W179" s="432" t="b">
        <v>0</v>
      </c>
    </row>
    <row r="180">
      <c r="A180" s="338">
        <v>172.0</v>
      </c>
      <c r="B180" s="338">
        <v>900172.0</v>
      </c>
      <c r="C180" s="339" t="s">
        <v>5473</v>
      </c>
      <c r="D180" s="312" t="s">
        <v>4642</v>
      </c>
      <c r="E180" s="335">
        <v>91000.0</v>
      </c>
      <c r="F180" s="347">
        <v>81900.0</v>
      </c>
      <c r="G180" s="347">
        <f t="shared" si="4"/>
        <v>9100</v>
      </c>
      <c r="H180" s="230" t="s">
        <v>5470</v>
      </c>
      <c r="I180" s="473" t="s">
        <v>7515</v>
      </c>
      <c r="J180" s="331" t="b">
        <v>1</v>
      </c>
      <c r="K180" s="331" t="b">
        <v>0</v>
      </c>
      <c r="L180" s="331" t="b">
        <v>1</v>
      </c>
      <c r="M180" s="331" t="b">
        <v>1</v>
      </c>
      <c r="N180" s="331" t="b">
        <v>1</v>
      </c>
      <c r="O180" s="331" t="b">
        <v>0</v>
      </c>
      <c r="P180" s="331" t="b">
        <v>0</v>
      </c>
      <c r="Q180" s="331" t="b">
        <v>0</v>
      </c>
      <c r="R180" s="331" t="b">
        <v>1</v>
      </c>
      <c r="S180" s="331" t="b">
        <v>0</v>
      </c>
      <c r="T180" s="331" t="b">
        <v>0</v>
      </c>
      <c r="U180" s="331" t="b">
        <v>0</v>
      </c>
      <c r="V180" s="331" t="b">
        <v>0</v>
      </c>
      <c r="W180" s="331" t="b">
        <v>0</v>
      </c>
    </row>
    <row r="181">
      <c r="A181" s="338">
        <v>173.0</v>
      </c>
      <c r="B181" s="338">
        <v>900173.0</v>
      </c>
      <c r="C181" s="339" t="s">
        <v>5746</v>
      </c>
      <c r="D181" s="312" t="s">
        <v>4642</v>
      </c>
      <c r="E181" s="469">
        <v>4000.0</v>
      </c>
      <c r="F181" s="470">
        <v>500.0</v>
      </c>
      <c r="G181" s="470">
        <f t="shared" si="4"/>
        <v>3500</v>
      </c>
      <c r="H181" s="228" t="s">
        <v>5747</v>
      </c>
      <c r="I181" s="471" t="s">
        <v>7512</v>
      </c>
      <c r="J181" s="432" t="b">
        <v>0</v>
      </c>
      <c r="K181" s="432" t="b">
        <v>0</v>
      </c>
      <c r="L181" s="432" t="b">
        <v>0</v>
      </c>
      <c r="M181" s="432" t="b">
        <v>0</v>
      </c>
      <c r="N181" s="432" t="b">
        <v>0</v>
      </c>
      <c r="O181" s="432" t="b">
        <v>0</v>
      </c>
      <c r="P181" s="432" t="b">
        <v>0</v>
      </c>
      <c r="Q181" s="432" t="b">
        <v>0</v>
      </c>
      <c r="R181" s="432" t="b">
        <v>0</v>
      </c>
      <c r="S181" s="432" t="b">
        <v>0</v>
      </c>
      <c r="T181" s="432" t="b">
        <v>0</v>
      </c>
      <c r="U181" s="432" t="b">
        <v>0</v>
      </c>
      <c r="V181" s="432" t="b">
        <v>0</v>
      </c>
      <c r="W181" s="432" t="b">
        <v>0</v>
      </c>
    </row>
    <row r="182">
      <c r="A182" s="338">
        <v>174.0</v>
      </c>
      <c r="B182" s="338">
        <v>900174.0</v>
      </c>
      <c r="C182" s="339" t="s">
        <v>4260</v>
      </c>
      <c r="D182" s="340" t="s">
        <v>73</v>
      </c>
      <c r="E182" s="335">
        <v>75300.0</v>
      </c>
      <c r="F182" s="335">
        <v>75300.0</v>
      </c>
      <c r="G182" s="347">
        <f t="shared" si="4"/>
        <v>0</v>
      </c>
      <c r="H182" s="230" t="s">
        <v>2934</v>
      </c>
      <c r="I182" s="473" t="s">
        <v>7512</v>
      </c>
      <c r="J182" s="331" t="b">
        <v>1</v>
      </c>
      <c r="K182" s="331" t="b">
        <v>1</v>
      </c>
      <c r="L182" s="331" t="b">
        <v>1</v>
      </c>
      <c r="M182" s="331" t="b">
        <v>1</v>
      </c>
      <c r="N182" s="331" t="b">
        <v>1</v>
      </c>
      <c r="O182" s="331" t="b">
        <v>1</v>
      </c>
      <c r="P182" s="331" t="b">
        <v>1</v>
      </c>
      <c r="Q182" s="331" t="b">
        <v>0</v>
      </c>
      <c r="R182" s="331" t="b">
        <v>0</v>
      </c>
      <c r="S182" s="331" t="b">
        <v>1</v>
      </c>
      <c r="T182" s="331" t="b">
        <v>1</v>
      </c>
      <c r="U182" s="331" t="b">
        <v>1</v>
      </c>
      <c r="V182" s="331" t="b">
        <v>1</v>
      </c>
      <c r="W182" s="331" t="b">
        <v>0</v>
      </c>
    </row>
    <row r="183">
      <c r="A183" s="338">
        <v>175.0</v>
      </c>
      <c r="B183" s="338">
        <v>900175.0</v>
      </c>
      <c r="C183" s="339" t="s">
        <v>4377</v>
      </c>
      <c r="D183" s="340" t="s">
        <v>73</v>
      </c>
      <c r="E183" s="469">
        <v>150000.0</v>
      </c>
      <c r="F183" s="469">
        <v>150000.0</v>
      </c>
      <c r="G183" s="470">
        <f t="shared" si="4"/>
        <v>0</v>
      </c>
      <c r="H183" s="228" t="s">
        <v>2237</v>
      </c>
      <c r="I183" s="471" t="s">
        <v>7512</v>
      </c>
      <c r="J183" s="432" t="b">
        <v>0</v>
      </c>
      <c r="K183" s="432" t="b">
        <v>1</v>
      </c>
      <c r="L183" s="432" t="b">
        <v>1</v>
      </c>
      <c r="M183" s="432" t="b">
        <v>1</v>
      </c>
      <c r="N183" s="432" t="b">
        <v>0</v>
      </c>
      <c r="O183" s="432" t="b">
        <v>1</v>
      </c>
      <c r="P183" s="432" t="b">
        <v>0</v>
      </c>
      <c r="Q183" s="432" t="b">
        <v>0</v>
      </c>
      <c r="R183" s="432" t="b">
        <v>1</v>
      </c>
      <c r="S183" s="432" t="b">
        <v>0</v>
      </c>
      <c r="T183" s="432" t="b">
        <v>0</v>
      </c>
      <c r="U183" s="432" t="b">
        <v>0</v>
      </c>
      <c r="V183" s="432" t="b">
        <v>0</v>
      </c>
      <c r="W183" s="432" t="b">
        <v>0</v>
      </c>
    </row>
    <row r="184">
      <c r="A184" s="338">
        <v>176.0</v>
      </c>
      <c r="B184" s="338">
        <v>900176.0</v>
      </c>
      <c r="C184" s="339" t="s">
        <v>3590</v>
      </c>
      <c r="D184" s="340" t="s">
        <v>73</v>
      </c>
      <c r="E184" s="335">
        <v>37000.0</v>
      </c>
      <c r="F184" s="335">
        <v>37000.0</v>
      </c>
      <c r="G184" s="347">
        <f t="shared" si="4"/>
        <v>0</v>
      </c>
      <c r="H184" s="230" t="s">
        <v>557</v>
      </c>
      <c r="I184" s="473" t="s">
        <v>7512</v>
      </c>
      <c r="J184" s="331" t="b">
        <v>1</v>
      </c>
      <c r="K184" s="331" t="b">
        <v>1</v>
      </c>
      <c r="L184" s="331" t="b">
        <v>1</v>
      </c>
      <c r="M184" s="331" t="b">
        <v>0</v>
      </c>
      <c r="N184" s="331" t="b">
        <v>0</v>
      </c>
      <c r="O184" s="331" t="b">
        <v>0</v>
      </c>
      <c r="P184" s="331" t="b">
        <v>0</v>
      </c>
      <c r="Q184" s="331" t="b">
        <v>0</v>
      </c>
      <c r="R184" s="331" t="b">
        <v>0</v>
      </c>
      <c r="S184" s="331" t="b">
        <v>0</v>
      </c>
      <c r="T184" s="331" t="b">
        <v>0</v>
      </c>
      <c r="U184" s="331" t="b">
        <v>0</v>
      </c>
      <c r="V184" s="331" t="b">
        <v>0</v>
      </c>
      <c r="W184" s="331" t="b">
        <v>0</v>
      </c>
    </row>
    <row r="185">
      <c r="A185" s="338">
        <v>177.0</v>
      </c>
      <c r="B185" s="338">
        <v>900177.0</v>
      </c>
      <c r="C185" s="339" t="s">
        <v>4589</v>
      </c>
      <c r="D185" s="340" t="s">
        <v>73</v>
      </c>
      <c r="E185" s="469">
        <v>214800.0</v>
      </c>
      <c r="F185" s="469">
        <v>214800.0</v>
      </c>
      <c r="G185" s="470">
        <f t="shared" si="4"/>
        <v>0</v>
      </c>
      <c r="H185" s="228" t="s">
        <v>4590</v>
      </c>
      <c r="I185" s="471" t="s">
        <v>7512</v>
      </c>
      <c r="J185" s="432" t="b">
        <v>1</v>
      </c>
      <c r="K185" s="432" t="b">
        <v>1</v>
      </c>
      <c r="L185" s="432" t="b">
        <v>1</v>
      </c>
      <c r="M185" s="432" t="b">
        <v>1</v>
      </c>
      <c r="N185" s="432" t="b">
        <v>1</v>
      </c>
      <c r="O185" s="432" t="b">
        <v>0</v>
      </c>
      <c r="P185" s="432" t="b">
        <v>1</v>
      </c>
      <c r="Q185" s="432" t="b">
        <v>0</v>
      </c>
      <c r="R185" s="432" t="b">
        <v>0</v>
      </c>
      <c r="S185" s="432" t="b">
        <v>0</v>
      </c>
      <c r="T185" s="432" t="b">
        <v>0</v>
      </c>
      <c r="U185" s="432" t="b">
        <v>1</v>
      </c>
      <c r="V185" s="432" t="b">
        <v>1</v>
      </c>
      <c r="W185" s="432" t="b">
        <v>0</v>
      </c>
    </row>
    <row r="186">
      <c r="A186" s="338">
        <v>178.0</v>
      </c>
      <c r="B186" s="338">
        <v>900178.0</v>
      </c>
      <c r="C186" s="339" t="s">
        <v>5730</v>
      </c>
      <c r="D186" s="312" t="s">
        <v>4642</v>
      </c>
      <c r="E186" s="335">
        <v>10462.0</v>
      </c>
      <c r="F186" s="347">
        <v>2092.4</v>
      </c>
      <c r="G186" s="347">
        <f t="shared" si="4"/>
        <v>8369.6</v>
      </c>
      <c r="H186" s="230" t="s">
        <v>5731</v>
      </c>
      <c r="I186" s="473" t="s">
        <v>7523</v>
      </c>
      <c r="J186" s="331" t="b">
        <v>0</v>
      </c>
      <c r="K186" s="331" t="b">
        <v>0</v>
      </c>
      <c r="L186" s="331" t="b">
        <v>0</v>
      </c>
      <c r="M186" s="331" t="b">
        <v>0</v>
      </c>
      <c r="N186" s="331" t="b">
        <v>0</v>
      </c>
      <c r="O186" s="331" t="b">
        <v>0</v>
      </c>
      <c r="P186" s="331" t="b">
        <v>0</v>
      </c>
      <c r="Q186" s="331" t="b">
        <v>0</v>
      </c>
      <c r="R186" s="331" t="b">
        <v>0</v>
      </c>
      <c r="S186" s="331" t="b">
        <v>0</v>
      </c>
      <c r="T186" s="331" t="b">
        <v>0</v>
      </c>
      <c r="U186" s="331" t="b">
        <v>0</v>
      </c>
      <c r="V186" s="331" t="b">
        <v>0</v>
      </c>
      <c r="W186" s="331" t="b">
        <v>0</v>
      </c>
    </row>
    <row r="187">
      <c r="A187" s="128">
        <v>179.0</v>
      </c>
      <c r="B187" s="128">
        <v>900179.0</v>
      </c>
      <c r="C187" s="242" t="s">
        <v>1501</v>
      </c>
      <c r="D187" s="472" t="s">
        <v>73</v>
      </c>
      <c r="E187" s="469">
        <v>250000.0</v>
      </c>
      <c r="F187" s="470">
        <v>250000.0</v>
      </c>
      <c r="G187" s="470">
        <f t="shared" si="4"/>
        <v>0</v>
      </c>
      <c r="H187" s="228" t="s">
        <v>1502</v>
      </c>
      <c r="I187" s="471" t="s">
        <v>7512</v>
      </c>
      <c r="J187" s="488" t="s">
        <v>73</v>
      </c>
      <c r="K187" s="474"/>
      <c r="L187" s="474"/>
      <c r="M187" s="432" t="s">
        <v>73</v>
      </c>
      <c r="N187" s="432" t="s">
        <v>73</v>
      </c>
      <c r="O187" s="432" t="s">
        <v>73</v>
      </c>
      <c r="P187" s="432" t="s">
        <v>73</v>
      </c>
      <c r="Q187" s="432" t="s">
        <v>73</v>
      </c>
      <c r="R187" s="432" t="s">
        <v>73</v>
      </c>
      <c r="S187" s="432" t="s">
        <v>73</v>
      </c>
      <c r="T187" s="432" t="s">
        <v>73</v>
      </c>
      <c r="U187" s="432" t="s">
        <v>73</v>
      </c>
      <c r="V187" s="432" t="s">
        <v>73</v>
      </c>
      <c r="W187" s="432" t="s">
        <v>73</v>
      </c>
    </row>
    <row r="188">
      <c r="A188" s="338">
        <v>180.0</v>
      </c>
      <c r="B188" s="338">
        <v>900180.0</v>
      </c>
      <c r="C188" s="339" t="s">
        <v>6031</v>
      </c>
      <c r="D188" s="340" t="s">
        <v>4642</v>
      </c>
      <c r="E188" s="335">
        <v>35000.0</v>
      </c>
      <c r="F188" s="347">
        <v>20000.0</v>
      </c>
      <c r="G188" s="347">
        <f t="shared" si="4"/>
        <v>15000</v>
      </c>
      <c r="H188" s="230" t="s">
        <v>6032</v>
      </c>
      <c r="I188" s="473" t="s">
        <v>7512</v>
      </c>
      <c r="J188" s="331" t="b">
        <v>0</v>
      </c>
      <c r="K188" s="331" t="b">
        <v>1</v>
      </c>
      <c r="L188" s="331" t="b">
        <v>1</v>
      </c>
      <c r="M188" s="331" t="b">
        <v>0</v>
      </c>
      <c r="N188" s="331" t="b">
        <v>0</v>
      </c>
      <c r="O188" s="331" t="b">
        <v>0</v>
      </c>
      <c r="P188" s="331" t="b">
        <v>0</v>
      </c>
      <c r="Q188" s="331" t="b">
        <v>0</v>
      </c>
      <c r="R188" s="331" t="b">
        <v>0</v>
      </c>
      <c r="S188" s="331" t="b">
        <v>0</v>
      </c>
      <c r="T188" s="331" t="b">
        <v>0</v>
      </c>
      <c r="U188" s="331" t="b">
        <v>0</v>
      </c>
      <c r="V188" s="331" t="b">
        <v>0</v>
      </c>
      <c r="W188" s="331" t="b">
        <v>0</v>
      </c>
    </row>
    <row r="189">
      <c r="A189" s="128">
        <v>181.0</v>
      </c>
      <c r="B189" s="128">
        <v>900181.0</v>
      </c>
      <c r="C189" s="242" t="s">
        <v>2471</v>
      </c>
      <c r="D189" s="472" t="s">
        <v>73</v>
      </c>
      <c r="E189" s="469">
        <v>68967.0</v>
      </c>
      <c r="F189" s="469">
        <v>68967.0</v>
      </c>
      <c r="G189" s="470">
        <f t="shared" si="4"/>
        <v>0</v>
      </c>
      <c r="H189" s="228" t="s">
        <v>2472</v>
      </c>
      <c r="I189" s="471" t="s">
        <v>7512</v>
      </c>
      <c r="J189" s="432" t="b">
        <v>1</v>
      </c>
      <c r="K189" s="432" t="b">
        <v>1</v>
      </c>
      <c r="L189" s="432" t="b">
        <v>1</v>
      </c>
      <c r="M189" s="432" t="b">
        <v>1</v>
      </c>
      <c r="N189" s="432" t="b">
        <v>1</v>
      </c>
      <c r="O189" s="432" t="b">
        <v>0</v>
      </c>
      <c r="P189" s="432" t="s">
        <v>73</v>
      </c>
      <c r="Q189" s="432" t="s">
        <v>73</v>
      </c>
      <c r="R189" s="432" t="s">
        <v>73</v>
      </c>
      <c r="S189" s="432" t="s">
        <v>73</v>
      </c>
      <c r="T189" s="432" t="s">
        <v>73</v>
      </c>
      <c r="U189" s="432" t="s">
        <v>73</v>
      </c>
      <c r="V189" s="432" t="s">
        <v>73</v>
      </c>
      <c r="W189" s="432" t="s">
        <v>73</v>
      </c>
    </row>
    <row r="190">
      <c r="A190" s="128">
        <v>182.0</v>
      </c>
      <c r="B190" s="128">
        <v>900182.0</v>
      </c>
      <c r="C190" s="242" t="s">
        <v>2454</v>
      </c>
      <c r="D190" s="472" t="s">
        <v>73</v>
      </c>
      <c r="E190" s="335">
        <v>40000.0</v>
      </c>
      <c r="F190" s="347">
        <v>40000.0</v>
      </c>
      <c r="G190" s="347">
        <f t="shared" si="4"/>
        <v>0</v>
      </c>
      <c r="H190" s="230" t="s">
        <v>2455</v>
      </c>
      <c r="I190" s="473" t="s">
        <v>7522</v>
      </c>
      <c r="J190" s="331" t="b">
        <v>1</v>
      </c>
      <c r="K190" s="331" t="b">
        <v>1</v>
      </c>
      <c r="L190" s="331" t="b">
        <v>1</v>
      </c>
      <c r="M190" s="331" t="b">
        <v>1</v>
      </c>
      <c r="N190" s="331" t="b">
        <v>1</v>
      </c>
      <c r="O190" s="331" t="b">
        <v>0</v>
      </c>
      <c r="P190" s="331" t="s">
        <v>73</v>
      </c>
      <c r="Q190" s="331" t="s">
        <v>73</v>
      </c>
      <c r="R190" s="331" t="s">
        <v>73</v>
      </c>
      <c r="S190" s="331" t="s">
        <v>73</v>
      </c>
      <c r="T190" s="331" t="s">
        <v>73</v>
      </c>
      <c r="U190" s="331" t="s">
        <v>73</v>
      </c>
      <c r="V190" s="331" t="s">
        <v>73</v>
      </c>
      <c r="W190" s="331" t="s">
        <v>73</v>
      </c>
    </row>
    <row r="191">
      <c r="A191" s="338">
        <v>183.0</v>
      </c>
      <c r="B191" s="338">
        <v>900183.0</v>
      </c>
      <c r="C191" s="339" t="s">
        <v>1803</v>
      </c>
      <c r="D191" s="472" t="s">
        <v>73</v>
      </c>
      <c r="E191" s="469">
        <v>32400.0</v>
      </c>
      <c r="F191" s="470">
        <v>32400.0</v>
      </c>
      <c r="G191" s="470">
        <f t="shared" si="4"/>
        <v>0</v>
      </c>
      <c r="H191" s="228" t="s">
        <v>1804</v>
      </c>
      <c r="I191" s="471" t="s">
        <v>7516</v>
      </c>
      <c r="J191" s="432" t="b">
        <v>1</v>
      </c>
      <c r="K191" s="432" t="b">
        <v>1</v>
      </c>
      <c r="L191" s="474" t="s">
        <v>73</v>
      </c>
      <c r="M191" s="432" t="s">
        <v>73</v>
      </c>
      <c r="N191" s="432" t="s">
        <v>73</v>
      </c>
      <c r="O191" s="432" t="s">
        <v>73</v>
      </c>
      <c r="P191" s="432" t="s">
        <v>73</v>
      </c>
      <c r="Q191" s="432" t="s">
        <v>73</v>
      </c>
      <c r="R191" s="432" t="s">
        <v>73</v>
      </c>
      <c r="S191" s="432" t="s">
        <v>73</v>
      </c>
      <c r="T191" s="432" t="s">
        <v>73</v>
      </c>
      <c r="U191" s="432" t="s">
        <v>73</v>
      </c>
      <c r="V191" s="432" t="s">
        <v>73</v>
      </c>
      <c r="W191" s="432" t="s">
        <v>73</v>
      </c>
    </row>
    <row r="192">
      <c r="A192" s="338">
        <v>184.0</v>
      </c>
      <c r="B192" s="338">
        <v>900184.0</v>
      </c>
      <c r="C192" s="339" t="s">
        <v>1989</v>
      </c>
      <c r="D192" s="472" t="s">
        <v>73</v>
      </c>
      <c r="E192" s="335">
        <v>18000.0</v>
      </c>
      <c r="F192" s="347">
        <v>18000.0</v>
      </c>
      <c r="G192" s="347">
        <f t="shared" si="4"/>
        <v>0</v>
      </c>
      <c r="H192" s="230" t="s">
        <v>1003</v>
      </c>
      <c r="I192" s="473" t="s">
        <v>7516</v>
      </c>
      <c r="J192" s="331" t="b">
        <v>1</v>
      </c>
      <c r="K192" s="331" t="b">
        <v>1</v>
      </c>
      <c r="L192" s="331" t="b">
        <v>0</v>
      </c>
      <c r="M192" s="331" t="s">
        <v>73</v>
      </c>
      <c r="N192" s="331" t="s">
        <v>73</v>
      </c>
      <c r="O192" s="331" t="s">
        <v>73</v>
      </c>
      <c r="P192" s="331" t="s">
        <v>73</v>
      </c>
      <c r="Q192" s="331" t="s">
        <v>73</v>
      </c>
      <c r="R192" s="331" t="s">
        <v>73</v>
      </c>
      <c r="S192" s="331" t="s">
        <v>73</v>
      </c>
      <c r="T192" s="331" t="s">
        <v>73</v>
      </c>
      <c r="U192" s="331" t="s">
        <v>73</v>
      </c>
      <c r="V192" s="331" t="s">
        <v>73</v>
      </c>
      <c r="W192" s="331" t="s">
        <v>73</v>
      </c>
    </row>
    <row r="193">
      <c r="A193" s="338">
        <v>185.0</v>
      </c>
      <c r="B193" s="338">
        <v>900185.0</v>
      </c>
      <c r="C193" s="339" t="s">
        <v>1922</v>
      </c>
      <c r="D193" s="472" t="s">
        <v>73</v>
      </c>
      <c r="E193" s="469">
        <v>24000.0</v>
      </c>
      <c r="F193" s="470">
        <v>24000.0</v>
      </c>
      <c r="G193" s="470">
        <f t="shared" si="4"/>
        <v>0</v>
      </c>
      <c r="H193" s="228" t="s">
        <v>1003</v>
      </c>
      <c r="I193" s="471" t="s">
        <v>7512</v>
      </c>
      <c r="J193" s="432" t="b">
        <v>1</v>
      </c>
      <c r="K193" s="432" t="b">
        <v>1</v>
      </c>
      <c r="L193" s="474" t="s">
        <v>73</v>
      </c>
      <c r="M193" s="432" t="s">
        <v>73</v>
      </c>
      <c r="N193" s="432" t="s">
        <v>73</v>
      </c>
      <c r="O193" s="432" t="s">
        <v>73</v>
      </c>
      <c r="P193" s="432" t="s">
        <v>73</v>
      </c>
      <c r="Q193" s="432" t="s">
        <v>73</v>
      </c>
      <c r="R193" s="432" t="s">
        <v>73</v>
      </c>
      <c r="S193" s="432" t="s">
        <v>73</v>
      </c>
      <c r="T193" s="432" t="s">
        <v>73</v>
      </c>
      <c r="U193" s="432" t="s">
        <v>73</v>
      </c>
      <c r="V193" s="432" t="s">
        <v>73</v>
      </c>
      <c r="W193" s="432" t="s">
        <v>73</v>
      </c>
    </row>
    <row r="194">
      <c r="A194" s="338">
        <v>186.0</v>
      </c>
      <c r="B194" s="338">
        <v>900186.0</v>
      </c>
      <c r="C194" s="339" t="s">
        <v>2223</v>
      </c>
      <c r="D194" s="472" t="s">
        <v>73</v>
      </c>
      <c r="E194" s="335">
        <v>7800.0</v>
      </c>
      <c r="F194" s="347">
        <v>7800.0</v>
      </c>
      <c r="G194" s="347">
        <f t="shared" si="4"/>
        <v>0</v>
      </c>
      <c r="H194" s="230" t="s">
        <v>1003</v>
      </c>
      <c r="I194" s="473" t="s">
        <v>7512</v>
      </c>
      <c r="J194" s="331" t="b">
        <v>1</v>
      </c>
      <c r="K194" s="331" t="b">
        <v>1</v>
      </c>
      <c r="L194" s="331" t="b">
        <v>0</v>
      </c>
      <c r="M194" s="331" t="b">
        <v>0</v>
      </c>
      <c r="N194" s="331" t="b">
        <v>0</v>
      </c>
      <c r="O194" s="331" t="s">
        <v>73</v>
      </c>
      <c r="P194" s="331" t="s">
        <v>73</v>
      </c>
      <c r="Q194" s="331" t="s">
        <v>73</v>
      </c>
      <c r="R194" s="331" t="s">
        <v>73</v>
      </c>
      <c r="S194" s="331" t="s">
        <v>73</v>
      </c>
      <c r="T194" s="331" t="s">
        <v>73</v>
      </c>
      <c r="U194" s="331" t="s">
        <v>73</v>
      </c>
      <c r="V194" s="331" t="s">
        <v>73</v>
      </c>
      <c r="W194" s="331" t="s">
        <v>73</v>
      </c>
    </row>
    <row r="195">
      <c r="A195" s="338">
        <v>187.0</v>
      </c>
      <c r="B195" s="338">
        <v>900187.0</v>
      </c>
      <c r="C195" s="339" t="s">
        <v>2302</v>
      </c>
      <c r="D195" s="472" t="s">
        <v>73</v>
      </c>
      <c r="E195" s="469">
        <v>50000.0</v>
      </c>
      <c r="F195" s="470">
        <v>50000.0</v>
      </c>
      <c r="G195" s="470">
        <f t="shared" si="4"/>
        <v>0</v>
      </c>
      <c r="H195" s="228" t="s">
        <v>102</v>
      </c>
      <c r="I195" s="471" t="s">
        <v>7516</v>
      </c>
      <c r="J195" s="432" t="b">
        <v>1</v>
      </c>
      <c r="K195" s="432" t="b">
        <v>1</v>
      </c>
      <c r="L195" s="432" t="b">
        <v>1</v>
      </c>
      <c r="M195" s="432" t="b">
        <v>1</v>
      </c>
      <c r="N195" s="432" t="b">
        <v>0</v>
      </c>
      <c r="O195" s="432" t="s">
        <v>73</v>
      </c>
      <c r="P195" s="432" t="s">
        <v>73</v>
      </c>
      <c r="Q195" s="432" t="s">
        <v>73</v>
      </c>
      <c r="R195" s="432" t="s">
        <v>73</v>
      </c>
      <c r="S195" s="432" t="s">
        <v>73</v>
      </c>
      <c r="T195" s="432" t="s">
        <v>73</v>
      </c>
      <c r="U195" s="432" t="s">
        <v>73</v>
      </c>
      <c r="V195" s="432" t="s">
        <v>73</v>
      </c>
      <c r="W195" s="432" t="s">
        <v>73</v>
      </c>
    </row>
    <row r="196">
      <c r="A196" s="128">
        <v>188.0</v>
      </c>
      <c r="B196" s="128">
        <v>900188.0</v>
      </c>
      <c r="C196" s="242" t="s">
        <v>2508</v>
      </c>
      <c r="D196" s="472" t="s">
        <v>73</v>
      </c>
      <c r="E196" s="335"/>
      <c r="F196" s="347">
        <v>0.0</v>
      </c>
      <c r="G196" s="347">
        <f t="shared" si="4"/>
        <v>0</v>
      </c>
      <c r="H196" s="230" t="s">
        <v>2472</v>
      </c>
      <c r="I196" s="473" t="s">
        <v>7519</v>
      </c>
      <c r="J196" s="331" t="b">
        <v>0</v>
      </c>
      <c r="K196" s="331" t="b">
        <v>0</v>
      </c>
      <c r="L196" s="331" t="b">
        <v>1</v>
      </c>
      <c r="M196" s="331" t="b">
        <v>1</v>
      </c>
      <c r="N196" s="331" t="b">
        <v>1</v>
      </c>
      <c r="O196" s="331" t="b">
        <v>1</v>
      </c>
      <c r="P196" s="331" t="b">
        <v>0</v>
      </c>
      <c r="Q196" s="331" t="s">
        <v>73</v>
      </c>
      <c r="R196" s="331" t="s">
        <v>73</v>
      </c>
      <c r="S196" s="331" t="s">
        <v>73</v>
      </c>
      <c r="T196" s="331" t="s">
        <v>73</v>
      </c>
      <c r="U196" s="331" t="s">
        <v>73</v>
      </c>
      <c r="V196" s="331" t="s">
        <v>73</v>
      </c>
      <c r="W196" s="331" t="s">
        <v>73</v>
      </c>
    </row>
    <row r="197">
      <c r="A197" s="338">
        <v>189.0</v>
      </c>
      <c r="B197" s="338">
        <v>900189.0</v>
      </c>
      <c r="C197" s="339" t="s">
        <v>3430</v>
      </c>
      <c r="D197" s="472" t="s">
        <v>73</v>
      </c>
      <c r="E197" s="469">
        <v>51750.0</v>
      </c>
      <c r="F197" s="469">
        <v>51750.0</v>
      </c>
      <c r="G197" s="470">
        <f t="shared" si="4"/>
        <v>0</v>
      </c>
      <c r="H197" s="228" t="s">
        <v>3052</v>
      </c>
      <c r="I197" s="471" t="s">
        <v>7515</v>
      </c>
      <c r="J197" s="432" t="b">
        <v>1</v>
      </c>
      <c r="K197" s="432" t="b">
        <v>0</v>
      </c>
      <c r="L197" s="432" t="b">
        <v>1</v>
      </c>
      <c r="M197" s="432" t="b">
        <v>0</v>
      </c>
      <c r="N197" s="432" t="b">
        <v>1</v>
      </c>
      <c r="O197" s="432" t="b">
        <v>1</v>
      </c>
      <c r="P197" s="432" t="b">
        <v>0</v>
      </c>
      <c r="Q197" s="432" t="b">
        <v>1</v>
      </c>
      <c r="R197" s="432" t="b">
        <v>0</v>
      </c>
      <c r="S197" s="432" t="b">
        <v>0</v>
      </c>
      <c r="T197" s="432" t="b">
        <v>0</v>
      </c>
      <c r="U197" s="432" t="b">
        <v>0</v>
      </c>
      <c r="V197" s="432" t="b">
        <v>0</v>
      </c>
      <c r="W197" s="432" t="b">
        <v>0</v>
      </c>
    </row>
    <row r="198">
      <c r="A198" s="338">
        <v>190.0</v>
      </c>
      <c r="B198" s="338">
        <v>900190.0</v>
      </c>
      <c r="C198" s="339" t="s">
        <v>3294</v>
      </c>
      <c r="D198" s="340" t="s">
        <v>73</v>
      </c>
      <c r="E198" s="335">
        <v>24150.0</v>
      </c>
      <c r="F198" s="335">
        <v>24150.0</v>
      </c>
      <c r="G198" s="347">
        <f t="shared" si="4"/>
        <v>0</v>
      </c>
      <c r="H198" s="230" t="s">
        <v>3021</v>
      </c>
      <c r="I198" s="473" t="s">
        <v>7523</v>
      </c>
      <c r="J198" s="331" t="b">
        <v>0</v>
      </c>
      <c r="K198" s="331" t="b">
        <v>0</v>
      </c>
      <c r="L198" s="331" t="b">
        <v>0</v>
      </c>
      <c r="M198" s="331" t="b">
        <v>0</v>
      </c>
      <c r="N198" s="331" t="b">
        <v>0</v>
      </c>
      <c r="O198" s="331" t="b">
        <v>0</v>
      </c>
      <c r="P198" s="331" t="b">
        <v>0</v>
      </c>
      <c r="Q198" s="331" t="b">
        <v>0</v>
      </c>
      <c r="R198" s="331" t="b">
        <v>0</v>
      </c>
      <c r="S198" s="331" t="b">
        <v>0</v>
      </c>
      <c r="T198" s="331" t="b">
        <v>1</v>
      </c>
      <c r="U198" s="331" t="b">
        <v>1</v>
      </c>
      <c r="V198" s="331" t="b">
        <v>1</v>
      </c>
      <c r="W198" s="331" t="s">
        <v>73</v>
      </c>
    </row>
    <row r="199">
      <c r="A199" s="338">
        <v>191.0</v>
      </c>
      <c r="B199" s="338">
        <v>900191.0</v>
      </c>
      <c r="C199" s="339" t="s">
        <v>4320</v>
      </c>
      <c r="D199" s="340" t="s">
        <v>73</v>
      </c>
      <c r="E199" s="469">
        <v>50000.0</v>
      </c>
      <c r="F199" s="469">
        <v>50000.0</v>
      </c>
      <c r="G199" s="470">
        <f t="shared" si="4"/>
        <v>0</v>
      </c>
      <c r="H199" s="228" t="s">
        <v>2237</v>
      </c>
      <c r="I199" s="471" t="s">
        <v>7512</v>
      </c>
      <c r="J199" s="432" t="b">
        <v>0</v>
      </c>
      <c r="K199" s="432" t="b">
        <v>0</v>
      </c>
      <c r="L199" s="432" t="b">
        <v>1</v>
      </c>
      <c r="M199" s="432" t="b">
        <v>1</v>
      </c>
      <c r="N199" s="432" t="b">
        <v>1</v>
      </c>
      <c r="O199" s="432" t="b">
        <v>0</v>
      </c>
      <c r="P199" s="432" t="b">
        <v>0</v>
      </c>
      <c r="Q199" s="432" t="b">
        <v>0</v>
      </c>
      <c r="R199" s="432" t="b">
        <v>0</v>
      </c>
      <c r="S199" s="432" t="b">
        <v>0</v>
      </c>
      <c r="T199" s="432" t="b">
        <v>0</v>
      </c>
      <c r="U199" s="432" t="b">
        <v>0</v>
      </c>
      <c r="V199" s="432" t="b">
        <v>0</v>
      </c>
      <c r="W199" s="432" t="b">
        <v>0</v>
      </c>
    </row>
    <row r="200">
      <c r="A200" s="338">
        <v>192.0</v>
      </c>
      <c r="B200" s="338">
        <v>900192.0</v>
      </c>
      <c r="C200" s="339" t="s">
        <v>2907</v>
      </c>
      <c r="D200" s="340" t="s">
        <v>73</v>
      </c>
      <c r="E200" s="335">
        <v>90000.0</v>
      </c>
      <c r="F200" s="347">
        <v>90000.0</v>
      </c>
      <c r="G200" s="347">
        <f t="shared" si="4"/>
        <v>0</v>
      </c>
      <c r="H200" s="230" t="s">
        <v>102</v>
      </c>
      <c r="I200" s="473" t="s">
        <v>7521</v>
      </c>
      <c r="J200" s="331" t="b">
        <v>1</v>
      </c>
      <c r="K200" s="331" t="b">
        <v>0</v>
      </c>
      <c r="L200" s="331" t="b">
        <v>1</v>
      </c>
      <c r="M200" s="331" t="b">
        <v>1</v>
      </c>
      <c r="N200" s="331" t="b">
        <v>1</v>
      </c>
      <c r="O200" s="331" t="b">
        <v>0</v>
      </c>
      <c r="P200" s="331" t="b">
        <v>0</v>
      </c>
      <c r="Q200" s="331" t="b">
        <v>0</v>
      </c>
      <c r="R200" s="331" t="b">
        <v>0</v>
      </c>
      <c r="S200" s="331" t="s">
        <v>73</v>
      </c>
      <c r="T200" s="331" t="s">
        <v>73</v>
      </c>
      <c r="U200" s="331" t="s">
        <v>73</v>
      </c>
      <c r="V200" s="331" t="s">
        <v>73</v>
      </c>
      <c r="W200" s="331" t="s">
        <v>73</v>
      </c>
    </row>
    <row r="201">
      <c r="A201" s="338">
        <v>193.0</v>
      </c>
      <c r="B201" s="338">
        <v>900193.0</v>
      </c>
      <c r="C201" s="339" t="s">
        <v>5732</v>
      </c>
      <c r="D201" s="312" t="s">
        <v>4642</v>
      </c>
      <c r="E201" s="469">
        <v>312000.0</v>
      </c>
      <c r="F201" s="470">
        <v>260000.0</v>
      </c>
      <c r="G201" s="470">
        <f t="shared" si="4"/>
        <v>52000</v>
      </c>
      <c r="H201" s="228" t="s">
        <v>5733</v>
      </c>
      <c r="I201" s="471" t="s">
        <v>7521</v>
      </c>
      <c r="J201" s="432" t="b">
        <v>1</v>
      </c>
      <c r="K201" s="432" t="b">
        <v>0</v>
      </c>
      <c r="L201" s="432" t="b">
        <v>1</v>
      </c>
      <c r="M201" s="432" t="b">
        <v>1</v>
      </c>
      <c r="N201" s="432" t="b">
        <v>1</v>
      </c>
      <c r="O201" s="432" t="b">
        <v>1</v>
      </c>
      <c r="P201" s="432" t="b">
        <v>1</v>
      </c>
      <c r="Q201" s="432" t="b">
        <v>1</v>
      </c>
      <c r="R201" s="432" t="b">
        <v>0</v>
      </c>
      <c r="S201" s="432" t="b">
        <v>1</v>
      </c>
      <c r="T201" s="432" t="b">
        <v>0</v>
      </c>
      <c r="U201" s="432" t="b">
        <v>0</v>
      </c>
      <c r="V201" s="432" t="b">
        <v>0</v>
      </c>
      <c r="W201" s="432" t="b">
        <v>0</v>
      </c>
    </row>
    <row r="202">
      <c r="A202" s="475">
        <v>194.0</v>
      </c>
      <c r="B202" s="475">
        <v>900194.0</v>
      </c>
      <c r="C202" s="476" t="s">
        <v>2876</v>
      </c>
      <c r="D202" s="477" t="s">
        <v>73</v>
      </c>
      <c r="E202" s="335">
        <v>50000.0</v>
      </c>
      <c r="F202" s="347">
        <v>50000.0</v>
      </c>
      <c r="G202" s="347">
        <f t="shared" si="4"/>
        <v>0</v>
      </c>
      <c r="H202" s="230" t="s">
        <v>2877</v>
      </c>
      <c r="I202" s="473" t="s">
        <v>7512</v>
      </c>
      <c r="J202" s="331" t="b">
        <v>1</v>
      </c>
      <c r="K202" s="331" t="b">
        <v>1</v>
      </c>
      <c r="L202" s="331" t="b">
        <v>1</v>
      </c>
      <c r="M202" s="331" t="b">
        <v>1</v>
      </c>
      <c r="N202" s="331" t="b">
        <v>1</v>
      </c>
      <c r="O202" s="331" t="b">
        <v>1</v>
      </c>
      <c r="P202" s="331" t="b">
        <v>1</v>
      </c>
      <c r="Q202" s="331" t="b">
        <v>1</v>
      </c>
      <c r="R202" s="331" t="b">
        <v>0</v>
      </c>
      <c r="S202" s="331" t="s">
        <v>73</v>
      </c>
      <c r="T202" s="331" t="s">
        <v>73</v>
      </c>
      <c r="U202" s="331" t="s">
        <v>73</v>
      </c>
      <c r="V202" s="331" t="s">
        <v>73</v>
      </c>
      <c r="W202" s="331" t="s">
        <v>73</v>
      </c>
    </row>
    <row r="203">
      <c r="A203" s="429">
        <v>195.0</v>
      </c>
      <c r="B203" s="429">
        <v>900195.0</v>
      </c>
      <c r="C203" s="456" t="s">
        <v>7535</v>
      </c>
      <c r="D203" s="431" t="s">
        <v>71</v>
      </c>
      <c r="E203" s="469"/>
      <c r="F203" s="470">
        <v>0.0</v>
      </c>
      <c r="G203" s="470">
        <f t="shared" si="4"/>
        <v>0</v>
      </c>
      <c r="H203" s="228" t="s">
        <v>552</v>
      </c>
      <c r="I203" s="471" t="s">
        <v>7519</v>
      </c>
      <c r="J203" s="432" t="b">
        <v>0</v>
      </c>
      <c r="K203" s="432" t="b">
        <v>0</v>
      </c>
      <c r="L203" s="432" t="b">
        <v>0</v>
      </c>
      <c r="M203" s="432" t="b">
        <v>0</v>
      </c>
      <c r="N203" s="432" t="b">
        <v>0</v>
      </c>
      <c r="O203" s="432" t="b">
        <v>0</v>
      </c>
      <c r="P203" s="432" t="b">
        <v>0</v>
      </c>
      <c r="Q203" s="432" t="b">
        <v>0</v>
      </c>
      <c r="R203" s="432" t="b">
        <v>0</v>
      </c>
      <c r="S203" s="432" t="b">
        <v>0</v>
      </c>
      <c r="T203" s="432" t="b">
        <v>0</v>
      </c>
      <c r="U203" s="432" t="b">
        <v>0</v>
      </c>
      <c r="V203" s="432" t="b">
        <v>0</v>
      </c>
      <c r="W203" s="432" t="b">
        <v>0</v>
      </c>
    </row>
    <row r="204">
      <c r="A204" s="338">
        <v>196.0</v>
      </c>
      <c r="B204" s="338">
        <v>900196.0</v>
      </c>
      <c r="C204" s="339" t="s">
        <v>4362</v>
      </c>
      <c r="D204" s="340" t="s">
        <v>73</v>
      </c>
      <c r="E204" s="335">
        <v>246400.0</v>
      </c>
      <c r="F204" s="335">
        <v>246400.0</v>
      </c>
      <c r="G204" s="347">
        <f t="shared" si="4"/>
        <v>0</v>
      </c>
      <c r="H204" s="230" t="s">
        <v>3475</v>
      </c>
      <c r="I204" s="473" t="s">
        <v>7512</v>
      </c>
      <c r="J204" s="331" t="b">
        <v>0</v>
      </c>
      <c r="K204" s="331" t="b">
        <v>0</v>
      </c>
      <c r="L204" s="331" t="b">
        <v>0</v>
      </c>
      <c r="M204" s="331" t="b">
        <v>1</v>
      </c>
      <c r="N204" s="331" t="b">
        <v>1</v>
      </c>
      <c r="O204" s="331" t="b">
        <v>1</v>
      </c>
      <c r="P204" s="331" t="b">
        <v>0</v>
      </c>
      <c r="Q204" s="331" t="b">
        <v>1</v>
      </c>
      <c r="R204" s="331" t="b">
        <v>0</v>
      </c>
      <c r="S204" s="331" t="b">
        <v>0</v>
      </c>
      <c r="T204" s="331" t="b">
        <v>0</v>
      </c>
      <c r="U204" s="331" t="b">
        <v>0</v>
      </c>
      <c r="V204" s="331" t="b">
        <v>1</v>
      </c>
      <c r="W204" s="331" t="b">
        <v>0</v>
      </c>
    </row>
    <row r="205">
      <c r="A205" s="338">
        <v>197.0</v>
      </c>
      <c r="B205" s="338">
        <v>900197.0</v>
      </c>
      <c r="C205" s="339" t="s">
        <v>4540</v>
      </c>
      <c r="D205" s="340" t="s">
        <v>73</v>
      </c>
      <c r="E205" s="469">
        <v>14500.0</v>
      </c>
      <c r="F205" s="469">
        <v>14500.0</v>
      </c>
      <c r="G205" s="470">
        <f t="shared" si="4"/>
        <v>0</v>
      </c>
      <c r="H205" s="228" t="s">
        <v>3021</v>
      </c>
      <c r="I205" s="471" t="s">
        <v>7526</v>
      </c>
      <c r="J205" s="432" t="b">
        <v>1</v>
      </c>
      <c r="K205" s="432" t="b">
        <v>1</v>
      </c>
      <c r="L205" s="432" t="b">
        <v>0</v>
      </c>
      <c r="M205" s="432" t="b">
        <v>0</v>
      </c>
      <c r="N205" s="432" t="b">
        <v>0</v>
      </c>
      <c r="O205" s="432" t="b">
        <v>0</v>
      </c>
      <c r="P205" s="432" t="b">
        <v>0</v>
      </c>
      <c r="Q205" s="432" t="b">
        <v>0</v>
      </c>
      <c r="R205" s="432" t="b">
        <v>0</v>
      </c>
      <c r="S205" s="432" t="b">
        <v>0</v>
      </c>
      <c r="T205" s="432" t="b">
        <v>0</v>
      </c>
      <c r="U205" s="432" t="b">
        <v>0</v>
      </c>
      <c r="V205" s="432" t="b">
        <v>0</v>
      </c>
      <c r="W205" s="432" t="b">
        <v>0</v>
      </c>
    </row>
    <row r="206">
      <c r="A206" s="338">
        <v>198.0</v>
      </c>
      <c r="B206" s="338">
        <v>900198.0</v>
      </c>
      <c r="C206" s="489" t="s">
        <v>5751</v>
      </c>
      <c r="D206" s="312" t="s">
        <v>4642</v>
      </c>
      <c r="E206" s="335">
        <v>50000.0</v>
      </c>
      <c r="F206" s="347">
        <v>41428.57</v>
      </c>
      <c r="G206" s="347">
        <f t="shared" si="4"/>
        <v>8571.43</v>
      </c>
      <c r="H206" s="230" t="s">
        <v>5752</v>
      </c>
      <c r="I206" s="473" t="s">
        <v>7522</v>
      </c>
      <c r="J206" s="331" t="b">
        <v>1</v>
      </c>
      <c r="K206" s="331" t="b">
        <v>1</v>
      </c>
      <c r="L206" s="331" t="b">
        <v>1</v>
      </c>
      <c r="M206" s="331" t="b">
        <v>1</v>
      </c>
      <c r="N206" s="331" t="b">
        <v>1</v>
      </c>
      <c r="O206" s="331" t="b">
        <v>0</v>
      </c>
      <c r="P206" s="331" t="b">
        <v>0</v>
      </c>
      <c r="Q206" s="331" t="b">
        <v>0</v>
      </c>
      <c r="R206" s="331" t="b">
        <v>0</v>
      </c>
      <c r="S206" s="331" t="b">
        <v>0</v>
      </c>
      <c r="T206" s="331" t="b">
        <v>0</v>
      </c>
      <c r="U206" s="331" t="b">
        <v>0</v>
      </c>
      <c r="V206" s="331" t="b">
        <v>0</v>
      </c>
      <c r="W206" s="331" t="b">
        <v>0</v>
      </c>
    </row>
    <row r="207">
      <c r="A207" s="128">
        <v>199.0</v>
      </c>
      <c r="B207" s="128">
        <v>900199.0</v>
      </c>
      <c r="C207" s="242" t="s">
        <v>2699</v>
      </c>
      <c r="D207" s="472" t="s">
        <v>73</v>
      </c>
      <c r="E207" s="469">
        <v>38200.0</v>
      </c>
      <c r="F207" s="470">
        <v>38200.0</v>
      </c>
      <c r="G207" s="470">
        <f t="shared" si="4"/>
        <v>0</v>
      </c>
      <c r="H207" s="228" t="s">
        <v>1765</v>
      </c>
      <c r="I207" s="471" t="s">
        <v>7522</v>
      </c>
      <c r="J207" s="432" t="b">
        <v>1</v>
      </c>
      <c r="K207" s="432" t="b">
        <v>1</v>
      </c>
      <c r="L207" s="432" t="b">
        <v>1</v>
      </c>
      <c r="M207" s="432" t="b">
        <v>1</v>
      </c>
      <c r="N207" s="432" t="b">
        <v>1</v>
      </c>
      <c r="O207" s="432" t="b">
        <v>1</v>
      </c>
      <c r="P207" s="432" t="b">
        <v>1</v>
      </c>
      <c r="Q207" s="432" t="b">
        <v>0</v>
      </c>
      <c r="R207" s="432" t="s">
        <v>73</v>
      </c>
      <c r="S207" s="432" t="s">
        <v>73</v>
      </c>
      <c r="T207" s="432" t="s">
        <v>73</v>
      </c>
      <c r="U207" s="432" t="s">
        <v>73</v>
      </c>
      <c r="V207" s="432" t="s">
        <v>73</v>
      </c>
      <c r="W207" s="432" t="s">
        <v>73</v>
      </c>
    </row>
    <row r="208">
      <c r="A208" s="128">
        <v>200.0</v>
      </c>
      <c r="B208" s="128">
        <v>900200.0</v>
      </c>
      <c r="C208" s="242" t="s">
        <v>2517</v>
      </c>
      <c r="D208" s="472" t="s">
        <v>73</v>
      </c>
      <c r="E208" s="335">
        <v>184400.0</v>
      </c>
      <c r="F208" s="335">
        <v>184400.0</v>
      </c>
      <c r="G208" s="347">
        <f t="shared" si="4"/>
        <v>0</v>
      </c>
      <c r="H208" s="230" t="s">
        <v>2518</v>
      </c>
      <c r="I208" s="473" t="s">
        <v>7512</v>
      </c>
      <c r="J208" s="331" t="b">
        <v>1</v>
      </c>
      <c r="K208" s="331" t="b">
        <v>1</v>
      </c>
      <c r="L208" s="331" t="b">
        <v>1</v>
      </c>
      <c r="M208" s="331" t="b">
        <v>1</v>
      </c>
      <c r="N208" s="331" t="b">
        <v>1</v>
      </c>
      <c r="O208" s="331" t="b">
        <v>0</v>
      </c>
      <c r="P208" s="331" t="b">
        <v>0</v>
      </c>
      <c r="Q208" s="331" t="s">
        <v>73</v>
      </c>
      <c r="R208" s="331" t="s">
        <v>73</v>
      </c>
      <c r="S208" s="331" t="s">
        <v>73</v>
      </c>
      <c r="T208" s="331" t="s">
        <v>73</v>
      </c>
      <c r="U208" s="331" t="s">
        <v>73</v>
      </c>
      <c r="V208" s="331" t="s">
        <v>73</v>
      </c>
      <c r="W208" s="331" t="s">
        <v>73</v>
      </c>
    </row>
    <row r="209">
      <c r="A209" s="338">
        <v>201.0</v>
      </c>
      <c r="B209" s="338">
        <v>900201.0</v>
      </c>
      <c r="C209" s="339" t="s">
        <v>4915</v>
      </c>
      <c r="D209" s="340" t="s">
        <v>73</v>
      </c>
      <c r="E209" s="469">
        <v>15000.0</v>
      </c>
      <c r="F209" s="469">
        <v>15000.0</v>
      </c>
      <c r="G209" s="470">
        <f t="shared" si="4"/>
        <v>0</v>
      </c>
      <c r="H209" s="228" t="s">
        <v>1061</v>
      </c>
      <c r="I209" s="471" t="s">
        <v>7512</v>
      </c>
      <c r="J209" s="432" t="b">
        <v>0</v>
      </c>
      <c r="K209" s="432" t="b">
        <v>0</v>
      </c>
      <c r="L209" s="432" t="b">
        <v>0</v>
      </c>
      <c r="M209" s="432" t="b">
        <v>0</v>
      </c>
      <c r="N209" s="432" t="b">
        <v>1</v>
      </c>
      <c r="O209" s="432" t="b">
        <v>0</v>
      </c>
      <c r="P209" s="432" t="b">
        <v>0</v>
      </c>
      <c r="Q209" s="432" t="b">
        <v>0</v>
      </c>
      <c r="R209" s="432" t="b">
        <v>1</v>
      </c>
      <c r="S209" s="432" t="b">
        <v>1</v>
      </c>
      <c r="T209" s="432" t="b">
        <v>0</v>
      </c>
      <c r="U209" s="432" t="b">
        <v>0</v>
      </c>
      <c r="V209" s="432" t="b">
        <v>0</v>
      </c>
      <c r="W209" s="432" t="b">
        <v>0</v>
      </c>
    </row>
    <row r="210">
      <c r="A210" s="338">
        <v>202.0</v>
      </c>
      <c r="B210" s="338">
        <v>900202.0</v>
      </c>
      <c r="C210" s="339" t="s">
        <v>2002</v>
      </c>
      <c r="D210" s="472" t="s">
        <v>73</v>
      </c>
      <c r="E210" s="335">
        <v>10500.0</v>
      </c>
      <c r="F210" s="347">
        <v>10500.0</v>
      </c>
      <c r="G210" s="347">
        <f t="shared" si="4"/>
        <v>0</v>
      </c>
      <c r="H210" s="230" t="s">
        <v>571</v>
      </c>
      <c r="I210" s="473" t="s">
        <v>7516</v>
      </c>
      <c r="J210" s="331" t="b">
        <v>1</v>
      </c>
      <c r="K210" s="331" t="b">
        <v>0</v>
      </c>
      <c r="L210" s="331" t="b">
        <v>0</v>
      </c>
      <c r="M210" s="331" t="s">
        <v>73</v>
      </c>
      <c r="N210" s="331" t="s">
        <v>73</v>
      </c>
      <c r="O210" s="331" t="s">
        <v>73</v>
      </c>
      <c r="P210" s="331" t="s">
        <v>73</v>
      </c>
      <c r="Q210" s="331" t="s">
        <v>73</v>
      </c>
      <c r="R210" s="331" t="s">
        <v>73</v>
      </c>
      <c r="S210" s="331" t="s">
        <v>73</v>
      </c>
      <c r="T210" s="331" t="s">
        <v>73</v>
      </c>
      <c r="U210" s="331" t="s">
        <v>73</v>
      </c>
      <c r="V210" s="331" t="s">
        <v>73</v>
      </c>
      <c r="W210" s="331" t="s">
        <v>73</v>
      </c>
    </row>
    <row r="211">
      <c r="A211" s="338">
        <v>203.0</v>
      </c>
      <c r="B211" s="338">
        <v>900203.0</v>
      </c>
      <c r="C211" s="339" t="s">
        <v>4879</v>
      </c>
      <c r="D211" s="340" t="s">
        <v>73</v>
      </c>
      <c r="E211" s="469">
        <v>46000.0</v>
      </c>
      <c r="F211" s="469">
        <v>46000.0</v>
      </c>
      <c r="G211" s="470">
        <f t="shared" si="4"/>
        <v>0</v>
      </c>
      <c r="H211" s="228" t="s">
        <v>3696</v>
      </c>
      <c r="I211" s="471" t="s">
        <v>7523</v>
      </c>
      <c r="J211" s="432" t="b">
        <v>1</v>
      </c>
      <c r="K211" s="432" t="b">
        <v>0</v>
      </c>
      <c r="L211" s="432" t="b">
        <v>0</v>
      </c>
      <c r="M211" s="432" t="b">
        <v>1</v>
      </c>
      <c r="N211" s="432" t="b">
        <v>0</v>
      </c>
      <c r="O211" s="432" t="b">
        <v>0</v>
      </c>
      <c r="P211" s="432" t="b">
        <v>0</v>
      </c>
      <c r="Q211" s="432" t="b">
        <v>0</v>
      </c>
      <c r="R211" s="432" t="b">
        <v>0</v>
      </c>
      <c r="S211" s="432" t="b">
        <v>0</v>
      </c>
      <c r="T211" s="432" t="b">
        <v>0</v>
      </c>
      <c r="U211" s="432" t="b">
        <v>0</v>
      </c>
      <c r="V211" s="432" t="b">
        <v>0</v>
      </c>
      <c r="W211" s="432" t="b">
        <v>0</v>
      </c>
    </row>
    <row r="212">
      <c r="A212" s="338">
        <v>204.0</v>
      </c>
      <c r="B212" s="338">
        <v>900204.0</v>
      </c>
      <c r="C212" s="339" t="s">
        <v>3645</v>
      </c>
      <c r="D212" s="472" t="s">
        <v>73</v>
      </c>
      <c r="E212" s="335">
        <v>352800.0</v>
      </c>
      <c r="F212" s="347">
        <v>352800.0</v>
      </c>
      <c r="G212" s="347">
        <f t="shared" si="4"/>
        <v>0</v>
      </c>
      <c r="H212" s="230" t="s">
        <v>3471</v>
      </c>
      <c r="I212" s="473" t="s">
        <v>7512</v>
      </c>
      <c r="J212" s="331" t="b">
        <v>1</v>
      </c>
      <c r="K212" s="331" t="b">
        <v>1</v>
      </c>
      <c r="L212" s="331" t="b">
        <v>1</v>
      </c>
      <c r="M212" s="331" t="b">
        <v>1</v>
      </c>
      <c r="N212" s="331" t="b">
        <v>1</v>
      </c>
      <c r="O212" s="331" t="b">
        <v>1</v>
      </c>
      <c r="P212" s="331" t="b">
        <v>1</v>
      </c>
      <c r="Q212" s="331" t="b">
        <v>1</v>
      </c>
      <c r="R212" s="331" t="b">
        <v>0</v>
      </c>
      <c r="S212" s="331" t="b">
        <v>0</v>
      </c>
      <c r="T212" s="331" t="b">
        <v>1</v>
      </c>
      <c r="U212" s="331" t="b">
        <v>0</v>
      </c>
      <c r="V212" s="331" t="b">
        <v>1</v>
      </c>
      <c r="W212" s="331" t="b">
        <v>0</v>
      </c>
    </row>
    <row r="213">
      <c r="A213" s="338">
        <v>205.0</v>
      </c>
      <c r="B213" s="338">
        <v>900205.0</v>
      </c>
      <c r="C213" s="339" t="s">
        <v>3639</v>
      </c>
      <c r="D213" s="472" t="s">
        <v>73</v>
      </c>
      <c r="E213" s="469">
        <v>19600.0</v>
      </c>
      <c r="F213" s="470">
        <v>19600.0</v>
      </c>
      <c r="G213" s="470">
        <f t="shared" si="4"/>
        <v>0</v>
      </c>
      <c r="H213" s="228" t="s">
        <v>557</v>
      </c>
      <c r="I213" s="471" t="s">
        <v>7526</v>
      </c>
      <c r="J213" s="432" t="b">
        <v>1</v>
      </c>
      <c r="K213" s="432" t="b">
        <v>1</v>
      </c>
      <c r="L213" s="432" t="b">
        <v>1</v>
      </c>
      <c r="M213" s="432" t="b">
        <v>0</v>
      </c>
      <c r="N213" s="432" t="b">
        <v>0</v>
      </c>
      <c r="O213" s="432" t="b">
        <v>0</v>
      </c>
      <c r="P213" s="432" t="b">
        <v>0</v>
      </c>
      <c r="Q213" s="432" t="b">
        <v>0</v>
      </c>
      <c r="R213" s="432" t="b">
        <v>0</v>
      </c>
      <c r="S213" s="432" t="b">
        <v>0</v>
      </c>
      <c r="T213" s="432" t="b">
        <v>0</v>
      </c>
      <c r="U213" s="432" t="b">
        <v>0</v>
      </c>
      <c r="V213" s="432" t="b">
        <v>1</v>
      </c>
      <c r="W213" s="432" t="b">
        <v>1</v>
      </c>
    </row>
    <row r="214">
      <c r="A214" s="128">
        <v>206.0</v>
      </c>
      <c r="B214" s="128">
        <v>900206.0</v>
      </c>
      <c r="C214" s="242" t="s">
        <v>2380</v>
      </c>
      <c r="D214" s="472" t="s">
        <v>73</v>
      </c>
      <c r="E214" s="335">
        <v>5000.0</v>
      </c>
      <c r="F214" s="347">
        <v>5000.0</v>
      </c>
      <c r="G214" s="347">
        <f t="shared" si="4"/>
        <v>0</v>
      </c>
      <c r="H214" s="230" t="s">
        <v>2381</v>
      </c>
      <c r="I214" s="473" t="s">
        <v>7520</v>
      </c>
      <c r="J214" s="331" t="b">
        <v>1</v>
      </c>
      <c r="K214" s="331" t="b">
        <v>1</v>
      </c>
      <c r="L214" s="331" t="b">
        <v>1</v>
      </c>
      <c r="M214" s="331" t="b">
        <v>1</v>
      </c>
      <c r="N214" s="331" t="b">
        <v>1</v>
      </c>
      <c r="O214" s="331" t="b">
        <v>1</v>
      </c>
      <c r="P214" s="331" t="s">
        <v>73</v>
      </c>
      <c r="Q214" s="331" t="s">
        <v>73</v>
      </c>
      <c r="R214" s="331" t="s">
        <v>73</v>
      </c>
      <c r="S214" s="331" t="s">
        <v>73</v>
      </c>
      <c r="T214" s="331" t="s">
        <v>73</v>
      </c>
      <c r="U214" s="331" t="s">
        <v>73</v>
      </c>
      <c r="V214" s="331" t="s">
        <v>73</v>
      </c>
      <c r="W214" s="331" t="s">
        <v>73</v>
      </c>
    </row>
    <row r="215">
      <c r="A215" s="338">
        <v>207.0</v>
      </c>
      <c r="B215" s="338">
        <v>900207.0</v>
      </c>
      <c r="C215" s="339" t="s">
        <v>5734</v>
      </c>
      <c r="D215" s="312" t="s">
        <v>4642</v>
      </c>
      <c r="E215" s="469">
        <v>13500.0</v>
      </c>
      <c r="F215" s="470">
        <v>3656.25</v>
      </c>
      <c r="G215" s="470">
        <f t="shared" si="4"/>
        <v>9843.75</v>
      </c>
      <c r="H215" s="228" t="s">
        <v>5735</v>
      </c>
      <c r="I215" s="471" t="s">
        <v>7525</v>
      </c>
      <c r="J215" s="432" t="b">
        <v>0</v>
      </c>
      <c r="K215" s="432" t="b">
        <v>0</v>
      </c>
      <c r="L215" s="432" t="b">
        <v>1</v>
      </c>
      <c r="M215" s="432" t="b">
        <v>0</v>
      </c>
      <c r="N215" s="432" t="b">
        <v>0</v>
      </c>
      <c r="O215" s="432" t="b">
        <v>0</v>
      </c>
      <c r="P215" s="432" t="b">
        <v>0</v>
      </c>
      <c r="Q215" s="432" t="b">
        <v>0</v>
      </c>
      <c r="R215" s="432" t="b">
        <v>0</v>
      </c>
      <c r="S215" s="432" t="b">
        <v>0</v>
      </c>
      <c r="T215" s="432" t="b">
        <v>0</v>
      </c>
      <c r="U215" s="432" t="b">
        <v>0</v>
      </c>
      <c r="V215" s="432" t="b">
        <v>0</v>
      </c>
      <c r="W215" s="432" t="b">
        <v>0</v>
      </c>
    </row>
    <row r="216">
      <c r="A216" s="128">
        <v>208.0</v>
      </c>
      <c r="B216" s="128">
        <v>900208.0</v>
      </c>
      <c r="C216" s="245" t="s">
        <v>1665</v>
      </c>
      <c r="D216" s="472" t="s">
        <v>73</v>
      </c>
      <c r="E216" s="335">
        <v>7000.0</v>
      </c>
      <c r="F216" s="347">
        <v>7000.0</v>
      </c>
      <c r="G216" s="347">
        <f t="shared" si="4"/>
        <v>0</v>
      </c>
      <c r="H216" s="230" t="s">
        <v>1444</v>
      </c>
      <c r="I216" s="473" t="s">
        <v>7520</v>
      </c>
      <c r="J216" s="331" t="b">
        <v>1</v>
      </c>
      <c r="K216" s="474" t="s">
        <v>73</v>
      </c>
      <c r="L216" s="474"/>
      <c r="M216" s="331" t="s">
        <v>73</v>
      </c>
      <c r="N216" s="331" t="s">
        <v>73</v>
      </c>
      <c r="O216" s="331" t="s">
        <v>73</v>
      </c>
      <c r="P216" s="331" t="s">
        <v>73</v>
      </c>
      <c r="Q216" s="331" t="s">
        <v>73</v>
      </c>
      <c r="R216" s="331" t="s">
        <v>73</v>
      </c>
      <c r="S216" s="331" t="s">
        <v>73</v>
      </c>
      <c r="T216" s="331" t="s">
        <v>73</v>
      </c>
      <c r="U216" s="331" t="s">
        <v>73</v>
      </c>
      <c r="V216" s="331" t="s">
        <v>73</v>
      </c>
      <c r="W216" s="331" t="s">
        <v>73</v>
      </c>
    </row>
    <row r="217">
      <c r="A217" s="338">
        <v>209.0</v>
      </c>
      <c r="B217" s="338">
        <v>900209.0</v>
      </c>
      <c r="C217" s="339" t="s">
        <v>2294</v>
      </c>
      <c r="D217" s="472" t="s">
        <v>73</v>
      </c>
      <c r="E217" s="469">
        <v>28500.0</v>
      </c>
      <c r="F217" s="470">
        <v>28500.0</v>
      </c>
      <c r="G217" s="470">
        <f t="shared" si="4"/>
        <v>0</v>
      </c>
      <c r="H217" s="228" t="s">
        <v>763</v>
      </c>
      <c r="I217" s="471" t="s">
        <v>7523</v>
      </c>
      <c r="J217" s="432" t="b">
        <v>1</v>
      </c>
      <c r="K217" s="432" t="b">
        <v>1</v>
      </c>
      <c r="L217" s="432" t="b">
        <v>1</v>
      </c>
      <c r="M217" s="432" t="b">
        <v>0</v>
      </c>
      <c r="N217" s="432" t="b">
        <v>0</v>
      </c>
      <c r="O217" s="432" t="s">
        <v>73</v>
      </c>
      <c r="P217" s="432" t="s">
        <v>73</v>
      </c>
      <c r="Q217" s="432" t="s">
        <v>73</v>
      </c>
      <c r="R217" s="432" t="s">
        <v>73</v>
      </c>
      <c r="S217" s="432" t="s">
        <v>73</v>
      </c>
      <c r="T217" s="432" t="s">
        <v>73</v>
      </c>
      <c r="U217" s="432" t="s">
        <v>73</v>
      </c>
      <c r="V217" s="432" t="s">
        <v>73</v>
      </c>
      <c r="W217" s="432" t="s">
        <v>73</v>
      </c>
    </row>
    <row r="218">
      <c r="A218" s="128">
        <v>210.0</v>
      </c>
      <c r="B218" s="128">
        <v>900210.0</v>
      </c>
      <c r="C218" s="242" t="s">
        <v>2227</v>
      </c>
      <c r="D218" s="472" t="s">
        <v>73</v>
      </c>
      <c r="E218" s="335">
        <v>98600.0</v>
      </c>
      <c r="F218" s="347">
        <v>98600.0</v>
      </c>
      <c r="G218" s="347">
        <f t="shared" si="4"/>
        <v>0</v>
      </c>
      <c r="H218" s="230" t="s">
        <v>2228</v>
      </c>
      <c r="I218" s="473" t="s">
        <v>7515</v>
      </c>
      <c r="J218" s="331" t="b">
        <v>1</v>
      </c>
      <c r="K218" s="331" t="b">
        <v>0</v>
      </c>
      <c r="L218" s="331" t="b">
        <v>1</v>
      </c>
      <c r="M218" s="331" t="b">
        <v>1</v>
      </c>
      <c r="N218" s="331" t="b">
        <v>0</v>
      </c>
      <c r="O218" s="331" t="s">
        <v>73</v>
      </c>
      <c r="P218" s="331" t="s">
        <v>73</v>
      </c>
      <c r="Q218" s="331" t="s">
        <v>73</v>
      </c>
      <c r="R218" s="331" t="s">
        <v>73</v>
      </c>
      <c r="S218" s="331" t="s">
        <v>73</v>
      </c>
      <c r="T218" s="331" t="s">
        <v>73</v>
      </c>
      <c r="U218" s="331" t="s">
        <v>73</v>
      </c>
      <c r="V218" s="331" t="s">
        <v>73</v>
      </c>
      <c r="W218" s="331" t="s">
        <v>73</v>
      </c>
    </row>
    <row r="219">
      <c r="A219" s="429">
        <v>211.0</v>
      </c>
      <c r="B219" s="429">
        <v>900211.0</v>
      </c>
      <c r="C219" s="456" t="s">
        <v>7536</v>
      </c>
      <c r="D219" s="431" t="s">
        <v>71</v>
      </c>
      <c r="E219" s="469"/>
      <c r="F219" s="470">
        <v>0.0</v>
      </c>
      <c r="G219" s="470">
        <f t="shared" si="4"/>
        <v>0</v>
      </c>
      <c r="H219" s="228" t="s">
        <v>1698</v>
      </c>
      <c r="I219" s="471" t="s">
        <v>7519</v>
      </c>
      <c r="J219" s="432" t="b">
        <v>0</v>
      </c>
      <c r="K219" s="432" t="b">
        <v>0</v>
      </c>
      <c r="L219" s="432" t="b">
        <v>0</v>
      </c>
      <c r="M219" s="432" t="b">
        <v>0</v>
      </c>
      <c r="N219" s="432" t="b">
        <v>0</v>
      </c>
      <c r="O219" s="432" t="b">
        <v>0</v>
      </c>
      <c r="P219" s="432" t="b">
        <v>0</v>
      </c>
      <c r="Q219" s="432" t="b">
        <v>0</v>
      </c>
      <c r="R219" s="432" t="b">
        <v>0</v>
      </c>
      <c r="S219" s="432" t="b">
        <v>0</v>
      </c>
      <c r="T219" s="432" t="b">
        <v>0</v>
      </c>
      <c r="U219" s="432" t="b">
        <v>0</v>
      </c>
      <c r="V219" s="432" t="b">
        <v>0</v>
      </c>
      <c r="W219" s="432" t="b">
        <v>0</v>
      </c>
    </row>
    <row r="220">
      <c r="A220" s="338">
        <v>212.0</v>
      </c>
      <c r="B220" s="338">
        <v>900212.0</v>
      </c>
      <c r="C220" s="339" t="s">
        <v>5353</v>
      </c>
      <c r="D220" s="312" t="s">
        <v>4642</v>
      </c>
      <c r="E220" s="335">
        <v>9900.0</v>
      </c>
      <c r="F220" s="347">
        <v>3000.0</v>
      </c>
      <c r="G220" s="347">
        <f t="shared" si="4"/>
        <v>6900</v>
      </c>
      <c r="H220" s="230" t="s">
        <v>5354</v>
      </c>
      <c r="I220" s="473" t="s">
        <v>7512</v>
      </c>
      <c r="J220" s="331" t="b">
        <v>0</v>
      </c>
      <c r="K220" s="331" t="b">
        <v>0</v>
      </c>
      <c r="L220" s="331" t="b">
        <v>0</v>
      </c>
      <c r="M220" s="331" t="b">
        <v>0</v>
      </c>
      <c r="N220" s="331" t="b">
        <v>0</v>
      </c>
      <c r="O220" s="331" t="b">
        <v>0</v>
      </c>
      <c r="P220" s="331" t="b">
        <v>0</v>
      </c>
      <c r="Q220" s="331" t="b">
        <v>0</v>
      </c>
      <c r="R220" s="331" t="b">
        <v>0</v>
      </c>
      <c r="S220" s="331" t="b">
        <v>0</v>
      </c>
      <c r="T220" s="331" t="b">
        <v>0</v>
      </c>
      <c r="U220" s="331" t="b">
        <v>0</v>
      </c>
      <c r="V220" s="331" t="b">
        <v>0</v>
      </c>
      <c r="W220" s="331" t="b">
        <v>0</v>
      </c>
    </row>
    <row r="221">
      <c r="A221" s="338">
        <v>213.0</v>
      </c>
      <c r="B221" s="338">
        <v>900213.0</v>
      </c>
      <c r="C221" s="339" t="s">
        <v>3417</v>
      </c>
      <c r="D221" s="340" t="s">
        <v>73</v>
      </c>
      <c r="E221" s="469">
        <v>20000.0</v>
      </c>
      <c r="F221" s="469">
        <v>20000.0</v>
      </c>
      <c r="G221" s="470">
        <f t="shared" si="4"/>
        <v>0</v>
      </c>
      <c r="H221" s="228" t="s">
        <v>2237</v>
      </c>
      <c r="I221" s="471" t="s">
        <v>7512</v>
      </c>
      <c r="J221" s="432" t="b">
        <v>0</v>
      </c>
      <c r="K221" s="432" t="b">
        <v>0</v>
      </c>
      <c r="L221" s="432" t="b">
        <v>1</v>
      </c>
      <c r="M221" s="432" t="b">
        <v>0</v>
      </c>
      <c r="N221" s="432" t="b">
        <v>0</v>
      </c>
      <c r="O221" s="432" t="b">
        <v>0</v>
      </c>
      <c r="P221" s="432" t="b">
        <v>0</v>
      </c>
      <c r="Q221" s="432" t="b">
        <v>0</v>
      </c>
      <c r="R221" s="432" t="b">
        <v>1</v>
      </c>
      <c r="S221" s="432" t="b">
        <v>0</v>
      </c>
      <c r="T221" s="432" t="b">
        <v>0</v>
      </c>
      <c r="U221" s="432" t="b">
        <v>0</v>
      </c>
      <c r="V221" s="432" t="b">
        <v>0</v>
      </c>
      <c r="W221" s="432" t="b">
        <v>0</v>
      </c>
    </row>
    <row r="222">
      <c r="A222" s="338">
        <v>214.0</v>
      </c>
      <c r="B222" s="338">
        <v>900214.0</v>
      </c>
      <c r="C222" s="339" t="s">
        <v>2915</v>
      </c>
      <c r="D222" s="340" t="s">
        <v>73</v>
      </c>
      <c r="E222" s="335">
        <v>200000.0</v>
      </c>
      <c r="F222" s="347">
        <v>200000.0</v>
      </c>
      <c r="G222" s="347">
        <f t="shared" si="4"/>
        <v>0</v>
      </c>
      <c r="H222" s="230" t="s">
        <v>102</v>
      </c>
      <c r="I222" s="473" t="s">
        <v>7512</v>
      </c>
      <c r="J222" s="331" t="b">
        <v>1</v>
      </c>
      <c r="K222" s="331" t="b">
        <v>1</v>
      </c>
      <c r="L222" s="331" t="b">
        <v>1</v>
      </c>
      <c r="M222" s="331" t="b">
        <v>1</v>
      </c>
      <c r="N222" s="331" t="b">
        <v>1</v>
      </c>
      <c r="O222" s="331" t="b">
        <v>1</v>
      </c>
      <c r="P222" s="331" t="b">
        <v>1</v>
      </c>
      <c r="Q222" s="331" t="b">
        <v>1</v>
      </c>
      <c r="R222" s="331" t="b">
        <v>1</v>
      </c>
      <c r="S222" s="331" t="s">
        <v>73</v>
      </c>
      <c r="T222" s="331" t="s">
        <v>73</v>
      </c>
      <c r="U222" s="331" t="s">
        <v>73</v>
      </c>
      <c r="V222" s="331" t="s">
        <v>73</v>
      </c>
      <c r="W222" s="331" t="s">
        <v>73</v>
      </c>
    </row>
    <row r="223">
      <c r="A223" s="338">
        <v>215.0</v>
      </c>
      <c r="B223" s="338">
        <v>900215.0</v>
      </c>
      <c r="C223" s="339" t="s">
        <v>2328</v>
      </c>
      <c r="D223" s="340" t="s">
        <v>73</v>
      </c>
      <c r="E223" s="469">
        <v>200000.0</v>
      </c>
      <c r="F223" s="470">
        <v>200000.0</v>
      </c>
      <c r="G223" s="470">
        <f t="shared" si="4"/>
        <v>0</v>
      </c>
      <c r="H223" s="228" t="s">
        <v>2324</v>
      </c>
      <c r="I223" s="471" t="s">
        <v>7512</v>
      </c>
      <c r="J223" s="432" t="b">
        <v>0</v>
      </c>
      <c r="K223" s="432" t="b">
        <v>1</v>
      </c>
      <c r="L223" s="432" t="b">
        <v>1</v>
      </c>
      <c r="M223" s="432" t="b">
        <v>1</v>
      </c>
      <c r="N223" s="432" t="b">
        <v>1</v>
      </c>
      <c r="O223" s="432" t="s">
        <v>73</v>
      </c>
      <c r="P223" s="432" t="s">
        <v>73</v>
      </c>
      <c r="Q223" s="432" t="s">
        <v>73</v>
      </c>
      <c r="R223" s="432" t="s">
        <v>73</v>
      </c>
      <c r="S223" s="432" t="s">
        <v>73</v>
      </c>
      <c r="T223" s="432" t="s">
        <v>73</v>
      </c>
      <c r="U223" s="432" t="s">
        <v>73</v>
      </c>
      <c r="V223" s="432" t="s">
        <v>73</v>
      </c>
      <c r="W223" s="432" t="s">
        <v>73</v>
      </c>
    </row>
    <row r="224">
      <c r="A224" s="338">
        <v>216.0</v>
      </c>
      <c r="B224" s="338">
        <v>900216.0</v>
      </c>
      <c r="C224" s="339" t="s">
        <v>2881</v>
      </c>
      <c r="D224" s="340" t="s">
        <v>73</v>
      </c>
      <c r="E224" s="335">
        <v>67000.0</v>
      </c>
      <c r="F224" s="347">
        <v>67000.0</v>
      </c>
      <c r="G224" s="347">
        <f t="shared" si="4"/>
        <v>0</v>
      </c>
      <c r="H224" s="230" t="s">
        <v>2324</v>
      </c>
      <c r="I224" s="473" t="s">
        <v>7521</v>
      </c>
      <c r="J224" s="331" t="b">
        <v>0</v>
      </c>
      <c r="K224" s="331" t="b">
        <v>1</v>
      </c>
      <c r="L224" s="331" t="b">
        <v>1</v>
      </c>
      <c r="M224" s="331" t="b">
        <v>1</v>
      </c>
      <c r="N224" s="331" t="b">
        <v>0</v>
      </c>
      <c r="O224" s="331" t="b">
        <v>1</v>
      </c>
      <c r="P224" s="331" t="b">
        <v>1</v>
      </c>
      <c r="Q224" s="331" t="b">
        <v>0</v>
      </c>
      <c r="R224" s="331" t="b">
        <v>1</v>
      </c>
      <c r="S224" s="331" t="s">
        <v>73</v>
      </c>
      <c r="T224" s="331" t="s">
        <v>73</v>
      </c>
      <c r="U224" s="331" t="s">
        <v>73</v>
      </c>
      <c r="V224" s="331" t="s">
        <v>73</v>
      </c>
      <c r="W224" s="331" t="s">
        <v>73</v>
      </c>
    </row>
  </sheetData>
  <autoFilter ref="$A$8:$W$224"/>
  <mergeCells count="2">
    <mergeCell ref="A1:W3"/>
    <mergeCell ref="E4:G4"/>
  </mergeCells>
  <conditionalFormatting sqref="B1:W224 A2:A224">
    <cfRule type="containsText" dxfId="2" priority="1" operator="containsText" text="TRUE">
      <formula>NOT(ISERROR(SEARCH(("TRUE"),(B1))))</formula>
    </cfRule>
  </conditionalFormatting>
  <conditionalFormatting sqref="B1:W224 A2:A224">
    <cfRule type="containsText" dxfId="1" priority="2" operator="containsText" text="FALSE">
      <formula>NOT(ISERROR(SEARCH(("FALSE"),(B1))))</formula>
    </cfRule>
  </conditionalFormatting>
  <conditionalFormatting sqref="A7:W7">
    <cfRule type="colorScale" priority="3">
      <colorScale>
        <cfvo type="min"/>
        <cfvo type="percentile" val="50"/>
        <cfvo type="max"/>
        <color rgb="FFE67C73"/>
        <color rgb="FFFFFFFF"/>
        <color rgb="FF57BB8A"/>
      </colorScale>
    </cfRule>
  </conditionalFormatting>
  <conditionalFormatting sqref="M4:M224 N9:W224">
    <cfRule type="cellIs" dxfId="3" priority="4"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H71"/>
    <hyperlink r:id="rId66" ref="C72"/>
    <hyperlink r:id="rId67" ref="C73"/>
    <hyperlink r:id="rId68" ref="C74"/>
    <hyperlink r:id="rId69" ref="C75"/>
    <hyperlink r:id="rId70" ref="C76"/>
    <hyperlink r:id="rId71" ref="C77"/>
    <hyperlink r:id="rId72" ref="C78"/>
    <hyperlink r:id="rId73" ref="C79"/>
    <hyperlink r:id="rId74" ref="C80"/>
    <hyperlink r:id="rId75" ref="C81"/>
    <hyperlink r:id="rId76" ref="C82"/>
    <hyperlink r:id="rId77" ref="C83"/>
    <hyperlink r:id="rId78" ref="C84"/>
    <hyperlink r:id="rId79" ref="C85"/>
    <hyperlink r:id="rId80" ref="C86"/>
    <hyperlink r:id="rId81" ref="C87"/>
    <hyperlink r:id="rId82" ref="C88"/>
    <hyperlink r:id="rId83" ref="C89"/>
    <hyperlink r:id="rId84" ref="C90"/>
    <hyperlink r:id="rId85" ref="C91"/>
    <hyperlink r:id="rId86" ref="C92"/>
    <hyperlink r:id="rId87" ref="C93"/>
    <hyperlink r:id="rId88" ref="C94"/>
    <hyperlink r:id="rId89" ref="C95"/>
    <hyperlink r:id="rId90" ref="C96"/>
    <hyperlink r:id="rId91" ref="C97"/>
    <hyperlink r:id="rId92" ref="C98"/>
    <hyperlink r:id="rId93" ref="C99"/>
    <hyperlink r:id="rId94" ref="C100"/>
    <hyperlink r:id="rId95" ref="C101"/>
    <hyperlink r:id="rId96" ref="C102"/>
    <hyperlink r:id="rId97" ref="C103"/>
    <hyperlink r:id="rId98" ref="C104"/>
    <hyperlink r:id="rId99" ref="C105"/>
    <hyperlink r:id="rId100" ref="C106"/>
    <hyperlink r:id="rId101" ref="C107"/>
    <hyperlink r:id="rId102" ref="C108"/>
    <hyperlink r:id="rId103" ref="C109"/>
    <hyperlink r:id="rId104" ref="C110"/>
    <hyperlink r:id="rId105" ref="C111"/>
    <hyperlink r:id="rId106" ref="C112"/>
    <hyperlink r:id="rId107" ref="C113"/>
    <hyperlink r:id="rId108" ref="C114"/>
    <hyperlink r:id="rId109" ref="C115"/>
    <hyperlink r:id="rId110" ref="C116"/>
    <hyperlink r:id="rId111" ref="C117"/>
    <hyperlink r:id="rId112" ref="C118"/>
    <hyperlink r:id="rId113" ref="C119"/>
    <hyperlink r:id="rId114" ref="C120"/>
    <hyperlink r:id="rId115" ref="C121"/>
    <hyperlink r:id="rId116" ref="C122"/>
    <hyperlink r:id="rId117" ref="C123"/>
    <hyperlink r:id="rId118" ref="C124"/>
    <hyperlink r:id="rId119" ref="C125"/>
    <hyperlink r:id="rId120" ref="C126"/>
    <hyperlink r:id="rId121" ref="C127"/>
    <hyperlink r:id="rId122" ref="C128"/>
    <hyperlink r:id="rId123" ref="C129"/>
    <hyperlink r:id="rId124" ref="C130"/>
    <hyperlink r:id="rId125" ref="C131"/>
    <hyperlink r:id="rId126" ref="C132"/>
    <hyperlink r:id="rId127" ref="C133"/>
    <hyperlink r:id="rId128" ref="C134"/>
    <hyperlink r:id="rId129" ref="C135"/>
    <hyperlink r:id="rId130" ref="C136"/>
    <hyperlink r:id="rId131" ref="C137"/>
    <hyperlink r:id="rId132" ref="C138"/>
    <hyperlink r:id="rId133" ref="C139"/>
    <hyperlink r:id="rId134" ref="C140"/>
    <hyperlink r:id="rId135" ref="C141"/>
    <hyperlink r:id="rId136" ref="C142"/>
    <hyperlink r:id="rId137" ref="C143"/>
    <hyperlink r:id="rId138" ref="C144"/>
    <hyperlink r:id="rId139" ref="C145"/>
    <hyperlink r:id="rId140" ref="C146"/>
    <hyperlink r:id="rId141" ref="C147"/>
    <hyperlink r:id="rId142" ref="C148"/>
    <hyperlink r:id="rId143" ref="C149"/>
    <hyperlink r:id="rId144" ref="C150"/>
    <hyperlink r:id="rId145" ref="C151"/>
    <hyperlink r:id="rId146" ref="C152"/>
    <hyperlink r:id="rId147" ref="C153"/>
    <hyperlink r:id="rId148" ref="C154"/>
    <hyperlink r:id="rId149" ref="C155"/>
    <hyperlink r:id="rId150" ref="C156"/>
    <hyperlink r:id="rId151" ref="C157"/>
    <hyperlink r:id="rId152" ref="C158"/>
    <hyperlink r:id="rId153" ref="C159"/>
    <hyperlink r:id="rId154" ref="C160"/>
    <hyperlink r:id="rId155" ref="C161"/>
    <hyperlink r:id="rId156" ref="C162"/>
    <hyperlink r:id="rId157" ref="C163"/>
    <hyperlink r:id="rId158" ref="C164"/>
    <hyperlink r:id="rId159" ref="C165"/>
    <hyperlink r:id="rId160" ref="C166"/>
    <hyperlink r:id="rId161" ref="C167"/>
    <hyperlink r:id="rId162" ref="C168"/>
    <hyperlink r:id="rId163" ref="C169"/>
    <hyperlink r:id="rId164" ref="C170"/>
    <hyperlink r:id="rId165" ref="C171"/>
    <hyperlink r:id="rId166" ref="C172"/>
    <hyperlink r:id="rId167" ref="C173"/>
    <hyperlink r:id="rId168" ref="C174"/>
    <hyperlink r:id="rId169" ref="C175"/>
    <hyperlink r:id="rId170" ref="C176"/>
    <hyperlink r:id="rId171" ref="C177"/>
    <hyperlink r:id="rId172" ref="C178"/>
    <hyperlink r:id="rId173" ref="C179"/>
    <hyperlink r:id="rId174" ref="C180"/>
    <hyperlink r:id="rId175" ref="C181"/>
    <hyperlink r:id="rId176" ref="C182"/>
    <hyperlink r:id="rId177" ref="C183"/>
    <hyperlink r:id="rId178" ref="C184"/>
    <hyperlink r:id="rId179" ref="C185"/>
    <hyperlink r:id="rId180" ref="C186"/>
    <hyperlink r:id="rId181" ref="C187"/>
    <hyperlink r:id="rId182" ref="C188"/>
    <hyperlink r:id="rId183" ref="C189"/>
    <hyperlink r:id="rId184" ref="C190"/>
    <hyperlink r:id="rId185" ref="C191"/>
    <hyperlink r:id="rId186" ref="C192"/>
    <hyperlink r:id="rId187" ref="C193"/>
    <hyperlink r:id="rId188" ref="C194"/>
    <hyperlink r:id="rId189" ref="C195"/>
    <hyperlink r:id="rId190" ref="C196"/>
    <hyperlink r:id="rId191" ref="C197"/>
    <hyperlink r:id="rId192" ref="C198"/>
    <hyperlink r:id="rId193" ref="C199"/>
    <hyperlink r:id="rId194" ref="C200"/>
    <hyperlink r:id="rId195" ref="C201"/>
    <hyperlink r:id="rId196" ref="C202"/>
    <hyperlink r:id="rId197" ref="C203"/>
    <hyperlink r:id="rId198" ref="C204"/>
    <hyperlink r:id="rId199" ref="C205"/>
    <hyperlink r:id="rId200" ref="C206"/>
    <hyperlink r:id="rId201" ref="C207"/>
    <hyperlink r:id="rId202" ref="C208"/>
    <hyperlink r:id="rId203" ref="C209"/>
    <hyperlink r:id="rId204" ref="C210"/>
    <hyperlink r:id="rId205" ref="C211"/>
    <hyperlink r:id="rId206" ref="C212"/>
    <hyperlink r:id="rId207" ref="C213"/>
    <hyperlink r:id="rId208" ref="C214"/>
    <hyperlink r:id="rId209" ref="C215"/>
    <hyperlink r:id="rId210" ref="C216"/>
    <hyperlink r:id="rId211" ref="C217"/>
    <hyperlink r:id="rId212" ref="C218"/>
    <hyperlink r:id="rId213" ref="C219"/>
    <hyperlink r:id="rId214" ref="C220"/>
    <hyperlink r:id="rId215" ref="C221"/>
    <hyperlink r:id="rId216" ref="C222"/>
    <hyperlink r:id="rId217" ref="C223"/>
    <hyperlink r:id="rId218" ref="C224"/>
  </hyperlinks>
  <drawing r:id="rId2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cols>
    <col customWidth="1" min="1" max="1" width="4.88"/>
    <col customWidth="1" min="2" max="2" width="12.5"/>
    <col customWidth="1" min="3" max="3" width="42.13"/>
    <col customWidth="1" min="4" max="4" width="12.75"/>
    <col customWidth="1" min="5" max="6" width="14.5"/>
    <col customWidth="1" min="7" max="7" width="13.25"/>
    <col customWidth="1" min="8" max="8" width="21.25"/>
    <col customWidth="1" min="9" max="9" width="35.75"/>
    <col customWidth="1" min="10" max="10" width="11.38"/>
    <col customWidth="1" min="11" max="11" width="11.0"/>
    <col customWidth="1" min="12" max="12" width="11.25"/>
    <col customWidth="1" min="13" max="29" width="11.38"/>
  </cols>
  <sheetData>
    <row r="1">
      <c r="A1" s="1" t="s">
        <v>7537</v>
      </c>
      <c r="B1" s="2"/>
      <c r="C1" s="2"/>
      <c r="D1" s="2"/>
      <c r="E1" s="2"/>
      <c r="F1" s="2"/>
      <c r="G1" s="2"/>
      <c r="H1" s="2"/>
      <c r="I1" s="2"/>
      <c r="J1" s="2"/>
      <c r="K1" s="2"/>
      <c r="L1" s="2"/>
      <c r="M1" s="2"/>
      <c r="N1" s="2"/>
      <c r="O1" s="2"/>
      <c r="P1" s="2"/>
      <c r="Q1" s="2"/>
      <c r="R1" s="2"/>
      <c r="S1" s="2"/>
      <c r="T1" s="2"/>
      <c r="U1" s="2"/>
      <c r="V1" s="2"/>
      <c r="W1" s="2"/>
      <c r="X1" s="2"/>
      <c r="Y1" s="2"/>
      <c r="Z1" s="2"/>
      <c r="AA1" s="2"/>
      <c r="AB1" s="2"/>
      <c r="AC1" s="3"/>
    </row>
    <row r="2">
      <c r="A2" s="4"/>
      <c r="AC2" s="5"/>
    </row>
    <row r="3">
      <c r="A3" s="6"/>
      <c r="B3" s="7"/>
      <c r="C3" s="7"/>
      <c r="D3" s="7"/>
      <c r="E3" s="7"/>
      <c r="F3" s="7"/>
      <c r="G3" s="7"/>
      <c r="H3" s="7"/>
      <c r="I3" s="7"/>
      <c r="J3" s="7"/>
      <c r="K3" s="7"/>
      <c r="L3" s="7"/>
      <c r="M3" s="7"/>
      <c r="N3" s="7"/>
      <c r="O3" s="7"/>
      <c r="P3" s="7"/>
      <c r="Q3" s="7"/>
      <c r="R3" s="7"/>
      <c r="S3" s="7"/>
      <c r="T3" s="7"/>
      <c r="U3" s="7"/>
      <c r="V3" s="7"/>
      <c r="W3" s="7"/>
      <c r="X3" s="7"/>
      <c r="Y3" s="7"/>
      <c r="Z3" s="7"/>
      <c r="AA3" s="7"/>
      <c r="AB3" s="7"/>
      <c r="AC3" s="8"/>
    </row>
    <row r="4">
      <c r="A4" s="490">
        <v>115.0</v>
      </c>
      <c r="B4" s="405"/>
      <c r="C4" s="406" t="s">
        <v>7538</v>
      </c>
      <c r="D4" s="407"/>
      <c r="E4" s="408" t="s">
        <v>82</v>
      </c>
      <c r="F4" s="409"/>
      <c r="G4" s="410"/>
      <c r="H4" s="411"/>
      <c r="I4" s="411"/>
      <c r="J4" s="411"/>
      <c r="K4" s="411"/>
      <c r="L4" s="411"/>
      <c r="M4" s="411"/>
      <c r="N4" s="468"/>
      <c r="O4" s="468"/>
      <c r="P4" s="468"/>
      <c r="Q4" s="468"/>
      <c r="R4" s="468"/>
      <c r="S4" s="468"/>
      <c r="T4" s="468"/>
    </row>
    <row r="5">
      <c r="A5" s="412" t="s">
        <v>85</v>
      </c>
      <c r="B5" s="413" t="s">
        <v>6788</v>
      </c>
      <c r="C5" s="413" t="s">
        <v>6789</v>
      </c>
      <c r="D5" s="414" t="s">
        <v>88</v>
      </c>
      <c r="E5" s="414" t="s">
        <v>89</v>
      </c>
      <c r="F5" s="414" t="s">
        <v>90</v>
      </c>
      <c r="G5" s="414" t="s">
        <v>91</v>
      </c>
      <c r="H5" s="415" t="s">
        <v>92</v>
      </c>
      <c r="I5" s="413" t="s">
        <v>6790</v>
      </c>
      <c r="J5" s="415" t="s">
        <v>7436</v>
      </c>
      <c r="K5" s="415" t="s">
        <v>7436</v>
      </c>
      <c r="L5" s="415" t="s">
        <v>7436</v>
      </c>
      <c r="M5" s="415" t="s">
        <v>7436</v>
      </c>
      <c r="N5" s="415" t="s">
        <v>7436</v>
      </c>
      <c r="O5" s="415" t="s">
        <v>7436</v>
      </c>
      <c r="P5" s="415" t="s">
        <v>7436</v>
      </c>
      <c r="Q5" s="415" t="s">
        <v>7436</v>
      </c>
      <c r="R5" s="415" t="s">
        <v>7436</v>
      </c>
      <c r="S5" s="415" t="s">
        <v>7436</v>
      </c>
      <c r="T5" s="415" t="s">
        <v>7436</v>
      </c>
      <c r="U5" s="415" t="s">
        <v>7436</v>
      </c>
      <c r="V5" s="415" t="s">
        <v>7436</v>
      </c>
      <c r="W5" s="415" t="s">
        <v>7436</v>
      </c>
      <c r="X5" s="415" t="s">
        <v>7436</v>
      </c>
      <c r="Y5" s="415" t="s">
        <v>7436</v>
      </c>
      <c r="Z5" s="415" t="s">
        <v>7436</v>
      </c>
      <c r="AA5" s="415" t="s">
        <v>7436</v>
      </c>
      <c r="AB5" s="415" t="s">
        <v>7436</v>
      </c>
      <c r="AC5" s="415" t="s">
        <v>7436</v>
      </c>
    </row>
    <row r="6">
      <c r="A6" s="416"/>
      <c r="B6" s="417"/>
      <c r="C6" s="418"/>
      <c r="D6" s="419"/>
      <c r="E6" s="419">
        <f t="shared" ref="E6:G6" si="1">SUM(E9:E375)</f>
        <v>12799901</v>
      </c>
      <c r="F6" s="419">
        <f t="shared" si="1"/>
        <v>12321367.67</v>
      </c>
      <c r="G6" s="419">
        <f t="shared" si="1"/>
        <v>478533.33</v>
      </c>
      <c r="H6" s="418"/>
      <c r="I6" s="418"/>
      <c r="J6" s="421" t="s">
        <v>7539</v>
      </c>
      <c r="K6" s="421" t="s">
        <v>7540</v>
      </c>
      <c r="L6" s="421" t="s">
        <v>7541</v>
      </c>
      <c r="M6" s="421" t="s">
        <v>7542</v>
      </c>
      <c r="N6" s="421" t="s">
        <v>7543</v>
      </c>
      <c r="O6" s="421" t="s">
        <v>7544</v>
      </c>
      <c r="P6" s="421" t="s">
        <v>7500</v>
      </c>
      <c r="Q6" s="421" t="s">
        <v>7501</v>
      </c>
      <c r="R6" s="421" t="s">
        <v>7502</v>
      </c>
      <c r="S6" s="421" t="s">
        <v>7503</v>
      </c>
      <c r="T6" s="421" t="s">
        <v>7504</v>
      </c>
      <c r="U6" s="421" t="s">
        <v>7505</v>
      </c>
      <c r="V6" s="421" t="s">
        <v>7506</v>
      </c>
      <c r="W6" s="421" t="s">
        <v>7507</v>
      </c>
      <c r="X6" s="421" t="s">
        <v>7508</v>
      </c>
      <c r="Y6" s="421" t="s">
        <v>7509</v>
      </c>
      <c r="Z6" s="421" t="s">
        <v>7510</v>
      </c>
      <c r="AA6" s="421" t="s">
        <v>7511</v>
      </c>
      <c r="AB6" s="421" t="s">
        <v>7437</v>
      </c>
      <c r="AC6" s="421" t="s">
        <v>7438</v>
      </c>
    </row>
    <row r="7">
      <c r="A7" s="422"/>
      <c r="B7" s="423"/>
      <c r="C7" s="424" t="s">
        <v>7329</v>
      </c>
      <c r="D7" s="425"/>
      <c r="E7" s="425"/>
      <c r="F7" s="425"/>
      <c r="G7" s="425"/>
      <c r="H7" s="423"/>
      <c r="I7" s="465">
        <f>Average(J7:R7)</f>
        <v>0.6646031286</v>
      </c>
      <c r="J7" s="426">
        <f t="shared" ref="J7:AC7" si="2">J8/($C$8 - (COUNTIF(J9:J375, "COMPLETED")+COUNTIF(J9:J375, "")))</f>
        <v>0.9100817439</v>
      </c>
      <c r="K7" s="426">
        <f t="shared" si="2"/>
        <v>0.9143646409</v>
      </c>
      <c r="L7" s="426">
        <f t="shared" si="2"/>
        <v>0.8615819209</v>
      </c>
      <c r="M7" s="426">
        <f t="shared" si="2"/>
        <v>0.8006042296</v>
      </c>
      <c r="N7" s="426">
        <f t="shared" si="2"/>
        <v>0.7225806452</v>
      </c>
      <c r="O7" s="426">
        <f t="shared" si="2"/>
        <v>0.6494845361</v>
      </c>
      <c r="P7" s="426">
        <f t="shared" si="2"/>
        <v>0.4606741573</v>
      </c>
      <c r="Q7" s="426">
        <f t="shared" si="2"/>
        <v>0.3018867925</v>
      </c>
      <c r="R7" s="426">
        <f t="shared" si="2"/>
        <v>0.3601694915</v>
      </c>
      <c r="S7" s="426">
        <f t="shared" si="2"/>
        <v>0.3244444444</v>
      </c>
      <c r="T7" s="426">
        <f t="shared" si="2"/>
        <v>0.2443438914</v>
      </c>
      <c r="U7" s="426">
        <f t="shared" si="2"/>
        <v>0.2227488152</v>
      </c>
      <c r="V7" s="426">
        <f t="shared" si="2"/>
        <v>0.1464646465</v>
      </c>
      <c r="W7" s="426">
        <f t="shared" si="2"/>
        <v>0.1081081081</v>
      </c>
      <c r="X7" s="426">
        <f t="shared" si="2"/>
        <v>0.1065088757</v>
      </c>
      <c r="Y7" s="426">
        <f t="shared" si="2"/>
        <v>0.07643312102</v>
      </c>
      <c r="Z7" s="426">
        <f t="shared" si="2"/>
        <v>0.07333333333</v>
      </c>
      <c r="AA7" s="426">
        <f t="shared" si="2"/>
        <v>0.04166666667</v>
      </c>
      <c r="AB7" s="426">
        <f t="shared" si="2"/>
        <v>0.06015037594</v>
      </c>
      <c r="AC7" s="426">
        <f t="shared" si="2"/>
        <v>0.03937007874</v>
      </c>
    </row>
    <row r="8">
      <c r="A8" s="416"/>
      <c r="B8" s="417"/>
      <c r="C8" s="427">
        <f>Counta(C9:C375)</f>
        <v>367</v>
      </c>
      <c r="D8" s="419"/>
      <c r="E8" s="419"/>
      <c r="F8" s="419"/>
      <c r="G8" s="419"/>
      <c r="H8" s="417"/>
      <c r="I8" s="417"/>
      <c r="J8" s="428">
        <f t="shared" ref="J8:AC8" si="3">COUNTIF(J9:J375, TRUE)</f>
        <v>334</v>
      </c>
      <c r="K8" s="428">
        <f t="shared" si="3"/>
        <v>331</v>
      </c>
      <c r="L8" s="428">
        <f t="shared" si="3"/>
        <v>305</v>
      </c>
      <c r="M8" s="428">
        <f t="shared" si="3"/>
        <v>265</v>
      </c>
      <c r="N8" s="428">
        <f t="shared" si="3"/>
        <v>224</v>
      </c>
      <c r="O8" s="428">
        <f t="shared" si="3"/>
        <v>189</v>
      </c>
      <c r="P8" s="428">
        <f t="shared" si="3"/>
        <v>123</v>
      </c>
      <c r="Q8" s="428">
        <f t="shared" si="3"/>
        <v>80</v>
      </c>
      <c r="R8" s="428">
        <f t="shared" si="3"/>
        <v>85</v>
      </c>
      <c r="S8" s="428">
        <f t="shared" si="3"/>
        <v>73</v>
      </c>
      <c r="T8" s="428">
        <f t="shared" si="3"/>
        <v>54</v>
      </c>
      <c r="U8" s="428">
        <f t="shared" si="3"/>
        <v>47</v>
      </c>
      <c r="V8" s="428">
        <f t="shared" si="3"/>
        <v>29</v>
      </c>
      <c r="W8" s="428">
        <f t="shared" si="3"/>
        <v>20</v>
      </c>
      <c r="X8" s="428">
        <f t="shared" si="3"/>
        <v>18</v>
      </c>
      <c r="Y8" s="428">
        <f t="shared" si="3"/>
        <v>12</v>
      </c>
      <c r="Z8" s="428">
        <f t="shared" si="3"/>
        <v>11</v>
      </c>
      <c r="AA8" s="428">
        <f t="shared" si="3"/>
        <v>6</v>
      </c>
      <c r="AB8" s="428">
        <f t="shared" si="3"/>
        <v>8</v>
      </c>
      <c r="AC8" s="428">
        <f t="shared" si="3"/>
        <v>5</v>
      </c>
    </row>
    <row r="9">
      <c r="A9" s="141">
        <v>1.0</v>
      </c>
      <c r="B9" s="141">
        <v>800001.0</v>
      </c>
      <c r="C9" s="205" t="s">
        <v>872</v>
      </c>
      <c r="D9" s="340" t="s">
        <v>73</v>
      </c>
      <c r="E9" s="469">
        <v>2800.0</v>
      </c>
      <c r="F9" s="470">
        <v>2800.0</v>
      </c>
      <c r="G9" s="470">
        <f t="shared" ref="G9:G375" si="4">E9-F9</f>
        <v>0</v>
      </c>
      <c r="H9" s="228" t="s">
        <v>868</v>
      </c>
      <c r="I9" s="228" t="s">
        <v>3511</v>
      </c>
      <c r="J9" s="432" t="b">
        <v>1</v>
      </c>
      <c r="K9" s="432" t="b">
        <v>1</v>
      </c>
      <c r="L9" s="432" t="b">
        <v>1</v>
      </c>
      <c r="M9" s="488" t="s">
        <v>73</v>
      </c>
      <c r="N9" s="488"/>
      <c r="O9" s="488"/>
      <c r="P9" s="474"/>
      <c r="Q9" s="474"/>
      <c r="R9" s="474"/>
      <c r="S9" s="491" t="s">
        <v>73</v>
      </c>
      <c r="T9" s="492" t="s">
        <v>73</v>
      </c>
      <c r="U9" s="492" t="s">
        <v>73</v>
      </c>
      <c r="V9" s="492" t="s">
        <v>73</v>
      </c>
      <c r="W9" s="492" t="s">
        <v>73</v>
      </c>
      <c r="X9" s="492" t="s">
        <v>73</v>
      </c>
      <c r="Y9" s="493" t="s">
        <v>73</v>
      </c>
      <c r="Z9" s="493" t="s">
        <v>73</v>
      </c>
      <c r="AA9" s="493" t="s">
        <v>73</v>
      </c>
      <c r="AB9" s="493" t="s">
        <v>73</v>
      </c>
      <c r="AC9" s="493" t="s">
        <v>73</v>
      </c>
    </row>
    <row r="10">
      <c r="A10" s="141">
        <v>2.0</v>
      </c>
      <c r="B10" s="141">
        <v>800002.0</v>
      </c>
      <c r="C10" s="205" t="s">
        <v>867</v>
      </c>
      <c r="D10" s="340" t="s">
        <v>73</v>
      </c>
      <c r="E10" s="335">
        <v>3700.0</v>
      </c>
      <c r="F10" s="347">
        <v>3700.0</v>
      </c>
      <c r="G10" s="347">
        <f t="shared" si="4"/>
        <v>0</v>
      </c>
      <c r="H10" s="230" t="s">
        <v>868</v>
      </c>
      <c r="I10" s="230" t="s">
        <v>3511</v>
      </c>
      <c r="J10" s="331" t="b">
        <v>1</v>
      </c>
      <c r="K10" s="331" t="b">
        <v>1</v>
      </c>
      <c r="L10" s="488" t="s">
        <v>73</v>
      </c>
      <c r="M10" s="488"/>
      <c r="N10" s="488"/>
      <c r="O10" s="488"/>
      <c r="P10" s="474"/>
      <c r="Q10" s="474"/>
      <c r="R10" s="474"/>
      <c r="S10" s="494" t="s">
        <v>73</v>
      </c>
      <c r="T10" s="495" t="s">
        <v>73</v>
      </c>
      <c r="U10" s="495" t="s">
        <v>73</v>
      </c>
      <c r="V10" s="495" t="s">
        <v>73</v>
      </c>
      <c r="W10" s="495" t="s">
        <v>73</v>
      </c>
      <c r="X10" s="495" t="s">
        <v>73</v>
      </c>
      <c r="Y10" s="496" t="s">
        <v>73</v>
      </c>
      <c r="Z10" s="496" t="s">
        <v>73</v>
      </c>
      <c r="AA10" s="496" t="s">
        <v>73</v>
      </c>
      <c r="AB10" s="496" t="s">
        <v>73</v>
      </c>
      <c r="AC10" s="496" t="s">
        <v>73</v>
      </c>
    </row>
    <row r="11">
      <c r="A11" s="338">
        <v>3.0</v>
      </c>
      <c r="B11" s="338">
        <v>800003.0</v>
      </c>
      <c r="C11" s="485" t="s">
        <v>3470</v>
      </c>
      <c r="D11" s="340" t="s">
        <v>73</v>
      </c>
      <c r="E11" s="469">
        <v>111100.0</v>
      </c>
      <c r="F11" s="469">
        <v>111100.0</v>
      </c>
      <c r="G11" s="470">
        <f t="shared" si="4"/>
        <v>0</v>
      </c>
      <c r="H11" s="228" t="s">
        <v>3471</v>
      </c>
      <c r="I11" s="228" t="s">
        <v>7545</v>
      </c>
      <c r="J11" s="432" t="b">
        <v>1</v>
      </c>
      <c r="K11" s="432" t="b">
        <v>1</v>
      </c>
      <c r="L11" s="432" t="b">
        <v>1</v>
      </c>
      <c r="M11" s="432" t="b">
        <v>1</v>
      </c>
      <c r="N11" s="432" t="b">
        <v>1</v>
      </c>
      <c r="O11" s="432" t="b">
        <v>1</v>
      </c>
      <c r="P11" s="432" t="b">
        <v>1</v>
      </c>
      <c r="Q11" s="432" t="b">
        <v>0</v>
      </c>
      <c r="R11" s="432" t="b">
        <v>0</v>
      </c>
      <c r="S11" s="497" t="b">
        <v>0</v>
      </c>
      <c r="T11" s="492" t="b">
        <v>0</v>
      </c>
      <c r="U11" s="492" t="b">
        <v>0</v>
      </c>
      <c r="V11" s="492" t="b">
        <v>0</v>
      </c>
      <c r="W11" s="492" t="b">
        <v>0</v>
      </c>
      <c r="X11" s="492" t="b">
        <v>0</v>
      </c>
      <c r="Y11" s="493" t="b">
        <v>0</v>
      </c>
      <c r="Z11" s="493" t="b">
        <v>0</v>
      </c>
      <c r="AA11" s="493" t="b">
        <v>0</v>
      </c>
      <c r="AB11" s="493" t="b">
        <v>0</v>
      </c>
      <c r="AC11" s="493" t="b">
        <v>0</v>
      </c>
    </row>
    <row r="12">
      <c r="A12" s="338">
        <v>4.0</v>
      </c>
      <c r="B12" s="338">
        <v>800004.0</v>
      </c>
      <c r="C12" s="339" t="s">
        <v>5645</v>
      </c>
      <c r="D12" s="312" t="s">
        <v>4642</v>
      </c>
      <c r="E12" s="335">
        <v>59000.0</v>
      </c>
      <c r="F12" s="347">
        <v>49167.0</v>
      </c>
      <c r="G12" s="347">
        <f t="shared" si="4"/>
        <v>9833</v>
      </c>
      <c r="H12" s="230" t="s">
        <v>5646</v>
      </c>
      <c r="I12" s="230" t="s">
        <v>7546</v>
      </c>
      <c r="J12" s="331" t="b">
        <v>1</v>
      </c>
      <c r="K12" s="331" t="b">
        <v>1</v>
      </c>
      <c r="L12" s="331" t="b">
        <v>1</v>
      </c>
      <c r="M12" s="331" t="b">
        <v>1</v>
      </c>
      <c r="N12" s="331" t="b">
        <v>1</v>
      </c>
      <c r="O12" s="331" t="b">
        <v>1</v>
      </c>
      <c r="P12" s="331" t="b">
        <v>0</v>
      </c>
      <c r="Q12" s="331" t="b">
        <v>1</v>
      </c>
      <c r="R12" s="331" t="b">
        <v>0</v>
      </c>
      <c r="S12" s="498" t="b">
        <v>0</v>
      </c>
      <c r="T12" s="495" t="b">
        <v>0</v>
      </c>
      <c r="U12" s="495" t="b">
        <v>0</v>
      </c>
      <c r="V12" s="495" t="b">
        <v>0</v>
      </c>
      <c r="W12" s="495" t="b">
        <v>0</v>
      </c>
      <c r="X12" s="495" t="b">
        <v>0</v>
      </c>
      <c r="Y12" s="496" t="b">
        <v>0</v>
      </c>
      <c r="Z12" s="496" t="b">
        <v>0</v>
      </c>
      <c r="AA12" s="496" t="b">
        <v>0</v>
      </c>
      <c r="AB12" s="496" t="b">
        <v>0</v>
      </c>
      <c r="AC12" s="496" t="b">
        <v>0</v>
      </c>
    </row>
    <row r="13">
      <c r="A13" s="338">
        <v>5.0</v>
      </c>
      <c r="B13" s="338">
        <v>800005.0</v>
      </c>
      <c r="C13" s="339" t="s">
        <v>1200</v>
      </c>
      <c r="D13" s="340" t="s">
        <v>73</v>
      </c>
      <c r="E13" s="469">
        <v>28800.0</v>
      </c>
      <c r="F13" s="470">
        <v>28800.0</v>
      </c>
      <c r="G13" s="470">
        <f t="shared" si="4"/>
        <v>0</v>
      </c>
      <c r="H13" s="228" t="s">
        <v>650</v>
      </c>
      <c r="I13" s="228" t="s">
        <v>7546</v>
      </c>
      <c r="J13" s="432" t="b">
        <v>1</v>
      </c>
      <c r="K13" s="432" t="b">
        <v>1</v>
      </c>
      <c r="L13" s="432" t="b">
        <v>1</v>
      </c>
      <c r="M13" s="432" t="b">
        <v>1</v>
      </c>
      <c r="N13" s="488" t="s">
        <v>73</v>
      </c>
      <c r="O13" s="488"/>
      <c r="P13" s="474"/>
      <c r="Q13" s="474"/>
      <c r="R13" s="474"/>
      <c r="S13" s="491" t="s">
        <v>73</v>
      </c>
      <c r="T13" s="492" t="s">
        <v>73</v>
      </c>
      <c r="U13" s="492" t="s">
        <v>73</v>
      </c>
      <c r="V13" s="492" t="s">
        <v>73</v>
      </c>
      <c r="W13" s="492" t="s">
        <v>73</v>
      </c>
      <c r="X13" s="492" t="s">
        <v>73</v>
      </c>
      <c r="Y13" s="493" t="s">
        <v>73</v>
      </c>
      <c r="Z13" s="493" t="s">
        <v>73</v>
      </c>
      <c r="AA13" s="493" t="s">
        <v>73</v>
      </c>
      <c r="AB13" s="493" t="s">
        <v>73</v>
      </c>
      <c r="AC13" s="493" t="s">
        <v>73</v>
      </c>
    </row>
    <row r="14">
      <c r="A14" s="141">
        <v>6.0</v>
      </c>
      <c r="B14" s="141">
        <v>800006.0</v>
      </c>
      <c r="C14" s="205" t="s">
        <v>1079</v>
      </c>
      <c r="D14" s="340" t="s">
        <v>73</v>
      </c>
      <c r="E14" s="335">
        <v>22500.0</v>
      </c>
      <c r="F14" s="347">
        <v>22500.0</v>
      </c>
      <c r="G14" s="347">
        <f t="shared" si="4"/>
        <v>0</v>
      </c>
      <c r="H14" s="198" t="s">
        <v>509</v>
      </c>
      <c r="I14" s="230" t="s">
        <v>7545</v>
      </c>
      <c r="J14" s="331" t="b">
        <v>1</v>
      </c>
      <c r="K14" s="331" t="b">
        <v>1</v>
      </c>
      <c r="L14" s="331" t="b">
        <v>1</v>
      </c>
      <c r="M14" s="488" t="s">
        <v>73</v>
      </c>
      <c r="N14" s="488"/>
      <c r="O14" s="488"/>
      <c r="P14" s="474"/>
      <c r="Q14" s="474"/>
      <c r="R14" s="474"/>
      <c r="S14" s="494" t="s">
        <v>73</v>
      </c>
      <c r="T14" s="495" t="s">
        <v>73</v>
      </c>
      <c r="U14" s="495" t="s">
        <v>73</v>
      </c>
      <c r="V14" s="495" t="s">
        <v>73</v>
      </c>
      <c r="W14" s="495" t="s">
        <v>73</v>
      </c>
      <c r="X14" s="495" t="s">
        <v>73</v>
      </c>
      <c r="Y14" s="496" t="s">
        <v>73</v>
      </c>
      <c r="Z14" s="496" t="s">
        <v>73</v>
      </c>
      <c r="AA14" s="496" t="s">
        <v>73</v>
      </c>
      <c r="AB14" s="496" t="s">
        <v>73</v>
      </c>
      <c r="AC14" s="496" t="s">
        <v>73</v>
      </c>
    </row>
    <row r="15">
      <c r="A15" s="338">
        <v>7.0</v>
      </c>
      <c r="B15" s="338">
        <v>800007.0</v>
      </c>
      <c r="C15" s="339" t="s">
        <v>4605</v>
      </c>
      <c r="D15" s="499" t="s">
        <v>73</v>
      </c>
      <c r="E15" s="469">
        <v>98450.0</v>
      </c>
      <c r="F15" s="469">
        <v>98450.0</v>
      </c>
      <c r="G15" s="470">
        <f t="shared" si="4"/>
        <v>0</v>
      </c>
      <c r="H15" s="228" t="s">
        <v>3261</v>
      </c>
      <c r="I15" s="228" t="s">
        <v>7545</v>
      </c>
      <c r="J15" s="432" t="b">
        <v>1</v>
      </c>
      <c r="K15" s="432" t="b">
        <v>1</v>
      </c>
      <c r="L15" s="432" t="b">
        <v>1</v>
      </c>
      <c r="M15" s="432" t="b">
        <v>0</v>
      </c>
      <c r="N15" s="432" t="b">
        <v>1</v>
      </c>
      <c r="O15" s="432" t="b">
        <v>1</v>
      </c>
      <c r="P15" s="432" t="b">
        <v>0</v>
      </c>
      <c r="Q15" s="432" t="b">
        <v>0</v>
      </c>
      <c r="R15" s="432" t="b">
        <v>0</v>
      </c>
      <c r="S15" s="497" t="b">
        <v>0</v>
      </c>
      <c r="T15" s="492" t="b">
        <v>0</v>
      </c>
      <c r="U15" s="492" t="b">
        <v>0</v>
      </c>
      <c r="V15" s="492" t="b">
        <v>0</v>
      </c>
      <c r="W15" s="492" t="b">
        <v>0</v>
      </c>
      <c r="X15" s="492" t="b">
        <v>0</v>
      </c>
      <c r="Y15" s="493" t="b">
        <v>0</v>
      </c>
      <c r="Z15" s="493" t="b">
        <v>0</v>
      </c>
      <c r="AA15" s="493" t="b">
        <v>0</v>
      </c>
      <c r="AB15" s="493" t="b">
        <v>0</v>
      </c>
      <c r="AC15" s="493" t="b">
        <v>0</v>
      </c>
    </row>
    <row r="16">
      <c r="A16" s="128">
        <v>8.0</v>
      </c>
      <c r="B16" s="128">
        <v>800008.0</v>
      </c>
      <c r="C16" s="242" t="s">
        <v>2422</v>
      </c>
      <c r="D16" s="472" t="s">
        <v>73</v>
      </c>
      <c r="E16" s="335">
        <v>40000.0</v>
      </c>
      <c r="F16" s="347">
        <v>40000.0</v>
      </c>
      <c r="G16" s="347">
        <f t="shared" si="4"/>
        <v>0</v>
      </c>
      <c r="H16" s="230" t="s">
        <v>2423</v>
      </c>
      <c r="I16" s="230" t="s">
        <v>7547</v>
      </c>
      <c r="J16" s="331" t="b">
        <v>1</v>
      </c>
      <c r="K16" s="331" t="b">
        <v>1</v>
      </c>
      <c r="L16" s="331" t="b">
        <v>1</v>
      </c>
      <c r="M16" s="331" t="b">
        <v>1</v>
      </c>
      <c r="N16" s="331" t="b">
        <v>1</v>
      </c>
      <c r="O16" s="331" t="b">
        <v>0</v>
      </c>
      <c r="P16" s="331" t="b">
        <v>0</v>
      </c>
      <c r="Q16" s="331" t="b">
        <v>0</v>
      </c>
      <c r="R16" s="331" t="b">
        <v>0</v>
      </c>
      <c r="S16" s="498" t="b">
        <v>0</v>
      </c>
      <c r="T16" s="495" t="b">
        <v>0</v>
      </c>
      <c r="U16" s="495" t="b">
        <v>0</v>
      </c>
      <c r="V16" s="495" t="s">
        <v>73</v>
      </c>
      <c r="W16" s="495" t="s">
        <v>73</v>
      </c>
      <c r="X16" s="495" t="s">
        <v>73</v>
      </c>
      <c r="Y16" s="496" t="s">
        <v>73</v>
      </c>
      <c r="Z16" s="496" t="s">
        <v>73</v>
      </c>
      <c r="AA16" s="496" t="s">
        <v>73</v>
      </c>
      <c r="AB16" s="496" t="s">
        <v>73</v>
      </c>
      <c r="AC16" s="496" t="s">
        <v>73</v>
      </c>
    </row>
    <row r="17">
      <c r="A17" s="338">
        <v>9.0</v>
      </c>
      <c r="B17" s="338">
        <v>800009.0</v>
      </c>
      <c r="C17" s="339" t="s">
        <v>3582</v>
      </c>
      <c r="D17" s="499" t="s">
        <v>73</v>
      </c>
      <c r="E17" s="469">
        <v>10135.0</v>
      </c>
      <c r="F17" s="469">
        <v>10135.0</v>
      </c>
      <c r="G17" s="470">
        <f t="shared" si="4"/>
        <v>0</v>
      </c>
      <c r="H17" s="228" t="s">
        <v>167</v>
      </c>
      <c r="I17" s="228" t="s">
        <v>7548</v>
      </c>
      <c r="J17" s="432" t="b">
        <v>1</v>
      </c>
      <c r="K17" s="432" t="b">
        <v>0</v>
      </c>
      <c r="L17" s="432" t="b">
        <v>1</v>
      </c>
      <c r="M17" s="432" t="b">
        <v>1</v>
      </c>
      <c r="N17" s="432" t="b">
        <v>1</v>
      </c>
      <c r="O17" s="432" t="b">
        <v>0</v>
      </c>
      <c r="P17" s="432" t="b">
        <v>0</v>
      </c>
      <c r="Q17" s="432" t="b">
        <v>0</v>
      </c>
      <c r="R17" s="432" t="b">
        <v>0</v>
      </c>
      <c r="S17" s="497" t="b">
        <v>1</v>
      </c>
      <c r="T17" s="492" t="b">
        <v>0</v>
      </c>
      <c r="U17" s="492" t="b">
        <v>0</v>
      </c>
      <c r="V17" s="492" t="b">
        <v>0</v>
      </c>
      <c r="W17" s="492" t="b">
        <v>1</v>
      </c>
      <c r="X17" s="492" t="b">
        <v>1</v>
      </c>
      <c r="Y17" s="493" t="b">
        <v>0</v>
      </c>
      <c r="Z17" s="493" t="b">
        <v>0</v>
      </c>
      <c r="AA17" s="493" t="b">
        <v>1</v>
      </c>
      <c r="AB17" s="493" t="b">
        <v>1</v>
      </c>
      <c r="AC17" s="493" t="b">
        <v>0</v>
      </c>
    </row>
    <row r="18">
      <c r="A18" s="338">
        <v>10.0</v>
      </c>
      <c r="B18" s="338">
        <v>800010.0</v>
      </c>
      <c r="C18" s="339" t="s">
        <v>3828</v>
      </c>
      <c r="D18" s="499" t="s">
        <v>73</v>
      </c>
      <c r="E18" s="335">
        <v>35200.0</v>
      </c>
      <c r="F18" s="335">
        <v>35200.0</v>
      </c>
      <c r="G18" s="347">
        <f t="shared" si="4"/>
        <v>0</v>
      </c>
      <c r="H18" s="230" t="s">
        <v>1765</v>
      </c>
      <c r="I18" s="230" t="s">
        <v>3511</v>
      </c>
      <c r="J18" s="331" t="b">
        <v>1</v>
      </c>
      <c r="K18" s="331" t="b">
        <v>1</v>
      </c>
      <c r="L18" s="331" t="b">
        <v>1</v>
      </c>
      <c r="M18" s="331" t="b">
        <v>1</v>
      </c>
      <c r="N18" s="331" t="b">
        <v>0</v>
      </c>
      <c r="O18" s="331" t="b">
        <v>1</v>
      </c>
      <c r="P18" s="331" t="b">
        <v>1</v>
      </c>
      <c r="Q18" s="331" t="b">
        <v>0</v>
      </c>
      <c r="R18" s="331" t="b">
        <v>0</v>
      </c>
      <c r="S18" s="498" t="b">
        <v>0</v>
      </c>
      <c r="T18" s="495" t="b">
        <v>0</v>
      </c>
      <c r="U18" s="495" t="b">
        <v>0</v>
      </c>
      <c r="V18" s="495" t="b">
        <v>0</v>
      </c>
      <c r="W18" s="495" t="b">
        <v>0</v>
      </c>
      <c r="X18" s="495" t="b">
        <v>0</v>
      </c>
      <c r="Y18" s="496" t="b">
        <v>0</v>
      </c>
      <c r="Z18" s="496" t="b">
        <v>0</v>
      </c>
      <c r="AA18" s="496" t="b">
        <v>0</v>
      </c>
      <c r="AB18" s="496" t="b">
        <v>1</v>
      </c>
      <c r="AC18" s="496" t="b">
        <v>1</v>
      </c>
    </row>
    <row r="19">
      <c r="A19" s="128">
        <v>11.0</v>
      </c>
      <c r="B19" s="128">
        <v>800011.0</v>
      </c>
      <c r="C19" s="242" t="s">
        <v>1693</v>
      </c>
      <c r="D19" s="472" t="s">
        <v>73</v>
      </c>
      <c r="E19" s="469">
        <v>45600.0</v>
      </c>
      <c r="F19" s="470">
        <v>45600.0</v>
      </c>
      <c r="G19" s="470">
        <f t="shared" si="4"/>
        <v>0</v>
      </c>
      <c r="H19" s="228" t="s">
        <v>650</v>
      </c>
      <c r="I19" s="228" t="s">
        <v>7547</v>
      </c>
      <c r="J19" s="432" t="b">
        <v>1</v>
      </c>
      <c r="K19" s="432" t="b">
        <v>1</v>
      </c>
      <c r="L19" s="432" t="b">
        <v>1</v>
      </c>
      <c r="M19" s="432" t="b">
        <v>1</v>
      </c>
      <c r="N19" s="432" t="b">
        <v>1</v>
      </c>
      <c r="O19" s="432" t="b">
        <v>1</v>
      </c>
      <c r="P19" s="432" t="b">
        <v>0</v>
      </c>
      <c r="Q19" s="432" t="b">
        <v>1</v>
      </c>
      <c r="R19" s="488" t="s">
        <v>73</v>
      </c>
      <c r="S19" s="491" t="s">
        <v>73</v>
      </c>
      <c r="T19" s="492" t="s">
        <v>73</v>
      </c>
      <c r="U19" s="492" t="s">
        <v>73</v>
      </c>
      <c r="V19" s="492" t="s">
        <v>73</v>
      </c>
      <c r="W19" s="492" t="s">
        <v>73</v>
      </c>
      <c r="X19" s="492" t="s">
        <v>73</v>
      </c>
      <c r="Y19" s="493" t="s">
        <v>73</v>
      </c>
      <c r="Z19" s="493" t="s">
        <v>73</v>
      </c>
      <c r="AA19" s="493" t="s">
        <v>73</v>
      </c>
      <c r="AB19" s="493" t="s">
        <v>73</v>
      </c>
      <c r="AC19" s="493" t="s">
        <v>73</v>
      </c>
    </row>
    <row r="20">
      <c r="A20" s="338">
        <v>12.0</v>
      </c>
      <c r="B20" s="338">
        <v>800012.0</v>
      </c>
      <c r="C20" s="339" t="s">
        <v>2707</v>
      </c>
      <c r="D20" s="472" t="s">
        <v>73</v>
      </c>
      <c r="E20" s="335">
        <v>9250.0</v>
      </c>
      <c r="F20" s="347">
        <v>9250.0</v>
      </c>
      <c r="G20" s="347">
        <f t="shared" si="4"/>
        <v>0</v>
      </c>
      <c r="H20" s="230" t="s">
        <v>1243</v>
      </c>
      <c r="I20" s="230" t="s">
        <v>7549</v>
      </c>
      <c r="J20" s="331" t="b">
        <v>1</v>
      </c>
      <c r="K20" s="331" t="b">
        <v>1</v>
      </c>
      <c r="L20" s="331" t="b">
        <v>1</v>
      </c>
      <c r="M20" s="331" t="b">
        <v>1</v>
      </c>
      <c r="N20" s="331" t="b">
        <v>1</v>
      </c>
      <c r="O20" s="331" t="b">
        <v>1</v>
      </c>
      <c r="P20" s="331" t="b">
        <v>1</v>
      </c>
      <c r="Q20" s="331" t="b">
        <v>0</v>
      </c>
      <c r="R20" s="331" t="b">
        <v>1</v>
      </c>
      <c r="S20" s="498" t="b">
        <v>0</v>
      </c>
      <c r="T20" s="495" t="b">
        <v>0</v>
      </c>
      <c r="U20" s="495" t="b">
        <v>1</v>
      </c>
      <c r="V20" s="495" t="b">
        <v>1</v>
      </c>
      <c r="W20" s="495" t="b">
        <v>1</v>
      </c>
      <c r="X20" s="474" t="s">
        <v>73</v>
      </c>
      <c r="Y20" s="496" t="s">
        <v>73</v>
      </c>
      <c r="Z20" s="496" t="s">
        <v>73</v>
      </c>
      <c r="AA20" s="496" t="s">
        <v>73</v>
      </c>
      <c r="AB20" s="496" t="s">
        <v>73</v>
      </c>
      <c r="AC20" s="496" t="s">
        <v>73</v>
      </c>
    </row>
    <row r="21">
      <c r="A21" s="338">
        <v>13.0</v>
      </c>
      <c r="B21" s="338">
        <v>800013.0</v>
      </c>
      <c r="C21" s="339" t="s">
        <v>2721</v>
      </c>
      <c r="D21" s="340" t="s">
        <v>73</v>
      </c>
      <c r="E21" s="469">
        <v>19850.0</v>
      </c>
      <c r="F21" s="470">
        <v>19850.0</v>
      </c>
      <c r="G21" s="470">
        <f t="shared" si="4"/>
        <v>0</v>
      </c>
      <c r="H21" s="228" t="s">
        <v>1243</v>
      </c>
      <c r="I21" s="228" t="s">
        <v>7550</v>
      </c>
      <c r="J21" s="432" t="b">
        <v>1</v>
      </c>
      <c r="K21" s="466" t="b">
        <v>1</v>
      </c>
      <c r="L21" s="432" t="b">
        <v>1</v>
      </c>
      <c r="M21" s="432" t="b">
        <v>1</v>
      </c>
      <c r="N21" s="432" t="b">
        <v>1</v>
      </c>
      <c r="O21" s="432" t="b">
        <v>1</v>
      </c>
      <c r="P21" s="432" t="b">
        <v>1</v>
      </c>
      <c r="Q21" s="432" t="b">
        <v>0</v>
      </c>
      <c r="R21" s="432" t="b">
        <v>1</v>
      </c>
      <c r="S21" s="497" t="b">
        <v>0</v>
      </c>
      <c r="T21" s="492" t="b">
        <v>0</v>
      </c>
      <c r="U21" s="492" t="b">
        <v>1</v>
      </c>
      <c r="V21" s="492" t="b">
        <v>1</v>
      </c>
      <c r="W21" s="492" t="b">
        <v>1</v>
      </c>
      <c r="X21" s="488" t="s">
        <v>73</v>
      </c>
      <c r="Y21" s="493" t="s">
        <v>73</v>
      </c>
      <c r="Z21" s="493" t="s">
        <v>73</v>
      </c>
      <c r="AA21" s="493" t="s">
        <v>73</v>
      </c>
      <c r="AB21" s="493" t="s">
        <v>73</v>
      </c>
      <c r="AC21" s="493" t="s">
        <v>73</v>
      </c>
    </row>
    <row r="22">
      <c r="A22" s="141">
        <v>14.0</v>
      </c>
      <c r="B22" s="141">
        <v>800014.0</v>
      </c>
      <c r="C22" s="205" t="s">
        <v>957</v>
      </c>
      <c r="D22" s="340" t="s">
        <v>73</v>
      </c>
      <c r="E22" s="335">
        <v>33999.0</v>
      </c>
      <c r="F22" s="347">
        <v>33999.0</v>
      </c>
      <c r="G22" s="347">
        <f t="shared" si="4"/>
        <v>0</v>
      </c>
      <c r="H22" s="230" t="s">
        <v>958</v>
      </c>
      <c r="I22" s="230" t="s">
        <v>7547</v>
      </c>
      <c r="J22" s="331" t="b">
        <v>1</v>
      </c>
      <c r="K22" s="331" t="b">
        <v>1</v>
      </c>
      <c r="L22" s="331" t="b">
        <v>1</v>
      </c>
      <c r="M22" s="488" t="s">
        <v>73</v>
      </c>
      <c r="N22" s="488"/>
      <c r="O22" s="488"/>
      <c r="P22" s="474"/>
      <c r="Q22" s="474"/>
      <c r="R22" s="474"/>
      <c r="S22" s="494" t="s">
        <v>73</v>
      </c>
      <c r="T22" s="495" t="s">
        <v>73</v>
      </c>
      <c r="U22" s="495" t="s">
        <v>73</v>
      </c>
      <c r="V22" s="495" t="s">
        <v>73</v>
      </c>
      <c r="W22" s="495" t="s">
        <v>73</v>
      </c>
      <c r="X22" s="495" t="s">
        <v>73</v>
      </c>
      <c r="Y22" s="496" t="s">
        <v>73</v>
      </c>
      <c r="Z22" s="496" t="s">
        <v>73</v>
      </c>
      <c r="AA22" s="496" t="s">
        <v>73</v>
      </c>
      <c r="AB22" s="496" t="s">
        <v>73</v>
      </c>
      <c r="AC22" s="496" t="s">
        <v>73</v>
      </c>
    </row>
    <row r="23">
      <c r="A23" s="338">
        <v>15.0</v>
      </c>
      <c r="B23" s="338">
        <v>800015.0</v>
      </c>
      <c r="C23" s="339" t="s">
        <v>4905</v>
      </c>
      <c r="D23" s="499" t="s">
        <v>73</v>
      </c>
      <c r="E23" s="469">
        <v>74000.0</v>
      </c>
      <c r="F23" s="469">
        <v>74000.0</v>
      </c>
      <c r="G23" s="470">
        <f t="shared" si="4"/>
        <v>0</v>
      </c>
      <c r="H23" s="228" t="s">
        <v>4906</v>
      </c>
      <c r="I23" s="228" t="s">
        <v>7546</v>
      </c>
      <c r="J23" s="432" t="b">
        <v>1</v>
      </c>
      <c r="K23" s="432" t="b">
        <v>1</v>
      </c>
      <c r="L23" s="432" t="b">
        <v>1</v>
      </c>
      <c r="M23" s="432" t="b">
        <v>1</v>
      </c>
      <c r="N23" s="432" t="b">
        <v>1</v>
      </c>
      <c r="O23" s="432" t="b">
        <v>1</v>
      </c>
      <c r="P23" s="432" t="b">
        <v>1</v>
      </c>
      <c r="Q23" s="432" t="b">
        <v>1</v>
      </c>
      <c r="R23" s="432" t="b">
        <v>1</v>
      </c>
      <c r="S23" s="497" t="b">
        <v>1</v>
      </c>
      <c r="T23" s="492" t="b">
        <v>0</v>
      </c>
      <c r="U23" s="492" t="b">
        <v>0</v>
      </c>
      <c r="V23" s="492" t="b">
        <v>0</v>
      </c>
      <c r="W23" s="492" t="b">
        <v>0</v>
      </c>
      <c r="X23" s="492" t="b">
        <v>0</v>
      </c>
      <c r="Y23" s="493" t="b">
        <v>0</v>
      </c>
      <c r="Z23" s="493" t="b">
        <v>0</v>
      </c>
      <c r="AA23" s="493" t="b">
        <v>0</v>
      </c>
      <c r="AB23" s="493" t="b">
        <v>0</v>
      </c>
      <c r="AC23" s="493" t="b">
        <v>0</v>
      </c>
    </row>
    <row r="24">
      <c r="A24" s="141">
        <v>16.0</v>
      </c>
      <c r="B24" s="141">
        <v>800016.0</v>
      </c>
      <c r="C24" s="205" t="s">
        <v>1123</v>
      </c>
      <c r="D24" s="340" t="s">
        <v>73</v>
      </c>
      <c r="E24" s="335">
        <v>69420.0</v>
      </c>
      <c r="F24" s="347">
        <v>69420.0</v>
      </c>
      <c r="G24" s="347">
        <f t="shared" si="4"/>
        <v>0</v>
      </c>
      <c r="H24" s="230" t="s">
        <v>1124</v>
      </c>
      <c r="I24" s="230" t="s">
        <v>3511</v>
      </c>
      <c r="J24" s="331" t="b">
        <v>1</v>
      </c>
      <c r="K24" s="331" t="b">
        <v>1</v>
      </c>
      <c r="L24" s="331" t="b">
        <v>1</v>
      </c>
      <c r="M24" s="488" t="s">
        <v>73</v>
      </c>
      <c r="N24" s="488"/>
      <c r="O24" s="474"/>
      <c r="P24" s="474"/>
      <c r="Q24" s="474"/>
      <c r="R24" s="474"/>
      <c r="S24" s="494" t="s">
        <v>73</v>
      </c>
      <c r="T24" s="495" t="s">
        <v>73</v>
      </c>
      <c r="U24" s="495" t="s">
        <v>73</v>
      </c>
      <c r="V24" s="495" t="s">
        <v>73</v>
      </c>
      <c r="W24" s="495" t="s">
        <v>73</v>
      </c>
      <c r="X24" s="495" t="s">
        <v>73</v>
      </c>
      <c r="Y24" s="496" t="s">
        <v>73</v>
      </c>
      <c r="Z24" s="496" t="s">
        <v>73</v>
      </c>
      <c r="AA24" s="496" t="s">
        <v>73</v>
      </c>
      <c r="AB24" s="496" t="s">
        <v>73</v>
      </c>
      <c r="AC24" s="496" t="s">
        <v>73</v>
      </c>
    </row>
    <row r="25">
      <c r="A25" s="338">
        <v>17.0</v>
      </c>
      <c r="B25" s="338">
        <v>800017.0</v>
      </c>
      <c r="C25" s="339" t="s">
        <v>2672</v>
      </c>
      <c r="D25" s="340" t="s">
        <v>73</v>
      </c>
      <c r="E25" s="469">
        <v>10000.0</v>
      </c>
      <c r="F25" s="470">
        <v>10000.0</v>
      </c>
      <c r="G25" s="470">
        <f t="shared" si="4"/>
        <v>0</v>
      </c>
      <c r="H25" s="228" t="s">
        <v>1124</v>
      </c>
      <c r="I25" s="228" t="s">
        <v>3511</v>
      </c>
      <c r="J25" s="432" t="b">
        <v>1</v>
      </c>
      <c r="K25" s="432" t="b">
        <v>0</v>
      </c>
      <c r="L25" s="432" t="b">
        <v>0</v>
      </c>
      <c r="M25" s="432" t="b">
        <v>0</v>
      </c>
      <c r="N25" s="432" t="b">
        <v>0</v>
      </c>
      <c r="O25" s="432" t="b">
        <v>0</v>
      </c>
      <c r="P25" s="432" t="b">
        <v>0</v>
      </c>
      <c r="Q25" s="432" t="b">
        <v>0</v>
      </c>
      <c r="R25" s="432" t="b">
        <v>0</v>
      </c>
      <c r="S25" s="497" t="b">
        <v>0</v>
      </c>
      <c r="T25" s="492" t="b">
        <v>0</v>
      </c>
      <c r="U25" s="492" t="b">
        <v>0</v>
      </c>
      <c r="V25" s="492" t="b">
        <v>0</v>
      </c>
      <c r="W25" s="492" t="b">
        <v>0</v>
      </c>
      <c r="X25" s="492" t="s">
        <v>73</v>
      </c>
      <c r="Y25" s="493" t="s">
        <v>73</v>
      </c>
      <c r="Z25" s="493" t="s">
        <v>73</v>
      </c>
      <c r="AA25" s="493" t="s">
        <v>73</v>
      </c>
      <c r="AB25" s="493" t="s">
        <v>73</v>
      </c>
      <c r="AC25" s="493" t="s">
        <v>73</v>
      </c>
    </row>
    <row r="26">
      <c r="A26" s="338">
        <v>18.0</v>
      </c>
      <c r="B26" s="338">
        <v>800018.0</v>
      </c>
      <c r="C26" s="339" t="s">
        <v>1293</v>
      </c>
      <c r="D26" s="472" t="s">
        <v>73</v>
      </c>
      <c r="E26" s="335">
        <v>23000.0</v>
      </c>
      <c r="F26" s="335">
        <v>23000.0</v>
      </c>
      <c r="G26" s="347">
        <f t="shared" si="4"/>
        <v>0</v>
      </c>
      <c r="H26" s="230" t="s">
        <v>1294</v>
      </c>
      <c r="I26" s="230" t="s">
        <v>7551</v>
      </c>
      <c r="J26" s="331" t="b">
        <v>1</v>
      </c>
      <c r="K26" s="331" t="b">
        <v>1</v>
      </c>
      <c r="L26" s="331" t="b">
        <v>1</v>
      </c>
      <c r="M26" s="331" t="b">
        <v>1</v>
      </c>
      <c r="N26" s="474" t="s">
        <v>73</v>
      </c>
      <c r="O26" s="474"/>
      <c r="P26" s="474"/>
      <c r="Q26" s="474"/>
      <c r="R26" s="474"/>
      <c r="S26" s="494" t="s">
        <v>73</v>
      </c>
      <c r="T26" s="495" t="s">
        <v>73</v>
      </c>
      <c r="U26" s="495" t="s">
        <v>73</v>
      </c>
      <c r="V26" s="495" t="s">
        <v>73</v>
      </c>
      <c r="W26" s="495" t="s">
        <v>73</v>
      </c>
      <c r="X26" s="495" t="s">
        <v>73</v>
      </c>
      <c r="Y26" s="496" t="s">
        <v>73</v>
      </c>
      <c r="Z26" s="496" t="s">
        <v>73</v>
      </c>
      <c r="AA26" s="496" t="s">
        <v>73</v>
      </c>
      <c r="AB26" s="496" t="s">
        <v>73</v>
      </c>
      <c r="AC26" s="496" t="s">
        <v>73</v>
      </c>
    </row>
    <row r="27">
      <c r="A27" s="128">
        <v>19.0</v>
      </c>
      <c r="B27" s="128">
        <v>800019.0</v>
      </c>
      <c r="C27" s="242" t="s">
        <v>2246</v>
      </c>
      <c r="D27" s="472" t="s">
        <v>73</v>
      </c>
      <c r="E27" s="469">
        <v>38000.0</v>
      </c>
      <c r="F27" s="470">
        <v>38000.0</v>
      </c>
      <c r="G27" s="470">
        <f t="shared" si="4"/>
        <v>0</v>
      </c>
      <c r="H27" s="228" t="s">
        <v>1294</v>
      </c>
      <c r="I27" s="228" t="s">
        <v>7551</v>
      </c>
      <c r="J27" s="432" t="b">
        <v>1</v>
      </c>
      <c r="K27" s="432" t="b">
        <v>1</v>
      </c>
      <c r="L27" s="432" t="b">
        <v>1</v>
      </c>
      <c r="M27" s="432" t="b">
        <v>1</v>
      </c>
      <c r="N27" s="432" t="b">
        <v>0</v>
      </c>
      <c r="O27" s="432" t="b">
        <v>1</v>
      </c>
      <c r="P27" s="432" t="b">
        <v>1</v>
      </c>
      <c r="Q27" s="432" t="b">
        <v>0</v>
      </c>
      <c r="R27" s="432" t="b">
        <v>0</v>
      </c>
      <c r="S27" s="497" t="b">
        <v>0</v>
      </c>
      <c r="T27" s="492" t="b">
        <v>0</v>
      </c>
      <c r="U27" s="492" t="s">
        <v>73</v>
      </c>
      <c r="V27" s="492" t="s">
        <v>73</v>
      </c>
      <c r="W27" s="492" t="s">
        <v>73</v>
      </c>
      <c r="X27" s="492" t="s">
        <v>73</v>
      </c>
      <c r="Y27" s="493" t="s">
        <v>73</v>
      </c>
      <c r="Z27" s="493" t="s">
        <v>73</v>
      </c>
      <c r="AA27" s="493" t="s">
        <v>73</v>
      </c>
      <c r="AB27" s="493" t="s">
        <v>73</v>
      </c>
      <c r="AC27" s="493" t="s">
        <v>73</v>
      </c>
    </row>
    <row r="28">
      <c r="A28" s="338">
        <v>20.0</v>
      </c>
      <c r="B28" s="338">
        <v>800020.0</v>
      </c>
      <c r="C28" s="339" t="s">
        <v>3027</v>
      </c>
      <c r="D28" s="472" t="s">
        <v>73</v>
      </c>
      <c r="E28" s="335">
        <v>35000.0</v>
      </c>
      <c r="F28" s="335">
        <v>35000.0</v>
      </c>
      <c r="G28" s="347">
        <f t="shared" si="4"/>
        <v>0</v>
      </c>
      <c r="H28" s="230" t="s">
        <v>1294</v>
      </c>
      <c r="I28" s="230" t="s">
        <v>7551</v>
      </c>
      <c r="J28" s="331" t="b">
        <v>1</v>
      </c>
      <c r="K28" s="331" t="b">
        <v>1</v>
      </c>
      <c r="L28" s="331" t="b">
        <v>1</v>
      </c>
      <c r="M28" s="331" t="b">
        <v>1</v>
      </c>
      <c r="N28" s="331" t="b">
        <v>0</v>
      </c>
      <c r="O28" s="331" t="b">
        <v>1</v>
      </c>
      <c r="P28" s="331" t="b">
        <v>1</v>
      </c>
      <c r="Q28" s="331" t="b">
        <v>0</v>
      </c>
      <c r="R28" s="331" t="b">
        <v>0</v>
      </c>
      <c r="S28" s="498" t="b">
        <v>0</v>
      </c>
      <c r="T28" s="495" t="b">
        <v>0</v>
      </c>
      <c r="U28" s="495" t="b">
        <v>0</v>
      </c>
      <c r="V28" s="495" t="b">
        <v>0</v>
      </c>
      <c r="W28" s="495" t="b">
        <v>0</v>
      </c>
      <c r="X28" s="495" t="b">
        <v>0</v>
      </c>
      <c r="Y28" s="496" t="b">
        <v>0</v>
      </c>
      <c r="Z28" s="496" t="s">
        <v>73</v>
      </c>
      <c r="AA28" s="496" t="s">
        <v>73</v>
      </c>
      <c r="AB28" s="496" t="s">
        <v>73</v>
      </c>
      <c r="AC28" s="496" t="s">
        <v>73</v>
      </c>
    </row>
    <row r="29">
      <c r="A29" s="338">
        <v>21.0</v>
      </c>
      <c r="B29" s="338">
        <v>800021.0</v>
      </c>
      <c r="C29" s="339" t="s">
        <v>5867</v>
      </c>
      <c r="D29" s="312" t="s">
        <v>4642</v>
      </c>
      <c r="E29" s="469">
        <v>8000.0</v>
      </c>
      <c r="F29" s="470">
        <v>6000.0</v>
      </c>
      <c r="G29" s="470">
        <f t="shared" si="4"/>
        <v>2000</v>
      </c>
      <c r="H29" s="228" t="s">
        <v>311</v>
      </c>
      <c r="I29" s="228" t="s">
        <v>7550</v>
      </c>
      <c r="J29" s="432" t="b">
        <v>1</v>
      </c>
      <c r="K29" s="432" t="b">
        <v>1</v>
      </c>
      <c r="L29" s="432" t="b">
        <v>1</v>
      </c>
      <c r="M29" s="432" t="b">
        <v>0</v>
      </c>
      <c r="N29" s="432" t="b">
        <v>0</v>
      </c>
      <c r="O29" s="432" t="b">
        <v>0</v>
      </c>
      <c r="P29" s="432" t="b">
        <v>0</v>
      </c>
      <c r="Q29" s="432" t="b">
        <v>0</v>
      </c>
      <c r="R29" s="432" t="b">
        <v>0</v>
      </c>
      <c r="S29" s="497" t="b">
        <v>0</v>
      </c>
      <c r="T29" s="492" t="b">
        <v>0</v>
      </c>
      <c r="U29" s="492" t="b">
        <v>0</v>
      </c>
      <c r="V29" s="492" t="b">
        <v>0</v>
      </c>
      <c r="W29" s="492" t="b">
        <v>0</v>
      </c>
      <c r="X29" s="492" t="b">
        <v>0</v>
      </c>
      <c r="Y29" s="493" t="b">
        <v>0</v>
      </c>
      <c r="Z29" s="493" t="b">
        <v>0</v>
      </c>
      <c r="AA29" s="493" t="b">
        <v>0</v>
      </c>
      <c r="AB29" s="493" t="b">
        <v>0</v>
      </c>
      <c r="AC29" s="493" t="b">
        <v>0</v>
      </c>
    </row>
    <row r="30">
      <c r="A30" s="338">
        <v>22.0</v>
      </c>
      <c r="B30" s="338">
        <v>800022.0</v>
      </c>
      <c r="C30" s="339" t="s">
        <v>5870</v>
      </c>
      <c r="D30" s="312" t="s">
        <v>4642</v>
      </c>
      <c r="E30" s="335">
        <v>8000.0</v>
      </c>
      <c r="F30" s="347">
        <v>6000.0</v>
      </c>
      <c r="G30" s="347">
        <f t="shared" si="4"/>
        <v>2000</v>
      </c>
      <c r="H30" s="230" t="s">
        <v>311</v>
      </c>
      <c r="I30" s="230" t="s">
        <v>7550</v>
      </c>
      <c r="J30" s="331" t="b">
        <v>1</v>
      </c>
      <c r="K30" s="331" t="b">
        <v>1</v>
      </c>
      <c r="L30" s="331" t="b">
        <v>1</v>
      </c>
      <c r="M30" s="331" t="b">
        <v>0</v>
      </c>
      <c r="N30" s="331" t="b">
        <v>0</v>
      </c>
      <c r="O30" s="331" t="b">
        <v>0</v>
      </c>
      <c r="P30" s="331" t="b">
        <v>0</v>
      </c>
      <c r="Q30" s="331" t="b">
        <v>0</v>
      </c>
      <c r="R30" s="331" t="b">
        <v>0</v>
      </c>
      <c r="S30" s="498" t="b">
        <v>0</v>
      </c>
      <c r="T30" s="495" t="b">
        <v>0</v>
      </c>
      <c r="U30" s="495" t="b">
        <v>0</v>
      </c>
      <c r="V30" s="495" t="b">
        <v>0</v>
      </c>
      <c r="W30" s="495" t="b">
        <v>0</v>
      </c>
      <c r="X30" s="495" t="b">
        <v>0</v>
      </c>
      <c r="Y30" s="496" t="b">
        <v>0</v>
      </c>
      <c r="Z30" s="496" t="b">
        <v>0</v>
      </c>
      <c r="AA30" s="496" t="b">
        <v>0</v>
      </c>
      <c r="AB30" s="496" t="b">
        <v>0</v>
      </c>
      <c r="AC30" s="496" t="b">
        <v>0</v>
      </c>
    </row>
    <row r="31">
      <c r="A31" s="338">
        <v>23.0</v>
      </c>
      <c r="B31" s="338">
        <v>800023.0</v>
      </c>
      <c r="C31" s="339" t="s">
        <v>5871</v>
      </c>
      <c r="D31" s="312" t="s">
        <v>4642</v>
      </c>
      <c r="E31" s="469">
        <v>8000.0</v>
      </c>
      <c r="F31" s="470">
        <v>6000.0</v>
      </c>
      <c r="G31" s="470">
        <f t="shared" si="4"/>
        <v>2000</v>
      </c>
      <c r="H31" s="228" t="s">
        <v>311</v>
      </c>
      <c r="I31" s="228" t="s">
        <v>7550</v>
      </c>
      <c r="J31" s="432" t="b">
        <v>1</v>
      </c>
      <c r="K31" s="432" t="b">
        <v>1</v>
      </c>
      <c r="L31" s="432" t="b">
        <v>1</v>
      </c>
      <c r="M31" s="432" t="b">
        <v>0</v>
      </c>
      <c r="N31" s="432" t="b">
        <v>0</v>
      </c>
      <c r="O31" s="432" t="b">
        <v>0</v>
      </c>
      <c r="P31" s="432" t="b">
        <v>0</v>
      </c>
      <c r="Q31" s="432" t="b">
        <v>0</v>
      </c>
      <c r="R31" s="432" t="b">
        <v>0</v>
      </c>
      <c r="S31" s="497" t="b">
        <v>0</v>
      </c>
      <c r="T31" s="492" t="b">
        <v>0</v>
      </c>
      <c r="U31" s="492" t="b">
        <v>0</v>
      </c>
      <c r="V31" s="492" t="b">
        <v>0</v>
      </c>
      <c r="W31" s="492" t="b">
        <v>0</v>
      </c>
      <c r="X31" s="492" t="b">
        <v>0</v>
      </c>
      <c r="Y31" s="493" t="b">
        <v>0</v>
      </c>
      <c r="Z31" s="493" t="b">
        <v>0</v>
      </c>
      <c r="AA31" s="493" t="b">
        <v>0</v>
      </c>
      <c r="AB31" s="493" t="b">
        <v>0</v>
      </c>
      <c r="AC31" s="493" t="b">
        <v>0</v>
      </c>
    </row>
    <row r="32">
      <c r="A32" s="338">
        <v>24.0</v>
      </c>
      <c r="B32" s="338">
        <v>800024.0</v>
      </c>
      <c r="C32" s="339" t="s">
        <v>4968</v>
      </c>
      <c r="D32" s="312" t="s">
        <v>4642</v>
      </c>
      <c r="E32" s="335">
        <v>12000.0</v>
      </c>
      <c r="F32" s="347">
        <v>9000.0</v>
      </c>
      <c r="G32" s="347">
        <f t="shared" si="4"/>
        <v>3000</v>
      </c>
      <c r="H32" s="230" t="s">
        <v>882</v>
      </c>
      <c r="I32" s="230" t="s">
        <v>3511</v>
      </c>
      <c r="J32" s="331" t="b">
        <v>1</v>
      </c>
      <c r="K32" s="331" t="b">
        <v>1</v>
      </c>
      <c r="L32" s="331" t="b">
        <v>1</v>
      </c>
      <c r="M32" s="331" t="b">
        <v>0</v>
      </c>
      <c r="N32" s="331" t="b">
        <v>0</v>
      </c>
      <c r="O32" s="331" t="b">
        <v>0</v>
      </c>
      <c r="P32" s="331" t="b">
        <v>0</v>
      </c>
      <c r="Q32" s="331" t="b">
        <v>0</v>
      </c>
      <c r="R32" s="331" t="b">
        <v>0</v>
      </c>
      <c r="S32" s="498" t="b">
        <v>0</v>
      </c>
      <c r="T32" s="495" t="b">
        <v>0</v>
      </c>
      <c r="U32" s="495" t="b">
        <v>0</v>
      </c>
      <c r="V32" s="495" t="b">
        <v>0</v>
      </c>
      <c r="W32" s="495" t="b">
        <v>0</v>
      </c>
      <c r="X32" s="495" t="b">
        <v>0</v>
      </c>
      <c r="Y32" s="496" t="b">
        <v>0</v>
      </c>
      <c r="Z32" s="496" t="b">
        <v>0</v>
      </c>
      <c r="AA32" s="496" t="b">
        <v>0</v>
      </c>
      <c r="AB32" s="496" t="b">
        <v>0</v>
      </c>
      <c r="AC32" s="496" t="b">
        <v>0</v>
      </c>
    </row>
    <row r="33">
      <c r="A33" s="338">
        <v>25.0</v>
      </c>
      <c r="B33" s="338">
        <v>800025.0</v>
      </c>
      <c r="C33" s="339" t="s">
        <v>5647</v>
      </c>
      <c r="D33" s="312" t="s">
        <v>4642</v>
      </c>
      <c r="E33" s="469">
        <v>57900.0</v>
      </c>
      <c r="F33" s="470">
        <v>46320.0</v>
      </c>
      <c r="G33" s="470">
        <f t="shared" si="4"/>
        <v>11580</v>
      </c>
      <c r="H33" s="228" t="s">
        <v>5648</v>
      </c>
      <c r="I33" s="228" t="s">
        <v>7551</v>
      </c>
      <c r="J33" s="432" t="b">
        <v>1</v>
      </c>
      <c r="K33" s="432" t="b">
        <v>1</v>
      </c>
      <c r="L33" s="432" t="b">
        <v>1</v>
      </c>
      <c r="M33" s="432" t="b">
        <v>1</v>
      </c>
      <c r="N33" s="432" t="b">
        <v>1</v>
      </c>
      <c r="O33" s="432" t="b">
        <v>0</v>
      </c>
      <c r="P33" s="432" t="b">
        <v>0</v>
      </c>
      <c r="Q33" s="432" t="b">
        <v>0</v>
      </c>
      <c r="R33" s="432" t="b">
        <v>0</v>
      </c>
      <c r="S33" s="497" t="b">
        <v>0</v>
      </c>
      <c r="T33" s="492" t="b">
        <v>0</v>
      </c>
      <c r="U33" s="492" t="b">
        <v>0</v>
      </c>
      <c r="V33" s="492" t="b">
        <v>0</v>
      </c>
      <c r="W33" s="492" t="b">
        <v>0</v>
      </c>
      <c r="X33" s="492" t="b">
        <v>0</v>
      </c>
      <c r="Y33" s="493" t="b">
        <v>0</v>
      </c>
      <c r="Z33" s="493" t="b">
        <v>0</v>
      </c>
      <c r="AA33" s="493" t="b">
        <v>0</v>
      </c>
      <c r="AB33" s="493" t="b">
        <v>0</v>
      </c>
      <c r="AC33" s="493" t="b">
        <v>0</v>
      </c>
    </row>
    <row r="34">
      <c r="A34" s="338">
        <v>26.0</v>
      </c>
      <c r="B34" s="338">
        <v>800026.0</v>
      </c>
      <c r="C34" s="339" t="s">
        <v>5649</v>
      </c>
      <c r="D34" s="312" t="s">
        <v>4642</v>
      </c>
      <c r="E34" s="335">
        <v>8000.0</v>
      </c>
      <c r="F34" s="347">
        <v>4000.0</v>
      </c>
      <c r="G34" s="347">
        <f t="shared" si="4"/>
        <v>4000</v>
      </c>
      <c r="H34" s="230" t="s">
        <v>5648</v>
      </c>
      <c r="I34" s="230" t="s">
        <v>7552</v>
      </c>
      <c r="J34" s="331" t="b">
        <v>1</v>
      </c>
      <c r="K34" s="331" t="b">
        <v>0</v>
      </c>
      <c r="L34" s="331" t="b">
        <v>0</v>
      </c>
      <c r="M34" s="331" t="b">
        <v>0</v>
      </c>
      <c r="N34" s="331" t="b">
        <v>0</v>
      </c>
      <c r="O34" s="331" t="b">
        <v>0</v>
      </c>
      <c r="P34" s="331" t="b">
        <v>0</v>
      </c>
      <c r="Q34" s="331" t="b">
        <v>0</v>
      </c>
      <c r="R34" s="331" t="b">
        <v>0</v>
      </c>
      <c r="S34" s="498" t="b">
        <v>0</v>
      </c>
      <c r="T34" s="495" t="b">
        <v>0</v>
      </c>
      <c r="U34" s="495" t="b">
        <v>0</v>
      </c>
      <c r="V34" s="495" t="b">
        <v>0</v>
      </c>
      <c r="W34" s="495" t="b">
        <v>0</v>
      </c>
      <c r="X34" s="495" t="b">
        <v>0</v>
      </c>
      <c r="Y34" s="496" t="b">
        <v>0</v>
      </c>
      <c r="Z34" s="496" t="b">
        <v>0</v>
      </c>
      <c r="AA34" s="496" t="b">
        <v>0</v>
      </c>
      <c r="AB34" s="496" t="b">
        <v>0</v>
      </c>
      <c r="AC34" s="496" t="b">
        <v>0</v>
      </c>
    </row>
    <row r="35">
      <c r="A35" s="482">
        <v>27.0</v>
      </c>
      <c r="B35" s="429">
        <v>800027.0</v>
      </c>
      <c r="C35" s="456" t="s">
        <v>7553</v>
      </c>
      <c r="D35" s="500" t="s">
        <v>71</v>
      </c>
      <c r="E35" s="469">
        <v>69000.0</v>
      </c>
      <c r="F35" s="470">
        <v>57500.0</v>
      </c>
      <c r="G35" s="470">
        <f t="shared" si="4"/>
        <v>11500</v>
      </c>
      <c r="H35" s="228" t="s">
        <v>7554</v>
      </c>
      <c r="I35" s="228" t="s">
        <v>7545</v>
      </c>
      <c r="J35" s="432" t="b">
        <v>1</v>
      </c>
      <c r="K35" s="432" t="b">
        <v>1</v>
      </c>
      <c r="L35" s="432" t="b">
        <v>1</v>
      </c>
      <c r="M35" s="432" t="b">
        <v>1</v>
      </c>
      <c r="N35" s="432" t="b">
        <v>0</v>
      </c>
      <c r="O35" s="432" t="b">
        <v>0</v>
      </c>
      <c r="P35" s="432" t="b">
        <v>1</v>
      </c>
      <c r="Q35" s="432" t="b">
        <v>1</v>
      </c>
      <c r="R35" s="432" t="b">
        <v>0</v>
      </c>
      <c r="S35" s="497" t="b">
        <v>0</v>
      </c>
      <c r="T35" s="492" t="b">
        <v>0</v>
      </c>
      <c r="U35" s="492" t="b">
        <v>0</v>
      </c>
      <c r="V35" s="492" t="b">
        <v>0</v>
      </c>
      <c r="W35" s="492" t="b">
        <v>0</v>
      </c>
      <c r="X35" s="492" t="b">
        <v>0</v>
      </c>
      <c r="Y35" s="493" t="b">
        <v>0</v>
      </c>
      <c r="Z35" s="493" t="b">
        <v>0</v>
      </c>
      <c r="AA35" s="493" t="b">
        <v>0</v>
      </c>
      <c r="AB35" s="493" t="b">
        <v>0</v>
      </c>
      <c r="AC35" s="493" t="b">
        <v>0</v>
      </c>
    </row>
    <row r="36">
      <c r="A36" s="128">
        <v>28.0</v>
      </c>
      <c r="B36" s="128">
        <v>800028.0</v>
      </c>
      <c r="C36" s="242" t="s">
        <v>793</v>
      </c>
      <c r="D36" s="472" t="s">
        <v>73</v>
      </c>
      <c r="E36" s="335">
        <v>22500.0</v>
      </c>
      <c r="F36" s="335">
        <v>22500.0</v>
      </c>
      <c r="G36" s="347">
        <f t="shared" si="4"/>
        <v>0</v>
      </c>
      <c r="H36" s="230" t="s">
        <v>1231</v>
      </c>
      <c r="I36" s="230" t="s">
        <v>7555</v>
      </c>
      <c r="J36" s="331" t="b">
        <v>1</v>
      </c>
      <c r="K36" s="331" t="b">
        <v>1</v>
      </c>
      <c r="L36" s="331" t="b">
        <v>0</v>
      </c>
      <c r="M36" s="331" t="b">
        <v>0</v>
      </c>
      <c r="N36" s="488" t="s">
        <v>73</v>
      </c>
      <c r="O36" s="474"/>
      <c r="P36" s="474"/>
      <c r="Q36" s="474"/>
      <c r="R36" s="474"/>
      <c r="S36" s="494" t="s">
        <v>73</v>
      </c>
      <c r="T36" s="495" t="s">
        <v>73</v>
      </c>
      <c r="U36" s="495" t="s">
        <v>73</v>
      </c>
      <c r="V36" s="495" t="s">
        <v>73</v>
      </c>
      <c r="W36" s="495" t="s">
        <v>73</v>
      </c>
      <c r="X36" s="495" t="s">
        <v>73</v>
      </c>
      <c r="Y36" s="496" t="s">
        <v>73</v>
      </c>
      <c r="Z36" s="496" t="s">
        <v>73</v>
      </c>
      <c r="AA36" s="496" t="s">
        <v>73</v>
      </c>
      <c r="AB36" s="496" t="s">
        <v>73</v>
      </c>
      <c r="AC36" s="496" t="s">
        <v>73</v>
      </c>
    </row>
    <row r="37">
      <c r="A37" s="338">
        <v>29.0</v>
      </c>
      <c r="B37" s="338">
        <v>800029.0</v>
      </c>
      <c r="C37" s="339" t="s">
        <v>3501</v>
      </c>
      <c r="D37" s="499" t="s">
        <v>73</v>
      </c>
      <c r="E37" s="469">
        <v>100000.0</v>
      </c>
      <c r="F37" s="469">
        <v>100000.0</v>
      </c>
      <c r="G37" s="470">
        <f t="shared" si="4"/>
        <v>0</v>
      </c>
      <c r="H37" s="228" t="s">
        <v>3502</v>
      </c>
      <c r="I37" s="228" t="s">
        <v>7546</v>
      </c>
      <c r="J37" s="432" t="b">
        <v>0</v>
      </c>
      <c r="K37" s="432" t="b">
        <v>1</v>
      </c>
      <c r="L37" s="432" t="b">
        <v>1</v>
      </c>
      <c r="M37" s="432" t="b">
        <v>1</v>
      </c>
      <c r="N37" s="432" t="b">
        <v>1</v>
      </c>
      <c r="O37" s="432" t="b">
        <v>1</v>
      </c>
      <c r="P37" s="432" t="b">
        <v>0</v>
      </c>
      <c r="Q37" s="432" t="b">
        <v>1</v>
      </c>
      <c r="R37" s="432" t="b">
        <v>0</v>
      </c>
      <c r="S37" s="497" t="b">
        <v>0</v>
      </c>
      <c r="T37" s="492" t="b">
        <v>0</v>
      </c>
      <c r="U37" s="492" t="b">
        <v>0</v>
      </c>
      <c r="V37" s="492" t="b">
        <v>0</v>
      </c>
      <c r="W37" s="492" t="b">
        <v>0</v>
      </c>
      <c r="X37" s="492" t="b">
        <v>0</v>
      </c>
      <c r="Y37" s="493" t="b">
        <v>0</v>
      </c>
      <c r="Z37" s="493" t="b">
        <v>0</v>
      </c>
      <c r="AA37" s="493" t="b">
        <v>0</v>
      </c>
      <c r="AB37" s="493" t="b">
        <v>0</v>
      </c>
      <c r="AC37" s="493" t="b">
        <v>0</v>
      </c>
    </row>
    <row r="38">
      <c r="A38" s="128">
        <v>30.0</v>
      </c>
      <c r="B38" s="128">
        <v>800030.0</v>
      </c>
      <c r="C38" s="242" t="s">
        <v>1584</v>
      </c>
      <c r="D38" s="472" t="s">
        <v>73</v>
      </c>
      <c r="E38" s="335">
        <v>30000.0</v>
      </c>
      <c r="F38" s="347">
        <v>30000.0</v>
      </c>
      <c r="G38" s="347">
        <f t="shared" si="4"/>
        <v>0</v>
      </c>
      <c r="H38" s="230" t="s">
        <v>1585</v>
      </c>
      <c r="I38" s="230" t="s">
        <v>7546</v>
      </c>
      <c r="J38" s="331" t="b">
        <v>1</v>
      </c>
      <c r="K38" s="331" t="b">
        <v>1</v>
      </c>
      <c r="L38" s="331" t="b">
        <v>1</v>
      </c>
      <c r="M38" s="331" t="b">
        <v>1</v>
      </c>
      <c r="N38" s="331" t="b">
        <v>0</v>
      </c>
      <c r="O38" s="331" t="b">
        <v>1</v>
      </c>
      <c r="P38" s="474" t="s">
        <v>73</v>
      </c>
      <c r="Q38" s="474"/>
      <c r="R38" s="474"/>
      <c r="S38" s="494" t="s">
        <v>73</v>
      </c>
      <c r="T38" s="495" t="s">
        <v>73</v>
      </c>
      <c r="U38" s="495" t="s">
        <v>73</v>
      </c>
      <c r="V38" s="495" t="s">
        <v>73</v>
      </c>
      <c r="W38" s="495" t="s">
        <v>73</v>
      </c>
      <c r="X38" s="495" t="s">
        <v>73</v>
      </c>
      <c r="Y38" s="496" t="s">
        <v>73</v>
      </c>
      <c r="Z38" s="496" t="s">
        <v>73</v>
      </c>
      <c r="AA38" s="496" t="s">
        <v>73</v>
      </c>
      <c r="AB38" s="496" t="s">
        <v>73</v>
      </c>
      <c r="AC38" s="496" t="s">
        <v>73</v>
      </c>
    </row>
    <row r="39">
      <c r="A39" s="338">
        <v>31.0</v>
      </c>
      <c r="B39" s="338">
        <v>800031.0</v>
      </c>
      <c r="C39" s="339" t="s">
        <v>4962</v>
      </c>
      <c r="D39" s="499" t="s">
        <v>73</v>
      </c>
      <c r="E39" s="469">
        <v>84000.0</v>
      </c>
      <c r="F39" s="469">
        <v>84000.0</v>
      </c>
      <c r="G39" s="470">
        <f t="shared" si="4"/>
        <v>0</v>
      </c>
      <c r="H39" s="228" t="s">
        <v>601</v>
      </c>
      <c r="I39" s="228" t="s">
        <v>7549</v>
      </c>
      <c r="J39" s="432" t="b">
        <v>1</v>
      </c>
      <c r="K39" s="432" t="b">
        <v>1</v>
      </c>
      <c r="L39" s="432" t="b">
        <v>1</v>
      </c>
      <c r="M39" s="432" t="b">
        <v>1</v>
      </c>
      <c r="N39" s="432" t="b">
        <v>1</v>
      </c>
      <c r="O39" s="432" t="b">
        <v>1</v>
      </c>
      <c r="P39" s="432" t="b">
        <v>1</v>
      </c>
      <c r="Q39" s="432" t="b">
        <v>1</v>
      </c>
      <c r="R39" s="432" t="b">
        <v>1</v>
      </c>
      <c r="S39" s="497" t="b">
        <v>1</v>
      </c>
      <c r="T39" s="492" t="b">
        <v>1</v>
      </c>
      <c r="U39" s="492" t="b">
        <v>1</v>
      </c>
      <c r="V39" s="492" t="b">
        <v>1</v>
      </c>
      <c r="W39" s="492" t="b">
        <v>1</v>
      </c>
      <c r="X39" s="492" t="b">
        <v>1</v>
      </c>
      <c r="Y39" s="493" t="b">
        <v>1</v>
      </c>
      <c r="Z39" s="493" t="b">
        <v>1</v>
      </c>
      <c r="AA39" s="493" t="b">
        <v>0</v>
      </c>
      <c r="AB39" s="493" t="b">
        <v>0</v>
      </c>
      <c r="AC39" s="493" t="b">
        <v>0</v>
      </c>
    </row>
    <row r="40">
      <c r="A40" s="338">
        <v>32.0</v>
      </c>
      <c r="B40" s="338">
        <v>800032.0</v>
      </c>
      <c r="C40" s="339" t="s">
        <v>1632</v>
      </c>
      <c r="D40" s="340" t="s">
        <v>73</v>
      </c>
      <c r="E40" s="335">
        <v>20000.0</v>
      </c>
      <c r="F40" s="347">
        <v>20000.0</v>
      </c>
      <c r="G40" s="347">
        <f t="shared" si="4"/>
        <v>0</v>
      </c>
      <c r="H40" s="230" t="s">
        <v>1013</v>
      </c>
      <c r="I40" s="230" t="s">
        <v>7556</v>
      </c>
      <c r="J40" s="331" t="b">
        <v>1</v>
      </c>
      <c r="K40" s="331" t="b">
        <v>0</v>
      </c>
      <c r="L40" s="331" t="b">
        <v>0</v>
      </c>
      <c r="M40" s="331" t="b">
        <v>1</v>
      </c>
      <c r="N40" s="331" t="b">
        <v>1</v>
      </c>
      <c r="O40" s="331" t="b">
        <v>1</v>
      </c>
      <c r="P40" s="488" t="s">
        <v>73</v>
      </c>
      <c r="Q40" s="474"/>
      <c r="R40" s="474"/>
      <c r="S40" s="498" t="s">
        <v>73</v>
      </c>
      <c r="T40" s="495" t="s">
        <v>73</v>
      </c>
      <c r="U40" s="495" t="s">
        <v>73</v>
      </c>
      <c r="V40" s="495" t="s">
        <v>73</v>
      </c>
      <c r="W40" s="495" t="s">
        <v>73</v>
      </c>
      <c r="X40" s="495" t="s">
        <v>73</v>
      </c>
      <c r="Y40" s="496" t="s">
        <v>73</v>
      </c>
      <c r="Z40" s="496" t="s">
        <v>73</v>
      </c>
      <c r="AA40" s="496" t="s">
        <v>73</v>
      </c>
      <c r="AB40" s="496" t="s">
        <v>73</v>
      </c>
      <c r="AC40" s="496" t="s">
        <v>73</v>
      </c>
    </row>
    <row r="41">
      <c r="A41" s="338">
        <v>33.0</v>
      </c>
      <c r="B41" s="338">
        <v>800033.0</v>
      </c>
      <c r="C41" s="339" t="s">
        <v>5650</v>
      </c>
      <c r="D41" s="312" t="s">
        <v>4642</v>
      </c>
      <c r="E41" s="469">
        <v>5000.0</v>
      </c>
      <c r="F41" s="470">
        <v>3750.0</v>
      </c>
      <c r="G41" s="470">
        <f t="shared" si="4"/>
        <v>1250</v>
      </c>
      <c r="H41" s="228" t="s">
        <v>5651</v>
      </c>
      <c r="I41" s="228" t="s">
        <v>7557</v>
      </c>
      <c r="J41" s="432" t="b">
        <v>1</v>
      </c>
      <c r="K41" s="432" t="b">
        <v>1</v>
      </c>
      <c r="L41" s="432" t="b">
        <v>0</v>
      </c>
      <c r="M41" s="432" t="b">
        <v>0</v>
      </c>
      <c r="N41" s="432" t="b">
        <v>0</v>
      </c>
      <c r="O41" s="432" t="b">
        <v>0</v>
      </c>
      <c r="P41" s="432" t="b">
        <v>0</v>
      </c>
      <c r="Q41" s="432" t="b">
        <v>0</v>
      </c>
      <c r="R41" s="432" t="b">
        <v>0</v>
      </c>
      <c r="S41" s="497" t="b">
        <v>0</v>
      </c>
      <c r="T41" s="492" t="b">
        <v>0</v>
      </c>
      <c r="U41" s="492" t="b">
        <v>0</v>
      </c>
      <c r="V41" s="492" t="b">
        <v>0</v>
      </c>
      <c r="W41" s="492" t="b">
        <v>0</v>
      </c>
      <c r="X41" s="492" t="b">
        <v>0</v>
      </c>
      <c r="Y41" s="493" t="b">
        <v>0</v>
      </c>
      <c r="Z41" s="493" t="b">
        <v>0</v>
      </c>
      <c r="AA41" s="493" t="b">
        <v>0</v>
      </c>
      <c r="AB41" s="493" t="b">
        <v>0</v>
      </c>
      <c r="AC41" s="493" t="b">
        <v>0</v>
      </c>
    </row>
    <row r="42">
      <c r="A42" s="338">
        <v>34.0</v>
      </c>
      <c r="B42" s="338">
        <v>800034.0</v>
      </c>
      <c r="C42" s="339" t="s">
        <v>1346</v>
      </c>
      <c r="D42" s="340" t="s">
        <v>73</v>
      </c>
      <c r="E42" s="335">
        <v>89700.0</v>
      </c>
      <c r="F42" s="335">
        <v>89700.0</v>
      </c>
      <c r="G42" s="347">
        <f t="shared" si="4"/>
        <v>0</v>
      </c>
      <c r="H42" s="230" t="s">
        <v>1347</v>
      </c>
      <c r="I42" s="230" t="s">
        <v>7549</v>
      </c>
      <c r="J42" s="331" t="b">
        <v>1</v>
      </c>
      <c r="K42" s="331" t="b">
        <v>1</v>
      </c>
      <c r="L42" s="331" t="b">
        <v>1</v>
      </c>
      <c r="M42" s="331" t="b">
        <v>1</v>
      </c>
      <c r="N42" s="488" t="s">
        <v>73</v>
      </c>
      <c r="O42" s="474"/>
      <c r="P42" s="474"/>
      <c r="Q42" s="474"/>
      <c r="R42" s="474"/>
      <c r="S42" s="498" t="s">
        <v>73</v>
      </c>
      <c r="T42" s="495" t="s">
        <v>73</v>
      </c>
      <c r="U42" s="495" t="s">
        <v>73</v>
      </c>
      <c r="V42" s="495" t="s">
        <v>73</v>
      </c>
      <c r="W42" s="495" t="s">
        <v>73</v>
      </c>
      <c r="X42" s="495" t="s">
        <v>73</v>
      </c>
      <c r="Y42" s="496" t="s">
        <v>73</v>
      </c>
      <c r="Z42" s="496" t="s">
        <v>73</v>
      </c>
      <c r="AA42" s="496" t="s">
        <v>73</v>
      </c>
      <c r="AB42" s="496" t="s">
        <v>73</v>
      </c>
      <c r="AC42" s="496" t="s">
        <v>73</v>
      </c>
    </row>
    <row r="43">
      <c r="A43" s="338">
        <v>35.0</v>
      </c>
      <c r="B43" s="338">
        <v>800035.0</v>
      </c>
      <c r="C43" s="339" t="s">
        <v>4997</v>
      </c>
      <c r="D43" s="340" t="s">
        <v>73</v>
      </c>
      <c r="E43" s="469">
        <v>5000.0</v>
      </c>
      <c r="F43" s="469">
        <v>5000.0</v>
      </c>
      <c r="G43" s="470">
        <f t="shared" si="4"/>
        <v>0</v>
      </c>
      <c r="H43" s="228" t="s">
        <v>4998</v>
      </c>
      <c r="I43" s="228" t="s">
        <v>7557</v>
      </c>
      <c r="J43" s="432" t="b">
        <v>1</v>
      </c>
      <c r="K43" s="432" t="b">
        <v>1</v>
      </c>
      <c r="L43" s="432" t="b">
        <v>1</v>
      </c>
      <c r="M43" s="432" t="b">
        <v>1</v>
      </c>
      <c r="N43" s="432" t="b">
        <v>1</v>
      </c>
      <c r="O43" s="432" t="b">
        <v>0</v>
      </c>
      <c r="P43" s="432" t="b">
        <v>0</v>
      </c>
      <c r="Q43" s="432" t="b">
        <v>0</v>
      </c>
      <c r="R43" s="432" t="b">
        <v>0</v>
      </c>
      <c r="S43" s="497" t="b">
        <v>0</v>
      </c>
      <c r="T43" s="492" t="b">
        <v>0</v>
      </c>
      <c r="U43" s="492" t="b">
        <v>0</v>
      </c>
      <c r="V43" s="492" t="b">
        <v>0</v>
      </c>
      <c r="W43" s="492" t="b">
        <v>0</v>
      </c>
      <c r="X43" s="492" t="b">
        <v>0</v>
      </c>
      <c r="Y43" s="493" t="b">
        <v>0</v>
      </c>
      <c r="Z43" s="493" t="b">
        <v>0</v>
      </c>
      <c r="AA43" s="493" t="b">
        <v>0</v>
      </c>
      <c r="AB43" s="493" t="b">
        <v>0</v>
      </c>
      <c r="AC43" s="493" t="b">
        <v>0</v>
      </c>
    </row>
    <row r="44">
      <c r="A44" s="128">
        <v>36.0</v>
      </c>
      <c r="B44" s="128">
        <v>800036.0</v>
      </c>
      <c r="C44" s="242" t="s">
        <v>2476</v>
      </c>
      <c r="D44" s="472" t="s">
        <v>73</v>
      </c>
      <c r="E44" s="335">
        <v>100000.0</v>
      </c>
      <c r="F44" s="347">
        <v>100000.0</v>
      </c>
      <c r="G44" s="347">
        <f t="shared" si="4"/>
        <v>0</v>
      </c>
      <c r="H44" s="230" t="s">
        <v>2285</v>
      </c>
      <c r="I44" s="230" t="s">
        <v>7552</v>
      </c>
      <c r="J44" s="331" t="b">
        <v>1</v>
      </c>
      <c r="K44" s="331" t="b">
        <v>1</v>
      </c>
      <c r="L44" s="331" t="b">
        <v>1</v>
      </c>
      <c r="M44" s="331" t="b">
        <v>1</v>
      </c>
      <c r="N44" s="331" t="b">
        <v>1</v>
      </c>
      <c r="O44" s="331" t="b">
        <v>0</v>
      </c>
      <c r="P44" s="331" t="b">
        <v>0</v>
      </c>
      <c r="Q44" s="331" t="b">
        <v>0</v>
      </c>
      <c r="R44" s="331" t="b">
        <v>1</v>
      </c>
      <c r="S44" s="498" t="b">
        <v>1</v>
      </c>
      <c r="T44" s="495" t="b">
        <v>1</v>
      </c>
      <c r="U44" s="495" t="b">
        <v>0</v>
      </c>
      <c r="V44" s="495" t="s">
        <v>73</v>
      </c>
      <c r="W44" s="495" t="s">
        <v>73</v>
      </c>
      <c r="X44" s="495" t="s">
        <v>73</v>
      </c>
      <c r="Y44" s="496" t="s">
        <v>73</v>
      </c>
      <c r="Z44" s="496" t="s">
        <v>73</v>
      </c>
      <c r="AA44" s="496" t="s">
        <v>73</v>
      </c>
      <c r="AB44" s="496" t="s">
        <v>73</v>
      </c>
      <c r="AC44" s="496" t="s">
        <v>73</v>
      </c>
    </row>
    <row r="45">
      <c r="A45" s="128">
        <v>37.0</v>
      </c>
      <c r="B45" s="128">
        <v>800037.0</v>
      </c>
      <c r="C45" s="242" t="s">
        <v>2513</v>
      </c>
      <c r="D45" s="472" t="s">
        <v>73</v>
      </c>
      <c r="E45" s="469">
        <v>38000.0</v>
      </c>
      <c r="F45" s="470">
        <v>38000.0</v>
      </c>
      <c r="G45" s="470">
        <f t="shared" si="4"/>
        <v>0</v>
      </c>
      <c r="H45" s="228" t="s">
        <v>1698</v>
      </c>
      <c r="I45" s="228" t="s">
        <v>7558</v>
      </c>
      <c r="J45" s="432" t="b">
        <v>1</v>
      </c>
      <c r="K45" s="432" t="b">
        <v>1</v>
      </c>
      <c r="L45" s="432" t="b">
        <v>1</v>
      </c>
      <c r="M45" s="432" t="b">
        <v>1</v>
      </c>
      <c r="N45" s="432" t="b">
        <v>1</v>
      </c>
      <c r="O45" s="432" t="b">
        <v>1</v>
      </c>
      <c r="P45" s="432" t="b">
        <v>1</v>
      </c>
      <c r="Q45" s="432" t="b">
        <v>0</v>
      </c>
      <c r="R45" s="432" t="b">
        <v>1</v>
      </c>
      <c r="S45" s="497" t="b">
        <v>1</v>
      </c>
      <c r="T45" s="492" t="b">
        <v>0</v>
      </c>
      <c r="U45" s="492" t="b">
        <v>1</v>
      </c>
      <c r="V45" s="492" t="b">
        <v>0</v>
      </c>
      <c r="W45" s="492" t="s">
        <v>73</v>
      </c>
      <c r="X45" s="492" t="s">
        <v>73</v>
      </c>
      <c r="Y45" s="493" t="s">
        <v>73</v>
      </c>
      <c r="Z45" s="493" t="s">
        <v>73</v>
      </c>
      <c r="AA45" s="493" t="s">
        <v>73</v>
      </c>
      <c r="AB45" s="493" t="s">
        <v>73</v>
      </c>
      <c r="AC45" s="493" t="s">
        <v>73</v>
      </c>
    </row>
    <row r="46">
      <c r="A46" s="338">
        <v>38.0</v>
      </c>
      <c r="B46" s="338">
        <v>800038.0</v>
      </c>
      <c r="C46" s="339" t="s">
        <v>5652</v>
      </c>
      <c r="D46" s="312" t="s">
        <v>4642</v>
      </c>
      <c r="E46" s="335">
        <v>19040.0</v>
      </c>
      <c r="F46" s="347">
        <v>16320.0</v>
      </c>
      <c r="G46" s="347">
        <f t="shared" si="4"/>
        <v>2720</v>
      </c>
      <c r="H46" s="230" t="s">
        <v>5653</v>
      </c>
      <c r="I46" s="230" t="s">
        <v>7559</v>
      </c>
      <c r="J46" s="331" t="b">
        <v>1</v>
      </c>
      <c r="K46" s="331" t="b">
        <v>1</v>
      </c>
      <c r="L46" s="331" t="b">
        <v>1</v>
      </c>
      <c r="M46" s="331" t="b">
        <v>1</v>
      </c>
      <c r="N46" s="331" t="b">
        <v>1</v>
      </c>
      <c r="O46" s="331" t="b">
        <v>1</v>
      </c>
      <c r="P46" s="331" t="b">
        <v>1</v>
      </c>
      <c r="Q46" s="331" t="b">
        <v>1</v>
      </c>
      <c r="R46" s="331" t="b">
        <v>1</v>
      </c>
      <c r="S46" s="498" t="b">
        <v>1</v>
      </c>
      <c r="T46" s="495" t="b">
        <v>1</v>
      </c>
      <c r="U46" s="495" t="b">
        <v>1</v>
      </c>
      <c r="V46" s="495" t="b">
        <v>0</v>
      </c>
      <c r="W46" s="495" t="b">
        <v>0</v>
      </c>
      <c r="X46" s="495" t="b">
        <v>0</v>
      </c>
      <c r="Y46" s="496" t="b">
        <v>0</v>
      </c>
      <c r="Z46" s="496" t="b">
        <v>0</v>
      </c>
      <c r="AA46" s="496" t="b">
        <v>0</v>
      </c>
      <c r="AB46" s="496" t="b">
        <v>0</v>
      </c>
      <c r="AC46" s="496" t="b">
        <v>0</v>
      </c>
    </row>
    <row r="47">
      <c r="A47" s="128">
        <v>39.0</v>
      </c>
      <c r="B47" s="128">
        <v>800039.0</v>
      </c>
      <c r="C47" s="242" t="s">
        <v>2563</v>
      </c>
      <c r="D47" s="472" t="s">
        <v>73</v>
      </c>
      <c r="E47" s="469">
        <v>9750.0</v>
      </c>
      <c r="F47" s="470">
        <v>9750.0</v>
      </c>
      <c r="G47" s="470">
        <f t="shared" si="4"/>
        <v>0</v>
      </c>
      <c r="H47" s="228" t="s">
        <v>167</v>
      </c>
      <c r="I47" s="228" t="s">
        <v>3511</v>
      </c>
      <c r="J47" s="432" t="b">
        <v>1</v>
      </c>
      <c r="K47" s="432" t="b">
        <v>1</v>
      </c>
      <c r="L47" s="432" t="b">
        <v>1</v>
      </c>
      <c r="M47" s="432" t="b">
        <v>1</v>
      </c>
      <c r="N47" s="432" t="b">
        <v>1</v>
      </c>
      <c r="O47" s="432" t="b">
        <v>1</v>
      </c>
      <c r="P47" s="432" t="b">
        <v>1</v>
      </c>
      <c r="Q47" s="432" t="b">
        <v>0</v>
      </c>
      <c r="R47" s="432" t="b">
        <v>0</v>
      </c>
      <c r="S47" s="497" t="b">
        <v>1</v>
      </c>
      <c r="T47" s="492" t="b">
        <v>1</v>
      </c>
      <c r="U47" s="492" t="b">
        <v>1</v>
      </c>
      <c r="V47" s="492" t="b">
        <v>1</v>
      </c>
      <c r="W47" s="492" t="s">
        <v>73</v>
      </c>
      <c r="X47" s="492" t="s">
        <v>73</v>
      </c>
      <c r="Y47" s="493" t="s">
        <v>73</v>
      </c>
      <c r="Z47" s="493" t="s">
        <v>73</v>
      </c>
      <c r="AA47" s="493" t="s">
        <v>73</v>
      </c>
      <c r="AB47" s="493" t="s">
        <v>73</v>
      </c>
      <c r="AC47" s="493" t="s">
        <v>73</v>
      </c>
    </row>
    <row r="48">
      <c r="A48" s="128">
        <v>40.0</v>
      </c>
      <c r="B48" s="128">
        <v>800040.0</v>
      </c>
      <c r="C48" s="242" t="s">
        <v>1589</v>
      </c>
      <c r="D48" s="340" t="s">
        <v>73</v>
      </c>
      <c r="E48" s="335">
        <v>10000.0</v>
      </c>
      <c r="F48" s="347">
        <v>10000.0</v>
      </c>
      <c r="G48" s="347">
        <f t="shared" si="4"/>
        <v>0</v>
      </c>
      <c r="H48" s="230" t="s">
        <v>1585</v>
      </c>
      <c r="I48" s="230" t="s">
        <v>7555</v>
      </c>
      <c r="J48" s="331" t="b">
        <v>1</v>
      </c>
      <c r="K48" s="331" t="b">
        <v>1</v>
      </c>
      <c r="L48" s="331" t="b">
        <v>1</v>
      </c>
      <c r="M48" s="331" t="b">
        <v>1</v>
      </c>
      <c r="N48" s="331" t="b">
        <v>0</v>
      </c>
      <c r="O48" s="331" t="b">
        <v>1</v>
      </c>
      <c r="P48" s="488" t="s">
        <v>73</v>
      </c>
      <c r="Q48" s="474"/>
      <c r="R48" s="474"/>
      <c r="S48" s="498" t="s">
        <v>73</v>
      </c>
      <c r="T48" s="495" t="s">
        <v>73</v>
      </c>
      <c r="U48" s="495" t="s">
        <v>73</v>
      </c>
      <c r="V48" s="495" t="s">
        <v>73</v>
      </c>
      <c r="W48" s="495" t="s">
        <v>73</v>
      </c>
      <c r="X48" s="495" t="s">
        <v>73</v>
      </c>
      <c r="Y48" s="496" t="s">
        <v>73</v>
      </c>
      <c r="Z48" s="496" t="s">
        <v>73</v>
      </c>
      <c r="AA48" s="496" t="s">
        <v>73</v>
      </c>
      <c r="AB48" s="496" t="s">
        <v>73</v>
      </c>
      <c r="AC48" s="496" t="s">
        <v>73</v>
      </c>
    </row>
    <row r="49">
      <c r="A49" s="338">
        <v>41.0</v>
      </c>
      <c r="B49" s="338">
        <v>800041.0</v>
      </c>
      <c r="C49" s="339" t="s">
        <v>2685</v>
      </c>
      <c r="D49" s="340" t="s">
        <v>73</v>
      </c>
      <c r="E49" s="469">
        <v>17600.0</v>
      </c>
      <c r="F49" s="470">
        <v>17600.0</v>
      </c>
      <c r="G49" s="470">
        <f t="shared" si="4"/>
        <v>0</v>
      </c>
      <c r="H49" s="228" t="s">
        <v>2285</v>
      </c>
      <c r="I49" s="228" t="s">
        <v>7559</v>
      </c>
      <c r="J49" s="432" t="b">
        <v>1</v>
      </c>
      <c r="K49" s="432" t="b">
        <v>1</v>
      </c>
      <c r="L49" s="432" t="b">
        <v>1</v>
      </c>
      <c r="M49" s="432" t="b">
        <v>1</v>
      </c>
      <c r="N49" s="432" t="b">
        <v>1</v>
      </c>
      <c r="O49" s="432" t="b">
        <v>1</v>
      </c>
      <c r="P49" s="432" t="b">
        <v>0</v>
      </c>
      <c r="Q49" s="432" t="b">
        <v>0</v>
      </c>
      <c r="R49" s="432" t="b">
        <v>0</v>
      </c>
      <c r="S49" s="497" t="b">
        <v>0</v>
      </c>
      <c r="T49" s="492" t="b">
        <v>0</v>
      </c>
      <c r="U49" s="492" t="b">
        <v>0</v>
      </c>
      <c r="V49" s="492" t="b">
        <v>0</v>
      </c>
      <c r="W49" s="492" t="b">
        <v>0</v>
      </c>
      <c r="X49" s="488" t="s">
        <v>73</v>
      </c>
      <c r="Y49" s="493" t="s">
        <v>73</v>
      </c>
      <c r="Z49" s="493" t="s">
        <v>73</v>
      </c>
      <c r="AA49" s="493" t="s">
        <v>73</v>
      </c>
      <c r="AB49" s="493" t="s">
        <v>73</v>
      </c>
      <c r="AC49" s="493" t="s">
        <v>73</v>
      </c>
    </row>
    <row r="50">
      <c r="A50" s="338">
        <v>42.0</v>
      </c>
      <c r="B50" s="338">
        <v>800042.0</v>
      </c>
      <c r="C50" s="339" t="s">
        <v>5654</v>
      </c>
      <c r="D50" s="312" t="s">
        <v>4642</v>
      </c>
      <c r="E50" s="335">
        <v>53800.0</v>
      </c>
      <c r="F50" s="347">
        <v>43040.0</v>
      </c>
      <c r="G50" s="347">
        <f t="shared" si="4"/>
        <v>10760</v>
      </c>
      <c r="H50" s="230" t="s">
        <v>1145</v>
      </c>
      <c r="I50" s="230" t="s">
        <v>7560</v>
      </c>
      <c r="J50" s="331" t="b">
        <v>1</v>
      </c>
      <c r="K50" s="331" t="b">
        <v>1</v>
      </c>
      <c r="L50" s="331" t="b">
        <v>1</v>
      </c>
      <c r="M50" s="331" t="b">
        <v>1</v>
      </c>
      <c r="N50" s="331" t="b">
        <v>1</v>
      </c>
      <c r="O50" s="331" t="b">
        <v>1</v>
      </c>
      <c r="P50" s="331" t="b">
        <v>0</v>
      </c>
      <c r="Q50" s="331" t="b">
        <v>0</v>
      </c>
      <c r="R50" s="331" t="b">
        <v>0</v>
      </c>
      <c r="S50" s="498" t="b">
        <v>0</v>
      </c>
      <c r="T50" s="495" t="b">
        <v>0</v>
      </c>
      <c r="U50" s="495" t="b">
        <v>0</v>
      </c>
      <c r="V50" s="495" t="b">
        <v>0</v>
      </c>
      <c r="W50" s="495" t="b">
        <v>0</v>
      </c>
      <c r="X50" s="495" t="b">
        <v>0</v>
      </c>
      <c r="Y50" s="496" t="b">
        <v>0</v>
      </c>
      <c r="Z50" s="496" t="b">
        <v>0</v>
      </c>
      <c r="AA50" s="496" t="b">
        <v>0</v>
      </c>
      <c r="AB50" s="496" t="b">
        <v>0</v>
      </c>
      <c r="AC50" s="496" t="b">
        <v>0</v>
      </c>
    </row>
    <row r="51">
      <c r="A51" s="338">
        <v>43.0</v>
      </c>
      <c r="B51" s="338">
        <v>800043.0</v>
      </c>
      <c r="C51" s="339" t="s">
        <v>5823</v>
      </c>
      <c r="D51" s="312" t="s">
        <v>4642</v>
      </c>
      <c r="E51" s="469">
        <v>5000.0</v>
      </c>
      <c r="F51" s="470">
        <v>3333.0</v>
      </c>
      <c r="G51" s="470">
        <f t="shared" si="4"/>
        <v>1667</v>
      </c>
      <c r="H51" s="228" t="s">
        <v>5824</v>
      </c>
      <c r="I51" s="228" t="s">
        <v>7546</v>
      </c>
      <c r="J51" s="432" t="b">
        <v>0</v>
      </c>
      <c r="K51" s="432" t="b">
        <v>1</v>
      </c>
      <c r="L51" s="432" t="b">
        <v>1</v>
      </c>
      <c r="M51" s="432" t="b">
        <v>0</v>
      </c>
      <c r="N51" s="432" t="b">
        <v>0</v>
      </c>
      <c r="O51" s="432" t="b">
        <v>0</v>
      </c>
      <c r="P51" s="432" t="b">
        <v>0</v>
      </c>
      <c r="Q51" s="432" t="b">
        <v>0</v>
      </c>
      <c r="R51" s="432" t="b">
        <v>0</v>
      </c>
      <c r="S51" s="497" t="b">
        <v>0</v>
      </c>
      <c r="T51" s="492" t="b">
        <v>0</v>
      </c>
      <c r="U51" s="492" t="b">
        <v>0</v>
      </c>
      <c r="V51" s="492" t="b">
        <v>0</v>
      </c>
      <c r="W51" s="492" t="b">
        <v>0</v>
      </c>
      <c r="X51" s="492" t="b">
        <v>0</v>
      </c>
      <c r="Y51" s="493" t="b">
        <v>0</v>
      </c>
      <c r="Z51" s="493" t="b">
        <v>0</v>
      </c>
      <c r="AA51" s="493" t="b">
        <v>0</v>
      </c>
      <c r="AB51" s="493" t="b">
        <v>0</v>
      </c>
      <c r="AC51" s="493" t="b">
        <v>0</v>
      </c>
    </row>
    <row r="52">
      <c r="A52" s="141">
        <v>44.0</v>
      </c>
      <c r="B52" s="141">
        <v>800044.0</v>
      </c>
      <c r="C52" s="238" t="s">
        <v>859</v>
      </c>
      <c r="D52" s="340" t="s">
        <v>73</v>
      </c>
      <c r="E52" s="335">
        <v>18000.0</v>
      </c>
      <c r="F52" s="347">
        <v>18000.0</v>
      </c>
      <c r="G52" s="347">
        <f t="shared" si="4"/>
        <v>0</v>
      </c>
      <c r="H52" s="230" t="s">
        <v>503</v>
      </c>
      <c r="I52" s="230" t="s">
        <v>3511</v>
      </c>
      <c r="J52" s="331" t="b">
        <v>1</v>
      </c>
      <c r="K52" s="331" t="b">
        <v>1</v>
      </c>
      <c r="L52" s="488" t="s">
        <v>73</v>
      </c>
      <c r="M52" s="474"/>
      <c r="N52" s="474"/>
      <c r="O52" s="474"/>
      <c r="P52" s="474"/>
      <c r="Q52" s="474"/>
      <c r="R52" s="474"/>
      <c r="S52" s="498" t="s">
        <v>73</v>
      </c>
      <c r="T52" s="495" t="s">
        <v>73</v>
      </c>
      <c r="U52" s="495" t="s">
        <v>73</v>
      </c>
      <c r="V52" s="495" t="s">
        <v>73</v>
      </c>
      <c r="W52" s="495" t="s">
        <v>73</v>
      </c>
      <c r="X52" s="495" t="s">
        <v>73</v>
      </c>
      <c r="Y52" s="496" t="s">
        <v>73</v>
      </c>
      <c r="Z52" s="496" t="s">
        <v>73</v>
      </c>
      <c r="AA52" s="496" t="s">
        <v>73</v>
      </c>
      <c r="AB52" s="496" t="s">
        <v>73</v>
      </c>
      <c r="AC52" s="496" t="s">
        <v>73</v>
      </c>
    </row>
    <row r="53">
      <c r="A53" s="338">
        <v>45.0</v>
      </c>
      <c r="B53" s="338">
        <v>800045.0</v>
      </c>
      <c r="C53" s="339" t="s">
        <v>3642</v>
      </c>
      <c r="D53" s="340" t="s">
        <v>73</v>
      </c>
      <c r="E53" s="469">
        <v>64000.0</v>
      </c>
      <c r="F53" s="469">
        <v>64000.0</v>
      </c>
      <c r="G53" s="470">
        <f t="shared" si="4"/>
        <v>0</v>
      </c>
      <c r="H53" s="228" t="s">
        <v>3065</v>
      </c>
      <c r="I53" s="228" t="s">
        <v>7556</v>
      </c>
      <c r="J53" s="432" t="b">
        <v>1</v>
      </c>
      <c r="K53" s="432" t="b">
        <v>1</v>
      </c>
      <c r="L53" s="432" t="b">
        <v>1</v>
      </c>
      <c r="M53" s="432" t="b">
        <v>1</v>
      </c>
      <c r="N53" s="432" t="b">
        <v>1</v>
      </c>
      <c r="O53" s="432" t="b">
        <v>1</v>
      </c>
      <c r="P53" s="432" t="b">
        <v>0</v>
      </c>
      <c r="Q53" s="432" t="b">
        <v>1</v>
      </c>
      <c r="R53" s="432" t="b">
        <v>0</v>
      </c>
      <c r="S53" s="497" t="b">
        <v>0</v>
      </c>
      <c r="T53" s="492" t="b">
        <v>0</v>
      </c>
      <c r="U53" s="492" t="b">
        <v>0</v>
      </c>
      <c r="V53" s="492" t="b">
        <v>0</v>
      </c>
      <c r="W53" s="492" t="b">
        <v>0</v>
      </c>
      <c r="X53" s="492" t="b">
        <v>0</v>
      </c>
      <c r="Y53" s="493" t="b">
        <v>0</v>
      </c>
      <c r="Z53" s="493" t="b">
        <v>0</v>
      </c>
      <c r="AA53" s="493" t="b">
        <v>0</v>
      </c>
      <c r="AB53" s="493" t="b">
        <v>0</v>
      </c>
      <c r="AC53" s="493" t="b">
        <v>0</v>
      </c>
    </row>
    <row r="54">
      <c r="A54" s="338">
        <v>46.0</v>
      </c>
      <c r="B54" s="338">
        <v>800046.0</v>
      </c>
      <c r="C54" s="344" t="s">
        <v>1417</v>
      </c>
      <c r="D54" s="340" t="s">
        <v>73</v>
      </c>
      <c r="E54" s="335">
        <v>11500.0</v>
      </c>
      <c r="F54" s="347">
        <v>11500.0</v>
      </c>
      <c r="G54" s="347">
        <f t="shared" si="4"/>
        <v>0</v>
      </c>
      <c r="H54" s="230" t="s">
        <v>763</v>
      </c>
      <c r="I54" s="230" t="s">
        <v>7561</v>
      </c>
      <c r="J54" s="331" t="b">
        <v>1</v>
      </c>
      <c r="K54" s="331" t="b">
        <v>1</v>
      </c>
      <c r="L54" s="331" t="b">
        <v>1</v>
      </c>
      <c r="M54" s="331" t="b">
        <v>1</v>
      </c>
      <c r="N54" s="331" t="b">
        <v>1</v>
      </c>
      <c r="O54" s="488" t="s">
        <v>73</v>
      </c>
      <c r="P54" s="474"/>
      <c r="Q54" s="474"/>
      <c r="R54" s="474"/>
      <c r="S54" s="498" t="s">
        <v>73</v>
      </c>
      <c r="T54" s="495" t="s">
        <v>73</v>
      </c>
      <c r="U54" s="495" t="s">
        <v>73</v>
      </c>
      <c r="V54" s="495" t="s">
        <v>73</v>
      </c>
      <c r="W54" s="495" t="s">
        <v>73</v>
      </c>
      <c r="X54" s="495" t="s">
        <v>73</v>
      </c>
      <c r="Y54" s="496" t="s">
        <v>73</v>
      </c>
      <c r="Z54" s="496" t="s">
        <v>73</v>
      </c>
      <c r="AA54" s="496" t="s">
        <v>73</v>
      </c>
      <c r="AB54" s="496" t="s">
        <v>73</v>
      </c>
      <c r="AC54" s="496" t="s">
        <v>73</v>
      </c>
    </row>
    <row r="55">
      <c r="A55" s="338">
        <v>47.0</v>
      </c>
      <c r="B55" s="338">
        <v>800047.0</v>
      </c>
      <c r="C55" s="339" t="s">
        <v>1782</v>
      </c>
      <c r="D55" s="340" t="s">
        <v>73</v>
      </c>
      <c r="E55" s="469">
        <v>12000.0</v>
      </c>
      <c r="F55" s="470">
        <v>12000.0</v>
      </c>
      <c r="G55" s="470">
        <f t="shared" si="4"/>
        <v>0</v>
      </c>
      <c r="H55" s="228" t="s">
        <v>1783</v>
      </c>
      <c r="I55" s="228" t="s">
        <v>7562</v>
      </c>
      <c r="J55" s="432" t="b">
        <v>1</v>
      </c>
      <c r="K55" s="432" t="b">
        <v>1</v>
      </c>
      <c r="L55" s="432" t="b">
        <v>1</v>
      </c>
      <c r="M55" s="432" t="b">
        <v>1</v>
      </c>
      <c r="N55" s="432" t="b">
        <v>1</v>
      </c>
      <c r="O55" s="432" t="b">
        <v>1</v>
      </c>
      <c r="P55" s="432" t="b">
        <v>0</v>
      </c>
      <c r="Q55" s="432" t="b">
        <v>0</v>
      </c>
      <c r="R55" s="488" t="s">
        <v>73</v>
      </c>
      <c r="S55" s="497" t="s">
        <v>73</v>
      </c>
      <c r="T55" s="492" t="s">
        <v>73</v>
      </c>
      <c r="U55" s="492" t="s">
        <v>73</v>
      </c>
      <c r="V55" s="492" t="s">
        <v>73</v>
      </c>
      <c r="W55" s="492" t="s">
        <v>73</v>
      </c>
      <c r="X55" s="492" t="s">
        <v>73</v>
      </c>
      <c r="Y55" s="493" t="s">
        <v>73</v>
      </c>
      <c r="Z55" s="493" t="s">
        <v>73</v>
      </c>
      <c r="AA55" s="493" t="s">
        <v>73</v>
      </c>
      <c r="AB55" s="493" t="s">
        <v>73</v>
      </c>
      <c r="AC55" s="493" t="s">
        <v>73</v>
      </c>
    </row>
    <row r="56">
      <c r="A56" s="338">
        <v>48.0</v>
      </c>
      <c r="B56" s="338">
        <v>800048.0</v>
      </c>
      <c r="C56" s="339" t="s">
        <v>1556</v>
      </c>
      <c r="D56" s="340" t="s">
        <v>73</v>
      </c>
      <c r="E56" s="335">
        <v>33800.0</v>
      </c>
      <c r="F56" s="347">
        <v>33800.0</v>
      </c>
      <c r="G56" s="347">
        <f t="shared" si="4"/>
        <v>0</v>
      </c>
      <c r="H56" s="230" t="s">
        <v>1557</v>
      </c>
      <c r="I56" s="230" t="s">
        <v>7559</v>
      </c>
      <c r="J56" s="331" t="b">
        <v>1</v>
      </c>
      <c r="K56" s="331" t="b">
        <v>1</v>
      </c>
      <c r="L56" s="331" t="b">
        <v>1</v>
      </c>
      <c r="M56" s="331" t="b">
        <v>1</v>
      </c>
      <c r="N56" s="331" t="b">
        <v>1</v>
      </c>
      <c r="O56" s="331" t="b">
        <v>1</v>
      </c>
      <c r="P56" s="488" t="s">
        <v>73</v>
      </c>
      <c r="Q56" s="474"/>
      <c r="R56" s="474"/>
      <c r="S56" s="498" t="s">
        <v>73</v>
      </c>
      <c r="T56" s="495" t="s">
        <v>73</v>
      </c>
      <c r="U56" s="495" t="s">
        <v>73</v>
      </c>
      <c r="V56" s="495" t="s">
        <v>73</v>
      </c>
      <c r="W56" s="495" t="s">
        <v>73</v>
      </c>
      <c r="X56" s="495" t="s">
        <v>73</v>
      </c>
      <c r="Y56" s="496" t="s">
        <v>73</v>
      </c>
      <c r="Z56" s="496" t="s">
        <v>73</v>
      </c>
      <c r="AA56" s="496" t="s">
        <v>73</v>
      </c>
      <c r="AB56" s="496" t="s">
        <v>73</v>
      </c>
      <c r="AC56" s="496" t="s">
        <v>73</v>
      </c>
    </row>
    <row r="57">
      <c r="A57" s="338">
        <v>49.0</v>
      </c>
      <c r="B57" s="338">
        <v>800049.0</v>
      </c>
      <c r="C57" s="339" t="s">
        <v>3116</v>
      </c>
      <c r="D57" s="340" t="s">
        <v>73</v>
      </c>
      <c r="E57" s="469">
        <v>15000.0</v>
      </c>
      <c r="F57" s="469">
        <v>15000.0</v>
      </c>
      <c r="G57" s="470">
        <f t="shared" si="4"/>
        <v>0</v>
      </c>
      <c r="H57" s="228" t="s">
        <v>3014</v>
      </c>
      <c r="I57" s="228" t="s">
        <v>7546</v>
      </c>
      <c r="J57" s="432" t="b">
        <v>1</v>
      </c>
      <c r="K57" s="432" t="b">
        <v>1</v>
      </c>
      <c r="L57" s="432" t="b">
        <v>1</v>
      </c>
      <c r="M57" s="432" t="b">
        <v>1</v>
      </c>
      <c r="N57" s="432" t="b">
        <v>1</v>
      </c>
      <c r="O57" s="432" t="b">
        <v>0</v>
      </c>
      <c r="P57" s="432" t="b">
        <v>1</v>
      </c>
      <c r="Q57" s="432" t="b">
        <v>0</v>
      </c>
      <c r="R57" s="432" t="b">
        <v>0</v>
      </c>
      <c r="S57" s="497" t="b">
        <v>1</v>
      </c>
      <c r="T57" s="492" t="b">
        <v>1</v>
      </c>
      <c r="U57" s="492" t="b">
        <v>1</v>
      </c>
      <c r="V57" s="492" t="b">
        <v>1</v>
      </c>
      <c r="W57" s="492" t="b">
        <v>1</v>
      </c>
      <c r="X57" s="492" t="b">
        <v>1</v>
      </c>
      <c r="Y57" s="493" t="b">
        <v>1</v>
      </c>
      <c r="Z57" s="493" t="b">
        <v>0</v>
      </c>
      <c r="AA57" s="493" t="b">
        <v>1</v>
      </c>
      <c r="AB57" s="493" t="s">
        <v>73</v>
      </c>
      <c r="AC57" s="493" t="s">
        <v>73</v>
      </c>
    </row>
    <row r="58">
      <c r="A58" s="338">
        <v>50.0</v>
      </c>
      <c r="B58" s="338">
        <v>800050.0</v>
      </c>
      <c r="C58" s="339" t="s">
        <v>3307</v>
      </c>
      <c r="D58" s="340" t="s">
        <v>73</v>
      </c>
      <c r="E58" s="335">
        <v>90000.0</v>
      </c>
      <c r="F58" s="486">
        <v>90000.0</v>
      </c>
      <c r="G58" s="347">
        <f t="shared" si="4"/>
        <v>0</v>
      </c>
      <c r="H58" s="230" t="s">
        <v>1013</v>
      </c>
      <c r="I58" s="230" t="s">
        <v>7563</v>
      </c>
      <c r="J58" s="331" t="b">
        <v>0</v>
      </c>
      <c r="K58" s="331" t="b">
        <v>0</v>
      </c>
      <c r="L58" s="331" t="b">
        <v>0</v>
      </c>
      <c r="M58" s="331" t="b">
        <v>0</v>
      </c>
      <c r="N58" s="331" t="b">
        <v>0</v>
      </c>
      <c r="O58" s="331" t="b">
        <v>0</v>
      </c>
      <c r="P58" s="331" t="b">
        <v>0</v>
      </c>
      <c r="Q58" s="331" t="b">
        <v>1</v>
      </c>
      <c r="R58" s="331" t="b">
        <v>0</v>
      </c>
      <c r="S58" s="498" t="b">
        <v>0</v>
      </c>
      <c r="T58" s="495" t="b">
        <v>0</v>
      </c>
      <c r="U58" s="495" t="b">
        <v>0</v>
      </c>
      <c r="V58" s="495" t="b">
        <v>0</v>
      </c>
      <c r="W58" s="495" t="b">
        <v>0</v>
      </c>
      <c r="X58" s="495" t="b">
        <v>0</v>
      </c>
      <c r="Y58" s="496" t="b">
        <v>0</v>
      </c>
      <c r="Z58" s="496" t="b">
        <v>0</v>
      </c>
      <c r="AA58" s="496" t="b">
        <v>0</v>
      </c>
      <c r="AB58" s="496" t="b">
        <v>0</v>
      </c>
      <c r="AC58" s="496" t="s">
        <v>73</v>
      </c>
    </row>
    <row r="59">
      <c r="A59" s="338">
        <v>51.0</v>
      </c>
      <c r="B59" s="338">
        <v>800051.0</v>
      </c>
      <c r="C59" s="339" t="s">
        <v>1438</v>
      </c>
      <c r="D59" s="340" t="s">
        <v>73</v>
      </c>
      <c r="E59" s="469">
        <v>8640.0</v>
      </c>
      <c r="F59" s="470">
        <v>8640.0</v>
      </c>
      <c r="G59" s="470">
        <f t="shared" si="4"/>
        <v>0</v>
      </c>
      <c r="H59" s="228" t="s">
        <v>1439</v>
      </c>
      <c r="I59" s="228" t="s">
        <v>7561</v>
      </c>
      <c r="J59" s="432" t="b">
        <v>1</v>
      </c>
      <c r="K59" s="432" t="b">
        <v>1</v>
      </c>
      <c r="L59" s="432" t="b">
        <v>1</v>
      </c>
      <c r="M59" s="432" t="b">
        <v>1</v>
      </c>
      <c r="N59" s="432" t="b">
        <v>1</v>
      </c>
      <c r="O59" s="488" t="s">
        <v>73</v>
      </c>
      <c r="P59" s="474"/>
      <c r="Q59" s="474"/>
      <c r="R59" s="474"/>
      <c r="S59" s="497" t="s">
        <v>73</v>
      </c>
      <c r="T59" s="492" t="s">
        <v>73</v>
      </c>
      <c r="U59" s="492" t="s">
        <v>73</v>
      </c>
      <c r="V59" s="492" t="s">
        <v>73</v>
      </c>
      <c r="W59" s="492" t="s">
        <v>73</v>
      </c>
      <c r="X59" s="492" t="s">
        <v>73</v>
      </c>
      <c r="Y59" s="493" t="s">
        <v>73</v>
      </c>
      <c r="Z59" s="493" t="s">
        <v>73</v>
      </c>
      <c r="AA59" s="493" t="s">
        <v>73</v>
      </c>
      <c r="AB59" s="493" t="s">
        <v>73</v>
      </c>
      <c r="AC59" s="493" t="s">
        <v>73</v>
      </c>
    </row>
    <row r="60">
      <c r="A60" s="338">
        <v>52.0</v>
      </c>
      <c r="B60" s="338">
        <v>800052.0</v>
      </c>
      <c r="C60" s="339" t="s">
        <v>5047</v>
      </c>
      <c r="D60" s="499" t="s">
        <v>73</v>
      </c>
      <c r="E60" s="335">
        <v>3850.0</v>
      </c>
      <c r="F60" s="335">
        <v>3850.0</v>
      </c>
      <c r="G60" s="347">
        <f t="shared" si="4"/>
        <v>0</v>
      </c>
      <c r="H60" s="230" t="s">
        <v>5048</v>
      </c>
      <c r="I60" s="230" t="s">
        <v>3511</v>
      </c>
      <c r="J60" s="331" t="b">
        <v>1</v>
      </c>
      <c r="K60" s="331" t="b">
        <v>1</v>
      </c>
      <c r="L60" s="331" t="b">
        <v>1</v>
      </c>
      <c r="M60" s="331" t="b">
        <v>1</v>
      </c>
      <c r="N60" s="331" t="b">
        <v>0</v>
      </c>
      <c r="O60" s="331" t="b">
        <v>0</v>
      </c>
      <c r="P60" s="331" t="b">
        <v>0</v>
      </c>
      <c r="Q60" s="331" t="b">
        <v>0</v>
      </c>
      <c r="R60" s="331" t="b">
        <v>0</v>
      </c>
      <c r="S60" s="498" t="b">
        <v>0</v>
      </c>
      <c r="T60" s="495" t="b">
        <v>0</v>
      </c>
      <c r="U60" s="495" t="b">
        <v>0</v>
      </c>
      <c r="V60" s="495" t="b">
        <v>0</v>
      </c>
      <c r="W60" s="495" t="b">
        <v>0</v>
      </c>
      <c r="X60" s="495" t="b">
        <v>0</v>
      </c>
      <c r="Y60" s="496" t="b">
        <v>0</v>
      </c>
      <c r="Z60" s="496" t="b">
        <v>0</v>
      </c>
      <c r="AA60" s="496" t="b">
        <v>0</v>
      </c>
      <c r="AB60" s="496" t="b">
        <v>0</v>
      </c>
      <c r="AC60" s="496" t="b">
        <v>0</v>
      </c>
    </row>
    <row r="61">
      <c r="A61" s="338">
        <v>53.0</v>
      </c>
      <c r="B61" s="338">
        <v>800053.0</v>
      </c>
      <c r="C61" s="339" t="s">
        <v>4385</v>
      </c>
      <c r="D61" s="499" t="s">
        <v>73</v>
      </c>
      <c r="E61" s="469">
        <v>66000.0</v>
      </c>
      <c r="F61" s="469">
        <v>66000.0</v>
      </c>
      <c r="G61" s="470">
        <f t="shared" si="4"/>
        <v>0</v>
      </c>
      <c r="H61" s="228" t="s">
        <v>2999</v>
      </c>
      <c r="I61" s="228" t="s">
        <v>7546</v>
      </c>
      <c r="J61" s="432" t="b">
        <v>1</v>
      </c>
      <c r="K61" s="432" t="b">
        <v>1</v>
      </c>
      <c r="L61" s="432" t="b">
        <v>1</v>
      </c>
      <c r="M61" s="432" t="b">
        <v>1</v>
      </c>
      <c r="N61" s="432" t="b">
        <v>1</v>
      </c>
      <c r="O61" s="432" t="b">
        <v>1</v>
      </c>
      <c r="P61" s="432" t="b">
        <v>1</v>
      </c>
      <c r="Q61" s="432" t="b">
        <v>0</v>
      </c>
      <c r="R61" s="432" t="b">
        <v>0</v>
      </c>
      <c r="S61" s="497" t="b">
        <v>0</v>
      </c>
      <c r="T61" s="492" t="b">
        <v>1</v>
      </c>
      <c r="U61" s="492" t="b">
        <v>1</v>
      </c>
      <c r="V61" s="492" t="b">
        <v>0</v>
      </c>
      <c r="W61" s="492" t="b">
        <v>0</v>
      </c>
      <c r="X61" s="492" t="b">
        <v>0</v>
      </c>
      <c r="Y61" s="493" t="b">
        <v>0</v>
      </c>
      <c r="Z61" s="493" t="b">
        <v>0</v>
      </c>
      <c r="AA61" s="493" t="b">
        <v>0</v>
      </c>
      <c r="AB61" s="493" t="b">
        <v>0</v>
      </c>
      <c r="AC61" s="493" t="b">
        <v>0</v>
      </c>
    </row>
    <row r="62">
      <c r="A62" s="338">
        <v>54.0</v>
      </c>
      <c r="B62" s="338">
        <v>800054.0</v>
      </c>
      <c r="C62" s="339" t="s">
        <v>2872</v>
      </c>
      <c r="D62" s="477" t="s">
        <v>73</v>
      </c>
      <c r="E62" s="335">
        <v>54780.0</v>
      </c>
      <c r="F62" s="335">
        <v>54780.0</v>
      </c>
      <c r="G62" s="347">
        <f t="shared" si="4"/>
        <v>0</v>
      </c>
      <c r="H62" s="230" t="s">
        <v>2804</v>
      </c>
      <c r="I62" s="230" t="s">
        <v>7556</v>
      </c>
      <c r="J62" s="331" t="b">
        <v>1</v>
      </c>
      <c r="K62" s="331" t="b">
        <v>1</v>
      </c>
      <c r="L62" s="331" t="b">
        <v>1</v>
      </c>
      <c r="M62" s="331" t="b">
        <v>1</v>
      </c>
      <c r="N62" s="331" t="b">
        <v>0</v>
      </c>
      <c r="O62" s="331" t="b">
        <v>1</v>
      </c>
      <c r="P62" s="331" t="b">
        <v>1</v>
      </c>
      <c r="Q62" s="331" t="b">
        <v>1</v>
      </c>
      <c r="R62" s="331" t="b">
        <v>1</v>
      </c>
      <c r="S62" s="498" t="b">
        <v>1</v>
      </c>
      <c r="T62" s="495" t="b">
        <v>1</v>
      </c>
      <c r="U62" s="495" t="b">
        <v>1</v>
      </c>
      <c r="V62" s="495" t="b">
        <v>0</v>
      </c>
      <c r="W62" s="495" t="b">
        <v>0</v>
      </c>
      <c r="X62" s="488" t="b">
        <v>0</v>
      </c>
      <c r="Y62" s="496" t="s">
        <v>73</v>
      </c>
      <c r="Z62" s="496" t="s">
        <v>73</v>
      </c>
      <c r="AA62" s="496" t="s">
        <v>73</v>
      </c>
      <c r="AB62" s="496" t="s">
        <v>73</v>
      </c>
      <c r="AC62" s="496" t="s">
        <v>73</v>
      </c>
    </row>
    <row r="63">
      <c r="A63" s="475">
        <v>55.0</v>
      </c>
      <c r="B63" s="475">
        <v>800055.0</v>
      </c>
      <c r="C63" s="476" t="s">
        <v>2855</v>
      </c>
      <c r="D63" s="477" t="s">
        <v>73</v>
      </c>
      <c r="E63" s="469">
        <v>71000.0</v>
      </c>
      <c r="F63" s="469">
        <v>71000.0</v>
      </c>
      <c r="G63" s="470">
        <f t="shared" si="4"/>
        <v>0</v>
      </c>
      <c r="H63" s="228" t="s">
        <v>2804</v>
      </c>
      <c r="I63" s="228" t="s">
        <v>7549</v>
      </c>
      <c r="J63" s="432" t="b">
        <v>1</v>
      </c>
      <c r="K63" s="432" t="b">
        <v>1</v>
      </c>
      <c r="L63" s="432" t="b">
        <v>1</v>
      </c>
      <c r="M63" s="432" t="b">
        <v>1</v>
      </c>
      <c r="N63" s="432" t="b">
        <v>0</v>
      </c>
      <c r="O63" s="432" t="b">
        <v>1</v>
      </c>
      <c r="P63" s="432" t="b">
        <v>1</v>
      </c>
      <c r="Q63" s="432" t="b">
        <v>1</v>
      </c>
      <c r="R63" s="432" t="b">
        <v>1</v>
      </c>
      <c r="S63" s="497" t="b">
        <v>1</v>
      </c>
      <c r="T63" s="492" t="b">
        <v>1</v>
      </c>
      <c r="U63" s="492" t="b">
        <v>1</v>
      </c>
      <c r="V63" s="492" t="b">
        <v>0</v>
      </c>
      <c r="W63" s="492" t="b">
        <v>0</v>
      </c>
      <c r="X63" s="492" t="b">
        <v>0</v>
      </c>
      <c r="Y63" s="493" t="s">
        <v>73</v>
      </c>
      <c r="Z63" s="493" t="s">
        <v>73</v>
      </c>
      <c r="AA63" s="493" t="s">
        <v>73</v>
      </c>
      <c r="AB63" s="493" t="s">
        <v>73</v>
      </c>
      <c r="AC63" s="493" t="s">
        <v>73</v>
      </c>
    </row>
    <row r="64">
      <c r="A64" s="338">
        <v>56.0</v>
      </c>
      <c r="B64" s="338">
        <v>800056.0</v>
      </c>
      <c r="C64" s="339" t="s">
        <v>1484</v>
      </c>
      <c r="D64" s="340" t="s">
        <v>73</v>
      </c>
      <c r="E64" s="335">
        <v>12050.0</v>
      </c>
      <c r="F64" s="347">
        <v>12050.0</v>
      </c>
      <c r="G64" s="347">
        <f t="shared" si="4"/>
        <v>0</v>
      </c>
      <c r="H64" s="230" t="s">
        <v>1206</v>
      </c>
      <c r="I64" s="230" t="s">
        <v>7559</v>
      </c>
      <c r="J64" s="331" t="b">
        <v>1</v>
      </c>
      <c r="K64" s="331" t="b">
        <v>1</v>
      </c>
      <c r="L64" s="331" t="b">
        <v>1</v>
      </c>
      <c r="M64" s="331" t="b">
        <v>1</v>
      </c>
      <c r="N64" s="331" t="b">
        <v>1</v>
      </c>
      <c r="O64" s="488" t="s">
        <v>73</v>
      </c>
      <c r="P64" s="474"/>
      <c r="Q64" s="474"/>
      <c r="R64" s="474"/>
      <c r="S64" s="498" t="s">
        <v>73</v>
      </c>
      <c r="T64" s="495" t="s">
        <v>73</v>
      </c>
      <c r="U64" s="495" t="s">
        <v>73</v>
      </c>
      <c r="V64" s="495" t="s">
        <v>73</v>
      </c>
      <c r="W64" s="495" t="s">
        <v>73</v>
      </c>
      <c r="X64" s="495" t="s">
        <v>73</v>
      </c>
      <c r="Y64" s="496" t="s">
        <v>73</v>
      </c>
      <c r="Z64" s="496" t="s">
        <v>73</v>
      </c>
      <c r="AA64" s="496" t="s">
        <v>73</v>
      </c>
      <c r="AB64" s="496" t="s">
        <v>73</v>
      </c>
      <c r="AC64" s="496" t="s">
        <v>73</v>
      </c>
    </row>
    <row r="65">
      <c r="A65" s="338">
        <v>57.0</v>
      </c>
      <c r="B65" s="338">
        <v>800057.0</v>
      </c>
      <c r="C65" s="339" t="s">
        <v>1735</v>
      </c>
      <c r="D65" s="340" t="s">
        <v>73</v>
      </c>
      <c r="E65" s="469">
        <v>25000.0</v>
      </c>
      <c r="F65" s="470">
        <v>25000.0</v>
      </c>
      <c r="G65" s="470">
        <f t="shared" si="4"/>
        <v>0</v>
      </c>
      <c r="H65" s="228" t="s">
        <v>1736</v>
      </c>
      <c r="I65" s="228" t="s">
        <v>7559</v>
      </c>
      <c r="J65" s="432" t="b">
        <v>1</v>
      </c>
      <c r="K65" s="432" t="b">
        <v>1</v>
      </c>
      <c r="L65" s="432" t="b">
        <v>1</v>
      </c>
      <c r="M65" s="432" t="b">
        <v>1</v>
      </c>
      <c r="N65" s="432" t="b">
        <v>1</v>
      </c>
      <c r="O65" s="432" t="b">
        <v>0</v>
      </c>
      <c r="P65" s="432" t="b">
        <v>0</v>
      </c>
      <c r="Q65" s="432" t="b">
        <v>0</v>
      </c>
      <c r="R65" s="488" t="s">
        <v>73</v>
      </c>
      <c r="S65" s="497" t="s">
        <v>73</v>
      </c>
      <c r="T65" s="492" t="s">
        <v>73</v>
      </c>
      <c r="U65" s="492" t="s">
        <v>73</v>
      </c>
      <c r="V65" s="492" t="s">
        <v>73</v>
      </c>
      <c r="W65" s="492" t="s">
        <v>73</v>
      </c>
      <c r="X65" s="492" t="s">
        <v>73</v>
      </c>
      <c r="Y65" s="493" t="s">
        <v>73</v>
      </c>
      <c r="Z65" s="493" t="s">
        <v>73</v>
      </c>
      <c r="AA65" s="493" t="s">
        <v>73</v>
      </c>
      <c r="AB65" s="493" t="s">
        <v>73</v>
      </c>
      <c r="AC65" s="493" t="s">
        <v>73</v>
      </c>
    </row>
    <row r="66">
      <c r="A66" s="338">
        <v>58.0</v>
      </c>
      <c r="B66" s="338">
        <v>800058.0</v>
      </c>
      <c r="C66" s="339" t="s">
        <v>5120</v>
      </c>
      <c r="D66" s="340" t="s">
        <v>73</v>
      </c>
      <c r="E66" s="335">
        <v>8000.0</v>
      </c>
      <c r="F66" s="335">
        <v>8000.0</v>
      </c>
      <c r="G66" s="347">
        <f t="shared" si="4"/>
        <v>0</v>
      </c>
      <c r="H66" s="230" t="s">
        <v>1962</v>
      </c>
      <c r="I66" s="230" t="s">
        <v>7564</v>
      </c>
      <c r="J66" s="331" t="b">
        <v>1</v>
      </c>
      <c r="K66" s="331" t="b">
        <v>1</v>
      </c>
      <c r="L66" s="331" t="b">
        <v>1</v>
      </c>
      <c r="M66" s="331" t="b">
        <v>1</v>
      </c>
      <c r="N66" s="331" t="b">
        <v>0</v>
      </c>
      <c r="O66" s="331" t="b">
        <v>0</v>
      </c>
      <c r="P66" s="331" t="b">
        <v>0</v>
      </c>
      <c r="Q66" s="331" t="b">
        <v>0</v>
      </c>
      <c r="R66" s="331" t="b">
        <v>0</v>
      </c>
      <c r="S66" s="498" t="b">
        <v>0</v>
      </c>
      <c r="T66" s="495" t="b">
        <v>0</v>
      </c>
      <c r="U66" s="495" t="b">
        <v>0</v>
      </c>
      <c r="V66" s="495" t="b">
        <v>0</v>
      </c>
      <c r="W66" s="495" t="b">
        <v>0</v>
      </c>
      <c r="X66" s="495" t="b">
        <v>0</v>
      </c>
      <c r="Y66" s="496" t="b">
        <v>0</v>
      </c>
      <c r="Z66" s="496" t="b">
        <v>0</v>
      </c>
      <c r="AA66" s="496" t="b">
        <v>0</v>
      </c>
      <c r="AB66" s="496" t="b">
        <v>0</v>
      </c>
      <c r="AC66" s="496" t="b">
        <v>0</v>
      </c>
    </row>
    <row r="67">
      <c r="A67" s="338">
        <v>59.0</v>
      </c>
      <c r="B67" s="338">
        <v>800059.0</v>
      </c>
      <c r="C67" s="339" t="s">
        <v>4944</v>
      </c>
      <c r="D67" s="312" t="s">
        <v>4642</v>
      </c>
      <c r="E67" s="469">
        <v>7640.0</v>
      </c>
      <c r="F67" s="470">
        <v>6791.0</v>
      </c>
      <c r="G67" s="470">
        <f t="shared" si="4"/>
        <v>849</v>
      </c>
      <c r="H67" s="228" t="s">
        <v>1882</v>
      </c>
      <c r="I67" s="228" t="s">
        <v>7564</v>
      </c>
      <c r="J67" s="432" t="b">
        <v>1</v>
      </c>
      <c r="K67" s="432" t="b">
        <v>1</v>
      </c>
      <c r="L67" s="432" t="b">
        <v>1</v>
      </c>
      <c r="M67" s="432" t="b">
        <v>1</v>
      </c>
      <c r="N67" s="432" t="b">
        <v>1</v>
      </c>
      <c r="O67" s="432" t="b">
        <v>1</v>
      </c>
      <c r="P67" s="432" t="b">
        <v>0</v>
      </c>
      <c r="Q67" s="432" t="b">
        <v>1</v>
      </c>
      <c r="R67" s="432" t="b">
        <v>0</v>
      </c>
      <c r="S67" s="497" t="b">
        <v>0</v>
      </c>
      <c r="T67" s="492" t="b">
        <v>0</v>
      </c>
      <c r="U67" s="492" t="b">
        <v>0</v>
      </c>
      <c r="V67" s="492" t="b">
        <v>0</v>
      </c>
      <c r="W67" s="492" t="b">
        <v>0</v>
      </c>
      <c r="X67" s="492" t="b">
        <v>1</v>
      </c>
      <c r="Y67" s="493" t="b">
        <v>0</v>
      </c>
      <c r="Z67" s="493" t="b">
        <v>0</v>
      </c>
      <c r="AA67" s="493" t="b">
        <v>0</v>
      </c>
      <c r="AB67" s="493" t="b">
        <v>0</v>
      </c>
      <c r="AC67" s="493" t="b">
        <v>0</v>
      </c>
    </row>
    <row r="68">
      <c r="A68" s="338">
        <v>60.0</v>
      </c>
      <c r="B68" s="338">
        <v>800060.0</v>
      </c>
      <c r="C68" s="339" t="s">
        <v>3197</v>
      </c>
      <c r="D68" s="130" t="s">
        <v>73</v>
      </c>
      <c r="E68" s="335">
        <v>7500.0</v>
      </c>
      <c r="F68" s="486">
        <v>7500.0</v>
      </c>
      <c r="G68" s="347">
        <f t="shared" si="4"/>
        <v>0</v>
      </c>
      <c r="H68" s="230" t="s">
        <v>455</v>
      </c>
      <c r="I68" s="230" t="s">
        <v>7564</v>
      </c>
      <c r="J68" s="331" t="b">
        <v>1</v>
      </c>
      <c r="K68" s="331" t="b">
        <v>0</v>
      </c>
      <c r="L68" s="331" t="b">
        <v>0</v>
      </c>
      <c r="M68" s="331" t="b">
        <v>0</v>
      </c>
      <c r="N68" s="331" t="b">
        <v>0</v>
      </c>
      <c r="O68" s="331" t="b">
        <v>1</v>
      </c>
      <c r="P68" s="331" t="b">
        <v>0</v>
      </c>
      <c r="Q68" s="331" t="b">
        <v>0</v>
      </c>
      <c r="R68" s="331" t="b">
        <v>0</v>
      </c>
      <c r="S68" s="498" t="b">
        <v>0</v>
      </c>
      <c r="T68" s="495" t="b">
        <v>0</v>
      </c>
      <c r="U68" s="495" t="b">
        <v>0</v>
      </c>
      <c r="V68" s="495" t="b">
        <v>0</v>
      </c>
      <c r="W68" s="495" t="b">
        <v>0</v>
      </c>
      <c r="X68" s="495" t="b">
        <v>0</v>
      </c>
      <c r="Y68" s="496" t="b">
        <v>0</v>
      </c>
      <c r="Z68" s="496" t="b">
        <v>0</v>
      </c>
      <c r="AA68" s="496" t="b">
        <v>0</v>
      </c>
      <c r="AB68" s="501" t="s">
        <v>73</v>
      </c>
      <c r="AC68" s="496" t="s">
        <v>73</v>
      </c>
    </row>
    <row r="69">
      <c r="A69" s="338">
        <v>61.0</v>
      </c>
      <c r="B69" s="338">
        <v>800061.0</v>
      </c>
      <c r="C69" s="339" t="s">
        <v>3702</v>
      </c>
      <c r="D69" s="340" t="s">
        <v>73</v>
      </c>
      <c r="E69" s="469">
        <v>30000.0</v>
      </c>
      <c r="F69" s="469">
        <v>30000.0</v>
      </c>
      <c r="G69" s="470">
        <f t="shared" si="4"/>
        <v>0</v>
      </c>
      <c r="H69" s="228" t="s">
        <v>3703</v>
      </c>
      <c r="I69" s="228" t="s">
        <v>7564</v>
      </c>
      <c r="J69" s="432" t="b">
        <v>1</v>
      </c>
      <c r="K69" s="432" t="b">
        <v>1</v>
      </c>
      <c r="L69" s="432" t="b">
        <v>1</v>
      </c>
      <c r="M69" s="432" t="b">
        <v>1</v>
      </c>
      <c r="N69" s="432" t="b">
        <v>1</v>
      </c>
      <c r="O69" s="432" t="b">
        <v>1</v>
      </c>
      <c r="P69" s="432" t="b">
        <v>1</v>
      </c>
      <c r="Q69" s="432" t="b">
        <v>0</v>
      </c>
      <c r="R69" s="432" t="b">
        <v>0</v>
      </c>
      <c r="S69" s="497" t="b">
        <v>0</v>
      </c>
      <c r="T69" s="492" t="b">
        <v>0</v>
      </c>
      <c r="U69" s="492" t="b">
        <v>0</v>
      </c>
      <c r="V69" s="492" t="b">
        <v>0</v>
      </c>
      <c r="W69" s="492" t="b">
        <v>0</v>
      </c>
      <c r="X69" s="492" t="b">
        <v>0</v>
      </c>
      <c r="Y69" s="493" t="b">
        <v>0</v>
      </c>
      <c r="Z69" s="493" t="b">
        <v>0</v>
      </c>
      <c r="AA69" s="493" t="b">
        <v>0</v>
      </c>
      <c r="AB69" s="493" t="b">
        <v>0</v>
      </c>
      <c r="AC69" s="493" t="b">
        <v>0</v>
      </c>
    </row>
    <row r="70">
      <c r="A70" s="338">
        <v>62.0</v>
      </c>
      <c r="B70" s="338">
        <v>800062.0</v>
      </c>
      <c r="C70" s="339" t="s">
        <v>3088</v>
      </c>
      <c r="D70" s="340" t="s">
        <v>73</v>
      </c>
      <c r="E70" s="335">
        <v>27000.0</v>
      </c>
      <c r="F70" s="335">
        <v>27000.0</v>
      </c>
      <c r="G70" s="347">
        <f t="shared" si="4"/>
        <v>0</v>
      </c>
      <c r="H70" s="230" t="s">
        <v>3089</v>
      </c>
      <c r="I70" s="230" t="s">
        <v>7563</v>
      </c>
      <c r="J70" s="331" t="b">
        <v>1</v>
      </c>
      <c r="K70" s="331" t="b">
        <v>1</v>
      </c>
      <c r="L70" s="331" t="b">
        <v>1</v>
      </c>
      <c r="M70" s="331" t="b">
        <v>1</v>
      </c>
      <c r="N70" s="331" t="b">
        <v>1</v>
      </c>
      <c r="O70" s="331" t="b">
        <v>1</v>
      </c>
      <c r="P70" s="331" t="b">
        <v>0</v>
      </c>
      <c r="Q70" s="331" t="b">
        <v>0</v>
      </c>
      <c r="R70" s="331" t="b">
        <v>0</v>
      </c>
      <c r="S70" s="498" t="b">
        <v>0</v>
      </c>
      <c r="T70" s="495" t="b">
        <v>0</v>
      </c>
      <c r="U70" s="495" t="b">
        <v>0</v>
      </c>
      <c r="V70" s="495" t="b">
        <v>0</v>
      </c>
      <c r="W70" s="495" t="b">
        <v>0</v>
      </c>
      <c r="X70" s="495" t="b">
        <v>0</v>
      </c>
      <c r="Y70" s="496" t="b">
        <v>0</v>
      </c>
      <c r="Z70" s="496" t="b">
        <v>0</v>
      </c>
      <c r="AA70" s="496" t="s">
        <v>73</v>
      </c>
      <c r="AB70" s="496" t="s">
        <v>73</v>
      </c>
      <c r="AC70" s="496" t="s">
        <v>73</v>
      </c>
    </row>
    <row r="71">
      <c r="A71" s="338">
        <v>63.0</v>
      </c>
      <c r="B71" s="338">
        <v>800063.0</v>
      </c>
      <c r="C71" s="339" t="s">
        <v>4532</v>
      </c>
      <c r="D71" s="499" t="s">
        <v>73</v>
      </c>
      <c r="E71" s="469">
        <v>64100.0</v>
      </c>
      <c r="F71" s="469">
        <v>64100.0</v>
      </c>
      <c r="G71" s="470">
        <f t="shared" si="4"/>
        <v>0</v>
      </c>
      <c r="H71" s="228" t="s">
        <v>4533</v>
      </c>
      <c r="I71" s="228" t="s">
        <v>7549</v>
      </c>
      <c r="J71" s="432" t="b">
        <v>1</v>
      </c>
      <c r="K71" s="432" t="b">
        <v>1</v>
      </c>
      <c r="L71" s="432" t="b">
        <v>1</v>
      </c>
      <c r="M71" s="432" t="b">
        <v>1</v>
      </c>
      <c r="N71" s="432" t="b">
        <v>1</v>
      </c>
      <c r="O71" s="432" t="b">
        <v>1</v>
      </c>
      <c r="P71" s="432" t="b">
        <v>0</v>
      </c>
      <c r="Q71" s="432" t="b">
        <v>0</v>
      </c>
      <c r="R71" s="432" t="b">
        <v>0</v>
      </c>
      <c r="S71" s="497" t="b">
        <v>0</v>
      </c>
      <c r="T71" s="492" t="b">
        <v>0</v>
      </c>
      <c r="U71" s="492" t="b">
        <v>0</v>
      </c>
      <c r="V71" s="492" t="b">
        <v>0</v>
      </c>
      <c r="W71" s="492" t="b">
        <v>0</v>
      </c>
      <c r="X71" s="492" t="b">
        <v>0</v>
      </c>
      <c r="Y71" s="493" t="b">
        <v>0</v>
      </c>
      <c r="Z71" s="493" t="b">
        <v>0</v>
      </c>
      <c r="AA71" s="493" t="b">
        <v>0</v>
      </c>
      <c r="AB71" s="493" t="b">
        <v>0</v>
      </c>
      <c r="AC71" s="493" t="b">
        <v>0</v>
      </c>
    </row>
    <row r="72">
      <c r="A72" s="141">
        <v>64.0</v>
      </c>
      <c r="B72" s="141">
        <v>800064.0</v>
      </c>
      <c r="C72" s="205" t="s">
        <v>1022</v>
      </c>
      <c r="D72" s="340" t="s">
        <v>73</v>
      </c>
      <c r="E72" s="335">
        <v>1249.0</v>
      </c>
      <c r="F72" s="347">
        <v>1249.0</v>
      </c>
      <c r="G72" s="347">
        <f t="shared" si="4"/>
        <v>0</v>
      </c>
      <c r="H72" s="230" t="s">
        <v>1023</v>
      </c>
      <c r="I72" s="230" t="s">
        <v>7565</v>
      </c>
      <c r="J72" s="331" t="b">
        <v>0</v>
      </c>
      <c r="K72" s="331" t="b">
        <v>1</v>
      </c>
      <c r="L72" s="331" t="b">
        <v>1</v>
      </c>
      <c r="M72" s="488" t="s">
        <v>73</v>
      </c>
      <c r="N72" s="474"/>
      <c r="O72" s="474"/>
      <c r="P72" s="474"/>
      <c r="Q72" s="474"/>
      <c r="R72" s="474"/>
      <c r="S72" s="498" t="s">
        <v>73</v>
      </c>
      <c r="T72" s="495" t="s">
        <v>73</v>
      </c>
      <c r="U72" s="495" t="s">
        <v>73</v>
      </c>
      <c r="V72" s="495" t="s">
        <v>73</v>
      </c>
      <c r="W72" s="495" t="s">
        <v>73</v>
      </c>
      <c r="X72" s="495" t="s">
        <v>73</v>
      </c>
      <c r="Y72" s="496" t="s">
        <v>73</v>
      </c>
      <c r="Z72" s="496" t="s">
        <v>73</v>
      </c>
      <c r="AA72" s="496" t="s">
        <v>73</v>
      </c>
      <c r="AB72" s="496" t="s">
        <v>73</v>
      </c>
      <c r="AC72" s="496" t="s">
        <v>73</v>
      </c>
    </row>
    <row r="73">
      <c r="A73" s="338">
        <v>65.0</v>
      </c>
      <c r="B73" s="338">
        <v>800065.0</v>
      </c>
      <c r="C73" s="339" t="s">
        <v>1186</v>
      </c>
      <c r="D73" s="340" t="s">
        <v>73</v>
      </c>
      <c r="E73" s="469">
        <v>10000.0</v>
      </c>
      <c r="F73" s="470">
        <v>10000.0</v>
      </c>
      <c r="G73" s="470">
        <f t="shared" si="4"/>
        <v>0</v>
      </c>
      <c r="H73" s="228" t="s">
        <v>1187</v>
      </c>
      <c r="I73" s="228" t="s">
        <v>7562</v>
      </c>
      <c r="J73" s="432" t="b">
        <v>1</v>
      </c>
      <c r="K73" s="432" t="b">
        <v>1</v>
      </c>
      <c r="L73" s="432" t="b">
        <v>1</v>
      </c>
      <c r="M73" s="432" t="b">
        <v>1</v>
      </c>
      <c r="N73" s="488" t="s">
        <v>73</v>
      </c>
      <c r="O73" s="474"/>
      <c r="P73" s="474"/>
      <c r="Q73" s="474"/>
      <c r="R73" s="474"/>
      <c r="S73" s="497" t="s">
        <v>73</v>
      </c>
      <c r="T73" s="492" t="s">
        <v>73</v>
      </c>
      <c r="U73" s="492" t="s">
        <v>73</v>
      </c>
      <c r="V73" s="492" t="s">
        <v>73</v>
      </c>
      <c r="W73" s="492" t="s">
        <v>73</v>
      </c>
      <c r="X73" s="492" t="s">
        <v>73</v>
      </c>
      <c r="Y73" s="493" t="s">
        <v>73</v>
      </c>
      <c r="Z73" s="493" t="s">
        <v>73</v>
      </c>
      <c r="AA73" s="493" t="s">
        <v>73</v>
      </c>
      <c r="AB73" s="493" t="s">
        <v>73</v>
      </c>
      <c r="AC73" s="493" t="s">
        <v>73</v>
      </c>
    </row>
    <row r="74">
      <c r="A74" s="128">
        <v>66.0</v>
      </c>
      <c r="B74" s="128">
        <v>800066.0</v>
      </c>
      <c r="C74" s="242" t="s">
        <v>1551</v>
      </c>
      <c r="D74" s="472" t="s">
        <v>73</v>
      </c>
      <c r="E74" s="335">
        <v>30200.0</v>
      </c>
      <c r="F74" s="347">
        <v>30200.0</v>
      </c>
      <c r="G74" s="347">
        <f t="shared" si="4"/>
        <v>0</v>
      </c>
      <c r="H74" s="230" t="s">
        <v>1552</v>
      </c>
      <c r="I74" s="230" t="s">
        <v>7549</v>
      </c>
      <c r="J74" s="331" t="b">
        <v>1</v>
      </c>
      <c r="K74" s="331" t="b">
        <v>1</v>
      </c>
      <c r="L74" s="331" t="b">
        <v>1</v>
      </c>
      <c r="M74" s="331" t="b">
        <v>1</v>
      </c>
      <c r="N74" s="331" t="b">
        <v>1</v>
      </c>
      <c r="O74" s="331" t="b">
        <v>1</v>
      </c>
      <c r="P74" s="488" t="s">
        <v>73</v>
      </c>
      <c r="Q74" s="474"/>
      <c r="R74" s="474"/>
      <c r="S74" s="498" t="s">
        <v>73</v>
      </c>
      <c r="T74" s="495" t="s">
        <v>73</v>
      </c>
      <c r="U74" s="495" t="s">
        <v>73</v>
      </c>
      <c r="V74" s="495" t="s">
        <v>73</v>
      </c>
      <c r="W74" s="495" t="s">
        <v>73</v>
      </c>
      <c r="X74" s="495" t="s">
        <v>73</v>
      </c>
      <c r="Y74" s="496" t="s">
        <v>73</v>
      </c>
      <c r="Z74" s="496" t="s">
        <v>73</v>
      </c>
      <c r="AA74" s="496" t="s">
        <v>73</v>
      </c>
      <c r="AB74" s="496" t="s">
        <v>73</v>
      </c>
      <c r="AC74" s="496" t="s">
        <v>73</v>
      </c>
    </row>
    <row r="75">
      <c r="A75" s="141">
        <v>67.0</v>
      </c>
      <c r="B75" s="141">
        <v>800067.0</v>
      </c>
      <c r="C75" s="205" t="s">
        <v>914</v>
      </c>
      <c r="D75" s="340" t="s">
        <v>73</v>
      </c>
      <c r="E75" s="469">
        <v>5280.0</v>
      </c>
      <c r="F75" s="470">
        <v>5280.0</v>
      </c>
      <c r="G75" s="470">
        <f t="shared" si="4"/>
        <v>0</v>
      </c>
      <c r="H75" s="228" t="s">
        <v>915</v>
      </c>
      <c r="I75" s="228" t="s">
        <v>7559</v>
      </c>
      <c r="J75" s="432" t="b">
        <v>1</v>
      </c>
      <c r="K75" s="432" t="b">
        <v>1</v>
      </c>
      <c r="L75" s="432" t="b">
        <v>1</v>
      </c>
      <c r="M75" s="488" t="s">
        <v>73</v>
      </c>
      <c r="N75" s="474"/>
      <c r="O75" s="474"/>
      <c r="P75" s="474"/>
      <c r="Q75" s="474"/>
      <c r="R75" s="474"/>
      <c r="S75" s="497" t="s">
        <v>73</v>
      </c>
      <c r="T75" s="492" t="s">
        <v>73</v>
      </c>
      <c r="U75" s="492" t="s">
        <v>73</v>
      </c>
      <c r="V75" s="492" t="s">
        <v>73</v>
      </c>
      <c r="W75" s="492" t="s">
        <v>73</v>
      </c>
      <c r="X75" s="492" t="s">
        <v>73</v>
      </c>
      <c r="Y75" s="493" t="s">
        <v>73</v>
      </c>
      <c r="Z75" s="493" t="s">
        <v>73</v>
      </c>
      <c r="AA75" s="493" t="s">
        <v>73</v>
      </c>
      <c r="AB75" s="493" t="s">
        <v>73</v>
      </c>
      <c r="AC75" s="493" t="s">
        <v>73</v>
      </c>
    </row>
    <row r="76">
      <c r="A76" s="338">
        <v>68.0</v>
      </c>
      <c r="B76" s="338">
        <v>800068.0</v>
      </c>
      <c r="C76" s="339" t="s">
        <v>5655</v>
      </c>
      <c r="D76" s="312" t="s">
        <v>4642</v>
      </c>
      <c r="E76" s="335">
        <v>29750.0</v>
      </c>
      <c r="F76" s="347">
        <v>25500.0</v>
      </c>
      <c r="G76" s="347">
        <f t="shared" si="4"/>
        <v>4250</v>
      </c>
      <c r="H76" s="230" t="s">
        <v>5656</v>
      </c>
      <c r="I76" s="230" t="s">
        <v>7566</v>
      </c>
      <c r="J76" s="331" t="b">
        <v>1</v>
      </c>
      <c r="K76" s="331" t="b">
        <v>1</v>
      </c>
      <c r="L76" s="331" t="b">
        <v>1</v>
      </c>
      <c r="M76" s="331" t="b">
        <v>1</v>
      </c>
      <c r="N76" s="331" t="b">
        <v>1</v>
      </c>
      <c r="O76" s="331" t="b">
        <v>1</v>
      </c>
      <c r="P76" s="331" t="b">
        <v>0</v>
      </c>
      <c r="Q76" s="331" t="b">
        <v>0</v>
      </c>
      <c r="R76" s="331" t="b">
        <v>0</v>
      </c>
      <c r="S76" s="498" t="b">
        <v>0</v>
      </c>
      <c r="T76" s="495" t="b">
        <v>0</v>
      </c>
      <c r="U76" s="495" t="b">
        <v>0</v>
      </c>
      <c r="V76" s="495" t="b">
        <v>0</v>
      </c>
      <c r="W76" s="495" t="b">
        <v>0</v>
      </c>
      <c r="X76" s="495" t="b">
        <v>0</v>
      </c>
      <c r="Y76" s="496" t="b">
        <v>0</v>
      </c>
      <c r="Z76" s="496" t="b">
        <v>0</v>
      </c>
      <c r="AA76" s="496" t="b">
        <v>0</v>
      </c>
      <c r="AB76" s="496" t="b">
        <v>0</v>
      </c>
      <c r="AC76" s="496" t="b">
        <v>0</v>
      </c>
    </row>
    <row r="77">
      <c r="A77" s="338">
        <v>69.0</v>
      </c>
      <c r="B77" s="338">
        <v>800069.0</v>
      </c>
      <c r="C77" s="339" t="s">
        <v>1540</v>
      </c>
      <c r="D77" s="340" t="s">
        <v>73</v>
      </c>
      <c r="E77" s="469">
        <v>24800.0</v>
      </c>
      <c r="F77" s="470">
        <v>24800.0</v>
      </c>
      <c r="G77" s="470">
        <f t="shared" si="4"/>
        <v>0</v>
      </c>
      <c r="H77" s="228" t="s">
        <v>1541</v>
      </c>
      <c r="I77" s="228" t="s">
        <v>7559</v>
      </c>
      <c r="J77" s="432" t="b">
        <v>1</v>
      </c>
      <c r="K77" s="432" t="b">
        <v>1</v>
      </c>
      <c r="L77" s="432" t="b">
        <v>1</v>
      </c>
      <c r="M77" s="432" t="b">
        <v>1</v>
      </c>
      <c r="N77" s="432" t="b">
        <v>1</v>
      </c>
      <c r="O77" s="432" t="b">
        <v>1</v>
      </c>
      <c r="P77" s="488" t="s">
        <v>73</v>
      </c>
      <c r="Q77" s="474"/>
      <c r="R77" s="474"/>
      <c r="S77" s="497" t="s">
        <v>73</v>
      </c>
      <c r="T77" s="492" t="s">
        <v>73</v>
      </c>
      <c r="U77" s="492" t="s">
        <v>73</v>
      </c>
      <c r="V77" s="492" t="s">
        <v>73</v>
      </c>
      <c r="W77" s="492" t="s">
        <v>73</v>
      </c>
      <c r="X77" s="492" t="s">
        <v>73</v>
      </c>
      <c r="Y77" s="493" t="s">
        <v>73</v>
      </c>
      <c r="Z77" s="493" t="s">
        <v>73</v>
      </c>
      <c r="AA77" s="493" t="s">
        <v>73</v>
      </c>
      <c r="AB77" s="493" t="s">
        <v>73</v>
      </c>
      <c r="AC77" s="493" t="s">
        <v>73</v>
      </c>
    </row>
    <row r="78">
      <c r="A78" s="338">
        <v>70.0</v>
      </c>
      <c r="B78" s="338">
        <v>800070.0</v>
      </c>
      <c r="C78" s="339" t="s">
        <v>1609</v>
      </c>
      <c r="D78" s="340" t="s">
        <v>73</v>
      </c>
      <c r="E78" s="335">
        <v>25000.0</v>
      </c>
      <c r="F78" s="347">
        <v>25000.0</v>
      </c>
      <c r="G78" s="347">
        <f t="shared" si="4"/>
        <v>0</v>
      </c>
      <c r="H78" s="230" t="s">
        <v>1610</v>
      </c>
      <c r="I78" s="230" t="s">
        <v>7559</v>
      </c>
      <c r="J78" s="331" t="b">
        <v>1</v>
      </c>
      <c r="K78" s="331" t="b">
        <v>1</v>
      </c>
      <c r="L78" s="331" t="b">
        <v>1</v>
      </c>
      <c r="M78" s="331" t="b">
        <v>0</v>
      </c>
      <c r="N78" s="331" t="b">
        <v>1</v>
      </c>
      <c r="O78" s="331" t="b">
        <v>1</v>
      </c>
      <c r="P78" s="488" t="s">
        <v>73</v>
      </c>
      <c r="Q78" s="474"/>
      <c r="R78" s="474"/>
      <c r="S78" s="498" t="s">
        <v>73</v>
      </c>
      <c r="T78" s="495" t="s">
        <v>73</v>
      </c>
      <c r="U78" s="495" t="s">
        <v>73</v>
      </c>
      <c r="V78" s="495" t="s">
        <v>73</v>
      </c>
      <c r="W78" s="495" t="s">
        <v>73</v>
      </c>
      <c r="X78" s="495" t="s">
        <v>73</v>
      </c>
      <c r="Y78" s="496" t="s">
        <v>73</v>
      </c>
      <c r="Z78" s="496" t="s">
        <v>73</v>
      </c>
      <c r="AA78" s="496" t="s">
        <v>73</v>
      </c>
      <c r="AB78" s="496" t="s">
        <v>73</v>
      </c>
      <c r="AC78" s="496" t="s">
        <v>73</v>
      </c>
    </row>
    <row r="79">
      <c r="A79" s="128">
        <v>71.0</v>
      </c>
      <c r="B79" s="128">
        <v>800071.0</v>
      </c>
      <c r="C79" s="242" t="s">
        <v>2193</v>
      </c>
      <c r="D79" s="340" t="s">
        <v>73</v>
      </c>
      <c r="E79" s="469">
        <v>6000.0</v>
      </c>
      <c r="F79" s="470">
        <v>6000.0</v>
      </c>
      <c r="G79" s="470">
        <f t="shared" si="4"/>
        <v>0</v>
      </c>
      <c r="H79" s="228" t="s">
        <v>915</v>
      </c>
      <c r="I79" s="228" t="s">
        <v>7562</v>
      </c>
      <c r="J79" s="432" t="b">
        <v>1</v>
      </c>
      <c r="K79" s="432" t="b">
        <v>1</v>
      </c>
      <c r="L79" s="432" t="b">
        <v>1</v>
      </c>
      <c r="M79" s="432" t="b">
        <v>1</v>
      </c>
      <c r="N79" s="432" t="b">
        <v>1</v>
      </c>
      <c r="O79" s="432" t="b">
        <v>1</v>
      </c>
      <c r="P79" s="432" t="b">
        <v>0</v>
      </c>
      <c r="Q79" s="432" t="b">
        <v>0</v>
      </c>
      <c r="R79" s="432" t="b">
        <v>0</v>
      </c>
      <c r="S79" s="497" t="b">
        <v>0</v>
      </c>
      <c r="T79" s="492" t="b">
        <v>0</v>
      </c>
      <c r="U79" s="492" t="s">
        <v>73</v>
      </c>
      <c r="V79" s="492" t="s">
        <v>73</v>
      </c>
      <c r="W79" s="492" t="s">
        <v>73</v>
      </c>
      <c r="X79" s="492" t="s">
        <v>73</v>
      </c>
      <c r="Y79" s="493" t="s">
        <v>73</v>
      </c>
      <c r="Z79" s="493" t="s">
        <v>73</v>
      </c>
      <c r="AA79" s="493" t="s">
        <v>73</v>
      </c>
      <c r="AB79" s="493" t="s">
        <v>73</v>
      </c>
      <c r="AC79" s="493" t="s">
        <v>73</v>
      </c>
    </row>
    <row r="80">
      <c r="A80" s="128">
        <v>72.0</v>
      </c>
      <c r="B80" s="128">
        <v>800072.0</v>
      </c>
      <c r="C80" s="242" t="s">
        <v>1565</v>
      </c>
      <c r="D80" s="472" t="s">
        <v>73</v>
      </c>
      <c r="E80" s="335">
        <v>10000.0</v>
      </c>
      <c r="F80" s="347">
        <v>10000.0</v>
      </c>
      <c r="G80" s="347">
        <f t="shared" si="4"/>
        <v>0</v>
      </c>
      <c r="H80" s="230" t="s">
        <v>271</v>
      </c>
      <c r="I80" s="230" t="s">
        <v>3511</v>
      </c>
      <c r="J80" s="331" t="b">
        <v>1</v>
      </c>
      <c r="K80" s="331" t="b">
        <v>0</v>
      </c>
      <c r="L80" s="331" t="b">
        <v>1</v>
      </c>
      <c r="M80" s="331" t="b">
        <v>1</v>
      </c>
      <c r="N80" s="331" t="b">
        <v>1</v>
      </c>
      <c r="O80" s="331" t="b">
        <v>1</v>
      </c>
      <c r="P80" s="488" t="s">
        <v>73</v>
      </c>
      <c r="Q80" s="474"/>
      <c r="R80" s="474"/>
      <c r="S80" s="498" t="s">
        <v>73</v>
      </c>
      <c r="T80" s="495" t="s">
        <v>73</v>
      </c>
      <c r="U80" s="495" t="s">
        <v>73</v>
      </c>
      <c r="V80" s="495" t="s">
        <v>73</v>
      </c>
      <c r="W80" s="495" t="s">
        <v>73</v>
      </c>
      <c r="X80" s="495" t="s">
        <v>73</v>
      </c>
      <c r="Y80" s="496" t="s">
        <v>73</v>
      </c>
      <c r="Z80" s="496" t="s">
        <v>73</v>
      </c>
      <c r="AA80" s="496" t="s">
        <v>73</v>
      </c>
      <c r="AB80" s="496" t="s">
        <v>73</v>
      </c>
      <c r="AC80" s="496" t="s">
        <v>73</v>
      </c>
    </row>
    <row r="81">
      <c r="A81" s="338">
        <v>73.0</v>
      </c>
      <c r="B81" s="338">
        <v>800073.0</v>
      </c>
      <c r="C81" s="339" t="s">
        <v>1624</v>
      </c>
      <c r="D81" s="472" t="s">
        <v>73</v>
      </c>
      <c r="E81" s="469">
        <v>20000.0</v>
      </c>
      <c r="F81" s="470">
        <v>20000.0</v>
      </c>
      <c r="G81" s="470">
        <f t="shared" si="4"/>
        <v>0</v>
      </c>
      <c r="H81" s="228" t="s">
        <v>1610</v>
      </c>
      <c r="I81" s="228" t="s">
        <v>7565</v>
      </c>
      <c r="J81" s="432" t="b">
        <v>1</v>
      </c>
      <c r="K81" s="432" t="b">
        <v>1</v>
      </c>
      <c r="L81" s="432" t="b">
        <v>1</v>
      </c>
      <c r="M81" s="432" t="b">
        <v>0</v>
      </c>
      <c r="N81" s="432" t="b">
        <v>1</v>
      </c>
      <c r="O81" s="432" t="b">
        <v>1</v>
      </c>
      <c r="P81" s="488" t="s">
        <v>73</v>
      </c>
      <c r="Q81" s="474"/>
      <c r="R81" s="474"/>
      <c r="S81" s="497" t="s">
        <v>73</v>
      </c>
      <c r="T81" s="492" t="s">
        <v>73</v>
      </c>
      <c r="U81" s="492" t="s">
        <v>73</v>
      </c>
      <c r="V81" s="492" t="s">
        <v>73</v>
      </c>
      <c r="W81" s="492" t="s">
        <v>73</v>
      </c>
      <c r="X81" s="492" t="s">
        <v>73</v>
      </c>
      <c r="Y81" s="493" t="s">
        <v>73</v>
      </c>
      <c r="Z81" s="493" t="s">
        <v>73</v>
      </c>
      <c r="AA81" s="493" t="s">
        <v>73</v>
      </c>
      <c r="AB81" s="493" t="s">
        <v>73</v>
      </c>
      <c r="AC81" s="493" t="s">
        <v>73</v>
      </c>
    </row>
    <row r="82">
      <c r="A82" s="128">
        <v>74.0</v>
      </c>
      <c r="B82" s="128">
        <v>800074.0</v>
      </c>
      <c r="C82" s="242" t="s">
        <v>1808</v>
      </c>
      <c r="D82" s="340" t="s">
        <v>73</v>
      </c>
      <c r="E82" s="335">
        <v>24150.0</v>
      </c>
      <c r="F82" s="347">
        <v>24150.0</v>
      </c>
      <c r="G82" s="347">
        <f t="shared" si="4"/>
        <v>0</v>
      </c>
      <c r="H82" s="230" t="s">
        <v>1809</v>
      </c>
      <c r="I82" s="230" t="s">
        <v>7561</v>
      </c>
      <c r="J82" s="331" t="b">
        <v>1</v>
      </c>
      <c r="K82" s="331" t="b">
        <v>1</v>
      </c>
      <c r="L82" s="331" t="b">
        <v>1</v>
      </c>
      <c r="M82" s="331" t="b">
        <v>1</v>
      </c>
      <c r="N82" s="331" t="b">
        <v>1</v>
      </c>
      <c r="O82" s="331" t="b">
        <v>1</v>
      </c>
      <c r="P82" s="331" t="b">
        <v>0</v>
      </c>
      <c r="Q82" s="331" t="b">
        <v>0</v>
      </c>
      <c r="R82" s="488" t="s">
        <v>73</v>
      </c>
      <c r="S82" s="498" t="s">
        <v>73</v>
      </c>
      <c r="T82" s="495" t="s">
        <v>73</v>
      </c>
      <c r="U82" s="495" t="s">
        <v>73</v>
      </c>
      <c r="V82" s="495" t="s">
        <v>73</v>
      </c>
      <c r="W82" s="495" t="s">
        <v>73</v>
      </c>
      <c r="X82" s="495" t="s">
        <v>73</v>
      </c>
      <c r="Y82" s="496" t="s">
        <v>73</v>
      </c>
      <c r="Z82" s="496" t="s">
        <v>73</v>
      </c>
      <c r="AA82" s="496" t="s">
        <v>73</v>
      </c>
      <c r="AB82" s="496" t="s">
        <v>73</v>
      </c>
      <c r="AC82" s="496" t="s">
        <v>73</v>
      </c>
    </row>
    <row r="83">
      <c r="A83" s="338">
        <v>75.0</v>
      </c>
      <c r="B83" s="338">
        <v>800075.0</v>
      </c>
      <c r="C83" s="339" t="s">
        <v>1443</v>
      </c>
      <c r="D83" s="340" t="s">
        <v>73</v>
      </c>
      <c r="E83" s="469">
        <v>9000.0</v>
      </c>
      <c r="F83" s="470">
        <v>9000.0</v>
      </c>
      <c r="G83" s="470">
        <f t="shared" si="4"/>
        <v>0</v>
      </c>
      <c r="H83" s="228" t="s">
        <v>1444</v>
      </c>
      <c r="I83" s="228" t="s">
        <v>7565</v>
      </c>
      <c r="J83" s="432" t="b">
        <v>1</v>
      </c>
      <c r="K83" s="432" t="b">
        <v>1</v>
      </c>
      <c r="L83" s="432" t="b">
        <v>1</v>
      </c>
      <c r="M83" s="432" t="b">
        <v>1</v>
      </c>
      <c r="N83" s="432" t="b">
        <v>1</v>
      </c>
      <c r="O83" s="488" t="s">
        <v>73</v>
      </c>
      <c r="P83" s="474"/>
      <c r="Q83" s="474"/>
      <c r="R83" s="474"/>
      <c r="S83" s="497" t="s">
        <v>73</v>
      </c>
      <c r="T83" s="492" t="s">
        <v>73</v>
      </c>
      <c r="U83" s="492" t="s">
        <v>73</v>
      </c>
      <c r="V83" s="492" t="s">
        <v>73</v>
      </c>
      <c r="W83" s="492" t="s">
        <v>73</v>
      </c>
      <c r="X83" s="492" t="s">
        <v>73</v>
      </c>
      <c r="Y83" s="493" t="s">
        <v>73</v>
      </c>
      <c r="Z83" s="493" t="s">
        <v>73</v>
      </c>
      <c r="AA83" s="493" t="s">
        <v>73</v>
      </c>
      <c r="AB83" s="493" t="s">
        <v>73</v>
      </c>
      <c r="AC83" s="493" t="s">
        <v>73</v>
      </c>
    </row>
    <row r="84">
      <c r="A84" s="338">
        <v>76.0</v>
      </c>
      <c r="B84" s="338">
        <v>800076.0</v>
      </c>
      <c r="C84" s="339" t="s">
        <v>1426</v>
      </c>
      <c r="D84" s="340" t="s">
        <v>73</v>
      </c>
      <c r="E84" s="335">
        <v>21100.0</v>
      </c>
      <c r="F84" s="347">
        <v>21100.0</v>
      </c>
      <c r="G84" s="347">
        <f t="shared" si="4"/>
        <v>0</v>
      </c>
      <c r="H84" s="230" t="s">
        <v>533</v>
      </c>
      <c r="I84" s="230" t="s">
        <v>7556</v>
      </c>
      <c r="J84" s="331" t="b">
        <v>0</v>
      </c>
      <c r="K84" s="331" t="b">
        <v>1</v>
      </c>
      <c r="L84" s="331" t="b">
        <v>1</v>
      </c>
      <c r="M84" s="331" t="b">
        <v>1</v>
      </c>
      <c r="N84" s="331" t="b">
        <v>0</v>
      </c>
      <c r="O84" s="488" t="s">
        <v>73</v>
      </c>
      <c r="P84" s="474"/>
      <c r="Q84" s="474"/>
      <c r="R84" s="474"/>
      <c r="S84" s="498" t="s">
        <v>73</v>
      </c>
      <c r="T84" s="495" t="s">
        <v>73</v>
      </c>
      <c r="U84" s="495" t="s">
        <v>73</v>
      </c>
      <c r="V84" s="495" t="s">
        <v>73</v>
      </c>
      <c r="W84" s="495" t="s">
        <v>73</v>
      </c>
      <c r="X84" s="495" t="s">
        <v>73</v>
      </c>
      <c r="Y84" s="496" t="s">
        <v>73</v>
      </c>
      <c r="Z84" s="496" t="s">
        <v>73</v>
      </c>
      <c r="AA84" s="496" t="s">
        <v>73</v>
      </c>
      <c r="AB84" s="496" t="s">
        <v>73</v>
      </c>
      <c r="AC84" s="496" t="s">
        <v>73</v>
      </c>
    </row>
    <row r="85">
      <c r="A85" s="338">
        <v>77.0</v>
      </c>
      <c r="B85" s="338">
        <v>800077.0</v>
      </c>
      <c r="C85" s="339" t="s">
        <v>2798</v>
      </c>
      <c r="D85" s="340" t="s">
        <v>73</v>
      </c>
      <c r="E85" s="469">
        <v>9780.0</v>
      </c>
      <c r="F85" s="470">
        <v>9780.0</v>
      </c>
      <c r="G85" s="470">
        <f t="shared" si="4"/>
        <v>0</v>
      </c>
      <c r="H85" s="228" t="s">
        <v>2799</v>
      </c>
      <c r="I85" s="228" t="s">
        <v>7559</v>
      </c>
      <c r="J85" s="432" t="b">
        <v>1</v>
      </c>
      <c r="K85" s="432" t="b">
        <v>1</v>
      </c>
      <c r="L85" s="432" t="b">
        <v>1</v>
      </c>
      <c r="M85" s="432" t="b">
        <v>1</v>
      </c>
      <c r="N85" s="432" t="b">
        <v>1</v>
      </c>
      <c r="O85" s="432" t="b">
        <v>1</v>
      </c>
      <c r="P85" s="432" t="b">
        <v>1</v>
      </c>
      <c r="Q85" s="432" t="b">
        <v>1</v>
      </c>
      <c r="R85" s="432" t="b">
        <v>1</v>
      </c>
      <c r="S85" s="497" t="b">
        <v>1</v>
      </c>
      <c r="T85" s="492" t="b">
        <v>1</v>
      </c>
      <c r="U85" s="492" t="b">
        <v>0</v>
      </c>
      <c r="V85" s="492" t="b">
        <v>0</v>
      </c>
      <c r="W85" s="492" t="b">
        <v>0</v>
      </c>
      <c r="X85" s="492" t="b">
        <v>0</v>
      </c>
      <c r="Y85" s="493" t="s">
        <v>73</v>
      </c>
      <c r="Z85" s="493" t="s">
        <v>73</v>
      </c>
      <c r="AA85" s="493" t="s">
        <v>73</v>
      </c>
      <c r="AB85" s="493" t="s">
        <v>73</v>
      </c>
      <c r="AC85" s="493" t="s">
        <v>73</v>
      </c>
    </row>
    <row r="86">
      <c r="A86" s="338">
        <v>78.0</v>
      </c>
      <c r="B86" s="338">
        <v>800078.0</v>
      </c>
      <c r="C86" s="339" t="s">
        <v>3165</v>
      </c>
      <c r="D86" s="340" t="s">
        <v>73</v>
      </c>
      <c r="E86" s="335">
        <v>28000.0</v>
      </c>
      <c r="F86" s="486">
        <v>28000.0</v>
      </c>
      <c r="G86" s="347">
        <f t="shared" si="4"/>
        <v>0</v>
      </c>
      <c r="H86" s="230" t="s">
        <v>1343</v>
      </c>
      <c r="I86" s="230" t="s">
        <v>7559</v>
      </c>
      <c r="J86" s="331" t="b">
        <v>1</v>
      </c>
      <c r="K86" s="331" t="b">
        <v>1</v>
      </c>
      <c r="L86" s="331" t="b">
        <v>1</v>
      </c>
      <c r="M86" s="331" t="b">
        <v>1</v>
      </c>
      <c r="N86" s="331" t="b">
        <v>1</v>
      </c>
      <c r="O86" s="331" t="b">
        <v>1</v>
      </c>
      <c r="P86" s="331" t="b">
        <v>1</v>
      </c>
      <c r="Q86" s="331" t="b">
        <v>0</v>
      </c>
      <c r="R86" s="331" t="b">
        <v>0</v>
      </c>
      <c r="S86" s="498" t="b">
        <v>0</v>
      </c>
      <c r="T86" s="495" t="b">
        <v>0</v>
      </c>
      <c r="U86" s="495" t="b">
        <v>0</v>
      </c>
      <c r="V86" s="495" t="b">
        <v>0</v>
      </c>
      <c r="W86" s="495" t="b">
        <v>0</v>
      </c>
      <c r="X86" s="495" t="b">
        <v>0</v>
      </c>
      <c r="Y86" s="496" t="b">
        <v>0</v>
      </c>
      <c r="Z86" s="496" t="b">
        <v>0</v>
      </c>
      <c r="AA86" s="496" t="b">
        <v>0</v>
      </c>
      <c r="AB86" s="488" t="s">
        <v>73</v>
      </c>
      <c r="AC86" s="496" t="s">
        <v>73</v>
      </c>
    </row>
    <row r="87">
      <c r="A87" s="338">
        <v>79.0</v>
      </c>
      <c r="B87" s="338">
        <v>800079.0</v>
      </c>
      <c r="C87" s="339" t="s">
        <v>3291</v>
      </c>
      <c r="D87" s="340" t="s">
        <v>73</v>
      </c>
      <c r="E87" s="469">
        <v>8500.0</v>
      </c>
      <c r="F87" s="487">
        <v>8500.0</v>
      </c>
      <c r="G87" s="470">
        <f t="shared" si="4"/>
        <v>0</v>
      </c>
      <c r="H87" s="228" t="s">
        <v>478</v>
      </c>
      <c r="I87" s="228" t="s">
        <v>7550</v>
      </c>
      <c r="J87" s="432" t="b">
        <v>0</v>
      </c>
      <c r="K87" s="432" t="b">
        <v>1</v>
      </c>
      <c r="L87" s="432" t="b">
        <v>0</v>
      </c>
      <c r="M87" s="432" t="b">
        <v>1</v>
      </c>
      <c r="N87" s="432" t="b">
        <v>1</v>
      </c>
      <c r="O87" s="432" t="b">
        <v>1</v>
      </c>
      <c r="P87" s="432" t="b">
        <v>1</v>
      </c>
      <c r="Q87" s="432" t="b">
        <v>1</v>
      </c>
      <c r="R87" s="432" t="b">
        <v>1</v>
      </c>
      <c r="S87" s="497" t="b">
        <v>0</v>
      </c>
      <c r="T87" s="492" t="b">
        <v>1</v>
      </c>
      <c r="U87" s="492" t="b">
        <v>1</v>
      </c>
      <c r="V87" s="492" t="b">
        <v>0</v>
      </c>
      <c r="W87" s="492" t="b">
        <v>0</v>
      </c>
      <c r="X87" s="492" t="b">
        <v>0</v>
      </c>
      <c r="Y87" s="493" t="b">
        <v>0</v>
      </c>
      <c r="Z87" s="493" t="b">
        <v>0</v>
      </c>
      <c r="AA87" s="493" t="b">
        <v>0</v>
      </c>
      <c r="AB87" s="493" t="b">
        <v>0</v>
      </c>
      <c r="AC87" s="493" t="s">
        <v>73</v>
      </c>
    </row>
    <row r="88">
      <c r="A88" s="338">
        <v>80.0</v>
      </c>
      <c r="B88" s="338">
        <v>800080.0</v>
      </c>
      <c r="C88" s="344" t="s">
        <v>5465</v>
      </c>
      <c r="D88" s="312" t="s">
        <v>4642</v>
      </c>
      <c r="E88" s="335">
        <v>7100.0</v>
      </c>
      <c r="F88" s="347">
        <v>4733.0</v>
      </c>
      <c r="G88" s="347">
        <f t="shared" si="4"/>
        <v>2367</v>
      </c>
      <c r="H88" s="230" t="s">
        <v>5466</v>
      </c>
      <c r="I88" s="230" t="s">
        <v>7566</v>
      </c>
      <c r="J88" s="331" t="b">
        <v>1</v>
      </c>
      <c r="K88" s="331" t="b">
        <v>1</v>
      </c>
      <c r="L88" s="331" t="b">
        <v>1</v>
      </c>
      <c r="M88" s="331" t="b">
        <v>0</v>
      </c>
      <c r="N88" s="331" t="b">
        <v>0</v>
      </c>
      <c r="O88" s="331" t="b">
        <v>0</v>
      </c>
      <c r="P88" s="331" t="b">
        <v>0</v>
      </c>
      <c r="Q88" s="331" t="b">
        <v>0</v>
      </c>
      <c r="R88" s="331" t="b">
        <v>0</v>
      </c>
      <c r="S88" s="498" t="b">
        <v>0</v>
      </c>
      <c r="T88" s="495" t="b">
        <v>0</v>
      </c>
      <c r="U88" s="495" t="b">
        <v>0</v>
      </c>
      <c r="V88" s="495" t="b">
        <v>0</v>
      </c>
      <c r="W88" s="495" t="b">
        <v>0</v>
      </c>
      <c r="X88" s="495" t="b">
        <v>0</v>
      </c>
      <c r="Y88" s="496" t="b">
        <v>0</v>
      </c>
      <c r="Z88" s="496" t="b">
        <v>0</v>
      </c>
      <c r="AA88" s="496" t="b">
        <v>0</v>
      </c>
      <c r="AB88" s="496" t="b">
        <v>0</v>
      </c>
      <c r="AC88" s="496" t="b">
        <v>0</v>
      </c>
    </row>
    <row r="89">
      <c r="A89" s="338">
        <v>81.0</v>
      </c>
      <c r="B89" s="338">
        <v>800081.0</v>
      </c>
      <c r="C89" s="339" t="s">
        <v>5467</v>
      </c>
      <c r="D89" s="312" t="s">
        <v>4642</v>
      </c>
      <c r="E89" s="469">
        <v>7100.0</v>
      </c>
      <c r="F89" s="470">
        <v>4733.0</v>
      </c>
      <c r="G89" s="470">
        <f t="shared" si="4"/>
        <v>2367</v>
      </c>
      <c r="H89" s="228" t="s">
        <v>5466</v>
      </c>
      <c r="I89" s="228" t="s">
        <v>7566</v>
      </c>
      <c r="J89" s="432" t="b">
        <v>1</v>
      </c>
      <c r="K89" s="432" t="b">
        <v>1</v>
      </c>
      <c r="L89" s="432" t="b">
        <v>1</v>
      </c>
      <c r="M89" s="432" t="b">
        <v>0</v>
      </c>
      <c r="N89" s="432" t="b">
        <v>0</v>
      </c>
      <c r="O89" s="432" t="b">
        <v>0</v>
      </c>
      <c r="P89" s="432" t="b">
        <v>0</v>
      </c>
      <c r="Q89" s="432" t="b">
        <v>0</v>
      </c>
      <c r="R89" s="432" t="b">
        <v>0</v>
      </c>
      <c r="S89" s="497" t="b">
        <v>0</v>
      </c>
      <c r="T89" s="492" t="b">
        <v>0</v>
      </c>
      <c r="U89" s="492" t="b">
        <v>0</v>
      </c>
      <c r="V89" s="492" t="b">
        <v>0</v>
      </c>
      <c r="W89" s="492" t="b">
        <v>0</v>
      </c>
      <c r="X89" s="492" t="b">
        <v>0</v>
      </c>
      <c r="Y89" s="493" t="b">
        <v>0</v>
      </c>
      <c r="Z89" s="493" t="b">
        <v>0</v>
      </c>
      <c r="AA89" s="493" t="b">
        <v>0</v>
      </c>
      <c r="AB89" s="493" t="b">
        <v>0</v>
      </c>
      <c r="AC89" s="493" t="b">
        <v>0</v>
      </c>
    </row>
    <row r="90">
      <c r="A90" s="338">
        <v>82.0</v>
      </c>
      <c r="B90" s="338">
        <v>800082.0</v>
      </c>
      <c r="C90" s="339" t="s">
        <v>5468</v>
      </c>
      <c r="D90" s="312" t="s">
        <v>4642</v>
      </c>
      <c r="E90" s="335">
        <v>7100.0</v>
      </c>
      <c r="F90" s="347">
        <v>4057.0</v>
      </c>
      <c r="G90" s="347">
        <f t="shared" si="4"/>
        <v>3043</v>
      </c>
      <c r="H90" s="230" t="s">
        <v>5466</v>
      </c>
      <c r="I90" s="230" t="s">
        <v>7561</v>
      </c>
      <c r="J90" s="331" t="b">
        <v>1</v>
      </c>
      <c r="K90" s="331" t="b">
        <v>1</v>
      </c>
      <c r="L90" s="331" t="b">
        <v>1</v>
      </c>
      <c r="M90" s="331" t="b">
        <v>0</v>
      </c>
      <c r="N90" s="331" t="b">
        <v>0</v>
      </c>
      <c r="O90" s="331" t="b">
        <v>0</v>
      </c>
      <c r="P90" s="331" t="b">
        <v>0</v>
      </c>
      <c r="Q90" s="331" t="b">
        <v>0</v>
      </c>
      <c r="R90" s="331" t="b">
        <v>0</v>
      </c>
      <c r="S90" s="498" t="b">
        <v>0</v>
      </c>
      <c r="T90" s="495" t="b">
        <v>0</v>
      </c>
      <c r="U90" s="495" t="b">
        <v>0</v>
      </c>
      <c r="V90" s="495" t="b">
        <v>0</v>
      </c>
      <c r="W90" s="495" t="b">
        <v>0</v>
      </c>
      <c r="X90" s="495" t="b">
        <v>0</v>
      </c>
      <c r="Y90" s="496" t="b">
        <v>0</v>
      </c>
      <c r="Z90" s="496" t="b">
        <v>0</v>
      </c>
      <c r="AA90" s="496" t="b">
        <v>0</v>
      </c>
      <c r="AB90" s="496" t="b">
        <v>0</v>
      </c>
      <c r="AC90" s="496" t="b">
        <v>0</v>
      </c>
    </row>
    <row r="91">
      <c r="A91" s="338">
        <v>83.0</v>
      </c>
      <c r="B91" s="338">
        <v>800083.0</v>
      </c>
      <c r="C91" s="339" t="s">
        <v>4106</v>
      </c>
      <c r="D91" s="499" t="s">
        <v>73</v>
      </c>
      <c r="E91" s="469">
        <v>26400.0</v>
      </c>
      <c r="F91" s="469">
        <v>26400.0</v>
      </c>
      <c r="G91" s="470">
        <f t="shared" si="4"/>
        <v>0</v>
      </c>
      <c r="H91" s="228" t="s">
        <v>1154</v>
      </c>
      <c r="I91" s="228" t="s">
        <v>7556</v>
      </c>
      <c r="J91" s="432" t="b">
        <v>1</v>
      </c>
      <c r="K91" s="432" t="b">
        <v>1</v>
      </c>
      <c r="L91" s="432" t="b">
        <v>1</v>
      </c>
      <c r="M91" s="432" t="b">
        <v>1</v>
      </c>
      <c r="N91" s="432" t="b">
        <v>1</v>
      </c>
      <c r="O91" s="432" t="b">
        <v>1</v>
      </c>
      <c r="P91" s="432" t="b">
        <v>0</v>
      </c>
      <c r="Q91" s="432" t="b">
        <v>0</v>
      </c>
      <c r="R91" s="432" t="b">
        <v>0</v>
      </c>
      <c r="S91" s="497" t="b">
        <v>0</v>
      </c>
      <c r="T91" s="492" t="b">
        <v>0</v>
      </c>
      <c r="U91" s="492" t="b">
        <v>0</v>
      </c>
      <c r="V91" s="492" t="b">
        <v>0</v>
      </c>
      <c r="W91" s="492" t="b">
        <v>0</v>
      </c>
      <c r="X91" s="492" t="b">
        <v>0</v>
      </c>
      <c r="Y91" s="493" t="b">
        <v>0</v>
      </c>
      <c r="Z91" s="493" t="b">
        <v>0</v>
      </c>
      <c r="AA91" s="493" t="b">
        <v>0</v>
      </c>
      <c r="AB91" s="493" t="b">
        <v>0</v>
      </c>
      <c r="AC91" s="493" t="b">
        <v>0</v>
      </c>
    </row>
    <row r="92">
      <c r="A92" s="338">
        <v>84.0</v>
      </c>
      <c r="B92" s="338">
        <v>800084.0</v>
      </c>
      <c r="C92" s="339" t="s">
        <v>1727</v>
      </c>
      <c r="D92" s="340" t="s">
        <v>73</v>
      </c>
      <c r="E92" s="335">
        <v>980.0</v>
      </c>
      <c r="F92" s="347">
        <v>980.0</v>
      </c>
      <c r="G92" s="347">
        <f t="shared" si="4"/>
        <v>0</v>
      </c>
      <c r="H92" s="230" t="s">
        <v>1728</v>
      </c>
      <c r="I92" s="230" t="s">
        <v>7555</v>
      </c>
      <c r="J92" s="331" t="b">
        <v>1</v>
      </c>
      <c r="K92" s="331" t="b">
        <v>1</v>
      </c>
      <c r="L92" s="331" t="b">
        <v>1</v>
      </c>
      <c r="M92" s="331" t="b">
        <v>0</v>
      </c>
      <c r="N92" s="331" t="b">
        <v>0</v>
      </c>
      <c r="O92" s="331" t="b">
        <v>0</v>
      </c>
      <c r="P92" s="331" t="b">
        <v>0</v>
      </c>
      <c r="Q92" s="331" t="b">
        <v>0</v>
      </c>
      <c r="R92" s="488" t="s">
        <v>73</v>
      </c>
      <c r="S92" s="498" t="s">
        <v>73</v>
      </c>
      <c r="T92" s="495" t="s">
        <v>73</v>
      </c>
      <c r="U92" s="495" t="s">
        <v>73</v>
      </c>
      <c r="V92" s="495" t="s">
        <v>73</v>
      </c>
      <c r="W92" s="495" t="s">
        <v>73</v>
      </c>
      <c r="X92" s="495" t="s">
        <v>73</v>
      </c>
      <c r="Y92" s="496" t="s">
        <v>73</v>
      </c>
      <c r="Z92" s="496" t="s">
        <v>73</v>
      </c>
      <c r="AA92" s="496" t="s">
        <v>73</v>
      </c>
      <c r="AB92" s="496" t="s">
        <v>73</v>
      </c>
      <c r="AC92" s="496" t="s">
        <v>73</v>
      </c>
    </row>
    <row r="93">
      <c r="A93" s="338">
        <v>85.0</v>
      </c>
      <c r="B93" s="338">
        <v>800085.0</v>
      </c>
      <c r="C93" s="339" t="s">
        <v>3722</v>
      </c>
      <c r="D93" s="340" t="s">
        <v>73</v>
      </c>
      <c r="E93" s="469">
        <v>36000.0</v>
      </c>
      <c r="F93" s="469">
        <v>36000.0</v>
      </c>
      <c r="G93" s="470">
        <f t="shared" si="4"/>
        <v>0</v>
      </c>
      <c r="H93" s="228" t="s">
        <v>3723</v>
      </c>
      <c r="I93" s="228" t="s">
        <v>7548</v>
      </c>
      <c r="J93" s="432" t="b">
        <v>1</v>
      </c>
      <c r="K93" s="432" t="b">
        <v>1</v>
      </c>
      <c r="L93" s="432" t="b">
        <v>1</v>
      </c>
      <c r="M93" s="432" t="b">
        <v>1</v>
      </c>
      <c r="N93" s="432" t="b">
        <v>0</v>
      </c>
      <c r="O93" s="432" t="b">
        <v>0</v>
      </c>
      <c r="P93" s="432" t="b">
        <v>0</v>
      </c>
      <c r="Q93" s="432" t="b">
        <v>0</v>
      </c>
      <c r="R93" s="432" t="b">
        <v>0</v>
      </c>
      <c r="S93" s="497" t="b">
        <v>0</v>
      </c>
      <c r="T93" s="492" t="b">
        <v>0</v>
      </c>
      <c r="U93" s="492" t="b">
        <v>0</v>
      </c>
      <c r="V93" s="492" t="b">
        <v>0</v>
      </c>
      <c r="W93" s="492" t="b">
        <v>0</v>
      </c>
      <c r="X93" s="492" t="b">
        <v>0</v>
      </c>
      <c r="Y93" s="493" t="b">
        <v>0</v>
      </c>
      <c r="Z93" s="493" t="b">
        <v>0</v>
      </c>
      <c r="AA93" s="493" t="b">
        <v>0</v>
      </c>
      <c r="AB93" s="493" t="b">
        <v>0</v>
      </c>
      <c r="AC93" s="493" t="b">
        <v>0</v>
      </c>
    </row>
    <row r="94">
      <c r="A94" s="338">
        <v>86.0</v>
      </c>
      <c r="B94" s="338">
        <v>800086.0</v>
      </c>
      <c r="C94" s="339" t="s">
        <v>3578</v>
      </c>
      <c r="D94" s="499" t="s">
        <v>73</v>
      </c>
      <c r="E94" s="335">
        <v>44586.0</v>
      </c>
      <c r="F94" s="335">
        <v>44586.0</v>
      </c>
      <c r="G94" s="347">
        <f t="shared" si="4"/>
        <v>0</v>
      </c>
      <c r="H94" s="230" t="s">
        <v>3579</v>
      </c>
      <c r="I94" s="230" t="s">
        <v>7546</v>
      </c>
      <c r="J94" s="331" t="b">
        <v>1</v>
      </c>
      <c r="K94" s="331" t="b">
        <v>1</v>
      </c>
      <c r="L94" s="331" t="b">
        <v>1</v>
      </c>
      <c r="M94" s="331" t="b">
        <v>1</v>
      </c>
      <c r="N94" s="331" t="b">
        <v>1</v>
      </c>
      <c r="O94" s="331" t="b">
        <v>0</v>
      </c>
      <c r="P94" s="331" t="b">
        <v>0</v>
      </c>
      <c r="Q94" s="331" t="b">
        <v>0</v>
      </c>
      <c r="R94" s="331" t="b">
        <v>0</v>
      </c>
      <c r="S94" s="498" t="b">
        <v>0</v>
      </c>
      <c r="T94" s="495" t="b">
        <v>0</v>
      </c>
      <c r="U94" s="495" t="b">
        <v>0</v>
      </c>
      <c r="V94" s="495" t="b">
        <v>0</v>
      </c>
      <c r="W94" s="495" t="b">
        <v>0</v>
      </c>
      <c r="X94" s="495" t="b">
        <v>0</v>
      </c>
      <c r="Y94" s="496" t="b">
        <v>0</v>
      </c>
      <c r="Z94" s="496" t="b">
        <v>0</v>
      </c>
      <c r="AA94" s="496" t="b">
        <v>0</v>
      </c>
      <c r="AB94" s="496" t="b">
        <v>0</v>
      </c>
      <c r="AC94" s="496" t="b">
        <v>0</v>
      </c>
    </row>
    <row r="95">
      <c r="A95" s="338">
        <v>87.0</v>
      </c>
      <c r="B95" s="338">
        <v>800087.0</v>
      </c>
      <c r="C95" s="339" t="s">
        <v>1947</v>
      </c>
      <c r="D95" s="340" t="s">
        <v>73</v>
      </c>
      <c r="E95" s="469">
        <v>30000.0</v>
      </c>
      <c r="F95" s="470">
        <v>30000.0</v>
      </c>
      <c r="G95" s="470">
        <f t="shared" si="4"/>
        <v>0</v>
      </c>
      <c r="H95" s="228" t="s">
        <v>1013</v>
      </c>
      <c r="I95" s="228" t="s">
        <v>3511</v>
      </c>
      <c r="J95" s="432" t="b">
        <v>0</v>
      </c>
      <c r="K95" s="432" t="b">
        <v>0</v>
      </c>
      <c r="L95" s="432" t="b">
        <v>1</v>
      </c>
      <c r="M95" s="432" t="b">
        <v>1</v>
      </c>
      <c r="N95" s="432" t="b">
        <v>0</v>
      </c>
      <c r="O95" s="432" t="b">
        <v>0</v>
      </c>
      <c r="P95" s="432" t="b">
        <v>0</v>
      </c>
      <c r="Q95" s="432" t="b">
        <v>0</v>
      </c>
      <c r="R95" s="488" t="s">
        <v>73</v>
      </c>
      <c r="S95" s="497" t="s">
        <v>73</v>
      </c>
      <c r="T95" s="492" t="s">
        <v>73</v>
      </c>
      <c r="U95" s="492" t="s">
        <v>73</v>
      </c>
      <c r="V95" s="492" t="s">
        <v>73</v>
      </c>
      <c r="W95" s="492" t="s">
        <v>73</v>
      </c>
      <c r="X95" s="492" t="s">
        <v>73</v>
      </c>
      <c r="Y95" s="493" t="s">
        <v>73</v>
      </c>
      <c r="Z95" s="493" t="s">
        <v>73</v>
      </c>
      <c r="AA95" s="493" t="s">
        <v>73</v>
      </c>
      <c r="AB95" s="493" t="s">
        <v>73</v>
      </c>
      <c r="AC95" s="493" t="s">
        <v>73</v>
      </c>
    </row>
    <row r="96">
      <c r="A96" s="141">
        <v>88.0</v>
      </c>
      <c r="B96" s="141">
        <v>800088.0</v>
      </c>
      <c r="C96" s="205" t="s">
        <v>1007</v>
      </c>
      <c r="D96" s="340" t="s">
        <v>73</v>
      </c>
      <c r="E96" s="335">
        <v>8400.0</v>
      </c>
      <c r="F96" s="347">
        <v>8400.0</v>
      </c>
      <c r="G96" s="347">
        <f t="shared" si="4"/>
        <v>0</v>
      </c>
      <c r="H96" s="230" t="s">
        <v>1003</v>
      </c>
      <c r="I96" s="230" t="s">
        <v>7567</v>
      </c>
      <c r="J96" s="331" t="b">
        <v>1</v>
      </c>
      <c r="K96" s="331" t="b">
        <v>1</v>
      </c>
      <c r="L96" s="331" t="b">
        <v>1</v>
      </c>
      <c r="M96" s="488" t="s">
        <v>73</v>
      </c>
      <c r="N96" s="474"/>
      <c r="O96" s="474"/>
      <c r="P96" s="474"/>
      <c r="Q96" s="474"/>
      <c r="R96" s="474"/>
      <c r="S96" s="498" t="s">
        <v>73</v>
      </c>
      <c r="T96" s="495" t="s">
        <v>73</v>
      </c>
      <c r="U96" s="495" t="s">
        <v>73</v>
      </c>
      <c r="V96" s="495" t="s">
        <v>73</v>
      </c>
      <c r="W96" s="495" t="s">
        <v>73</v>
      </c>
      <c r="X96" s="495" t="s">
        <v>73</v>
      </c>
      <c r="Y96" s="496" t="s">
        <v>73</v>
      </c>
      <c r="Z96" s="496" t="s">
        <v>73</v>
      </c>
      <c r="AA96" s="496" t="s">
        <v>73</v>
      </c>
      <c r="AB96" s="496" t="s">
        <v>73</v>
      </c>
      <c r="AC96" s="496" t="s">
        <v>73</v>
      </c>
    </row>
    <row r="97">
      <c r="A97" s="338">
        <v>89.0</v>
      </c>
      <c r="B97" s="338">
        <v>800089.0</v>
      </c>
      <c r="C97" s="339" t="s">
        <v>1864</v>
      </c>
      <c r="D97" s="340" t="s">
        <v>73</v>
      </c>
      <c r="E97" s="469">
        <v>30000.0</v>
      </c>
      <c r="F97" s="470">
        <v>30000.0</v>
      </c>
      <c r="G97" s="470">
        <f t="shared" si="4"/>
        <v>0</v>
      </c>
      <c r="H97" s="228" t="s">
        <v>1865</v>
      </c>
      <c r="I97" s="228" t="s">
        <v>3511</v>
      </c>
      <c r="J97" s="432" t="b">
        <v>1</v>
      </c>
      <c r="K97" s="432" t="b">
        <v>1</v>
      </c>
      <c r="L97" s="432" t="b">
        <v>1</v>
      </c>
      <c r="M97" s="432" t="b">
        <v>1</v>
      </c>
      <c r="N97" s="432" t="b">
        <v>1</v>
      </c>
      <c r="O97" s="432" t="b">
        <v>1</v>
      </c>
      <c r="P97" s="432" t="b">
        <v>1</v>
      </c>
      <c r="Q97" s="432" t="b">
        <v>0</v>
      </c>
      <c r="R97" s="488" t="s">
        <v>73</v>
      </c>
      <c r="S97" s="497" t="s">
        <v>73</v>
      </c>
      <c r="T97" s="492" t="s">
        <v>73</v>
      </c>
      <c r="U97" s="492" t="s">
        <v>73</v>
      </c>
      <c r="V97" s="492" t="s">
        <v>73</v>
      </c>
      <c r="W97" s="492" t="s">
        <v>73</v>
      </c>
      <c r="X97" s="492" t="s">
        <v>73</v>
      </c>
      <c r="Y97" s="493" t="s">
        <v>73</v>
      </c>
      <c r="Z97" s="493" t="s">
        <v>73</v>
      </c>
      <c r="AA97" s="493" t="s">
        <v>73</v>
      </c>
      <c r="AB97" s="493" t="s">
        <v>73</v>
      </c>
      <c r="AC97" s="493" t="s">
        <v>73</v>
      </c>
    </row>
    <row r="98">
      <c r="A98" s="338">
        <v>90.0</v>
      </c>
      <c r="B98" s="338">
        <v>800090.0</v>
      </c>
      <c r="C98" s="339" t="s">
        <v>4676</v>
      </c>
      <c r="D98" s="312" t="s">
        <v>4642</v>
      </c>
      <c r="E98" s="335">
        <v>6988.0</v>
      </c>
      <c r="F98" s="347">
        <v>5435.0</v>
      </c>
      <c r="G98" s="347">
        <f t="shared" si="4"/>
        <v>1553</v>
      </c>
      <c r="H98" s="230" t="s">
        <v>4677</v>
      </c>
      <c r="I98" s="230" t="s">
        <v>7566</v>
      </c>
      <c r="J98" s="331" t="b">
        <v>1</v>
      </c>
      <c r="K98" s="331" t="b">
        <v>1</v>
      </c>
      <c r="L98" s="331" t="b">
        <v>1</v>
      </c>
      <c r="M98" s="331" t="b">
        <v>1</v>
      </c>
      <c r="N98" s="331" t="b">
        <v>0</v>
      </c>
      <c r="O98" s="331" t="b">
        <v>1</v>
      </c>
      <c r="P98" s="331" t="b">
        <v>1</v>
      </c>
      <c r="Q98" s="331" t="b">
        <v>0</v>
      </c>
      <c r="R98" s="331" t="b">
        <v>0</v>
      </c>
      <c r="S98" s="498" t="b">
        <v>0</v>
      </c>
      <c r="T98" s="495" t="b">
        <v>0</v>
      </c>
      <c r="U98" s="495" t="b">
        <v>0</v>
      </c>
      <c r="V98" s="495" t="b">
        <v>0</v>
      </c>
      <c r="W98" s="495" t="b">
        <v>0</v>
      </c>
      <c r="X98" s="495" t="b">
        <v>0</v>
      </c>
      <c r="Y98" s="496" t="b">
        <v>0</v>
      </c>
      <c r="Z98" s="496" t="b">
        <v>0</v>
      </c>
      <c r="AA98" s="496" t="b">
        <v>0</v>
      </c>
      <c r="AB98" s="496" t="b">
        <v>0</v>
      </c>
      <c r="AC98" s="496" t="b">
        <v>0</v>
      </c>
    </row>
    <row r="99">
      <c r="A99" s="128">
        <v>91.0</v>
      </c>
      <c r="B99" s="128">
        <v>800091.0</v>
      </c>
      <c r="C99" s="242" t="s">
        <v>1597</v>
      </c>
      <c r="D99" s="472" t="s">
        <v>73</v>
      </c>
      <c r="E99" s="469">
        <v>10000.0</v>
      </c>
      <c r="F99" s="470">
        <v>10000.0</v>
      </c>
      <c r="G99" s="470">
        <f t="shared" si="4"/>
        <v>0</v>
      </c>
      <c r="H99" s="228" t="s">
        <v>271</v>
      </c>
      <c r="I99" s="228" t="s">
        <v>3511</v>
      </c>
      <c r="J99" s="432" t="b">
        <v>1</v>
      </c>
      <c r="K99" s="432" t="b">
        <v>1</v>
      </c>
      <c r="L99" s="432" t="b">
        <v>1</v>
      </c>
      <c r="M99" s="432" t="b">
        <v>1</v>
      </c>
      <c r="N99" s="432" t="b">
        <v>1</v>
      </c>
      <c r="O99" s="432" t="b">
        <v>1</v>
      </c>
      <c r="P99" s="474" t="s">
        <v>73</v>
      </c>
      <c r="Q99" s="474"/>
      <c r="R99" s="474"/>
      <c r="S99" s="497" t="s">
        <v>73</v>
      </c>
      <c r="T99" s="492" t="s">
        <v>73</v>
      </c>
      <c r="U99" s="492" t="s">
        <v>73</v>
      </c>
      <c r="V99" s="492" t="s">
        <v>73</v>
      </c>
      <c r="W99" s="492" t="s">
        <v>73</v>
      </c>
      <c r="X99" s="492" t="s">
        <v>73</v>
      </c>
      <c r="Y99" s="493" t="s">
        <v>73</v>
      </c>
      <c r="Z99" s="493" t="s">
        <v>73</v>
      </c>
      <c r="AA99" s="493" t="s">
        <v>73</v>
      </c>
      <c r="AB99" s="493" t="s">
        <v>73</v>
      </c>
      <c r="AC99" s="493" t="s">
        <v>73</v>
      </c>
    </row>
    <row r="100">
      <c r="A100" s="475">
        <v>92.0</v>
      </c>
      <c r="B100" s="475">
        <v>800092.0</v>
      </c>
      <c r="C100" s="476" t="s">
        <v>2833</v>
      </c>
      <c r="D100" s="477" t="s">
        <v>73</v>
      </c>
      <c r="E100" s="335">
        <v>49032.0</v>
      </c>
      <c r="F100" s="335">
        <v>49032.0</v>
      </c>
      <c r="G100" s="347">
        <f t="shared" si="4"/>
        <v>0</v>
      </c>
      <c r="H100" s="230" t="s">
        <v>2834</v>
      </c>
      <c r="I100" s="230" t="s">
        <v>3511</v>
      </c>
      <c r="J100" s="331" t="b">
        <v>1</v>
      </c>
      <c r="K100" s="331" t="b">
        <v>1</v>
      </c>
      <c r="L100" s="331" t="b">
        <v>1</v>
      </c>
      <c r="M100" s="331" t="b">
        <v>1</v>
      </c>
      <c r="N100" s="331" t="b">
        <v>1</v>
      </c>
      <c r="O100" s="331" t="b">
        <v>1</v>
      </c>
      <c r="P100" s="331" t="b">
        <v>1</v>
      </c>
      <c r="Q100" s="331" t="b">
        <v>0</v>
      </c>
      <c r="R100" s="331" t="b">
        <v>1</v>
      </c>
      <c r="S100" s="498" t="b">
        <v>1</v>
      </c>
      <c r="T100" s="495" t="b">
        <v>0</v>
      </c>
      <c r="U100" s="495" t="b">
        <v>1</v>
      </c>
      <c r="V100" s="495" t="b">
        <v>0</v>
      </c>
      <c r="W100" s="495" t="b">
        <v>0</v>
      </c>
      <c r="X100" s="495" t="b">
        <v>0</v>
      </c>
      <c r="Y100" s="496" t="s">
        <v>73</v>
      </c>
      <c r="Z100" s="496" t="s">
        <v>73</v>
      </c>
      <c r="AA100" s="496" t="s">
        <v>73</v>
      </c>
      <c r="AB100" s="496" t="s">
        <v>73</v>
      </c>
      <c r="AC100" s="496" t="s">
        <v>73</v>
      </c>
    </row>
    <row r="101">
      <c r="A101" s="338">
        <v>93.0</v>
      </c>
      <c r="B101" s="338">
        <v>800093.0</v>
      </c>
      <c r="C101" s="339" t="s">
        <v>1223</v>
      </c>
      <c r="D101" s="340" t="s">
        <v>73</v>
      </c>
      <c r="E101" s="469">
        <v>19500.0</v>
      </c>
      <c r="F101" s="469">
        <v>19500.0</v>
      </c>
      <c r="G101" s="470">
        <f t="shared" si="4"/>
        <v>0</v>
      </c>
      <c r="H101" s="228" t="s">
        <v>387</v>
      </c>
      <c r="I101" s="228" t="s">
        <v>7559</v>
      </c>
      <c r="J101" s="432" t="b">
        <v>1</v>
      </c>
      <c r="K101" s="432" t="b">
        <v>1</v>
      </c>
      <c r="L101" s="432" t="b">
        <v>1</v>
      </c>
      <c r="M101" s="432" t="b">
        <v>1</v>
      </c>
      <c r="N101" s="488" t="s">
        <v>73</v>
      </c>
      <c r="O101" s="474"/>
      <c r="P101" s="474"/>
      <c r="Q101" s="474"/>
      <c r="R101" s="474"/>
      <c r="S101" s="497" t="s">
        <v>73</v>
      </c>
      <c r="T101" s="492" t="s">
        <v>73</v>
      </c>
      <c r="U101" s="492" t="s">
        <v>73</v>
      </c>
      <c r="V101" s="492" t="s">
        <v>73</v>
      </c>
      <c r="W101" s="492" t="s">
        <v>73</v>
      </c>
      <c r="X101" s="492" t="s">
        <v>73</v>
      </c>
      <c r="Y101" s="493" t="s">
        <v>73</v>
      </c>
      <c r="Z101" s="493" t="s">
        <v>73</v>
      </c>
      <c r="AA101" s="493" t="s">
        <v>73</v>
      </c>
      <c r="AB101" s="493" t="s">
        <v>73</v>
      </c>
      <c r="AC101" s="493" t="s">
        <v>73</v>
      </c>
    </row>
    <row r="102">
      <c r="A102" s="338">
        <v>94.0</v>
      </c>
      <c r="B102" s="338">
        <v>800094.0</v>
      </c>
      <c r="C102" s="339" t="s">
        <v>1321</v>
      </c>
      <c r="D102" s="340" t="s">
        <v>73</v>
      </c>
      <c r="E102" s="335">
        <v>10000.0</v>
      </c>
      <c r="F102" s="335">
        <v>10000.0</v>
      </c>
      <c r="G102" s="347">
        <f t="shared" si="4"/>
        <v>0</v>
      </c>
      <c r="H102" s="230" t="s">
        <v>1322</v>
      </c>
      <c r="I102" s="230" t="s">
        <v>7548</v>
      </c>
      <c r="J102" s="331" t="b">
        <v>1</v>
      </c>
      <c r="K102" s="331" t="b">
        <v>1</v>
      </c>
      <c r="L102" s="331" t="b">
        <v>1</v>
      </c>
      <c r="M102" s="331" t="b">
        <v>0</v>
      </c>
      <c r="N102" s="488" t="s">
        <v>73</v>
      </c>
      <c r="O102" s="474"/>
      <c r="P102" s="474"/>
      <c r="Q102" s="474"/>
      <c r="R102" s="474"/>
      <c r="S102" s="498" t="s">
        <v>73</v>
      </c>
      <c r="T102" s="495" t="s">
        <v>73</v>
      </c>
      <c r="U102" s="495" t="s">
        <v>73</v>
      </c>
      <c r="V102" s="495" t="s">
        <v>73</v>
      </c>
      <c r="W102" s="495" t="s">
        <v>73</v>
      </c>
      <c r="X102" s="495" t="s">
        <v>73</v>
      </c>
      <c r="Y102" s="496" t="s">
        <v>73</v>
      </c>
      <c r="Z102" s="496" t="s">
        <v>73</v>
      </c>
      <c r="AA102" s="496" t="s">
        <v>73</v>
      </c>
      <c r="AB102" s="496" t="s">
        <v>73</v>
      </c>
      <c r="AC102" s="496" t="s">
        <v>73</v>
      </c>
    </row>
    <row r="103">
      <c r="A103" s="338">
        <v>95.0</v>
      </c>
      <c r="B103" s="338">
        <v>800095.0</v>
      </c>
      <c r="C103" s="339" t="s">
        <v>5657</v>
      </c>
      <c r="D103" s="312" t="s">
        <v>4642</v>
      </c>
      <c r="E103" s="469">
        <v>3600.0</v>
      </c>
      <c r="F103" s="470">
        <v>2700.0</v>
      </c>
      <c r="G103" s="470">
        <f t="shared" si="4"/>
        <v>900</v>
      </c>
      <c r="H103" s="228" t="s">
        <v>5642</v>
      </c>
      <c r="I103" s="228" t="s">
        <v>7566</v>
      </c>
      <c r="J103" s="432" t="b">
        <v>1</v>
      </c>
      <c r="K103" s="432" t="b">
        <v>1</v>
      </c>
      <c r="L103" s="432" t="b">
        <v>1</v>
      </c>
      <c r="M103" s="432" t="b">
        <v>0</v>
      </c>
      <c r="N103" s="432" t="b">
        <v>0</v>
      </c>
      <c r="O103" s="432" t="b">
        <v>0</v>
      </c>
      <c r="P103" s="432" t="b">
        <v>0</v>
      </c>
      <c r="Q103" s="432" t="b">
        <v>0</v>
      </c>
      <c r="R103" s="432" t="b">
        <v>0</v>
      </c>
      <c r="S103" s="497" t="b">
        <v>0</v>
      </c>
      <c r="T103" s="492" t="b">
        <v>0</v>
      </c>
      <c r="U103" s="492" t="b">
        <v>0</v>
      </c>
      <c r="V103" s="492" t="b">
        <v>0</v>
      </c>
      <c r="W103" s="492" t="b">
        <v>0</v>
      </c>
      <c r="X103" s="492" t="b">
        <v>0</v>
      </c>
      <c r="Y103" s="493" t="b">
        <v>0</v>
      </c>
      <c r="Z103" s="493" t="b">
        <v>0</v>
      </c>
      <c r="AA103" s="493" t="b">
        <v>0</v>
      </c>
      <c r="AB103" s="493" t="b">
        <v>0</v>
      </c>
      <c r="AC103" s="493" t="b">
        <v>0</v>
      </c>
    </row>
    <row r="104">
      <c r="A104" s="338">
        <v>96.0</v>
      </c>
      <c r="B104" s="338">
        <v>800096.0</v>
      </c>
      <c r="C104" s="339" t="s">
        <v>2979</v>
      </c>
      <c r="D104" s="340" t="s">
        <v>73</v>
      </c>
      <c r="E104" s="335">
        <v>24600.0</v>
      </c>
      <c r="F104" s="335">
        <v>24600.0</v>
      </c>
      <c r="G104" s="347">
        <f t="shared" si="4"/>
        <v>0</v>
      </c>
      <c r="H104" s="230" t="s">
        <v>2980</v>
      </c>
      <c r="I104" s="230" t="s">
        <v>3511</v>
      </c>
      <c r="J104" s="331" t="b">
        <v>1</v>
      </c>
      <c r="K104" s="331" t="b">
        <v>1</v>
      </c>
      <c r="L104" s="331" t="b">
        <v>1</v>
      </c>
      <c r="M104" s="331" t="b">
        <v>1</v>
      </c>
      <c r="N104" s="331" t="b">
        <v>1</v>
      </c>
      <c r="O104" s="331" t="b">
        <v>1</v>
      </c>
      <c r="P104" s="331" t="b">
        <v>1</v>
      </c>
      <c r="Q104" s="331" t="b">
        <v>1</v>
      </c>
      <c r="R104" s="331" t="b">
        <v>1</v>
      </c>
      <c r="S104" s="498" t="b">
        <v>0</v>
      </c>
      <c r="T104" s="495" t="b">
        <v>1</v>
      </c>
      <c r="U104" s="495" t="b">
        <v>1</v>
      </c>
      <c r="V104" s="495" t="b">
        <v>1</v>
      </c>
      <c r="W104" s="495" t="b">
        <v>1</v>
      </c>
      <c r="X104" s="495" t="b">
        <v>1</v>
      </c>
      <c r="Y104" s="496" t="b">
        <v>0</v>
      </c>
      <c r="Z104" s="488" t="s">
        <v>73</v>
      </c>
      <c r="AA104" s="496" t="s">
        <v>73</v>
      </c>
      <c r="AB104" s="496" t="s">
        <v>73</v>
      </c>
      <c r="AC104" s="496" t="s">
        <v>73</v>
      </c>
    </row>
    <row r="105">
      <c r="A105" s="338">
        <v>97.0</v>
      </c>
      <c r="B105" s="338">
        <v>800097.0</v>
      </c>
      <c r="C105" s="339" t="s">
        <v>1338</v>
      </c>
      <c r="D105" s="340" t="s">
        <v>73</v>
      </c>
      <c r="E105" s="469">
        <v>128000.0</v>
      </c>
      <c r="F105" s="469">
        <v>128000.0</v>
      </c>
      <c r="G105" s="470">
        <f t="shared" si="4"/>
        <v>0</v>
      </c>
      <c r="H105" s="228" t="s">
        <v>1304</v>
      </c>
      <c r="I105" s="228" t="s">
        <v>7556</v>
      </c>
      <c r="J105" s="432" t="b">
        <v>1</v>
      </c>
      <c r="K105" s="432" t="b">
        <v>1</v>
      </c>
      <c r="L105" s="432" t="b">
        <v>1</v>
      </c>
      <c r="M105" s="432" t="b">
        <v>1</v>
      </c>
      <c r="N105" s="488" t="s">
        <v>73</v>
      </c>
      <c r="O105" s="474"/>
      <c r="P105" s="474"/>
      <c r="Q105" s="474"/>
      <c r="R105" s="474"/>
      <c r="S105" s="497" t="s">
        <v>73</v>
      </c>
      <c r="T105" s="492" t="s">
        <v>73</v>
      </c>
      <c r="U105" s="492" t="s">
        <v>73</v>
      </c>
      <c r="V105" s="492" t="s">
        <v>73</v>
      </c>
      <c r="W105" s="492" t="s">
        <v>73</v>
      </c>
      <c r="X105" s="492" t="s">
        <v>73</v>
      </c>
      <c r="Y105" s="493" t="s">
        <v>73</v>
      </c>
      <c r="Z105" s="493" t="s">
        <v>73</v>
      </c>
      <c r="AA105" s="493" t="s">
        <v>73</v>
      </c>
      <c r="AB105" s="493" t="s">
        <v>73</v>
      </c>
      <c r="AC105" s="493" t="s">
        <v>73</v>
      </c>
    </row>
    <row r="106">
      <c r="A106" s="338">
        <v>98.0</v>
      </c>
      <c r="B106" s="338">
        <v>800098.0</v>
      </c>
      <c r="C106" s="339" t="s">
        <v>1458</v>
      </c>
      <c r="D106" s="340" t="s">
        <v>73</v>
      </c>
      <c r="E106" s="335">
        <v>9300.0</v>
      </c>
      <c r="F106" s="347">
        <v>9300.0</v>
      </c>
      <c r="G106" s="347">
        <f t="shared" si="4"/>
        <v>0</v>
      </c>
      <c r="H106" s="230" t="s">
        <v>1454</v>
      </c>
      <c r="I106" s="230" t="s">
        <v>7562</v>
      </c>
      <c r="J106" s="331" t="b">
        <v>1</v>
      </c>
      <c r="K106" s="331" t="b">
        <v>1</v>
      </c>
      <c r="L106" s="331" t="b">
        <v>1</v>
      </c>
      <c r="M106" s="331" t="b">
        <v>1</v>
      </c>
      <c r="N106" s="331" t="b">
        <v>1</v>
      </c>
      <c r="O106" s="488" t="s">
        <v>73</v>
      </c>
      <c r="P106" s="474"/>
      <c r="Q106" s="474"/>
      <c r="R106" s="474"/>
      <c r="S106" s="498" t="s">
        <v>73</v>
      </c>
      <c r="T106" s="495" t="s">
        <v>73</v>
      </c>
      <c r="U106" s="495" t="s">
        <v>73</v>
      </c>
      <c r="V106" s="495" t="s">
        <v>73</v>
      </c>
      <c r="W106" s="495" t="s">
        <v>73</v>
      </c>
      <c r="X106" s="495" t="s">
        <v>73</v>
      </c>
      <c r="Y106" s="496" t="s">
        <v>73</v>
      </c>
      <c r="Z106" s="496" t="s">
        <v>73</v>
      </c>
      <c r="AA106" s="496" t="s">
        <v>73</v>
      </c>
      <c r="AB106" s="496" t="s">
        <v>73</v>
      </c>
      <c r="AC106" s="496" t="s">
        <v>73</v>
      </c>
    </row>
    <row r="107">
      <c r="A107" s="141">
        <v>99.0</v>
      </c>
      <c r="B107" s="141">
        <v>800099.0</v>
      </c>
      <c r="C107" s="205" t="s">
        <v>748</v>
      </c>
      <c r="D107" s="340" t="s">
        <v>73</v>
      </c>
      <c r="E107" s="469">
        <v>9800.0</v>
      </c>
      <c r="F107" s="470">
        <v>9800.0</v>
      </c>
      <c r="G107" s="470">
        <f t="shared" si="4"/>
        <v>0</v>
      </c>
      <c r="H107" s="228" t="s">
        <v>1231</v>
      </c>
      <c r="I107" s="228" t="s">
        <v>7565</v>
      </c>
      <c r="J107" s="432" t="b">
        <v>1</v>
      </c>
      <c r="K107" s="488" t="s">
        <v>73</v>
      </c>
      <c r="L107" s="474"/>
      <c r="M107" s="474"/>
      <c r="N107" s="474"/>
      <c r="O107" s="474"/>
      <c r="P107" s="474"/>
      <c r="Q107" s="474"/>
      <c r="R107" s="474"/>
      <c r="S107" s="497" t="s">
        <v>73</v>
      </c>
      <c r="T107" s="492" t="s">
        <v>73</v>
      </c>
      <c r="U107" s="492" t="s">
        <v>73</v>
      </c>
      <c r="V107" s="492" t="s">
        <v>73</v>
      </c>
      <c r="W107" s="492" t="s">
        <v>73</v>
      </c>
      <c r="X107" s="492" t="s">
        <v>73</v>
      </c>
      <c r="Y107" s="493" t="s">
        <v>73</v>
      </c>
      <c r="Z107" s="493" t="s">
        <v>73</v>
      </c>
      <c r="AA107" s="493" t="s">
        <v>73</v>
      </c>
      <c r="AB107" s="493" t="s">
        <v>73</v>
      </c>
      <c r="AC107" s="493" t="s">
        <v>73</v>
      </c>
    </row>
    <row r="108">
      <c r="A108" s="338">
        <v>100.0</v>
      </c>
      <c r="B108" s="338">
        <v>800100.0</v>
      </c>
      <c r="C108" s="339" t="s">
        <v>1533</v>
      </c>
      <c r="D108" s="340" t="s">
        <v>73</v>
      </c>
      <c r="E108" s="335">
        <v>37500.0</v>
      </c>
      <c r="F108" s="347">
        <v>37500.0</v>
      </c>
      <c r="G108" s="347">
        <f t="shared" si="4"/>
        <v>0</v>
      </c>
      <c r="H108" s="230" t="s">
        <v>1534</v>
      </c>
      <c r="I108" s="230" t="s">
        <v>3511</v>
      </c>
      <c r="J108" s="331" t="b">
        <v>1</v>
      </c>
      <c r="K108" s="331" t="b">
        <v>1</v>
      </c>
      <c r="L108" s="331" t="b">
        <v>1</v>
      </c>
      <c r="M108" s="331" t="b">
        <v>1</v>
      </c>
      <c r="N108" s="331" t="b">
        <v>1</v>
      </c>
      <c r="O108" s="331" t="b">
        <v>1</v>
      </c>
      <c r="P108" s="488" t="s">
        <v>73</v>
      </c>
      <c r="Q108" s="474"/>
      <c r="R108" s="474"/>
      <c r="S108" s="498" t="s">
        <v>73</v>
      </c>
      <c r="T108" s="495" t="s">
        <v>73</v>
      </c>
      <c r="U108" s="495" t="s">
        <v>73</v>
      </c>
      <c r="V108" s="495" t="s">
        <v>73</v>
      </c>
      <c r="W108" s="495" t="s">
        <v>73</v>
      </c>
      <c r="X108" s="495" t="s">
        <v>73</v>
      </c>
      <c r="Y108" s="496" t="s">
        <v>73</v>
      </c>
      <c r="Z108" s="496" t="s">
        <v>73</v>
      </c>
      <c r="AA108" s="496" t="s">
        <v>73</v>
      </c>
      <c r="AB108" s="496" t="s">
        <v>73</v>
      </c>
      <c r="AC108" s="496" t="s">
        <v>73</v>
      </c>
    </row>
    <row r="109">
      <c r="A109" s="338">
        <v>101.0</v>
      </c>
      <c r="B109" s="338">
        <v>800101.0</v>
      </c>
      <c r="C109" s="339" t="s">
        <v>3612</v>
      </c>
      <c r="D109" s="340" t="s">
        <v>73</v>
      </c>
      <c r="E109" s="469">
        <v>29540.0</v>
      </c>
      <c r="F109" s="469">
        <v>29540.0</v>
      </c>
      <c r="G109" s="470">
        <f t="shared" si="4"/>
        <v>0</v>
      </c>
      <c r="H109" s="228" t="s">
        <v>2504</v>
      </c>
      <c r="I109" s="228" t="s">
        <v>7548</v>
      </c>
      <c r="J109" s="432" t="b">
        <v>1</v>
      </c>
      <c r="K109" s="432" t="b">
        <v>1</v>
      </c>
      <c r="L109" s="432" t="b">
        <v>1</v>
      </c>
      <c r="M109" s="432" t="b">
        <v>0</v>
      </c>
      <c r="N109" s="432" t="b">
        <v>1</v>
      </c>
      <c r="O109" s="432" t="b">
        <v>1</v>
      </c>
      <c r="P109" s="432" t="b">
        <v>0</v>
      </c>
      <c r="Q109" s="432" t="b">
        <v>0</v>
      </c>
      <c r="R109" s="432" t="b">
        <v>0</v>
      </c>
      <c r="S109" s="497" t="b">
        <v>0</v>
      </c>
      <c r="T109" s="492" t="b">
        <v>0</v>
      </c>
      <c r="U109" s="492" t="b">
        <v>0</v>
      </c>
      <c r="V109" s="492" t="b">
        <v>0</v>
      </c>
      <c r="W109" s="492" t="b">
        <v>1</v>
      </c>
      <c r="X109" s="492" t="b">
        <v>1</v>
      </c>
      <c r="Y109" s="493" t="b">
        <v>0</v>
      </c>
      <c r="Z109" s="493" t="b">
        <v>1</v>
      </c>
      <c r="AA109" s="493" t="b">
        <v>0</v>
      </c>
      <c r="AB109" s="493" t="b">
        <v>0</v>
      </c>
      <c r="AC109" s="493" t="b">
        <v>0</v>
      </c>
    </row>
    <row r="110">
      <c r="A110" s="141">
        <v>102.0</v>
      </c>
      <c r="B110" s="141">
        <v>800102.0</v>
      </c>
      <c r="C110" s="205" t="s">
        <v>1149</v>
      </c>
      <c r="D110" s="340" t="s">
        <v>73</v>
      </c>
      <c r="E110" s="335">
        <v>24000.0</v>
      </c>
      <c r="F110" s="347">
        <v>24000.0</v>
      </c>
      <c r="G110" s="347">
        <f t="shared" si="4"/>
        <v>0</v>
      </c>
      <c r="H110" s="230" t="s">
        <v>738</v>
      </c>
      <c r="I110" s="230" t="s">
        <v>3511</v>
      </c>
      <c r="J110" s="331" t="b">
        <v>1</v>
      </c>
      <c r="K110" s="331" t="b">
        <v>1</v>
      </c>
      <c r="L110" s="331" t="b">
        <v>1</v>
      </c>
      <c r="M110" s="488" t="s">
        <v>73</v>
      </c>
      <c r="N110" s="474"/>
      <c r="O110" s="474"/>
      <c r="P110" s="474"/>
      <c r="Q110" s="474"/>
      <c r="R110" s="474"/>
      <c r="S110" s="498" t="s">
        <v>73</v>
      </c>
      <c r="T110" s="495" t="s">
        <v>73</v>
      </c>
      <c r="U110" s="495" t="s">
        <v>73</v>
      </c>
      <c r="V110" s="495" t="s">
        <v>73</v>
      </c>
      <c r="W110" s="495" t="s">
        <v>73</v>
      </c>
      <c r="X110" s="495" t="s">
        <v>73</v>
      </c>
      <c r="Y110" s="496" t="s">
        <v>73</v>
      </c>
      <c r="Z110" s="496" t="s">
        <v>73</v>
      </c>
      <c r="AA110" s="496" t="s">
        <v>73</v>
      </c>
      <c r="AB110" s="496" t="s">
        <v>73</v>
      </c>
      <c r="AC110" s="496" t="s">
        <v>73</v>
      </c>
    </row>
    <row r="111">
      <c r="A111" s="338">
        <v>103.0</v>
      </c>
      <c r="B111" s="338">
        <v>800103.0</v>
      </c>
      <c r="C111" s="339" t="s">
        <v>2016</v>
      </c>
      <c r="D111" s="340" t="s">
        <v>73</v>
      </c>
      <c r="E111" s="469">
        <v>5000.0</v>
      </c>
      <c r="F111" s="470">
        <v>5000.0</v>
      </c>
      <c r="G111" s="470">
        <f t="shared" si="4"/>
        <v>0</v>
      </c>
      <c r="H111" s="228" t="s">
        <v>2017</v>
      </c>
      <c r="I111" s="228" t="s">
        <v>7565</v>
      </c>
      <c r="J111" s="432" t="b">
        <v>1</v>
      </c>
      <c r="K111" s="432" t="b">
        <v>1</v>
      </c>
      <c r="L111" s="432" t="b">
        <v>1</v>
      </c>
      <c r="M111" s="432" t="b">
        <v>1</v>
      </c>
      <c r="N111" s="432" t="b">
        <v>0</v>
      </c>
      <c r="O111" s="432" t="b">
        <v>0</v>
      </c>
      <c r="P111" s="432" t="b">
        <v>0</v>
      </c>
      <c r="Q111" s="432" t="b">
        <v>0</v>
      </c>
      <c r="R111" s="432" t="b">
        <v>0</v>
      </c>
      <c r="S111" s="497" t="s">
        <v>73</v>
      </c>
      <c r="T111" s="492" t="s">
        <v>73</v>
      </c>
      <c r="U111" s="492" t="s">
        <v>73</v>
      </c>
      <c r="V111" s="492" t="s">
        <v>73</v>
      </c>
      <c r="W111" s="492" t="s">
        <v>73</v>
      </c>
      <c r="X111" s="492" t="s">
        <v>73</v>
      </c>
      <c r="Y111" s="493" t="s">
        <v>73</v>
      </c>
      <c r="Z111" s="493" t="s">
        <v>73</v>
      </c>
      <c r="AA111" s="493" t="s">
        <v>73</v>
      </c>
      <c r="AB111" s="493" t="s">
        <v>73</v>
      </c>
      <c r="AC111" s="493" t="s">
        <v>73</v>
      </c>
    </row>
    <row r="112">
      <c r="A112" s="128">
        <v>104.0</v>
      </c>
      <c r="B112" s="128">
        <v>800104.0</v>
      </c>
      <c r="C112" s="242" t="s">
        <v>796</v>
      </c>
      <c r="D112" s="472" t="s">
        <v>73</v>
      </c>
      <c r="E112" s="335">
        <v>41000.0</v>
      </c>
      <c r="F112" s="335">
        <v>41000.0</v>
      </c>
      <c r="G112" s="347">
        <f t="shared" si="4"/>
        <v>0</v>
      </c>
      <c r="H112" s="230" t="s">
        <v>1231</v>
      </c>
      <c r="I112" s="230" t="s">
        <v>3511</v>
      </c>
      <c r="J112" s="331" t="b">
        <v>1</v>
      </c>
      <c r="K112" s="331" t="b">
        <v>1</v>
      </c>
      <c r="L112" s="331" t="b">
        <v>0</v>
      </c>
      <c r="M112" s="331" t="b">
        <v>0</v>
      </c>
      <c r="N112" s="488" t="s">
        <v>73</v>
      </c>
      <c r="O112" s="474"/>
      <c r="P112" s="474"/>
      <c r="Q112" s="474"/>
      <c r="R112" s="474"/>
      <c r="S112" s="498" t="s">
        <v>73</v>
      </c>
      <c r="T112" s="495" t="s">
        <v>73</v>
      </c>
      <c r="U112" s="495" t="s">
        <v>73</v>
      </c>
      <c r="V112" s="495" t="s">
        <v>73</v>
      </c>
      <c r="W112" s="495" t="s">
        <v>73</v>
      </c>
      <c r="X112" s="495" t="s">
        <v>73</v>
      </c>
      <c r="Y112" s="496" t="s">
        <v>73</v>
      </c>
      <c r="Z112" s="496" t="s">
        <v>73</v>
      </c>
      <c r="AA112" s="496" t="s">
        <v>73</v>
      </c>
      <c r="AB112" s="496" t="s">
        <v>73</v>
      </c>
      <c r="AC112" s="496" t="s">
        <v>73</v>
      </c>
    </row>
    <row r="113">
      <c r="A113" s="128">
        <v>105.0</v>
      </c>
      <c r="B113" s="128">
        <v>800105.0</v>
      </c>
      <c r="C113" s="242" t="s">
        <v>1980</v>
      </c>
      <c r="D113" s="472" t="s">
        <v>73</v>
      </c>
      <c r="E113" s="469">
        <v>28000.0</v>
      </c>
      <c r="F113" s="470">
        <v>28000.0</v>
      </c>
      <c r="G113" s="470">
        <f t="shared" si="4"/>
        <v>0</v>
      </c>
      <c r="H113" s="228" t="s">
        <v>1343</v>
      </c>
      <c r="I113" s="228" t="s">
        <v>7548</v>
      </c>
      <c r="J113" s="432" t="b">
        <v>1</v>
      </c>
      <c r="K113" s="432" t="b">
        <v>1</v>
      </c>
      <c r="L113" s="432" t="b">
        <v>1</v>
      </c>
      <c r="M113" s="432" t="b">
        <v>1</v>
      </c>
      <c r="N113" s="432" t="b">
        <v>1</v>
      </c>
      <c r="O113" s="432" t="b">
        <v>1</v>
      </c>
      <c r="P113" s="432" t="b">
        <v>1</v>
      </c>
      <c r="Q113" s="432" t="b">
        <v>0</v>
      </c>
      <c r="R113" s="432" t="b">
        <v>0</v>
      </c>
      <c r="S113" s="497" t="s">
        <v>73</v>
      </c>
      <c r="T113" s="492" t="s">
        <v>73</v>
      </c>
      <c r="U113" s="492" t="s">
        <v>73</v>
      </c>
      <c r="V113" s="492" t="s">
        <v>73</v>
      </c>
      <c r="W113" s="492" t="s">
        <v>73</v>
      </c>
      <c r="X113" s="492" t="s">
        <v>73</v>
      </c>
      <c r="Y113" s="493" t="s">
        <v>73</v>
      </c>
      <c r="Z113" s="493" t="s">
        <v>73</v>
      </c>
      <c r="AA113" s="493" t="s">
        <v>73</v>
      </c>
      <c r="AB113" s="493" t="s">
        <v>73</v>
      </c>
      <c r="AC113" s="493" t="s">
        <v>73</v>
      </c>
    </row>
    <row r="114">
      <c r="A114" s="338">
        <v>106.0</v>
      </c>
      <c r="B114" s="338">
        <v>800106.0</v>
      </c>
      <c r="C114" s="339" t="s">
        <v>3495</v>
      </c>
      <c r="D114" s="472" t="s">
        <v>73</v>
      </c>
      <c r="E114" s="335">
        <v>49150.0</v>
      </c>
      <c r="F114" s="335">
        <v>49150.0</v>
      </c>
      <c r="G114" s="347">
        <f t="shared" si="4"/>
        <v>0</v>
      </c>
      <c r="H114" s="230" t="s">
        <v>1360</v>
      </c>
      <c r="I114" s="230" t="s">
        <v>7549</v>
      </c>
      <c r="J114" s="331" t="b">
        <v>1</v>
      </c>
      <c r="K114" s="331" t="b">
        <v>1</v>
      </c>
      <c r="L114" s="331" t="b">
        <v>1</v>
      </c>
      <c r="M114" s="331" t="b">
        <v>1</v>
      </c>
      <c r="N114" s="331" t="b">
        <v>1</v>
      </c>
      <c r="O114" s="331" t="b">
        <v>1</v>
      </c>
      <c r="P114" s="331" t="b">
        <v>1</v>
      </c>
      <c r="Q114" s="331" t="b">
        <v>1</v>
      </c>
      <c r="R114" s="331" t="b">
        <v>1</v>
      </c>
      <c r="S114" s="498" t="b">
        <v>1</v>
      </c>
      <c r="T114" s="495" t="b">
        <v>1</v>
      </c>
      <c r="U114" s="495" t="b">
        <v>0</v>
      </c>
      <c r="V114" s="495" t="b">
        <v>0</v>
      </c>
      <c r="W114" s="495" t="b">
        <v>0</v>
      </c>
      <c r="X114" s="495" t="b">
        <v>0</v>
      </c>
      <c r="Y114" s="496" t="b">
        <v>0</v>
      </c>
      <c r="Z114" s="496" t="b">
        <v>0</v>
      </c>
      <c r="AA114" s="496" t="b">
        <v>0</v>
      </c>
      <c r="AB114" s="496" t="b">
        <v>0</v>
      </c>
      <c r="AC114" s="496" t="b">
        <v>0</v>
      </c>
    </row>
    <row r="115">
      <c r="A115" s="128">
        <v>107.0</v>
      </c>
      <c r="B115" s="128">
        <v>800107.0</v>
      </c>
      <c r="C115" s="242" t="s">
        <v>2414</v>
      </c>
      <c r="D115" s="472" t="s">
        <v>73</v>
      </c>
      <c r="E115" s="469">
        <v>30000.0</v>
      </c>
      <c r="F115" s="470">
        <v>30000.0</v>
      </c>
      <c r="G115" s="470">
        <f t="shared" si="4"/>
        <v>0</v>
      </c>
      <c r="H115" s="228" t="s">
        <v>1013</v>
      </c>
      <c r="I115" s="228" t="s">
        <v>7557</v>
      </c>
      <c r="J115" s="432" t="b">
        <v>1</v>
      </c>
      <c r="K115" s="432" t="b">
        <v>0</v>
      </c>
      <c r="L115" s="432" t="b">
        <v>0</v>
      </c>
      <c r="M115" s="432" t="b">
        <v>0</v>
      </c>
      <c r="N115" s="432" t="b">
        <v>1</v>
      </c>
      <c r="O115" s="432" t="b">
        <v>0</v>
      </c>
      <c r="P115" s="432" t="b">
        <v>0</v>
      </c>
      <c r="Q115" s="432" t="b">
        <v>0</v>
      </c>
      <c r="R115" s="432" t="b">
        <v>0</v>
      </c>
      <c r="S115" s="497" t="b">
        <v>0</v>
      </c>
      <c r="T115" s="492" t="b">
        <v>0</v>
      </c>
      <c r="U115" s="492" t="b">
        <v>0</v>
      </c>
      <c r="V115" s="492" t="s">
        <v>73</v>
      </c>
      <c r="W115" s="492" t="s">
        <v>73</v>
      </c>
      <c r="X115" s="492" t="s">
        <v>73</v>
      </c>
      <c r="Y115" s="493" t="s">
        <v>73</v>
      </c>
      <c r="Z115" s="493" t="s">
        <v>73</v>
      </c>
      <c r="AA115" s="493" t="s">
        <v>73</v>
      </c>
      <c r="AB115" s="493" t="s">
        <v>73</v>
      </c>
      <c r="AC115" s="493" t="s">
        <v>73</v>
      </c>
    </row>
    <row r="116">
      <c r="A116" s="338">
        <v>108.0</v>
      </c>
      <c r="B116" s="338">
        <v>800108.0</v>
      </c>
      <c r="C116" s="339" t="s">
        <v>5351</v>
      </c>
      <c r="D116" s="312" t="s">
        <v>4642</v>
      </c>
      <c r="E116" s="335">
        <v>1000.0</v>
      </c>
      <c r="F116" s="347">
        <v>0.0</v>
      </c>
      <c r="G116" s="347">
        <f t="shared" si="4"/>
        <v>1000</v>
      </c>
      <c r="H116" s="230" t="s">
        <v>5352</v>
      </c>
      <c r="I116" s="230" t="s">
        <v>7549</v>
      </c>
      <c r="J116" s="331" t="b">
        <v>0</v>
      </c>
      <c r="K116" s="331" t="b">
        <v>0</v>
      </c>
      <c r="L116" s="331" t="b">
        <v>0</v>
      </c>
      <c r="M116" s="331" t="b">
        <v>0</v>
      </c>
      <c r="N116" s="331" t="b">
        <v>0</v>
      </c>
      <c r="O116" s="331" t="b">
        <v>0</v>
      </c>
      <c r="P116" s="331" t="b">
        <v>0</v>
      </c>
      <c r="Q116" s="331" t="b">
        <v>0</v>
      </c>
      <c r="R116" s="331" t="b">
        <v>0</v>
      </c>
      <c r="S116" s="498" t="b">
        <v>0</v>
      </c>
      <c r="T116" s="495" t="b">
        <v>0</v>
      </c>
      <c r="U116" s="495" t="b">
        <v>0</v>
      </c>
      <c r="V116" s="495" t="b">
        <v>0</v>
      </c>
      <c r="W116" s="495" t="b">
        <v>0</v>
      </c>
      <c r="X116" s="495" t="b">
        <v>0</v>
      </c>
      <c r="Y116" s="496" t="b">
        <v>0</v>
      </c>
      <c r="Z116" s="496" t="b">
        <v>0</v>
      </c>
      <c r="AA116" s="496" t="b">
        <v>0</v>
      </c>
      <c r="AB116" s="496" t="b">
        <v>0</v>
      </c>
      <c r="AC116" s="496" t="b">
        <v>0</v>
      </c>
    </row>
    <row r="117">
      <c r="A117" s="141">
        <v>109.0</v>
      </c>
      <c r="B117" s="141">
        <v>800109.0</v>
      </c>
      <c r="C117" s="205" t="s">
        <v>1159</v>
      </c>
      <c r="D117" s="340" t="s">
        <v>73</v>
      </c>
      <c r="E117" s="469">
        <v>13550.0</v>
      </c>
      <c r="F117" s="470">
        <v>13550.0</v>
      </c>
      <c r="G117" s="470">
        <f t="shared" si="4"/>
        <v>0</v>
      </c>
      <c r="H117" s="228" t="s">
        <v>150</v>
      </c>
      <c r="I117" s="228" t="s">
        <v>7559</v>
      </c>
      <c r="J117" s="432" t="b">
        <v>1</v>
      </c>
      <c r="K117" s="432" t="b">
        <v>1</v>
      </c>
      <c r="L117" s="432" t="b">
        <v>1</v>
      </c>
      <c r="M117" s="432" t="b">
        <v>1</v>
      </c>
      <c r="N117" s="488" t="s">
        <v>73</v>
      </c>
      <c r="O117" s="474"/>
      <c r="P117" s="474"/>
      <c r="Q117" s="474"/>
      <c r="R117" s="474"/>
      <c r="S117" s="497" t="s">
        <v>73</v>
      </c>
      <c r="T117" s="492" t="s">
        <v>73</v>
      </c>
      <c r="U117" s="492" t="s">
        <v>73</v>
      </c>
      <c r="V117" s="492" t="s">
        <v>73</v>
      </c>
      <c r="W117" s="492" t="s">
        <v>73</v>
      </c>
      <c r="X117" s="492" t="s">
        <v>73</v>
      </c>
      <c r="Y117" s="493" t="s">
        <v>73</v>
      </c>
      <c r="Z117" s="493" t="s">
        <v>73</v>
      </c>
      <c r="AA117" s="493" t="s">
        <v>73</v>
      </c>
      <c r="AB117" s="493" t="s">
        <v>73</v>
      </c>
      <c r="AC117" s="493" t="s">
        <v>73</v>
      </c>
    </row>
    <row r="118">
      <c r="A118" s="338">
        <v>110.0</v>
      </c>
      <c r="B118" s="338">
        <v>800110.0</v>
      </c>
      <c r="C118" s="339" t="s">
        <v>3024</v>
      </c>
      <c r="D118" s="340" t="s">
        <v>73</v>
      </c>
      <c r="E118" s="335">
        <v>20000.0</v>
      </c>
      <c r="F118" s="335">
        <v>20000.0</v>
      </c>
      <c r="G118" s="347">
        <f t="shared" si="4"/>
        <v>0</v>
      </c>
      <c r="H118" s="230" t="s">
        <v>1013</v>
      </c>
      <c r="I118" s="230" t="s">
        <v>7560</v>
      </c>
      <c r="J118" s="331" t="b">
        <v>1</v>
      </c>
      <c r="K118" s="331" t="b">
        <v>1</v>
      </c>
      <c r="L118" s="331" t="b">
        <v>1</v>
      </c>
      <c r="M118" s="331" t="b">
        <v>1</v>
      </c>
      <c r="N118" s="331" t="b">
        <v>0</v>
      </c>
      <c r="O118" s="331" t="b">
        <v>1</v>
      </c>
      <c r="P118" s="331" t="b">
        <v>1</v>
      </c>
      <c r="Q118" s="331" t="b">
        <v>1</v>
      </c>
      <c r="R118" s="331" t="b">
        <v>1</v>
      </c>
      <c r="S118" s="498" t="b">
        <v>1</v>
      </c>
      <c r="T118" s="495" t="b">
        <v>0</v>
      </c>
      <c r="U118" s="495" t="b">
        <v>1</v>
      </c>
      <c r="V118" s="495" t="b">
        <v>1</v>
      </c>
      <c r="W118" s="495" t="b">
        <v>1</v>
      </c>
      <c r="X118" s="495" t="b">
        <v>1</v>
      </c>
      <c r="Y118" s="496" t="b">
        <v>0</v>
      </c>
      <c r="Z118" s="496" t="b">
        <v>0</v>
      </c>
      <c r="AA118" s="496" t="s">
        <v>73</v>
      </c>
      <c r="AB118" s="496" t="s">
        <v>73</v>
      </c>
      <c r="AC118" s="496" t="s">
        <v>73</v>
      </c>
    </row>
    <row r="119">
      <c r="A119" s="141">
        <v>111.0</v>
      </c>
      <c r="B119" s="141">
        <v>800111.0</v>
      </c>
      <c r="C119" s="205" t="s">
        <v>976</v>
      </c>
      <c r="D119" s="340" t="s">
        <v>73</v>
      </c>
      <c r="E119" s="469">
        <v>15000.0</v>
      </c>
      <c r="F119" s="470">
        <v>15000.0</v>
      </c>
      <c r="G119" s="470">
        <f t="shared" si="4"/>
        <v>0</v>
      </c>
      <c r="H119" s="228" t="s">
        <v>977</v>
      </c>
      <c r="I119" s="228" t="s">
        <v>7561</v>
      </c>
      <c r="J119" s="432" t="b">
        <v>1</v>
      </c>
      <c r="K119" s="432" t="b">
        <v>0</v>
      </c>
      <c r="L119" s="488" t="s">
        <v>73</v>
      </c>
      <c r="M119" s="474"/>
      <c r="N119" s="474"/>
      <c r="O119" s="474"/>
      <c r="P119" s="474"/>
      <c r="Q119" s="474"/>
      <c r="R119" s="474"/>
      <c r="S119" s="497" t="s">
        <v>73</v>
      </c>
      <c r="T119" s="492" t="s">
        <v>73</v>
      </c>
      <c r="U119" s="492" t="s">
        <v>73</v>
      </c>
      <c r="V119" s="492" t="s">
        <v>73</v>
      </c>
      <c r="W119" s="492" t="s">
        <v>73</v>
      </c>
      <c r="X119" s="492" t="s">
        <v>73</v>
      </c>
      <c r="Y119" s="493" t="s">
        <v>73</v>
      </c>
      <c r="Z119" s="493" t="s">
        <v>73</v>
      </c>
      <c r="AA119" s="493" t="s">
        <v>73</v>
      </c>
      <c r="AB119" s="493" t="s">
        <v>73</v>
      </c>
      <c r="AC119" s="493" t="s">
        <v>73</v>
      </c>
    </row>
    <row r="120">
      <c r="A120" s="338">
        <v>112.0</v>
      </c>
      <c r="B120" s="338">
        <v>800112.0</v>
      </c>
      <c r="C120" s="339" t="s">
        <v>4753</v>
      </c>
      <c r="D120" s="340" t="s">
        <v>73</v>
      </c>
      <c r="E120" s="335">
        <v>25000.0</v>
      </c>
      <c r="F120" s="335">
        <v>25000.0</v>
      </c>
      <c r="G120" s="347">
        <f t="shared" si="4"/>
        <v>0</v>
      </c>
      <c r="H120" s="230" t="s">
        <v>503</v>
      </c>
      <c r="I120" s="230" t="s">
        <v>7566</v>
      </c>
      <c r="J120" s="331" t="b">
        <v>1</v>
      </c>
      <c r="K120" s="331" t="b">
        <v>1</v>
      </c>
      <c r="L120" s="331" t="b">
        <v>1</v>
      </c>
      <c r="M120" s="331" t="b">
        <v>1</v>
      </c>
      <c r="N120" s="331" t="b">
        <v>1</v>
      </c>
      <c r="O120" s="331" t="b">
        <v>1</v>
      </c>
      <c r="P120" s="331" t="b">
        <v>0</v>
      </c>
      <c r="Q120" s="331" t="b">
        <v>0</v>
      </c>
      <c r="R120" s="331" t="b">
        <v>0</v>
      </c>
      <c r="S120" s="498" t="b">
        <v>0</v>
      </c>
      <c r="T120" s="495" t="b">
        <v>0</v>
      </c>
      <c r="U120" s="495" t="b">
        <v>0</v>
      </c>
      <c r="V120" s="495" t="b">
        <v>0</v>
      </c>
      <c r="W120" s="495" t="b">
        <v>0</v>
      </c>
      <c r="X120" s="495" t="b">
        <v>0</v>
      </c>
      <c r="Y120" s="496" t="b">
        <v>0</v>
      </c>
      <c r="Z120" s="496" t="b">
        <v>0</v>
      </c>
      <c r="AA120" s="496" t="b">
        <v>0</v>
      </c>
      <c r="AB120" s="496" t="b">
        <v>0</v>
      </c>
      <c r="AC120" s="496" t="b">
        <v>0</v>
      </c>
    </row>
    <row r="121">
      <c r="A121" s="338">
        <v>113.0</v>
      </c>
      <c r="B121" s="338">
        <v>800113.0</v>
      </c>
      <c r="C121" s="339" t="s">
        <v>5671</v>
      </c>
      <c r="D121" s="312" t="s">
        <v>4642</v>
      </c>
      <c r="E121" s="469">
        <v>8000.0</v>
      </c>
      <c r="F121" s="470">
        <v>6857.0</v>
      </c>
      <c r="G121" s="470">
        <f t="shared" si="4"/>
        <v>1143</v>
      </c>
      <c r="H121" s="228" t="s">
        <v>5672</v>
      </c>
      <c r="I121" s="228" t="s">
        <v>7557</v>
      </c>
      <c r="J121" s="432" t="b">
        <v>1</v>
      </c>
      <c r="K121" s="432" t="b">
        <v>1</v>
      </c>
      <c r="L121" s="432" t="b">
        <v>1</v>
      </c>
      <c r="M121" s="432" t="b">
        <v>1</v>
      </c>
      <c r="N121" s="432" t="b">
        <v>1</v>
      </c>
      <c r="O121" s="432" t="b">
        <v>1</v>
      </c>
      <c r="P121" s="432" t="b">
        <v>0</v>
      </c>
      <c r="Q121" s="432" t="b">
        <v>0</v>
      </c>
      <c r="R121" s="432" t="b">
        <v>0</v>
      </c>
      <c r="S121" s="497" t="b">
        <v>0</v>
      </c>
      <c r="T121" s="492" t="b">
        <v>0</v>
      </c>
      <c r="U121" s="492" t="b">
        <v>0</v>
      </c>
      <c r="V121" s="492" t="b">
        <v>0</v>
      </c>
      <c r="W121" s="492" t="b">
        <v>0</v>
      </c>
      <c r="X121" s="492" t="b">
        <v>0</v>
      </c>
      <c r="Y121" s="493" t="b">
        <v>0</v>
      </c>
      <c r="Z121" s="493" t="b">
        <v>0</v>
      </c>
      <c r="AA121" s="493" t="b">
        <v>0</v>
      </c>
      <c r="AB121" s="493" t="b">
        <v>0</v>
      </c>
      <c r="AC121" s="493" t="b">
        <v>0</v>
      </c>
    </row>
    <row r="122">
      <c r="A122" s="141">
        <v>114.0</v>
      </c>
      <c r="B122" s="141">
        <v>800114.0</v>
      </c>
      <c r="C122" s="205" t="s">
        <v>1060</v>
      </c>
      <c r="D122" s="340" t="s">
        <v>73</v>
      </c>
      <c r="E122" s="335">
        <v>9500.0</v>
      </c>
      <c r="F122" s="347">
        <v>9500.0</v>
      </c>
      <c r="G122" s="347">
        <f t="shared" si="4"/>
        <v>0</v>
      </c>
      <c r="H122" s="230" t="s">
        <v>1061</v>
      </c>
      <c r="I122" s="230" t="s">
        <v>7564</v>
      </c>
      <c r="J122" s="331" t="b">
        <v>1</v>
      </c>
      <c r="K122" s="331" t="b">
        <v>1</v>
      </c>
      <c r="L122" s="331" t="b">
        <v>1</v>
      </c>
      <c r="M122" s="488" t="s">
        <v>73</v>
      </c>
      <c r="N122" s="474"/>
      <c r="O122" s="474"/>
      <c r="P122" s="474"/>
      <c r="Q122" s="474"/>
      <c r="R122" s="474"/>
      <c r="S122" s="498" t="s">
        <v>73</v>
      </c>
      <c r="T122" s="495" t="s">
        <v>73</v>
      </c>
      <c r="U122" s="495" t="s">
        <v>73</v>
      </c>
      <c r="V122" s="495" t="s">
        <v>73</v>
      </c>
      <c r="W122" s="495" t="s">
        <v>73</v>
      </c>
      <c r="X122" s="495" t="s">
        <v>73</v>
      </c>
      <c r="Y122" s="496" t="s">
        <v>73</v>
      </c>
      <c r="Z122" s="496" t="s">
        <v>73</v>
      </c>
      <c r="AA122" s="496" t="s">
        <v>73</v>
      </c>
      <c r="AB122" s="496" t="s">
        <v>73</v>
      </c>
      <c r="AC122" s="496" t="s">
        <v>73</v>
      </c>
    </row>
    <row r="123">
      <c r="A123" s="338">
        <v>115.0</v>
      </c>
      <c r="B123" s="338">
        <v>800115.0</v>
      </c>
      <c r="C123" s="339" t="s">
        <v>3076</v>
      </c>
      <c r="D123" s="340" t="s">
        <v>73</v>
      </c>
      <c r="E123" s="469">
        <v>35000.0</v>
      </c>
      <c r="F123" s="469">
        <v>35000.0</v>
      </c>
      <c r="G123" s="470">
        <f t="shared" si="4"/>
        <v>0</v>
      </c>
      <c r="H123" s="228" t="s">
        <v>1206</v>
      </c>
      <c r="I123" s="228" t="s">
        <v>7560</v>
      </c>
      <c r="J123" s="432" t="b">
        <v>1</v>
      </c>
      <c r="K123" s="432" t="b">
        <v>1</v>
      </c>
      <c r="L123" s="432" t="b">
        <v>1</v>
      </c>
      <c r="M123" s="432" t="b">
        <v>1</v>
      </c>
      <c r="N123" s="432" t="b">
        <v>1</v>
      </c>
      <c r="O123" s="432" t="b">
        <v>1</v>
      </c>
      <c r="P123" s="432" t="b">
        <v>1</v>
      </c>
      <c r="Q123" s="432" t="b">
        <v>1</v>
      </c>
      <c r="R123" s="432" t="b">
        <v>1</v>
      </c>
      <c r="S123" s="497" t="b">
        <v>0</v>
      </c>
      <c r="T123" s="492" t="b">
        <v>0</v>
      </c>
      <c r="U123" s="492" t="b">
        <v>0</v>
      </c>
      <c r="V123" s="492" t="b">
        <v>0</v>
      </c>
      <c r="W123" s="492" t="b">
        <v>0</v>
      </c>
      <c r="X123" s="492" t="b">
        <v>0</v>
      </c>
      <c r="Y123" s="493" t="b">
        <v>0</v>
      </c>
      <c r="Z123" s="493" t="b">
        <v>0</v>
      </c>
      <c r="AA123" s="493" t="b">
        <v>0</v>
      </c>
      <c r="AB123" s="493" t="s">
        <v>73</v>
      </c>
      <c r="AC123" s="493" t="s">
        <v>73</v>
      </c>
    </row>
    <row r="124">
      <c r="A124" s="338">
        <v>116.0</v>
      </c>
      <c r="B124" s="338">
        <v>800116.0</v>
      </c>
      <c r="C124" s="339" t="s">
        <v>972</v>
      </c>
      <c r="D124" s="340" t="s">
        <v>73</v>
      </c>
      <c r="E124" s="335">
        <v>34300.0</v>
      </c>
      <c r="F124" s="347">
        <v>34300.0</v>
      </c>
      <c r="G124" s="347">
        <f t="shared" si="4"/>
        <v>0</v>
      </c>
      <c r="H124" s="230" t="s">
        <v>167</v>
      </c>
      <c r="I124" s="230" t="s">
        <v>7558</v>
      </c>
      <c r="J124" s="331" t="b">
        <v>1</v>
      </c>
      <c r="K124" s="331" t="b">
        <v>0</v>
      </c>
      <c r="L124" s="331" t="b">
        <v>1</v>
      </c>
      <c r="M124" s="331" t="b">
        <v>1</v>
      </c>
      <c r="N124" s="331" t="b">
        <v>1</v>
      </c>
      <c r="O124" s="331" t="b">
        <v>0</v>
      </c>
      <c r="P124" s="331" t="b">
        <v>0</v>
      </c>
      <c r="Q124" s="331" t="b">
        <v>0</v>
      </c>
      <c r="R124" s="331" t="b">
        <v>0</v>
      </c>
      <c r="S124" s="498" t="b">
        <v>0</v>
      </c>
      <c r="T124" s="495" t="b">
        <v>0</v>
      </c>
      <c r="U124" s="495" t="b">
        <v>0</v>
      </c>
      <c r="V124" s="495" t="b">
        <v>0</v>
      </c>
      <c r="W124" s="495" t="b">
        <v>0</v>
      </c>
      <c r="X124" s="495" t="s">
        <v>73</v>
      </c>
      <c r="Y124" s="496" t="s">
        <v>73</v>
      </c>
      <c r="Z124" s="496" t="s">
        <v>73</v>
      </c>
      <c r="AA124" s="496" t="s">
        <v>73</v>
      </c>
      <c r="AB124" s="496" t="s">
        <v>73</v>
      </c>
      <c r="AC124" s="496" t="s">
        <v>73</v>
      </c>
    </row>
    <row r="125">
      <c r="A125" s="338">
        <v>117.0</v>
      </c>
      <c r="B125" s="338">
        <v>800117.0</v>
      </c>
      <c r="C125" s="339" t="s">
        <v>2190</v>
      </c>
      <c r="D125" s="340" t="s">
        <v>73</v>
      </c>
      <c r="E125" s="469">
        <v>29000.0</v>
      </c>
      <c r="F125" s="470">
        <v>29000.0</v>
      </c>
      <c r="G125" s="470">
        <f t="shared" si="4"/>
        <v>0</v>
      </c>
      <c r="H125" s="228" t="s">
        <v>478</v>
      </c>
      <c r="I125" s="228" t="s">
        <v>7546</v>
      </c>
      <c r="J125" s="432" t="b">
        <v>1</v>
      </c>
      <c r="K125" s="432" t="b">
        <v>1</v>
      </c>
      <c r="L125" s="432" t="b">
        <v>1</v>
      </c>
      <c r="M125" s="432" t="b">
        <v>1</v>
      </c>
      <c r="N125" s="432" t="b">
        <v>1</v>
      </c>
      <c r="O125" s="432" t="b">
        <v>1</v>
      </c>
      <c r="P125" s="432" t="b">
        <v>1</v>
      </c>
      <c r="Q125" s="432" t="b">
        <v>0</v>
      </c>
      <c r="R125" s="432" t="b">
        <v>1</v>
      </c>
      <c r="S125" s="497" t="b">
        <v>1</v>
      </c>
      <c r="T125" s="492" t="b">
        <v>0</v>
      </c>
      <c r="U125" s="492" t="s">
        <v>73</v>
      </c>
      <c r="V125" s="492" t="s">
        <v>73</v>
      </c>
      <c r="W125" s="492" t="s">
        <v>73</v>
      </c>
      <c r="X125" s="492" t="s">
        <v>73</v>
      </c>
      <c r="Y125" s="493" t="s">
        <v>73</v>
      </c>
      <c r="Z125" s="493" t="s">
        <v>73</v>
      </c>
      <c r="AA125" s="493" t="s">
        <v>73</v>
      </c>
      <c r="AB125" s="493" t="s">
        <v>73</v>
      </c>
      <c r="AC125" s="493" t="s">
        <v>73</v>
      </c>
    </row>
    <row r="126">
      <c r="A126" s="338">
        <v>118.0</v>
      </c>
      <c r="B126" s="338">
        <v>800118.0</v>
      </c>
      <c r="C126" s="339" t="s">
        <v>2647</v>
      </c>
      <c r="D126" s="340" t="s">
        <v>73</v>
      </c>
      <c r="E126" s="335">
        <v>81300.0</v>
      </c>
      <c r="F126" s="347">
        <v>81300.0</v>
      </c>
      <c r="G126" s="347">
        <f t="shared" si="4"/>
        <v>0</v>
      </c>
      <c r="H126" s="230" t="s">
        <v>601</v>
      </c>
      <c r="I126" s="230" t="s">
        <v>7549</v>
      </c>
      <c r="J126" s="331" t="b">
        <v>1</v>
      </c>
      <c r="K126" s="331" t="b">
        <v>1</v>
      </c>
      <c r="L126" s="331" t="b">
        <v>1</v>
      </c>
      <c r="M126" s="331" t="b">
        <v>1</v>
      </c>
      <c r="N126" s="331" t="b">
        <v>1</v>
      </c>
      <c r="O126" s="331" t="b">
        <v>1</v>
      </c>
      <c r="P126" s="331" t="b">
        <v>1</v>
      </c>
      <c r="Q126" s="331" t="b">
        <v>1</v>
      </c>
      <c r="R126" s="331" t="b">
        <v>1</v>
      </c>
      <c r="S126" s="498" t="b">
        <v>1</v>
      </c>
      <c r="T126" s="495" t="b">
        <v>1</v>
      </c>
      <c r="U126" s="495" t="b">
        <v>1</v>
      </c>
      <c r="V126" s="495" t="b">
        <v>0</v>
      </c>
      <c r="W126" s="495" t="b">
        <v>0</v>
      </c>
      <c r="X126" s="488" t="s">
        <v>73</v>
      </c>
      <c r="Y126" s="496" t="s">
        <v>73</v>
      </c>
      <c r="Z126" s="496" t="s">
        <v>73</v>
      </c>
      <c r="AA126" s="496" t="s">
        <v>73</v>
      </c>
      <c r="AB126" s="496" t="s">
        <v>73</v>
      </c>
      <c r="AC126" s="496" t="s">
        <v>73</v>
      </c>
    </row>
    <row r="127">
      <c r="A127" s="128">
        <v>119.0</v>
      </c>
      <c r="B127" s="128">
        <v>800119.0</v>
      </c>
      <c r="C127" s="242" t="s">
        <v>2156</v>
      </c>
      <c r="D127" s="340" t="s">
        <v>73</v>
      </c>
      <c r="E127" s="469">
        <v>15000.0</v>
      </c>
      <c r="F127" s="470">
        <v>15000.0</v>
      </c>
      <c r="G127" s="470">
        <f t="shared" si="4"/>
        <v>0</v>
      </c>
      <c r="H127" s="228" t="s">
        <v>2144</v>
      </c>
      <c r="I127" s="228" t="s">
        <v>7555</v>
      </c>
      <c r="J127" s="432" t="b">
        <v>1</v>
      </c>
      <c r="K127" s="432" t="b">
        <v>1</v>
      </c>
      <c r="L127" s="432" t="b">
        <v>1</v>
      </c>
      <c r="M127" s="432" t="b">
        <v>1</v>
      </c>
      <c r="N127" s="432" t="b">
        <v>0</v>
      </c>
      <c r="O127" s="432" t="b">
        <v>0</v>
      </c>
      <c r="P127" s="432" t="b">
        <v>0</v>
      </c>
      <c r="Q127" s="432" t="b">
        <v>0</v>
      </c>
      <c r="R127" s="432" t="b">
        <v>0</v>
      </c>
      <c r="S127" s="497" t="b">
        <v>0</v>
      </c>
      <c r="T127" s="492" t="s">
        <v>73</v>
      </c>
      <c r="U127" s="492" t="s">
        <v>73</v>
      </c>
      <c r="V127" s="492" t="s">
        <v>73</v>
      </c>
      <c r="W127" s="492" t="s">
        <v>73</v>
      </c>
      <c r="X127" s="492" t="s">
        <v>73</v>
      </c>
      <c r="Y127" s="493" t="s">
        <v>73</v>
      </c>
      <c r="Z127" s="493" t="s">
        <v>73</v>
      </c>
      <c r="AA127" s="493" t="s">
        <v>73</v>
      </c>
      <c r="AB127" s="493" t="s">
        <v>73</v>
      </c>
      <c r="AC127" s="493" t="s">
        <v>73</v>
      </c>
    </row>
    <row r="128">
      <c r="A128" s="338">
        <v>120.0</v>
      </c>
      <c r="B128" s="338">
        <v>800120.0</v>
      </c>
      <c r="C128" s="339" t="s">
        <v>4947</v>
      </c>
      <c r="D128" s="312" t="s">
        <v>4642</v>
      </c>
      <c r="E128" s="335">
        <v>13500.0</v>
      </c>
      <c r="F128" s="347">
        <v>8100.0</v>
      </c>
      <c r="G128" s="347">
        <f t="shared" si="4"/>
        <v>5400</v>
      </c>
      <c r="H128" s="230" t="s">
        <v>1882</v>
      </c>
      <c r="I128" s="230" t="s">
        <v>7557</v>
      </c>
      <c r="J128" s="331" t="b">
        <v>1</v>
      </c>
      <c r="K128" s="331" t="b">
        <v>1</v>
      </c>
      <c r="L128" s="331" t="b">
        <v>1</v>
      </c>
      <c r="M128" s="331" t="b">
        <v>1</v>
      </c>
      <c r="N128" s="331" t="b">
        <v>1</v>
      </c>
      <c r="O128" s="331" t="b">
        <v>1</v>
      </c>
      <c r="P128" s="331" t="b">
        <v>0</v>
      </c>
      <c r="Q128" s="331" t="b">
        <v>1</v>
      </c>
      <c r="R128" s="331" t="b">
        <v>0</v>
      </c>
      <c r="S128" s="498" t="b">
        <v>0</v>
      </c>
      <c r="T128" s="495" t="b">
        <v>0</v>
      </c>
      <c r="U128" s="495" t="b">
        <v>0</v>
      </c>
      <c r="V128" s="495" t="b">
        <v>1</v>
      </c>
      <c r="W128" s="495" t="b">
        <v>0</v>
      </c>
      <c r="X128" s="495" t="b">
        <v>0</v>
      </c>
      <c r="Y128" s="496" t="b">
        <v>0</v>
      </c>
      <c r="Z128" s="496" t="b">
        <v>0</v>
      </c>
      <c r="AA128" s="496" t="b">
        <v>0</v>
      </c>
      <c r="AB128" s="496" t="b">
        <v>0</v>
      </c>
      <c r="AC128" s="496" t="b">
        <v>0</v>
      </c>
    </row>
    <row r="129">
      <c r="A129" s="128">
        <v>121.0</v>
      </c>
      <c r="B129" s="128">
        <v>800121.0</v>
      </c>
      <c r="C129" s="242" t="s">
        <v>1829</v>
      </c>
      <c r="D129" s="340" t="s">
        <v>73</v>
      </c>
      <c r="E129" s="469">
        <v>8200.0</v>
      </c>
      <c r="F129" s="470">
        <v>8200.0</v>
      </c>
      <c r="G129" s="470">
        <f t="shared" si="4"/>
        <v>0</v>
      </c>
      <c r="H129" s="228" t="s">
        <v>1765</v>
      </c>
      <c r="I129" s="228" t="s">
        <v>7555</v>
      </c>
      <c r="J129" s="432" t="b">
        <v>1</v>
      </c>
      <c r="K129" s="432" t="b">
        <v>1</v>
      </c>
      <c r="L129" s="432" t="b">
        <v>1</v>
      </c>
      <c r="M129" s="432" t="b">
        <v>1</v>
      </c>
      <c r="N129" s="432" t="b">
        <v>1</v>
      </c>
      <c r="O129" s="432" t="b">
        <v>1</v>
      </c>
      <c r="P129" s="432" t="b">
        <v>1</v>
      </c>
      <c r="Q129" s="432" t="b">
        <v>1</v>
      </c>
      <c r="R129" s="488" t="s">
        <v>73</v>
      </c>
      <c r="S129" s="497" t="s">
        <v>73</v>
      </c>
      <c r="T129" s="492" t="s">
        <v>73</v>
      </c>
      <c r="U129" s="492" t="s">
        <v>73</v>
      </c>
      <c r="V129" s="492" t="s">
        <v>73</v>
      </c>
      <c r="W129" s="492" t="s">
        <v>73</v>
      </c>
      <c r="X129" s="492" t="s">
        <v>73</v>
      </c>
      <c r="Y129" s="493" t="s">
        <v>73</v>
      </c>
      <c r="Z129" s="493" t="s">
        <v>73</v>
      </c>
      <c r="AA129" s="493" t="s">
        <v>73</v>
      </c>
      <c r="AB129" s="493" t="s">
        <v>73</v>
      </c>
      <c r="AC129" s="493" t="s">
        <v>73</v>
      </c>
    </row>
    <row r="130">
      <c r="A130" s="338">
        <v>122.0</v>
      </c>
      <c r="B130" s="338">
        <v>800122.0</v>
      </c>
      <c r="C130" s="339" t="s">
        <v>4959</v>
      </c>
      <c r="D130" s="340" t="s">
        <v>73</v>
      </c>
      <c r="E130" s="335">
        <v>67500.0</v>
      </c>
      <c r="F130" s="335">
        <v>67500.0</v>
      </c>
      <c r="G130" s="347">
        <f t="shared" si="4"/>
        <v>0</v>
      </c>
      <c r="H130" s="230" t="s">
        <v>601</v>
      </c>
      <c r="I130" s="230" t="s">
        <v>7552</v>
      </c>
      <c r="J130" s="331" t="b">
        <v>1</v>
      </c>
      <c r="K130" s="331" t="b">
        <v>1</v>
      </c>
      <c r="L130" s="331" t="b">
        <v>1</v>
      </c>
      <c r="M130" s="331" t="b">
        <v>1</v>
      </c>
      <c r="N130" s="331" t="b">
        <v>1</v>
      </c>
      <c r="O130" s="331" t="b">
        <v>1</v>
      </c>
      <c r="P130" s="331" t="b">
        <v>0</v>
      </c>
      <c r="Q130" s="331" t="b">
        <v>0</v>
      </c>
      <c r="R130" s="331" t="b">
        <v>0</v>
      </c>
      <c r="S130" s="498" t="b">
        <v>1</v>
      </c>
      <c r="T130" s="495" t="b">
        <v>1</v>
      </c>
      <c r="U130" s="495" t="b">
        <v>1</v>
      </c>
      <c r="V130" s="495" t="b">
        <v>1</v>
      </c>
      <c r="W130" s="495" t="b">
        <v>1</v>
      </c>
      <c r="X130" s="495" t="b">
        <v>1</v>
      </c>
      <c r="Y130" s="496" t="b">
        <v>1</v>
      </c>
      <c r="Z130" s="496" t="b">
        <v>1</v>
      </c>
      <c r="AA130" s="496" t="b">
        <v>0</v>
      </c>
      <c r="AB130" s="496" t="b">
        <v>0</v>
      </c>
      <c r="AC130" s="496" t="b">
        <v>0</v>
      </c>
    </row>
    <row r="131">
      <c r="A131" s="475">
        <v>123.0</v>
      </c>
      <c r="B131" s="475">
        <v>800123.0</v>
      </c>
      <c r="C131" s="476" t="s">
        <v>2859</v>
      </c>
      <c r="D131" s="477" t="s">
        <v>73</v>
      </c>
      <c r="E131" s="469">
        <v>79500.0</v>
      </c>
      <c r="F131" s="469">
        <v>79500.0</v>
      </c>
      <c r="G131" s="470">
        <f t="shared" si="4"/>
        <v>0</v>
      </c>
      <c r="H131" s="228" t="s">
        <v>601</v>
      </c>
      <c r="I131" s="228" t="s">
        <v>7549</v>
      </c>
      <c r="J131" s="432" t="b">
        <v>1</v>
      </c>
      <c r="K131" s="432" t="b">
        <v>1</v>
      </c>
      <c r="L131" s="432" t="b">
        <v>1</v>
      </c>
      <c r="M131" s="432" t="b">
        <v>1</v>
      </c>
      <c r="N131" s="432" t="b">
        <v>1</v>
      </c>
      <c r="O131" s="432" t="b">
        <v>1</v>
      </c>
      <c r="P131" s="432" t="b">
        <v>1</v>
      </c>
      <c r="Q131" s="432" t="b">
        <v>0</v>
      </c>
      <c r="R131" s="432" t="b">
        <v>1</v>
      </c>
      <c r="S131" s="497" t="b">
        <v>1</v>
      </c>
      <c r="T131" s="492" t="b">
        <v>1</v>
      </c>
      <c r="U131" s="492" t="b">
        <v>1</v>
      </c>
      <c r="V131" s="492" t="b">
        <v>0</v>
      </c>
      <c r="W131" s="492" t="b">
        <v>0</v>
      </c>
      <c r="X131" s="492" t="b">
        <v>0</v>
      </c>
      <c r="Y131" s="493" t="s">
        <v>73</v>
      </c>
      <c r="Z131" s="493" t="s">
        <v>73</v>
      </c>
      <c r="AA131" s="493" t="s">
        <v>73</v>
      </c>
      <c r="AB131" s="493" t="s">
        <v>73</v>
      </c>
      <c r="AC131" s="493" t="s">
        <v>73</v>
      </c>
    </row>
    <row r="132">
      <c r="A132" s="338">
        <v>124.0</v>
      </c>
      <c r="B132" s="338">
        <v>800124.0</v>
      </c>
      <c r="C132" s="339" t="s">
        <v>3045</v>
      </c>
      <c r="D132" s="340" t="s">
        <v>73</v>
      </c>
      <c r="E132" s="335">
        <v>100000.0</v>
      </c>
      <c r="F132" s="335">
        <v>100000.0</v>
      </c>
      <c r="G132" s="347">
        <f t="shared" si="4"/>
        <v>0</v>
      </c>
      <c r="H132" s="230" t="s">
        <v>1013</v>
      </c>
      <c r="I132" s="230" t="s">
        <v>7546</v>
      </c>
      <c r="J132" s="331" t="b">
        <v>1</v>
      </c>
      <c r="K132" s="331" t="b">
        <v>1</v>
      </c>
      <c r="L132" s="331" t="b">
        <v>1</v>
      </c>
      <c r="M132" s="331" t="b">
        <v>0</v>
      </c>
      <c r="N132" s="331" t="b">
        <v>1</v>
      </c>
      <c r="O132" s="331" t="b">
        <v>1</v>
      </c>
      <c r="P132" s="331" t="b">
        <v>1</v>
      </c>
      <c r="Q132" s="331" t="b">
        <v>1</v>
      </c>
      <c r="R132" s="331" t="b">
        <v>1</v>
      </c>
      <c r="S132" s="498" t="b">
        <v>1</v>
      </c>
      <c r="T132" s="495" t="b">
        <v>1</v>
      </c>
      <c r="U132" s="495" t="b">
        <v>1</v>
      </c>
      <c r="V132" s="495" t="b">
        <v>0</v>
      </c>
      <c r="W132" s="495" t="b">
        <v>0</v>
      </c>
      <c r="X132" s="495" t="b">
        <v>0</v>
      </c>
      <c r="Y132" s="496" t="b">
        <v>0</v>
      </c>
      <c r="Z132" s="496" t="b">
        <v>0</v>
      </c>
      <c r="AA132" s="496" t="b">
        <v>0</v>
      </c>
      <c r="AB132" s="496" t="s">
        <v>73</v>
      </c>
      <c r="AC132" s="496" t="s">
        <v>73</v>
      </c>
    </row>
    <row r="133">
      <c r="A133" s="338">
        <v>125.0</v>
      </c>
      <c r="B133" s="338">
        <v>800125.0</v>
      </c>
      <c r="C133" s="339" t="s">
        <v>1799</v>
      </c>
      <c r="D133" s="472" t="s">
        <v>73</v>
      </c>
      <c r="E133" s="469">
        <v>34668.0</v>
      </c>
      <c r="F133" s="470">
        <v>34668.0</v>
      </c>
      <c r="G133" s="470">
        <f t="shared" si="4"/>
        <v>0</v>
      </c>
      <c r="H133" s="228" t="s">
        <v>929</v>
      </c>
      <c r="I133" s="228" t="s">
        <v>7567</v>
      </c>
      <c r="J133" s="432" t="b">
        <v>1</v>
      </c>
      <c r="K133" s="432" t="b">
        <v>1</v>
      </c>
      <c r="L133" s="432" t="b">
        <v>1</v>
      </c>
      <c r="M133" s="432" t="b">
        <v>1</v>
      </c>
      <c r="N133" s="432" t="b">
        <v>0</v>
      </c>
      <c r="O133" s="432" t="b">
        <v>0</v>
      </c>
      <c r="P133" s="432" t="b">
        <v>0</v>
      </c>
      <c r="Q133" s="432" t="b">
        <v>0</v>
      </c>
      <c r="R133" s="474" t="s">
        <v>73</v>
      </c>
      <c r="S133" s="497" t="s">
        <v>73</v>
      </c>
      <c r="T133" s="492" t="s">
        <v>73</v>
      </c>
      <c r="U133" s="492" t="s">
        <v>73</v>
      </c>
      <c r="V133" s="492" t="s">
        <v>73</v>
      </c>
      <c r="W133" s="492" t="s">
        <v>73</v>
      </c>
      <c r="X133" s="492" t="s">
        <v>73</v>
      </c>
      <c r="Y133" s="493" t="s">
        <v>73</v>
      </c>
      <c r="Z133" s="493" t="s">
        <v>73</v>
      </c>
      <c r="AA133" s="493" t="s">
        <v>73</v>
      </c>
      <c r="AB133" s="493" t="s">
        <v>73</v>
      </c>
      <c r="AC133" s="493" t="s">
        <v>73</v>
      </c>
    </row>
    <row r="134">
      <c r="A134" s="338">
        <v>126.0</v>
      </c>
      <c r="B134" s="338">
        <v>800126.0</v>
      </c>
      <c r="C134" s="339" t="s">
        <v>2803</v>
      </c>
      <c r="D134" s="472" t="s">
        <v>73</v>
      </c>
      <c r="E134" s="335">
        <v>28420.0</v>
      </c>
      <c r="F134" s="347">
        <v>28420.0</v>
      </c>
      <c r="G134" s="347">
        <f t="shared" si="4"/>
        <v>0</v>
      </c>
      <c r="H134" s="230" t="s">
        <v>2804</v>
      </c>
      <c r="I134" s="230" t="s">
        <v>7558</v>
      </c>
      <c r="J134" s="331" t="b">
        <v>1</v>
      </c>
      <c r="K134" s="331" t="b">
        <v>1</v>
      </c>
      <c r="L134" s="331" t="b">
        <v>1</v>
      </c>
      <c r="M134" s="331" t="b">
        <v>1</v>
      </c>
      <c r="N134" s="331" t="b">
        <v>1</v>
      </c>
      <c r="O134" s="331" t="b">
        <v>1</v>
      </c>
      <c r="P134" s="331" t="b">
        <v>1</v>
      </c>
      <c r="Q134" s="331" t="b">
        <v>0</v>
      </c>
      <c r="R134" s="331" t="b">
        <v>1</v>
      </c>
      <c r="S134" s="498" t="b">
        <v>1</v>
      </c>
      <c r="T134" s="495" t="b">
        <v>0</v>
      </c>
      <c r="U134" s="495" t="b">
        <v>0</v>
      </c>
      <c r="V134" s="495" t="b">
        <v>0</v>
      </c>
      <c r="W134" s="495" t="b">
        <v>0</v>
      </c>
      <c r="X134" s="495" t="b">
        <v>0</v>
      </c>
      <c r="Y134" s="496" t="s">
        <v>73</v>
      </c>
      <c r="Z134" s="496" t="s">
        <v>73</v>
      </c>
      <c r="AA134" s="496" t="s">
        <v>73</v>
      </c>
      <c r="AB134" s="496" t="s">
        <v>73</v>
      </c>
      <c r="AC134" s="496" t="s">
        <v>73</v>
      </c>
    </row>
    <row r="135">
      <c r="A135" s="338">
        <v>127.0</v>
      </c>
      <c r="B135" s="338">
        <v>800127.0</v>
      </c>
      <c r="C135" s="339" t="s">
        <v>5381</v>
      </c>
      <c r="D135" s="312" t="s">
        <v>4642</v>
      </c>
      <c r="E135" s="469">
        <v>50000.0</v>
      </c>
      <c r="F135" s="470">
        <v>43750.0</v>
      </c>
      <c r="G135" s="470">
        <f t="shared" si="4"/>
        <v>6250</v>
      </c>
      <c r="H135" s="228" t="s">
        <v>1698</v>
      </c>
      <c r="I135" s="228" t="s">
        <v>7550</v>
      </c>
      <c r="J135" s="432" t="b">
        <v>1</v>
      </c>
      <c r="K135" s="432" t="b">
        <v>1</v>
      </c>
      <c r="L135" s="432" t="b">
        <v>1</v>
      </c>
      <c r="M135" s="432" t="b">
        <v>1</v>
      </c>
      <c r="N135" s="432" t="b">
        <v>1</v>
      </c>
      <c r="O135" s="432" t="b">
        <v>1</v>
      </c>
      <c r="P135" s="432" t="b">
        <v>1</v>
      </c>
      <c r="Q135" s="432" t="b">
        <v>0</v>
      </c>
      <c r="R135" s="432" t="b">
        <v>0</v>
      </c>
      <c r="S135" s="497" t="b">
        <v>0</v>
      </c>
      <c r="T135" s="492" t="b">
        <v>0</v>
      </c>
      <c r="U135" s="492" t="b">
        <v>0</v>
      </c>
      <c r="V135" s="492" t="b">
        <v>0</v>
      </c>
      <c r="W135" s="492" t="b">
        <v>0</v>
      </c>
      <c r="X135" s="492" t="b">
        <v>0</v>
      </c>
      <c r="Y135" s="493" t="b">
        <v>0</v>
      </c>
      <c r="Z135" s="493" t="b">
        <v>0</v>
      </c>
      <c r="AA135" s="493" t="b">
        <v>0</v>
      </c>
      <c r="AB135" s="493" t="b">
        <v>0</v>
      </c>
      <c r="AC135" s="493" t="b">
        <v>1</v>
      </c>
    </row>
    <row r="136">
      <c r="A136" s="338">
        <v>128.0</v>
      </c>
      <c r="B136" s="338">
        <v>800128.0</v>
      </c>
      <c r="C136" s="339" t="s">
        <v>2186</v>
      </c>
      <c r="D136" s="472" t="s">
        <v>73</v>
      </c>
      <c r="E136" s="335">
        <v>29000.0</v>
      </c>
      <c r="F136" s="347">
        <v>29000.0</v>
      </c>
      <c r="G136" s="347">
        <f t="shared" si="4"/>
        <v>0</v>
      </c>
      <c r="H136" s="230" t="s">
        <v>478</v>
      </c>
      <c r="I136" s="230" t="s">
        <v>7550</v>
      </c>
      <c r="J136" s="331" t="b">
        <v>1</v>
      </c>
      <c r="K136" s="331" t="b">
        <v>1</v>
      </c>
      <c r="L136" s="331" t="b">
        <v>1</v>
      </c>
      <c r="M136" s="331" t="b">
        <v>1</v>
      </c>
      <c r="N136" s="331" t="b">
        <v>1</v>
      </c>
      <c r="O136" s="331" t="b">
        <v>1</v>
      </c>
      <c r="P136" s="331" t="b">
        <v>1</v>
      </c>
      <c r="Q136" s="331" t="b">
        <v>1</v>
      </c>
      <c r="R136" s="331" t="b">
        <v>1</v>
      </c>
      <c r="S136" s="498" t="b">
        <v>1</v>
      </c>
      <c r="T136" s="495" t="b">
        <v>0</v>
      </c>
      <c r="U136" s="495" t="s">
        <v>73</v>
      </c>
      <c r="V136" s="495" t="s">
        <v>73</v>
      </c>
      <c r="W136" s="495" t="s">
        <v>73</v>
      </c>
      <c r="X136" s="495" t="s">
        <v>73</v>
      </c>
      <c r="Y136" s="496" t="s">
        <v>73</v>
      </c>
      <c r="Z136" s="496" t="s">
        <v>73</v>
      </c>
      <c r="AA136" s="496" t="s">
        <v>73</v>
      </c>
      <c r="AB136" s="496" t="s">
        <v>73</v>
      </c>
      <c r="AC136" s="496" t="s">
        <v>73</v>
      </c>
    </row>
    <row r="137">
      <c r="A137" s="128">
        <v>129.0</v>
      </c>
      <c r="B137" s="128">
        <v>800129.0</v>
      </c>
      <c r="C137" s="242" t="s">
        <v>1614</v>
      </c>
      <c r="D137" s="472" t="s">
        <v>73</v>
      </c>
      <c r="E137" s="469">
        <v>8320.0</v>
      </c>
      <c r="F137" s="470">
        <v>8320.0</v>
      </c>
      <c r="G137" s="470">
        <f t="shared" si="4"/>
        <v>0</v>
      </c>
      <c r="H137" s="228" t="s">
        <v>1615</v>
      </c>
      <c r="I137" s="228" t="s">
        <v>7550</v>
      </c>
      <c r="J137" s="432" t="b">
        <v>1</v>
      </c>
      <c r="K137" s="432" t="b">
        <v>1</v>
      </c>
      <c r="L137" s="432" t="b">
        <v>1</v>
      </c>
      <c r="M137" s="432" t="b">
        <v>1</v>
      </c>
      <c r="N137" s="432" t="b">
        <v>1</v>
      </c>
      <c r="O137" s="432" t="b">
        <v>1</v>
      </c>
      <c r="P137" s="488" t="s">
        <v>73</v>
      </c>
      <c r="Q137" s="474"/>
      <c r="R137" s="474"/>
      <c r="S137" s="497" t="s">
        <v>73</v>
      </c>
      <c r="T137" s="492" t="s">
        <v>73</v>
      </c>
      <c r="U137" s="492" t="s">
        <v>73</v>
      </c>
      <c r="V137" s="492" t="s">
        <v>73</v>
      </c>
      <c r="W137" s="492" t="s">
        <v>73</v>
      </c>
      <c r="X137" s="492" t="s">
        <v>73</v>
      </c>
      <c r="Y137" s="493" t="s">
        <v>73</v>
      </c>
      <c r="Z137" s="493" t="s">
        <v>73</v>
      </c>
      <c r="AA137" s="493" t="s">
        <v>73</v>
      </c>
      <c r="AB137" s="493" t="s">
        <v>73</v>
      </c>
      <c r="AC137" s="493" t="s">
        <v>73</v>
      </c>
    </row>
    <row r="138">
      <c r="A138" s="338">
        <v>130.0</v>
      </c>
      <c r="B138" s="338">
        <v>800130.0</v>
      </c>
      <c r="C138" s="339" t="s">
        <v>2675</v>
      </c>
      <c r="D138" s="340" t="s">
        <v>73</v>
      </c>
      <c r="E138" s="335">
        <v>10000.0</v>
      </c>
      <c r="F138" s="347">
        <v>10000.0</v>
      </c>
      <c r="G138" s="347">
        <f t="shared" si="4"/>
        <v>0</v>
      </c>
      <c r="H138" s="230" t="s">
        <v>2676</v>
      </c>
      <c r="I138" s="230" t="s">
        <v>7549</v>
      </c>
      <c r="J138" s="331" t="b">
        <v>1</v>
      </c>
      <c r="K138" s="331" t="b">
        <v>1</v>
      </c>
      <c r="L138" s="331" t="b">
        <v>1</v>
      </c>
      <c r="M138" s="331" t="b">
        <v>1</v>
      </c>
      <c r="N138" s="331" t="b">
        <v>1</v>
      </c>
      <c r="O138" s="331" t="b">
        <v>1</v>
      </c>
      <c r="P138" s="331" t="b">
        <v>1</v>
      </c>
      <c r="Q138" s="331" t="b">
        <v>1</v>
      </c>
      <c r="R138" s="331" t="b">
        <v>1</v>
      </c>
      <c r="S138" s="498" t="b">
        <v>1</v>
      </c>
      <c r="T138" s="495" t="b">
        <v>1</v>
      </c>
      <c r="U138" s="495" t="b">
        <v>1</v>
      </c>
      <c r="V138" s="495" t="b">
        <v>1</v>
      </c>
      <c r="W138" s="495" t="b">
        <v>0</v>
      </c>
      <c r="X138" s="495" t="s">
        <v>73</v>
      </c>
      <c r="Y138" s="496" t="s">
        <v>73</v>
      </c>
      <c r="Z138" s="496" t="s">
        <v>73</v>
      </c>
      <c r="AA138" s="496" t="s">
        <v>73</v>
      </c>
      <c r="AB138" s="496" t="s">
        <v>73</v>
      </c>
      <c r="AC138" s="496" t="s">
        <v>73</v>
      </c>
    </row>
    <row r="139">
      <c r="A139" s="338">
        <v>131.0</v>
      </c>
      <c r="B139" s="338">
        <v>800131.0</v>
      </c>
      <c r="C139" s="339" t="s">
        <v>2808</v>
      </c>
      <c r="D139" s="340" t="s">
        <v>73</v>
      </c>
      <c r="E139" s="469">
        <v>28750.0</v>
      </c>
      <c r="F139" s="470">
        <v>28750.0</v>
      </c>
      <c r="G139" s="470">
        <f t="shared" si="4"/>
        <v>0</v>
      </c>
      <c r="H139" s="228" t="s">
        <v>1243</v>
      </c>
      <c r="I139" s="228" t="s">
        <v>7545</v>
      </c>
      <c r="J139" s="432" t="b">
        <v>1</v>
      </c>
      <c r="K139" s="432" t="b">
        <v>1</v>
      </c>
      <c r="L139" s="432" t="b">
        <v>1</v>
      </c>
      <c r="M139" s="432" t="b">
        <v>1</v>
      </c>
      <c r="N139" s="432" t="b">
        <v>1</v>
      </c>
      <c r="O139" s="432" t="b">
        <v>1</v>
      </c>
      <c r="P139" s="432" t="b">
        <v>1</v>
      </c>
      <c r="Q139" s="432" t="b">
        <v>0</v>
      </c>
      <c r="R139" s="432" t="b">
        <v>1</v>
      </c>
      <c r="S139" s="497" t="b">
        <v>0</v>
      </c>
      <c r="T139" s="492" t="b">
        <v>0</v>
      </c>
      <c r="U139" s="492" t="b">
        <v>1</v>
      </c>
      <c r="V139" s="492" t="b">
        <v>1</v>
      </c>
      <c r="W139" s="492" t="b">
        <v>0</v>
      </c>
      <c r="X139" s="488" t="b">
        <v>0</v>
      </c>
      <c r="Y139" s="493" t="s">
        <v>73</v>
      </c>
      <c r="Z139" s="493" t="s">
        <v>73</v>
      </c>
      <c r="AA139" s="493" t="s">
        <v>73</v>
      </c>
      <c r="AB139" s="493" t="s">
        <v>73</v>
      </c>
      <c r="AC139" s="493" t="s">
        <v>73</v>
      </c>
    </row>
    <row r="140">
      <c r="A140" s="338">
        <v>132.0</v>
      </c>
      <c r="B140" s="338">
        <v>800132.0</v>
      </c>
      <c r="C140" s="339" t="s">
        <v>5673</v>
      </c>
      <c r="D140" s="312" t="s">
        <v>4642</v>
      </c>
      <c r="E140" s="335">
        <v>26000.0</v>
      </c>
      <c r="F140" s="347">
        <v>20800.0</v>
      </c>
      <c r="G140" s="347">
        <f t="shared" si="4"/>
        <v>5200</v>
      </c>
      <c r="H140" s="230" t="s">
        <v>5674</v>
      </c>
      <c r="I140" s="230" t="s">
        <v>7547</v>
      </c>
      <c r="J140" s="331" t="b">
        <v>1</v>
      </c>
      <c r="K140" s="331" t="b">
        <v>1</v>
      </c>
      <c r="L140" s="331" t="b">
        <v>1</v>
      </c>
      <c r="M140" s="331" t="b">
        <v>0</v>
      </c>
      <c r="N140" s="331" t="b">
        <v>0</v>
      </c>
      <c r="O140" s="331" t="b">
        <v>0</v>
      </c>
      <c r="P140" s="331" t="b">
        <v>0</v>
      </c>
      <c r="Q140" s="331" t="b">
        <v>0</v>
      </c>
      <c r="R140" s="331" t="b">
        <v>0</v>
      </c>
      <c r="S140" s="498" t="b">
        <v>0</v>
      </c>
      <c r="T140" s="495" t="b">
        <v>0</v>
      </c>
      <c r="U140" s="495" t="b">
        <v>0</v>
      </c>
      <c r="V140" s="495" t="b">
        <v>0</v>
      </c>
      <c r="W140" s="495" t="b">
        <v>0</v>
      </c>
      <c r="X140" s="495" t="b">
        <v>0</v>
      </c>
      <c r="Y140" s="496" t="b">
        <v>0</v>
      </c>
      <c r="Z140" s="496" t="b">
        <v>0</v>
      </c>
      <c r="AA140" s="496" t="b">
        <v>0</v>
      </c>
      <c r="AB140" s="496" t="b">
        <v>0</v>
      </c>
      <c r="AC140" s="496" t="b">
        <v>0</v>
      </c>
    </row>
    <row r="141">
      <c r="A141" s="338">
        <v>133.0</v>
      </c>
      <c r="B141" s="338">
        <v>800133.0</v>
      </c>
      <c r="C141" s="339" t="s">
        <v>5675</v>
      </c>
      <c r="D141" s="312" t="s">
        <v>4642</v>
      </c>
      <c r="E141" s="469">
        <v>19000.0</v>
      </c>
      <c r="F141" s="470">
        <v>13571.0</v>
      </c>
      <c r="G141" s="470">
        <f t="shared" si="4"/>
        <v>5429</v>
      </c>
      <c r="H141" s="228" t="s">
        <v>5674</v>
      </c>
      <c r="I141" s="228" t="s">
        <v>7546</v>
      </c>
      <c r="J141" s="432" t="b">
        <v>1</v>
      </c>
      <c r="K141" s="432" t="b">
        <v>1</v>
      </c>
      <c r="L141" s="432" t="b">
        <v>1</v>
      </c>
      <c r="M141" s="432" t="b">
        <v>1</v>
      </c>
      <c r="N141" s="432" t="b">
        <v>0</v>
      </c>
      <c r="O141" s="432" t="b">
        <v>0</v>
      </c>
      <c r="P141" s="432" t="b">
        <v>0</v>
      </c>
      <c r="Q141" s="432" t="b">
        <v>0</v>
      </c>
      <c r="R141" s="432" t="b">
        <v>0</v>
      </c>
      <c r="S141" s="497" t="b">
        <v>0</v>
      </c>
      <c r="T141" s="492" t="b">
        <v>0</v>
      </c>
      <c r="U141" s="492" t="b">
        <v>0</v>
      </c>
      <c r="V141" s="492" t="b">
        <v>0</v>
      </c>
      <c r="W141" s="492" t="b">
        <v>0</v>
      </c>
      <c r="X141" s="492" t="b">
        <v>0</v>
      </c>
      <c r="Y141" s="493" t="b">
        <v>0</v>
      </c>
      <c r="Z141" s="493" t="b">
        <v>0</v>
      </c>
      <c r="AA141" s="493" t="b">
        <v>0</v>
      </c>
      <c r="AB141" s="493" t="b">
        <v>0</v>
      </c>
      <c r="AC141" s="493" t="b">
        <v>0</v>
      </c>
    </row>
    <row r="142">
      <c r="A142" s="338">
        <v>134.0</v>
      </c>
      <c r="B142" s="338">
        <v>800134.0</v>
      </c>
      <c r="C142" s="339" t="s">
        <v>5676</v>
      </c>
      <c r="D142" s="312" t="s">
        <v>4642</v>
      </c>
      <c r="E142" s="335">
        <v>115000.0</v>
      </c>
      <c r="F142" s="347">
        <v>92000.0</v>
      </c>
      <c r="G142" s="347">
        <f t="shared" si="4"/>
        <v>23000</v>
      </c>
      <c r="H142" s="230" t="s">
        <v>5677</v>
      </c>
      <c r="I142" s="230" t="s">
        <v>7545</v>
      </c>
      <c r="J142" s="331" t="b">
        <v>1</v>
      </c>
      <c r="K142" s="331" t="b">
        <v>1</v>
      </c>
      <c r="L142" s="331" t="b">
        <v>1</v>
      </c>
      <c r="M142" s="331" t="b">
        <v>1</v>
      </c>
      <c r="N142" s="331" t="b">
        <v>0</v>
      </c>
      <c r="O142" s="331" t="b">
        <v>0</v>
      </c>
      <c r="P142" s="331" t="b">
        <v>0</v>
      </c>
      <c r="Q142" s="331" t="b">
        <v>0</v>
      </c>
      <c r="R142" s="331" t="b">
        <v>0</v>
      </c>
      <c r="S142" s="498" t="b">
        <v>0</v>
      </c>
      <c r="T142" s="495" t="b">
        <v>0</v>
      </c>
      <c r="U142" s="495" t="b">
        <v>0</v>
      </c>
      <c r="V142" s="495" t="b">
        <v>0</v>
      </c>
      <c r="W142" s="495" t="b">
        <v>0</v>
      </c>
      <c r="X142" s="495" t="b">
        <v>0</v>
      </c>
      <c r="Y142" s="496" t="b">
        <v>0</v>
      </c>
      <c r="Z142" s="496" t="b">
        <v>0</v>
      </c>
      <c r="AA142" s="496" t="b">
        <v>0</v>
      </c>
      <c r="AB142" s="496" t="b">
        <v>0</v>
      </c>
      <c r="AC142" s="496" t="b">
        <v>0</v>
      </c>
    </row>
    <row r="143">
      <c r="A143" s="338">
        <v>135.0</v>
      </c>
      <c r="B143" s="338">
        <v>800135.0</v>
      </c>
      <c r="C143" s="339" t="s">
        <v>1525</v>
      </c>
      <c r="D143" s="472" t="s">
        <v>73</v>
      </c>
      <c r="E143" s="469">
        <v>35000.0</v>
      </c>
      <c r="F143" s="470">
        <v>35000.0</v>
      </c>
      <c r="G143" s="470">
        <f t="shared" si="4"/>
        <v>0</v>
      </c>
      <c r="H143" s="228" t="s">
        <v>1013</v>
      </c>
      <c r="I143" s="228" t="s">
        <v>3511</v>
      </c>
      <c r="J143" s="432" t="b">
        <v>1</v>
      </c>
      <c r="K143" s="432" t="b">
        <v>1</v>
      </c>
      <c r="L143" s="432" t="b">
        <v>0</v>
      </c>
      <c r="M143" s="432" t="b">
        <v>0</v>
      </c>
      <c r="N143" s="432" t="b">
        <v>0</v>
      </c>
      <c r="O143" s="432" t="b">
        <v>0</v>
      </c>
      <c r="P143" s="474" t="s">
        <v>73</v>
      </c>
      <c r="Q143" s="474"/>
      <c r="R143" s="474"/>
      <c r="S143" s="497" t="s">
        <v>73</v>
      </c>
      <c r="T143" s="492" t="s">
        <v>73</v>
      </c>
      <c r="U143" s="492" t="s">
        <v>73</v>
      </c>
      <c r="V143" s="492" t="s">
        <v>73</v>
      </c>
      <c r="W143" s="492" t="s">
        <v>73</v>
      </c>
      <c r="X143" s="492" t="s">
        <v>73</v>
      </c>
      <c r="Y143" s="493" t="s">
        <v>73</v>
      </c>
      <c r="Z143" s="493" t="s">
        <v>73</v>
      </c>
      <c r="AA143" s="493" t="s">
        <v>73</v>
      </c>
      <c r="AB143" s="493" t="s">
        <v>73</v>
      </c>
      <c r="AC143" s="493" t="s">
        <v>73</v>
      </c>
    </row>
    <row r="144">
      <c r="A144" s="338">
        <v>136.0</v>
      </c>
      <c r="B144" s="338">
        <v>800136.0</v>
      </c>
      <c r="C144" s="339" t="s">
        <v>1434</v>
      </c>
      <c r="D144" s="472" t="s">
        <v>73</v>
      </c>
      <c r="E144" s="335">
        <v>39000.0</v>
      </c>
      <c r="F144" s="347">
        <v>39000.0</v>
      </c>
      <c r="G144" s="347">
        <f t="shared" si="4"/>
        <v>0</v>
      </c>
      <c r="H144" s="230" t="s">
        <v>557</v>
      </c>
      <c r="I144" s="230" t="s">
        <v>7567</v>
      </c>
      <c r="J144" s="331" t="b">
        <v>1</v>
      </c>
      <c r="K144" s="331" t="b">
        <v>1</v>
      </c>
      <c r="L144" s="331" t="b">
        <v>1</v>
      </c>
      <c r="M144" s="331" t="b">
        <v>1</v>
      </c>
      <c r="N144" s="331" t="b">
        <v>1</v>
      </c>
      <c r="O144" s="474" t="s">
        <v>73</v>
      </c>
      <c r="P144" s="474"/>
      <c r="Q144" s="474"/>
      <c r="R144" s="474"/>
      <c r="S144" s="498" t="s">
        <v>73</v>
      </c>
      <c r="T144" s="495" t="s">
        <v>73</v>
      </c>
      <c r="U144" s="495" t="s">
        <v>73</v>
      </c>
      <c r="V144" s="495" t="s">
        <v>73</v>
      </c>
      <c r="W144" s="495" t="s">
        <v>73</v>
      </c>
      <c r="X144" s="495" t="s">
        <v>73</v>
      </c>
      <c r="Y144" s="496" t="s">
        <v>73</v>
      </c>
      <c r="Z144" s="496" t="s">
        <v>73</v>
      </c>
      <c r="AA144" s="496" t="s">
        <v>73</v>
      </c>
      <c r="AB144" s="496" t="s">
        <v>73</v>
      </c>
      <c r="AC144" s="496" t="s">
        <v>73</v>
      </c>
    </row>
    <row r="145">
      <c r="A145" s="338">
        <v>137.0</v>
      </c>
      <c r="B145" s="338">
        <v>800137.0</v>
      </c>
      <c r="C145" s="339" t="s">
        <v>5319</v>
      </c>
      <c r="D145" s="499" t="s">
        <v>73</v>
      </c>
      <c r="E145" s="469">
        <v>56000.0</v>
      </c>
      <c r="F145" s="469">
        <v>56000.0</v>
      </c>
      <c r="G145" s="470">
        <f t="shared" si="4"/>
        <v>0</v>
      </c>
      <c r="H145" s="228" t="s">
        <v>5320</v>
      </c>
      <c r="I145" s="228" t="s">
        <v>7546</v>
      </c>
      <c r="J145" s="432" t="b">
        <v>1</v>
      </c>
      <c r="K145" s="432" t="b">
        <v>1</v>
      </c>
      <c r="L145" s="432" t="b">
        <v>1</v>
      </c>
      <c r="M145" s="432" t="b">
        <v>1</v>
      </c>
      <c r="N145" s="432" t="b">
        <v>1</v>
      </c>
      <c r="O145" s="432" t="b">
        <v>0</v>
      </c>
      <c r="P145" s="432" t="b">
        <v>1</v>
      </c>
      <c r="Q145" s="432" t="b">
        <v>0</v>
      </c>
      <c r="R145" s="432" t="b">
        <v>1</v>
      </c>
      <c r="S145" s="497" t="b">
        <v>0</v>
      </c>
      <c r="T145" s="492" t="b">
        <v>1</v>
      </c>
      <c r="U145" s="492" t="b">
        <v>0</v>
      </c>
      <c r="V145" s="492" t="b">
        <v>0</v>
      </c>
      <c r="W145" s="492" t="b">
        <v>0</v>
      </c>
      <c r="X145" s="492" t="b">
        <v>0</v>
      </c>
      <c r="Y145" s="493" t="b">
        <v>0</v>
      </c>
      <c r="Z145" s="493" t="b">
        <v>0</v>
      </c>
      <c r="AA145" s="493" t="b">
        <v>0</v>
      </c>
      <c r="AB145" s="493" t="b">
        <v>0</v>
      </c>
      <c r="AC145" s="493" t="b">
        <v>0</v>
      </c>
    </row>
    <row r="146">
      <c r="A146" s="338">
        <v>138.0</v>
      </c>
      <c r="B146" s="338">
        <v>800138.0</v>
      </c>
      <c r="C146" s="339" t="s">
        <v>3839</v>
      </c>
      <c r="D146" s="472" t="s">
        <v>73</v>
      </c>
      <c r="E146" s="335">
        <v>76320.0</v>
      </c>
      <c r="F146" s="335">
        <v>76320.0</v>
      </c>
      <c r="G146" s="347">
        <f t="shared" si="4"/>
        <v>0</v>
      </c>
      <c r="H146" s="230" t="s">
        <v>3840</v>
      </c>
      <c r="I146" s="230" t="s">
        <v>7549</v>
      </c>
      <c r="J146" s="331" t="b">
        <v>1</v>
      </c>
      <c r="K146" s="331" t="b">
        <v>1</v>
      </c>
      <c r="L146" s="331" t="b">
        <v>1</v>
      </c>
      <c r="M146" s="331" t="b">
        <v>1</v>
      </c>
      <c r="N146" s="331" t="b">
        <v>1</v>
      </c>
      <c r="O146" s="331" t="b">
        <v>0</v>
      </c>
      <c r="P146" s="331" t="b">
        <v>1</v>
      </c>
      <c r="Q146" s="331" t="b">
        <v>0</v>
      </c>
      <c r="R146" s="331" t="b">
        <v>0</v>
      </c>
      <c r="S146" s="498" t="b">
        <v>0</v>
      </c>
      <c r="T146" s="495" t="b">
        <v>1</v>
      </c>
      <c r="U146" s="495" t="b">
        <v>1</v>
      </c>
      <c r="V146" s="495" t="b">
        <v>0</v>
      </c>
      <c r="W146" s="495" t="b">
        <v>0</v>
      </c>
      <c r="X146" s="495" t="b">
        <v>0</v>
      </c>
      <c r="Y146" s="496" t="b">
        <v>0</v>
      </c>
      <c r="Z146" s="496" t="b">
        <v>0</v>
      </c>
      <c r="AA146" s="496" t="b">
        <v>0</v>
      </c>
      <c r="AB146" s="496" t="b">
        <v>0</v>
      </c>
      <c r="AC146" s="496" t="b">
        <v>1</v>
      </c>
    </row>
    <row r="147">
      <c r="A147" s="128">
        <v>139.0</v>
      </c>
      <c r="B147" s="128">
        <v>800139.0</v>
      </c>
      <c r="C147" s="242" t="s">
        <v>1579</v>
      </c>
      <c r="D147" s="472" t="s">
        <v>73</v>
      </c>
      <c r="E147" s="469">
        <v>100000.0</v>
      </c>
      <c r="F147" s="470">
        <v>100000.0</v>
      </c>
      <c r="G147" s="470">
        <f t="shared" si="4"/>
        <v>0</v>
      </c>
      <c r="H147" s="228" t="s">
        <v>1580</v>
      </c>
      <c r="I147" s="228" t="s">
        <v>7549</v>
      </c>
      <c r="J147" s="432" t="b">
        <v>1</v>
      </c>
      <c r="K147" s="432" t="b">
        <v>1</v>
      </c>
      <c r="L147" s="432" t="b">
        <v>1</v>
      </c>
      <c r="M147" s="432" t="b">
        <v>1</v>
      </c>
      <c r="N147" s="432" t="b">
        <v>1</v>
      </c>
      <c r="O147" s="432" t="b">
        <v>1</v>
      </c>
      <c r="P147" s="474" t="s">
        <v>73</v>
      </c>
      <c r="Q147" s="474"/>
      <c r="R147" s="474"/>
      <c r="S147" s="497" t="s">
        <v>73</v>
      </c>
      <c r="T147" s="492" t="s">
        <v>73</v>
      </c>
      <c r="U147" s="492" t="s">
        <v>73</v>
      </c>
      <c r="V147" s="492" t="s">
        <v>73</v>
      </c>
      <c r="W147" s="492" t="s">
        <v>73</v>
      </c>
      <c r="X147" s="492" t="s">
        <v>73</v>
      </c>
      <c r="Y147" s="493" t="s">
        <v>73</v>
      </c>
      <c r="Z147" s="493" t="s">
        <v>73</v>
      </c>
      <c r="AA147" s="493" t="s">
        <v>73</v>
      </c>
      <c r="AB147" s="493" t="s">
        <v>73</v>
      </c>
      <c r="AC147" s="493" t="s">
        <v>73</v>
      </c>
    </row>
    <row r="148">
      <c r="A148" s="458">
        <v>140.0</v>
      </c>
      <c r="B148" s="458">
        <v>800140.0</v>
      </c>
      <c r="C148" s="459" t="s">
        <v>5357</v>
      </c>
      <c r="D148" s="472" t="s">
        <v>73</v>
      </c>
      <c r="E148" s="335">
        <v>28000.0</v>
      </c>
      <c r="F148" s="335">
        <v>28000.0</v>
      </c>
      <c r="G148" s="347">
        <f t="shared" si="4"/>
        <v>0</v>
      </c>
      <c r="H148" s="230" t="s">
        <v>5320</v>
      </c>
      <c r="I148" s="230" t="s">
        <v>7548</v>
      </c>
      <c r="J148" s="331" t="b">
        <v>1</v>
      </c>
      <c r="K148" s="331" t="b">
        <v>1</v>
      </c>
      <c r="L148" s="331" t="b">
        <v>1</v>
      </c>
      <c r="M148" s="331" t="b">
        <v>1</v>
      </c>
      <c r="N148" s="331" t="b">
        <v>1</v>
      </c>
      <c r="O148" s="331" t="b">
        <v>0</v>
      </c>
      <c r="P148" s="331" t="b">
        <v>1</v>
      </c>
      <c r="Q148" s="331" t="b">
        <v>0</v>
      </c>
      <c r="R148" s="331" t="b">
        <v>1</v>
      </c>
      <c r="S148" s="498" t="b">
        <v>0</v>
      </c>
      <c r="T148" s="495" t="b">
        <v>1</v>
      </c>
      <c r="U148" s="495" t="b">
        <v>0</v>
      </c>
      <c r="V148" s="495" t="b">
        <v>0</v>
      </c>
      <c r="W148" s="495" t="b">
        <v>0</v>
      </c>
      <c r="X148" s="495" t="b">
        <v>0</v>
      </c>
      <c r="Y148" s="496" t="b">
        <v>0</v>
      </c>
      <c r="Z148" s="496" t="b">
        <v>0</v>
      </c>
      <c r="AA148" s="496" t="b">
        <v>0</v>
      </c>
      <c r="AB148" s="496" t="b">
        <v>0</v>
      </c>
      <c r="AC148" s="496" t="b">
        <v>0</v>
      </c>
    </row>
    <row r="149">
      <c r="A149" s="338">
        <v>141.0</v>
      </c>
      <c r="B149" s="338">
        <v>800141.0</v>
      </c>
      <c r="C149" s="339" t="s">
        <v>2642</v>
      </c>
      <c r="D149" s="340" t="s">
        <v>73</v>
      </c>
      <c r="E149" s="469">
        <v>80000.0</v>
      </c>
      <c r="F149" s="470">
        <v>80000.0</v>
      </c>
      <c r="G149" s="470">
        <f t="shared" si="4"/>
        <v>0</v>
      </c>
      <c r="H149" s="228" t="s">
        <v>2643</v>
      </c>
      <c r="I149" s="228" t="s">
        <v>7547</v>
      </c>
      <c r="J149" s="432" t="b">
        <v>1</v>
      </c>
      <c r="K149" s="432" t="b">
        <v>1</v>
      </c>
      <c r="L149" s="432" t="b">
        <v>1</v>
      </c>
      <c r="M149" s="432" t="b">
        <v>1</v>
      </c>
      <c r="N149" s="432" t="b">
        <v>0</v>
      </c>
      <c r="O149" s="432" t="b">
        <v>0</v>
      </c>
      <c r="P149" s="432" t="b">
        <v>0</v>
      </c>
      <c r="Q149" s="432" t="b">
        <v>0</v>
      </c>
      <c r="R149" s="432" t="b">
        <v>0</v>
      </c>
      <c r="S149" s="497" t="b">
        <v>0</v>
      </c>
      <c r="T149" s="492" t="b">
        <v>0</v>
      </c>
      <c r="U149" s="492" t="b">
        <v>0</v>
      </c>
      <c r="V149" s="492" t="b">
        <v>0</v>
      </c>
      <c r="W149" s="492" t="b">
        <v>0</v>
      </c>
      <c r="X149" s="488" t="s">
        <v>73</v>
      </c>
      <c r="Y149" s="493" t="s">
        <v>73</v>
      </c>
      <c r="Z149" s="493" t="s">
        <v>73</v>
      </c>
      <c r="AA149" s="493" t="s">
        <v>73</v>
      </c>
      <c r="AB149" s="493" t="s">
        <v>73</v>
      </c>
      <c r="AC149" s="493" t="s">
        <v>73</v>
      </c>
    </row>
    <row r="150">
      <c r="A150" s="338">
        <v>142.0</v>
      </c>
      <c r="B150" s="338">
        <v>800142.0</v>
      </c>
      <c r="C150" s="339" t="s">
        <v>4950</v>
      </c>
      <c r="D150" s="312" t="s">
        <v>4642</v>
      </c>
      <c r="E150" s="335">
        <v>28400.0</v>
      </c>
      <c r="F150" s="347">
        <v>25244.0</v>
      </c>
      <c r="G150" s="347">
        <f t="shared" si="4"/>
        <v>3156</v>
      </c>
      <c r="H150" s="230" t="s">
        <v>1882</v>
      </c>
      <c r="I150" s="230" t="s">
        <v>7545</v>
      </c>
      <c r="J150" s="331" t="b">
        <v>1</v>
      </c>
      <c r="K150" s="331" t="b">
        <v>1</v>
      </c>
      <c r="L150" s="331" t="b">
        <v>1</v>
      </c>
      <c r="M150" s="331" t="b">
        <v>1</v>
      </c>
      <c r="N150" s="331" t="b">
        <v>1</v>
      </c>
      <c r="O150" s="331" t="b">
        <v>1</v>
      </c>
      <c r="P150" s="331" t="b">
        <v>1</v>
      </c>
      <c r="Q150" s="331" t="b">
        <v>0</v>
      </c>
      <c r="R150" s="331" t="b">
        <v>0</v>
      </c>
      <c r="S150" s="498" t="b">
        <v>0</v>
      </c>
      <c r="T150" s="495" t="b">
        <v>1</v>
      </c>
      <c r="U150" s="495" t="b">
        <v>0</v>
      </c>
      <c r="V150" s="495" t="b">
        <v>0</v>
      </c>
      <c r="W150" s="495" t="b">
        <v>0</v>
      </c>
      <c r="X150" s="495" t="b">
        <v>0</v>
      </c>
      <c r="Y150" s="496" t="b">
        <v>0</v>
      </c>
      <c r="Z150" s="496" t="b">
        <v>0</v>
      </c>
      <c r="AA150" s="496" t="b">
        <v>0</v>
      </c>
      <c r="AB150" s="496" t="b">
        <v>0</v>
      </c>
      <c r="AC150" s="496" t="b">
        <v>0</v>
      </c>
    </row>
    <row r="151">
      <c r="A151" s="338">
        <v>143.0</v>
      </c>
      <c r="B151" s="338">
        <v>800143.0</v>
      </c>
      <c r="C151" s="339" t="s">
        <v>5820</v>
      </c>
      <c r="D151" s="312" t="s">
        <v>4642</v>
      </c>
      <c r="E151" s="469">
        <v>40000.0</v>
      </c>
      <c r="F151" s="470">
        <v>26667.0</v>
      </c>
      <c r="G151" s="470">
        <f t="shared" si="4"/>
        <v>13333</v>
      </c>
      <c r="H151" s="228" t="s">
        <v>1013</v>
      </c>
      <c r="I151" s="228" t="s">
        <v>7549</v>
      </c>
      <c r="J151" s="432" t="b">
        <v>0</v>
      </c>
      <c r="K151" s="432" t="b">
        <v>0</v>
      </c>
      <c r="L151" s="432" t="b">
        <v>0</v>
      </c>
      <c r="M151" s="432" t="b">
        <v>1</v>
      </c>
      <c r="N151" s="432" t="b">
        <v>0</v>
      </c>
      <c r="O151" s="432" t="b">
        <v>0</v>
      </c>
      <c r="P151" s="432" t="b">
        <v>1</v>
      </c>
      <c r="Q151" s="432" t="b">
        <v>0</v>
      </c>
      <c r="R151" s="432" t="b">
        <v>0</v>
      </c>
      <c r="S151" s="497" t="b">
        <v>0</v>
      </c>
      <c r="T151" s="492" t="b">
        <v>1</v>
      </c>
      <c r="U151" s="492" t="b">
        <v>0</v>
      </c>
      <c r="V151" s="492" t="b">
        <v>0</v>
      </c>
      <c r="W151" s="492" t="b">
        <v>0</v>
      </c>
      <c r="X151" s="492" t="b">
        <v>0</v>
      </c>
      <c r="Y151" s="493" t="b">
        <v>0</v>
      </c>
      <c r="Z151" s="493" t="b">
        <v>0</v>
      </c>
      <c r="AA151" s="493" t="b">
        <v>0</v>
      </c>
      <c r="AB151" s="493" t="b">
        <v>0</v>
      </c>
      <c r="AC151" s="493" t="b">
        <v>0</v>
      </c>
    </row>
    <row r="152">
      <c r="A152" s="338">
        <v>144.0</v>
      </c>
      <c r="B152" s="338">
        <v>800144.0</v>
      </c>
      <c r="C152" s="339" t="s">
        <v>3692</v>
      </c>
      <c r="D152" s="340" t="s">
        <v>73</v>
      </c>
      <c r="E152" s="335">
        <v>47250.0</v>
      </c>
      <c r="F152" s="335">
        <v>47250.0</v>
      </c>
      <c r="G152" s="347">
        <f t="shared" si="4"/>
        <v>0</v>
      </c>
      <c r="H152" s="230" t="s">
        <v>2090</v>
      </c>
      <c r="I152" s="230" t="s">
        <v>7547</v>
      </c>
      <c r="J152" s="331" t="b">
        <v>1</v>
      </c>
      <c r="K152" s="331" t="b">
        <v>1</v>
      </c>
      <c r="L152" s="331" t="b">
        <v>1</v>
      </c>
      <c r="M152" s="331" t="b">
        <v>1</v>
      </c>
      <c r="N152" s="331" t="b">
        <v>1</v>
      </c>
      <c r="O152" s="331" t="b">
        <v>1</v>
      </c>
      <c r="P152" s="331" t="b">
        <v>0</v>
      </c>
      <c r="Q152" s="331" t="b">
        <v>0</v>
      </c>
      <c r="R152" s="331" t="b">
        <v>1</v>
      </c>
      <c r="S152" s="498" t="b">
        <v>1</v>
      </c>
      <c r="T152" s="495" t="b">
        <v>1</v>
      </c>
      <c r="U152" s="495" t="b">
        <v>1</v>
      </c>
      <c r="V152" s="495" t="b">
        <v>0</v>
      </c>
      <c r="W152" s="495" t="b">
        <v>0</v>
      </c>
      <c r="X152" s="495" t="b">
        <v>0</v>
      </c>
      <c r="Y152" s="496" t="b">
        <v>1</v>
      </c>
      <c r="Z152" s="496" t="b">
        <v>0</v>
      </c>
      <c r="AA152" s="496" t="b">
        <v>0</v>
      </c>
      <c r="AB152" s="496" t="b">
        <v>0</v>
      </c>
      <c r="AC152" s="496" t="b">
        <v>0</v>
      </c>
    </row>
    <row r="153">
      <c r="A153" s="338">
        <v>145.0</v>
      </c>
      <c r="B153" s="338">
        <v>800145.0</v>
      </c>
      <c r="C153" s="339" t="s">
        <v>4317</v>
      </c>
      <c r="D153" s="499" t="s">
        <v>73</v>
      </c>
      <c r="E153" s="469">
        <v>30000.0</v>
      </c>
      <c r="F153" s="469">
        <v>30000.0</v>
      </c>
      <c r="G153" s="470">
        <f t="shared" si="4"/>
        <v>0</v>
      </c>
      <c r="H153" s="228" t="s">
        <v>1651</v>
      </c>
      <c r="I153" s="228" t="s">
        <v>7561</v>
      </c>
      <c r="J153" s="432" t="b">
        <v>1</v>
      </c>
      <c r="K153" s="432" t="b">
        <v>1</v>
      </c>
      <c r="L153" s="432" t="b">
        <v>1</v>
      </c>
      <c r="M153" s="432" t="b">
        <v>1</v>
      </c>
      <c r="N153" s="432" t="b">
        <v>1</v>
      </c>
      <c r="O153" s="432" t="b">
        <v>1</v>
      </c>
      <c r="P153" s="432" t="b">
        <v>1</v>
      </c>
      <c r="Q153" s="432" t="b">
        <v>1</v>
      </c>
      <c r="R153" s="432" t="b">
        <v>1</v>
      </c>
      <c r="S153" s="497" t="b">
        <v>1</v>
      </c>
      <c r="T153" s="492" t="b">
        <v>1</v>
      </c>
      <c r="U153" s="492" t="b">
        <v>1</v>
      </c>
      <c r="V153" s="492" t="b">
        <v>0</v>
      </c>
      <c r="W153" s="492" t="b">
        <v>0</v>
      </c>
      <c r="X153" s="492" t="b">
        <v>0</v>
      </c>
      <c r="Y153" s="493" t="b">
        <v>0</v>
      </c>
      <c r="Z153" s="493" t="b">
        <v>0</v>
      </c>
      <c r="AA153" s="493" t="b">
        <v>0</v>
      </c>
      <c r="AB153" s="493" t="b">
        <v>0</v>
      </c>
      <c r="AC153" s="493" t="b">
        <v>0</v>
      </c>
    </row>
    <row r="154">
      <c r="A154" s="338">
        <v>146.0</v>
      </c>
      <c r="B154" s="338">
        <v>800146.0</v>
      </c>
      <c r="C154" s="339" t="s">
        <v>4953</v>
      </c>
      <c r="D154" s="312" t="s">
        <v>4642</v>
      </c>
      <c r="E154" s="335">
        <v>12500.0</v>
      </c>
      <c r="F154" s="347">
        <v>8333.0</v>
      </c>
      <c r="G154" s="347">
        <f t="shared" si="4"/>
        <v>4167</v>
      </c>
      <c r="H154" s="230" t="s">
        <v>1882</v>
      </c>
      <c r="I154" s="230" t="s">
        <v>7552</v>
      </c>
      <c r="J154" s="331" t="b">
        <v>1</v>
      </c>
      <c r="K154" s="331" t="b">
        <v>1</v>
      </c>
      <c r="L154" s="331" t="b">
        <v>1</v>
      </c>
      <c r="M154" s="331" t="b">
        <v>1</v>
      </c>
      <c r="N154" s="331" t="b">
        <v>1</v>
      </c>
      <c r="O154" s="331" t="b">
        <v>1</v>
      </c>
      <c r="P154" s="331" t="b">
        <v>1</v>
      </c>
      <c r="Q154" s="331" t="b">
        <v>0</v>
      </c>
      <c r="R154" s="331" t="b">
        <v>0</v>
      </c>
      <c r="S154" s="498" t="b">
        <v>0</v>
      </c>
      <c r="T154" s="495" t="b">
        <v>0</v>
      </c>
      <c r="U154" s="495" t="b">
        <v>0</v>
      </c>
      <c r="V154" s="495" t="b">
        <v>1</v>
      </c>
      <c r="W154" s="495" t="b">
        <v>1</v>
      </c>
      <c r="X154" s="495" t="b">
        <v>0</v>
      </c>
      <c r="Y154" s="496" t="b">
        <v>0</v>
      </c>
      <c r="Z154" s="496" t="b">
        <v>0</v>
      </c>
      <c r="AA154" s="496" t="b">
        <v>0</v>
      </c>
      <c r="AB154" s="496" t="b">
        <v>0</v>
      </c>
      <c r="AC154" s="496" t="b">
        <v>0</v>
      </c>
    </row>
    <row r="155">
      <c r="A155" s="338">
        <v>147.0</v>
      </c>
      <c r="B155" s="338">
        <v>800147.0</v>
      </c>
      <c r="C155" s="339" t="s">
        <v>1313</v>
      </c>
      <c r="D155" s="340" t="s">
        <v>73</v>
      </c>
      <c r="E155" s="469">
        <v>20425.0</v>
      </c>
      <c r="F155" s="469">
        <v>20425.0</v>
      </c>
      <c r="G155" s="470">
        <f t="shared" si="4"/>
        <v>0</v>
      </c>
      <c r="H155" s="228" t="s">
        <v>538</v>
      </c>
      <c r="I155" s="228" t="s">
        <v>7567</v>
      </c>
      <c r="J155" s="432" t="b">
        <v>1</v>
      </c>
      <c r="K155" s="432" t="b">
        <v>1</v>
      </c>
      <c r="L155" s="432" t="b">
        <v>1</v>
      </c>
      <c r="M155" s="432" t="b">
        <v>1</v>
      </c>
      <c r="N155" s="488" t="s">
        <v>73</v>
      </c>
      <c r="O155" s="474"/>
      <c r="P155" s="474"/>
      <c r="Q155" s="474"/>
      <c r="R155" s="474"/>
      <c r="S155" s="497" t="s">
        <v>73</v>
      </c>
      <c r="T155" s="492" t="s">
        <v>73</v>
      </c>
      <c r="U155" s="492" t="s">
        <v>73</v>
      </c>
      <c r="V155" s="492" t="s">
        <v>73</v>
      </c>
      <c r="W155" s="492" t="s">
        <v>73</v>
      </c>
      <c r="X155" s="492" t="s">
        <v>73</v>
      </c>
      <c r="Y155" s="493" t="s">
        <v>73</v>
      </c>
      <c r="Z155" s="493" t="s">
        <v>73</v>
      </c>
      <c r="AA155" s="493" t="s">
        <v>73</v>
      </c>
      <c r="AB155" s="493" t="s">
        <v>73</v>
      </c>
      <c r="AC155" s="493" t="s">
        <v>73</v>
      </c>
    </row>
    <row r="156">
      <c r="A156" s="338">
        <v>148.0</v>
      </c>
      <c r="B156" s="338">
        <v>800148.0</v>
      </c>
      <c r="C156" s="339" t="s">
        <v>2164</v>
      </c>
      <c r="D156" s="340" t="s">
        <v>73</v>
      </c>
      <c r="E156" s="335">
        <v>59040.0</v>
      </c>
      <c r="F156" s="347">
        <v>59040.0</v>
      </c>
      <c r="G156" s="347">
        <f t="shared" si="4"/>
        <v>0</v>
      </c>
      <c r="H156" s="230" t="s">
        <v>302</v>
      </c>
      <c r="I156" s="230" t="s">
        <v>7549</v>
      </c>
      <c r="J156" s="331" t="b">
        <v>1</v>
      </c>
      <c r="K156" s="331" t="b">
        <v>1</v>
      </c>
      <c r="L156" s="331" t="b">
        <v>1</v>
      </c>
      <c r="M156" s="331" t="b">
        <v>1</v>
      </c>
      <c r="N156" s="331" t="b">
        <v>1</v>
      </c>
      <c r="O156" s="331" t="b">
        <v>1</v>
      </c>
      <c r="P156" s="331" t="b">
        <v>1</v>
      </c>
      <c r="Q156" s="331" t="b">
        <v>1</v>
      </c>
      <c r="R156" s="331" t="b">
        <v>1</v>
      </c>
      <c r="S156" s="498" t="b">
        <v>0</v>
      </c>
      <c r="T156" s="495" t="s">
        <v>73</v>
      </c>
      <c r="U156" s="495" t="s">
        <v>73</v>
      </c>
      <c r="V156" s="495" t="s">
        <v>73</v>
      </c>
      <c r="W156" s="495" t="s">
        <v>73</v>
      </c>
      <c r="X156" s="495" t="s">
        <v>73</v>
      </c>
      <c r="Y156" s="496" t="s">
        <v>73</v>
      </c>
      <c r="Z156" s="496" t="s">
        <v>73</v>
      </c>
      <c r="AA156" s="496" t="s">
        <v>73</v>
      </c>
      <c r="AB156" s="496" t="s">
        <v>73</v>
      </c>
      <c r="AC156" s="496" t="s">
        <v>73</v>
      </c>
    </row>
    <row r="157">
      <c r="A157" s="338">
        <v>149.0</v>
      </c>
      <c r="B157" s="338">
        <v>800149.0</v>
      </c>
      <c r="C157" s="339" t="s">
        <v>3322</v>
      </c>
      <c r="D157" s="340" t="s">
        <v>73</v>
      </c>
      <c r="E157" s="469">
        <v>30300.0</v>
      </c>
      <c r="F157" s="469">
        <v>30300.0</v>
      </c>
      <c r="G157" s="470">
        <f t="shared" si="4"/>
        <v>0</v>
      </c>
      <c r="H157" s="228" t="s">
        <v>302</v>
      </c>
      <c r="I157" s="228" t="s">
        <v>7567</v>
      </c>
      <c r="J157" s="432" t="b">
        <v>1</v>
      </c>
      <c r="K157" s="432" t="b">
        <v>1</v>
      </c>
      <c r="L157" s="432" t="b">
        <v>1</v>
      </c>
      <c r="M157" s="432" t="b">
        <v>1</v>
      </c>
      <c r="N157" s="432" t="b">
        <v>1</v>
      </c>
      <c r="O157" s="432" t="b">
        <v>1</v>
      </c>
      <c r="P157" s="432" t="b">
        <v>1</v>
      </c>
      <c r="Q157" s="432" t="b">
        <v>0</v>
      </c>
      <c r="R157" s="432" t="b">
        <v>0</v>
      </c>
      <c r="S157" s="497" t="b">
        <v>0</v>
      </c>
      <c r="T157" s="492" t="b">
        <v>0</v>
      </c>
      <c r="U157" s="492" t="b">
        <v>0</v>
      </c>
      <c r="V157" s="492" t="b">
        <v>0</v>
      </c>
      <c r="W157" s="492" t="b">
        <v>0</v>
      </c>
      <c r="X157" s="492" t="b">
        <v>0</v>
      </c>
      <c r="Y157" s="493" t="b">
        <v>0</v>
      </c>
      <c r="Z157" s="493" t="b">
        <v>1</v>
      </c>
      <c r="AA157" s="493" t="b">
        <v>0</v>
      </c>
      <c r="AB157" s="493" t="b">
        <v>1</v>
      </c>
      <c r="AC157" s="493" t="b">
        <v>0</v>
      </c>
    </row>
    <row r="158">
      <c r="A158" s="338">
        <v>150.0</v>
      </c>
      <c r="B158" s="338">
        <v>800150.0</v>
      </c>
      <c r="C158" s="339" t="s">
        <v>1869</v>
      </c>
      <c r="D158" s="340" t="s">
        <v>73</v>
      </c>
      <c r="E158" s="335">
        <v>64140.0</v>
      </c>
      <c r="F158" s="347">
        <v>64140.0</v>
      </c>
      <c r="G158" s="347">
        <f t="shared" si="4"/>
        <v>0</v>
      </c>
      <c r="H158" s="230" t="s">
        <v>1870</v>
      </c>
      <c r="I158" s="230" t="s">
        <v>7556</v>
      </c>
      <c r="J158" s="331" t="b">
        <v>1</v>
      </c>
      <c r="K158" s="331" t="b">
        <v>1</v>
      </c>
      <c r="L158" s="331" t="b">
        <v>1</v>
      </c>
      <c r="M158" s="331" t="b">
        <v>1</v>
      </c>
      <c r="N158" s="331" t="b">
        <v>0</v>
      </c>
      <c r="O158" s="331" t="b">
        <v>0</v>
      </c>
      <c r="P158" s="331" t="b">
        <v>0</v>
      </c>
      <c r="Q158" s="331" t="b">
        <v>0</v>
      </c>
      <c r="R158" s="488" t="s">
        <v>73</v>
      </c>
      <c r="S158" s="498" t="s">
        <v>73</v>
      </c>
      <c r="T158" s="495" t="s">
        <v>73</v>
      </c>
      <c r="U158" s="495" t="s">
        <v>73</v>
      </c>
      <c r="V158" s="495" t="s">
        <v>73</v>
      </c>
      <c r="W158" s="495" t="s">
        <v>73</v>
      </c>
      <c r="X158" s="495" t="s">
        <v>73</v>
      </c>
      <c r="Y158" s="496" t="s">
        <v>73</v>
      </c>
      <c r="Z158" s="496" t="s">
        <v>73</v>
      </c>
      <c r="AA158" s="496" t="s">
        <v>73</v>
      </c>
      <c r="AB158" s="496" t="s">
        <v>73</v>
      </c>
      <c r="AC158" s="496" t="s">
        <v>73</v>
      </c>
    </row>
    <row r="159">
      <c r="A159" s="338">
        <v>151.0</v>
      </c>
      <c r="B159" s="338">
        <v>800151.0</v>
      </c>
      <c r="C159" s="339" t="s">
        <v>2655</v>
      </c>
      <c r="D159" s="340" t="s">
        <v>73</v>
      </c>
      <c r="E159" s="469">
        <v>25000.0</v>
      </c>
      <c r="F159" s="470">
        <v>25000.0</v>
      </c>
      <c r="G159" s="470">
        <f t="shared" si="4"/>
        <v>0</v>
      </c>
      <c r="H159" s="228" t="s">
        <v>2045</v>
      </c>
      <c r="I159" s="228" t="s">
        <v>7546</v>
      </c>
      <c r="J159" s="432" t="b">
        <v>0</v>
      </c>
      <c r="K159" s="432" t="b">
        <v>1</v>
      </c>
      <c r="L159" s="432" t="b">
        <v>0</v>
      </c>
      <c r="M159" s="432" t="b">
        <v>0</v>
      </c>
      <c r="N159" s="432" t="b">
        <v>1</v>
      </c>
      <c r="O159" s="432" t="b">
        <v>1</v>
      </c>
      <c r="P159" s="432" t="b">
        <v>0</v>
      </c>
      <c r="Q159" s="432" t="b">
        <v>1</v>
      </c>
      <c r="R159" s="432" t="b">
        <v>0</v>
      </c>
      <c r="S159" s="497" t="b">
        <v>0</v>
      </c>
      <c r="T159" s="492" t="b">
        <v>0</v>
      </c>
      <c r="U159" s="492" t="b">
        <v>1</v>
      </c>
      <c r="V159" s="492" t="b">
        <v>1</v>
      </c>
      <c r="W159" s="492" t="b">
        <v>1</v>
      </c>
      <c r="X159" s="492" t="s">
        <v>73</v>
      </c>
      <c r="Y159" s="493" t="s">
        <v>73</v>
      </c>
      <c r="Z159" s="493" t="s">
        <v>73</v>
      </c>
      <c r="AA159" s="493" t="s">
        <v>73</v>
      </c>
      <c r="AB159" s="493" t="s">
        <v>73</v>
      </c>
      <c r="AC159" s="493" t="s">
        <v>73</v>
      </c>
    </row>
    <row r="160">
      <c r="A160" s="338">
        <v>152.0</v>
      </c>
      <c r="B160" s="338">
        <v>800152.0</v>
      </c>
      <c r="C160" s="339" t="s">
        <v>2843</v>
      </c>
      <c r="D160" s="340" t="s">
        <v>73</v>
      </c>
      <c r="E160" s="335">
        <v>14000.0</v>
      </c>
      <c r="F160" s="335">
        <v>14000.0</v>
      </c>
      <c r="G160" s="347">
        <f t="shared" si="4"/>
        <v>0</v>
      </c>
      <c r="H160" s="230" t="s">
        <v>2045</v>
      </c>
      <c r="I160" s="230" t="s">
        <v>7546</v>
      </c>
      <c r="J160" s="331" t="b">
        <v>0</v>
      </c>
      <c r="K160" s="331" t="b">
        <v>1</v>
      </c>
      <c r="L160" s="331" t="b">
        <v>0</v>
      </c>
      <c r="M160" s="331" t="b">
        <v>0</v>
      </c>
      <c r="N160" s="331" t="b">
        <v>1</v>
      </c>
      <c r="O160" s="331" t="b">
        <v>1</v>
      </c>
      <c r="P160" s="331" t="b">
        <v>0</v>
      </c>
      <c r="Q160" s="331" t="b">
        <v>1</v>
      </c>
      <c r="R160" s="331" t="b">
        <v>0</v>
      </c>
      <c r="S160" s="498" t="b">
        <v>0</v>
      </c>
      <c r="T160" s="495" t="b">
        <v>0</v>
      </c>
      <c r="U160" s="495" t="b">
        <v>0</v>
      </c>
      <c r="V160" s="495" t="b">
        <v>0</v>
      </c>
      <c r="W160" s="495" t="b">
        <v>0</v>
      </c>
      <c r="X160" s="495" t="b">
        <v>0</v>
      </c>
      <c r="Y160" s="496" t="s">
        <v>73</v>
      </c>
      <c r="Z160" s="496" t="s">
        <v>73</v>
      </c>
      <c r="AA160" s="496" t="s">
        <v>73</v>
      </c>
      <c r="AB160" s="496" t="s">
        <v>73</v>
      </c>
      <c r="AC160" s="496" t="s">
        <v>73</v>
      </c>
    </row>
    <row r="161">
      <c r="A161" s="338">
        <v>153.0</v>
      </c>
      <c r="B161" s="338">
        <v>800153.0</v>
      </c>
      <c r="C161" s="339" t="s">
        <v>2197</v>
      </c>
      <c r="D161" s="340" t="s">
        <v>73</v>
      </c>
      <c r="E161" s="469">
        <v>25000.0</v>
      </c>
      <c r="F161" s="470">
        <v>25000.0</v>
      </c>
      <c r="G161" s="470">
        <f t="shared" si="4"/>
        <v>0</v>
      </c>
      <c r="H161" s="228" t="s">
        <v>2045</v>
      </c>
      <c r="I161" s="228" t="s">
        <v>7552</v>
      </c>
      <c r="J161" s="432" t="b">
        <v>0</v>
      </c>
      <c r="K161" s="432" t="b">
        <v>1</v>
      </c>
      <c r="L161" s="432" t="b">
        <v>0</v>
      </c>
      <c r="M161" s="432" t="b">
        <v>0</v>
      </c>
      <c r="N161" s="432" t="b">
        <v>1</v>
      </c>
      <c r="O161" s="432" t="b">
        <v>1</v>
      </c>
      <c r="P161" s="432" t="b">
        <v>0</v>
      </c>
      <c r="Q161" s="432" t="b">
        <v>1</v>
      </c>
      <c r="R161" s="432" t="b">
        <v>0</v>
      </c>
      <c r="S161" s="497" t="b">
        <v>0</v>
      </c>
      <c r="T161" s="492" t="b">
        <v>1</v>
      </c>
      <c r="U161" s="492" t="s">
        <v>73</v>
      </c>
      <c r="V161" s="492" t="s">
        <v>73</v>
      </c>
      <c r="W161" s="492" t="s">
        <v>73</v>
      </c>
      <c r="X161" s="492" t="s">
        <v>73</v>
      </c>
      <c r="Y161" s="493" t="s">
        <v>73</v>
      </c>
      <c r="Z161" s="493" t="s">
        <v>73</v>
      </c>
      <c r="AA161" s="493" t="s">
        <v>73</v>
      </c>
      <c r="AB161" s="493" t="s">
        <v>73</v>
      </c>
      <c r="AC161" s="493" t="s">
        <v>73</v>
      </c>
    </row>
    <row r="162">
      <c r="A162" s="128">
        <v>154.0</v>
      </c>
      <c r="B162" s="128">
        <v>800154.0</v>
      </c>
      <c r="C162" s="242" t="s">
        <v>2406</v>
      </c>
      <c r="D162" s="472" t="s">
        <v>73</v>
      </c>
      <c r="E162" s="335">
        <v>20000.0</v>
      </c>
      <c r="F162" s="347">
        <v>20000.0</v>
      </c>
      <c r="G162" s="347">
        <f t="shared" si="4"/>
        <v>0</v>
      </c>
      <c r="H162" s="230" t="s">
        <v>2045</v>
      </c>
      <c r="I162" s="230" t="s">
        <v>7557</v>
      </c>
      <c r="J162" s="331" t="b">
        <v>0</v>
      </c>
      <c r="K162" s="331" t="b">
        <v>1</v>
      </c>
      <c r="L162" s="331" t="b">
        <v>0</v>
      </c>
      <c r="M162" s="331" t="b">
        <v>0</v>
      </c>
      <c r="N162" s="331" t="b">
        <v>1</v>
      </c>
      <c r="O162" s="331" t="b">
        <v>1</v>
      </c>
      <c r="P162" s="331" t="b">
        <v>0</v>
      </c>
      <c r="Q162" s="331" t="b">
        <v>1</v>
      </c>
      <c r="R162" s="331" t="b">
        <v>1</v>
      </c>
      <c r="S162" s="498" t="b">
        <v>0</v>
      </c>
      <c r="T162" s="495" t="b">
        <v>1</v>
      </c>
      <c r="U162" s="495" t="b">
        <v>0</v>
      </c>
      <c r="V162" s="495" t="s">
        <v>73</v>
      </c>
      <c r="W162" s="495" t="s">
        <v>73</v>
      </c>
      <c r="X162" s="495" t="s">
        <v>73</v>
      </c>
      <c r="Y162" s="496" t="s">
        <v>73</v>
      </c>
      <c r="Z162" s="496" t="s">
        <v>73</v>
      </c>
      <c r="AA162" s="496" t="s">
        <v>73</v>
      </c>
      <c r="AB162" s="496" t="s">
        <v>73</v>
      </c>
      <c r="AC162" s="496" t="s">
        <v>73</v>
      </c>
    </row>
    <row r="163">
      <c r="A163" s="338">
        <v>155.0</v>
      </c>
      <c r="B163" s="338">
        <v>800155.0</v>
      </c>
      <c r="C163" s="339" t="s">
        <v>2044</v>
      </c>
      <c r="D163" s="472" t="s">
        <v>73</v>
      </c>
      <c r="E163" s="469">
        <v>10000.0</v>
      </c>
      <c r="F163" s="470">
        <v>10000.0</v>
      </c>
      <c r="G163" s="470">
        <f t="shared" si="4"/>
        <v>0</v>
      </c>
      <c r="H163" s="228" t="s">
        <v>2045</v>
      </c>
      <c r="I163" s="228" t="s">
        <v>7562</v>
      </c>
      <c r="J163" s="432" t="b">
        <v>0</v>
      </c>
      <c r="K163" s="432" t="b">
        <v>1</v>
      </c>
      <c r="L163" s="432" t="b">
        <v>0</v>
      </c>
      <c r="M163" s="432" t="b">
        <v>0</v>
      </c>
      <c r="N163" s="432" t="b">
        <v>1</v>
      </c>
      <c r="O163" s="432" t="b">
        <v>1</v>
      </c>
      <c r="P163" s="432" t="b">
        <v>0</v>
      </c>
      <c r="Q163" s="432" t="b">
        <v>1</v>
      </c>
      <c r="R163" s="432" t="b">
        <v>1</v>
      </c>
      <c r="S163" s="497" t="s">
        <v>73</v>
      </c>
      <c r="T163" s="492" t="s">
        <v>73</v>
      </c>
      <c r="U163" s="492" t="s">
        <v>73</v>
      </c>
      <c r="V163" s="492" t="s">
        <v>73</v>
      </c>
      <c r="W163" s="492" t="s">
        <v>73</v>
      </c>
      <c r="X163" s="492" t="s">
        <v>73</v>
      </c>
      <c r="Y163" s="493" t="s">
        <v>73</v>
      </c>
      <c r="Z163" s="493" t="s">
        <v>73</v>
      </c>
      <c r="AA163" s="493" t="s">
        <v>73</v>
      </c>
      <c r="AB163" s="493" t="s">
        <v>73</v>
      </c>
      <c r="AC163" s="493" t="s">
        <v>73</v>
      </c>
    </row>
    <row r="164">
      <c r="A164" s="338">
        <v>156.0</v>
      </c>
      <c r="B164" s="338">
        <v>800156.0</v>
      </c>
      <c r="C164" s="339" t="s">
        <v>2955</v>
      </c>
      <c r="D164" s="472" t="s">
        <v>73</v>
      </c>
      <c r="E164" s="335">
        <v>25000.0</v>
      </c>
      <c r="F164" s="335">
        <v>25000.0</v>
      </c>
      <c r="G164" s="347">
        <f t="shared" si="4"/>
        <v>0</v>
      </c>
      <c r="H164" s="230" t="s">
        <v>2045</v>
      </c>
      <c r="I164" s="230" t="s">
        <v>7550</v>
      </c>
      <c r="J164" s="331" t="b">
        <v>0</v>
      </c>
      <c r="K164" s="331" t="b">
        <v>1</v>
      </c>
      <c r="L164" s="331" t="b">
        <v>0</v>
      </c>
      <c r="M164" s="331" t="b">
        <v>0</v>
      </c>
      <c r="N164" s="331" t="b">
        <v>1</v>
      </c>
      <c r="O164" s="331" t="b">
        <v>1</v>
      </c>
      <c r="P164" s="331" t="b">
        <v>0</v>
      </c>
      <c r="Q164" s="331" t="b">
        <v>1</v>
      </c>
      <c r="R164" s="331" t="b">
        <v>0</v>
      </c>
      <c r="S164" s="498" t="b">
        <v>0</v>
      </c>
      <c r="T164" s="495" t="b">
        <v>0</v>
      </c>
      <c r="U164" s="495" t="b">
        <v>1</v>
      </c>
      <c r="V164" s="495" t="b">
        <v>0</v>
      </c>
      <c r="W164" s="495" t="b">
        <v>0</v>
      </c>
      <c r="X164" s="495" t="b">
        <v>0</v>
      </c>
      <c r="Y164" s="474" t="b">
        <v>0</v>
      </c>
      <c r="Z164" s="496" t="s">
        <v>73</v>
      </c>
      <c r="AA164" s="496" t="s">
        <v>73</v>
      </c>
      <c r="AB164" s="496" t="s">
        <v>73</v>
      </c>
      <c r="AC164" s="496" t="s">
        <v>73</v>
      </c>
    </row>
    <row r="165">
      <c r="A165" s="338">
        <v>157.0</v>
      </c>
      <c r="B165" s="338">
        <v>800157.0</v>
      </c>
      <c r="C165" s="339" t="s">
        <v>2559</v>
      </c>
      <c r="D165" s="472" t="s">
        <v>73</v>
      </c>
      <c r="E165" s="469">
        <v>5000.0</v>
      </c>
      <c r="F165" s="470">
        <v>5000.0</v>
      </c>
      <c r="G165" s="470">
        <f t="shared" si="4"/>
        <v>0</v>
      </c>
      <c r="H165" s="228" t="s">
        <v>2045</v>
      </c>
      <c r="I165" s="228" t="s">
        <v>7548</v>
      </c>
      <c r="J165" s="432" t="b">
        <v>0</v>
      </c>
      <c r="K165" s="432" t="b">
        <v>1</v>
      </c>
      <c r="L165" s="432" t="b">
        <v>0</v>
      </c>
      <c r="M165" s="432" t="b">
        <v>0</v>
      </c>
      <c r="N165" s="432" t="b">
        <v>1</v>
      </c>
      <c r="O165" s="432" t="b">
        <v>1</v>
      </c>
      <c r="P165" s="432" t="b">
        <v>0</v>
      </c>
      <c r="Q165" s="432" t="b">
        <v>1</v>
      </c>
      <c r="R165" s="432" t="b">
        <v>1</v>
      </c>
      <c r="S165" s="497" t="b">
        <v>0</v>
      </c>
      <c r="T165" s="492" t="b">
        <v>0</v>
      </c>
      <c r="U165" s="492" t="b">
        <v>0</v>
      </c>
      <c r="V165" s="492" t="b">
        <v>0</v>
      </c>
      <c r="W165" s="492" t="s">
        <v>73</v>
      </c>
      <c r="X165" s="492" t="s">
        <v>73</v>
      </c>
      <c r="Y165" s="493" t="s">
        <v>73</v>
      </c>
      <c r="Z165" s="493" t="s">
        <v>73</v>
      </c>
      <c r="AA165" s="493" t="s">
        <v>73</v>
      </c>
      <c r="AB165" s="493" t="s">
        <v>73</v>
      </c>
      <c r="AC165" s="493" t="s">
        <v>73</v>
      </c>
    </row>
    <row r="166">
      <c r="A166" s="338">
        <v>158.0</v>
      </c>
      <c r="B166" s="338">
        <v>800158.0</v>
      </c>
      <c r="C166" s="339" t="s">
        <v>2049</v>
      </c>
      <c r="D166" s="472" t="s">
        <v>73</v>
      </c>
      <c r="E166" s="335">
        <v>25000.0</v>
      </c>
      <c r="F166" s="347">
        <v>25000.0</v>
      </c>
      <c r="G166" s="347">
        <f t="shared" si="4"/>
        <v>0</v>
      </c>
      <c r="H166" s="230" t="s">
        <v>2045</v>
      </c>
      <c r="I166" s="230" t="s">
        <v>7560</v>
      </c>
      <c r="J166" s="331" t="b">
        <v>0</v>
      </c>
      <c r="K166" s="331" t="b">
        <v>1</v>
      </c>
      <c r="L166" s="331" t="b">
        <v>0</v>
      </c>
      <c r="M166" s="331" t="b">
        <v>0</v>
      </c>
      <c r="N166" s="331" t="b">
        <v>1</v>
      </c>
      <c r="O166" s="331" t="b">
        <v>1</v>
      </c>
      <c r="P166" s="331" t="b">
        <v>0</v>
      </c>
      <c r="Q166" s="331" t="b">
        <v>1</v>
      </c>
      <c r="R166" s="331" t="b">
        <v>0</v>
      </c>
      <c r="S166" s="498" t="s">
        <v>73</v>
      </c>
      <c r="T166" s="495" t="s">
        <v>73</v>
      </c>
      <c r="U166" s="495" t="s">
        <v>73</v>
      </c>
      <c r="V166" s="495" t="s">
        <v>73</v>
      </c>
      <c r="W166" s="495" t="s">
        <v>73</v>
      </c>
      <c r="X166" s="495" t="s">
        <v>73</v>
      </c>
      <c r="Y166" s="496" t="s">
        <v>73</v>
      </c>
      <c r="Z166" s="496" t="s">
        <v>73</v>
      </c>
      <c r="AA166" s="496" t="s">
        <v>73</v>
      </c>
      <c r="AB166" s="496" t="s">
        <v>73</v>
      </c>
      <c r="AC166" s="496" t="s">
        <v>73</v>
      </c>
    </row>
    <row r="167">
      <c r="A167" s="338">
        <v>159.0</v>
      </c>
      <c r="B167" s="338">
        <v>800159.0</v>
      </c>
      <c r="C167" s="339" t="s">
        <v>3402</v>
      </c>
      <c r="D167" s="499" t="s">
        <v>73</v>
      </c>
      <c r="E167" s="469">
        <v>60000.0</v>
      </c>
      <c r="F167" s="469">
        <v>60000.0</v>
      </c>
      <c r="G167" s="470">
        <f t="shared" si="4"/>
        <v>0</v>
      </c>
      <c r="H167" s="228" t="s">
        <v>3403</v>
      </c>
      <c r="I167" s="228" t="s">
        <v>7562</v>
      </c>
      <c r="J167" s="432" t="b">
        <v>1</v>
      </c>
      <c r="K167" s="432" t="b">
        <v>1</v>
      </c>
      <c r="L167" s="432" t="b">
        <v>1</v>
      </c>
      <c r="M167" s="432" t="b">
        <v>1</v>
      </c>
      <c r="N167" s="432" t="b">
        <v>1</v>
      </c>
      <c r="O167" s="432" t="b">
        <v>1</v>
      </c>
      <c r="P167" s="432" t="b">
        <v>1</v>
      </c>
      <c r="Q167" s="432" t="b">
        <v>0</v>
      </c>
      <c r="R167" s="432" t="b">
        <v>1</v>
      </c>
      <c r="S167" s="497" t="b">
        <v>1</v>
      </c>
      <c r="T167" s="492" t="b">
        <v>1</v>
      </c>
      <c r="U167" s="492" t="b">
        <v>1</v>
      </c>
      <c r="V167" s="492" t="b">
        <v>1</v>
      </c>
      <c r="W167" s="492" t="b">
        <v>0</v>
      </c>
      <c r="X167" s="492" t="b">
        <v>0</v>
      </c>
      <c r="Y167" s="493" t="b">
        <v>0</v>
      </c>
      <c r="Z167" s="493" t="b">
        <v>0</v>
      </c>
      <c r="AA167" s="493" t="b">
        <v>0</v>
      </c>
      <c r="AB167" s="493" t="b">
        <v>0</v>
      </c>
      <c r="AC167" s="493" t="b">
        <v>0</v>
      </c>
    </row>
    <row r="168">
      <c r="A168" s="128">
        <v>160.0</v>
      </c>
      <c r="B168" s="128">
        <v>800160.0</v>
      </c>
      <c r="C168" s="242" t="s">
        <v>1790</v>
      </c>
      <c r="D168" s="472" t="s">
        <v>73</v>
      </c>
      <c r="E168" s="335">
        <v>22200.0</v>
      </c>
      <c r="F168" s="347">
        <v>22200.0</v>
      </c>
      <c r="G168" s="347">
        <f t="shared" si="4"/>
        <v>0</v>
      </c>
      <c r="H168" s="230" t="s">
        <v>1791</v>
      </c>
      <c r="I168" s="230" t="s">
        <v>7549</v>
      </c>
      <c r="J168" s="331" t="b">
        <v>1</v>
      </c>
      <c r="K168" s="331" t="b">
        <v>1</v>
      </c>
      <c r="L168" s="331" t="b">
        <v>1</v>
      </c>
      <c r="M168" s="331" t="b">
        <v>0</v>
      </c>
      <c r="N168" s="331" t="b">
        <v>0</v>
      </c>
      <c r="O168" s="331" t="b">
        <v>0</v>
      </c>
      <c r="P168" s="331" t="b">
        <v>0</v>
      </c>
      <c r="Q168" s="331" t="b">
        <v>0</v>
      </c>
      <c r="R168" s="488" t="s">
        <v>73</v>
      </c>
      <c r="S168" s="498" t="s">
        <v>73</v>
      </c>
      <c r="T168" s="495" t="s">
        <v>73</v>
      </c>
      <c r="U168" s="495" t="s">
        <v>73</v>
      </c>
      <c r="V168" s="495" t="s">
        <v>73</v>
      </c>
      <c r="W168" s="495" t="s">
        <v>73</v>
      </c>
      <c r="X168" s="495" t="s">
        <v>73</v>
      </c>
      <c r="Y168" s="496" t="s">
        <v>73</v>
      </c>
      <c r="Z168" s="496" t="s">
        <v>73</v>
      </c>
      <c r="AA168" s="496" t="s">
        <v>73</v>
      </c>
      <c r="AB168" s="496" t="s">
        <v>73</v>
      </c>
      <c r="AC168" s="496" t="s">
        <v>73</v>
      </c>
    </row>
    <row r="169">
      <c r="A169" s="338">
        <v>161.0</v>
      </c>
      <c r="B169" s="338">
        <v>800161.0</v>
      </c>
      <c r="C169" s="339" t="s">
        <v>3648</v>
      </c>
      <c r="D169" s="472" t="s">
        <v>73</v>
      </c>
      <c r="E169" s="469">
        <v>39150.0</v>
      </c>
      <c r="F169" s="469">
        <v>39150.0</v>
      </c>
      <c r="G169" s="470">
        <f t="shared" si="4"/>
        <v>0</v>
      </c>
      <c r="H169" s="228" t="s">
        <v>1791</v>
      </c>
      <c r="I169" s="228" t="s">
        <v>3511</v>
      </c>
      <c r="J169" s="432" t="b">
        <v>1</v>
      </c>
      <c r="K169" s="432" t="b">
        <v>1</v>
      </c>
      <c r="L169" s="432" t="b">
        <v>1</v>
      </c>
      <c r="M169" s="432" t="b">
        <v>0</v>
      </c>
      <c r="N169" s="432" t="b">
        <v>0</v>
      </c>
      <c r="O169" s="432" t="b">
        <v>0</v>
      </c>
      <c r="P169" s="432" t="b">
        <v>0</v>
      </c>
      <c r="Q169" s="432" t="b">
        <v>0</v>
      </c>
      <c r="R169" s="432" t="b">
        <v>0</v>
      </c>
      <c r="S169" s="497" t="b">
        <v>0</v>
      </c>
      <c r="T169" s="492" t="b">
        <v>0</v>
      </c>
      <c r="U169" s="492" t="b">
        <v>0</v>
      </c>
      <c r="V169" s="492" t="b">
        <v>0</v>
      </c>
      <c r="W169" s="492" t="b">
        <v>0</v>
      </c>
      <c r="X169" s="492" t="b">
        <v>0</v>
      </c>
      <c r="Y169" s="493" t="b">
        <v>0</v>
      </c>
      <c r="Z169" s="493" t="b">
        <v>0</v>
      </c>
      <c r="AA169" s="493" t="b">
        <v>0</v>
      </c>
      <c r="AB169" s="493" t="b">
        <v>0</v>
      </c>
      <c r="AC169" s="493" t="b">
        <v>0</v>
      </c>
    </row>
    <row r="170">
      <c r="A170" s="128">
        <v>162.0</v>
      </c>
      <c r="B170" s="128">
        <v>800162.0</v>
      </c>
      <c r="C170" s="242" t="s">
        <v>2485</v>
      </c>
      <c r="D170" s="472" t="s">
        <v>73</v>
      </c>
      <c r="E170" s="335">
        <v>3800.0</v>
      </c>
      <c r="F170" s="335">
        <v>3800.0</v>
      </c>
      <c r="G170" s="347">
        <f t="shared" si="4"/>
        <v>0</v>
      </c>
      <c r="H170" s="230" t="s">
        <v>809</v>
      </c>
      <c r="I170" s="230" t="s">
        <v>7564</v>
      </c>
      <c r="J170" s="331" t="b">
        <v>1</v>
      </c>
      <c r="K170" s="331" t="b">
        <v>1</v>
      </c>
      <c r="L170" s="331" t="b">
        <v>1</v>
      </c>
      <c r="M170" s="331" t="b">
        <v>1</v>
      </c>
      <c r="N170" s="331" t="b">
        <v>1</v>
      </c>
      <c r="O170" s="331" t="b">
        <v>1</v>
      </c>
      <c r="P170" s="331" t="b">
        <v>1</v>
      </c>
      <c r="Q170" s="331" t="b">
        <v>1</v>
      </c>
      <c r="R170" s="331" t="b">
        <v>1</v>
      </c>
      <c r="S170" s="498" t="b">
        <v>1</v>
      </c>
      <c r="T170" s="495" t="b">
        <v>0</v>
      </c>
      <c r="U170" s="495" t="b">
        <v>0</v>
      </c>
      <c r="V170" s="495" t="s">
        <v>73</v>
      </c>
      <c r="W170" s="495" t="s">
        <v>73</v>
      </c>
      <c r="X170" s="495" t="s">
        <v>73</v>
      </c>
      <c r="Y170" s="496" t="s">
        <v>73</v>
      </c>
      <c r="Z170" s="496" t="s">
        <v>73</v>
      </c>
      <c r="AA170" s="496" t="s">
        <v>73</v>
      </c>
      <c r="AB170" s="496" t="s">
        <v>73</v>
      </c>
      <c r="AC170" s="496" t="s">
        <v>73</v>
      </c>
    </row>
    <row r="171">
      <c r="A171" s="338">
        <v>163.0</v>
      </c>
      <c r="B171" s="338">
        <v>800163.0</v>
      </c>
      <c r="C171" s="339" t="s">
        <v>5678</v>
      </c>
      <c r="D171" s="312" t="s">
        <v>4642</v>
      </c>
      <c r="E171" s="469">
        <v>20000.0</v>
      </c>
      <c r="F171" s="470">
        <v>18333.0</v>
      </c>
      <c r="G171" s="470">
        <f t="shared" si="4"/>
        <v>1667</v>
      </c>
      <c r="H171" s="228" t="s">
        <v>5679</v>
      </c>
      <c r="I171" s="228" t="s">
        <v>7548</v>
      </c>
      <c r="J171" s="432" t="b">
        <v>1</v>
      </c>
      <c r="K171" s="432" t="b">
        <v>1</v>
      </c>
      <c r="L171" s="432" t="b">
        <v>1</v>
      </c>
      <c r="M171" s="432" t="b">
        <v>1</v>
      </c>
      <c r="N171" s="432" t="b">
        <v>1</v>
      </c>
      <c r="O171" s="432" t="b">
        <v>1</v>
      </c>
      <c r="P171" s="432" t="b">
        <v>1</v>
      </c>
      <c r="Q171" s="432" t="b">
        <v>1</v>
      </c>
      <c r="R171" s="432" t="b">
        <v>1</v>
      </c>
      <c r="S171" s="497" t="b">
        <v>1</v>
      </c>
      <c r="T171" s="492" t="b">
        <v>1</v>
      </c>
      <c r="U171" s="492" t="b">
        <v>0</v>
      </c>
      <c r="V171" s="492" t="b">
        <v>0</v>
      </c>
      <c r="W171" s="492" t="b">
        <v>0</v>
      </c>
      <c r="X171" s="492" t="b">
        <v>0</v>
      </c>
      <c r="Y171" s="493" t="b">
        <v>0</v>
      </c>
      <c r="Z171" s="493" t="b">
        <v>0</v>
      </c>
      <c r="AA171" s="493" t="b">
        <v>0</v>
      </c>
      <c r="AB171" s="493" t="b">
        <v>0</v>
      </c>
      <c r="AC171" s="493" t="b">
        <v>0</v>
      </c>
    </row>
    <row r="172">
      <c r="A172" s="338">
        <v>164.0</v>
      </c>
      <c r="B172" s="338">
        <v>800164.0</v>
      </c>
      <c r="C172" s="339" t="s">
        <v>5681</v>
      </c>
      <c r="D172" s="312" t="s">
        <v>4642</v>
      </c>
      <c r="E172" s="335">
        <v>39500.0</v>
      </c>
      <c r="F172" s="347">
        <v>32917.0</v>
      </c>
      <c r="G172" s="347">
        <f t="shared" si="4"/>
        <v>6583</v>
      </c>
      <c r="H172" s="230" t="s">
        <v>1249</v>
      </c>
      <c r="I172" s="230" t="s">
        <v>7551</v>
      </c>
      <c r="J172" s="331" t="b">
        <v>1</v>
      </c>
      <c r="K172" s="331" t="b">
        <v>1</v>
      </c>
      <c r="L172" s="331" t="b">
        <v>1</v>
      </c>
      <c r="M172" s="331" t="b">
        <v>1</v>
      </c>
      <c r="N172" s="331" t="b">
        <v>0</v>
      </c>
      <c r="O172" s="331" t="b">
        <v>0</v>
      </c>
      <c r="P172" s="331" t="b">
        <v>0</v>
      </c>
      <c r="Q172" s="331" t="b">
        <v>0</v>
      </c>
      <c r="R172" s="331" t="b">
        <v>0</v>
      </c>
      <c r="S172" s="498" t="b">
        <v>0</v>
      </c>
      <c r="T172" s="495" t="b">
        <v>0</v>
      </c>
      <c r="U172" s="495" t="b">
        <v>0</v>
      </c>
      <c r="V172" s="495" t="b">
        <v>0</v>
      </c>
      <c r="W172" s="495" t="b">
        <v>0</v>
      </c>
      <c r="X172" s="495" t="b">
        <v>0</v>
      </c>
      <c r="Y172" s="496" t="b">
        <v>0</v>
      </c>
      <c r="Z172" s="496" t="b">
        <v>0</v>
      </c>
      <c r="AA172" s="496" t="b">
        <v>0</v>
      </c>
      <c r="AB172" s="496" t="b">
        <v>0</v>
      </c>
      <c r="AC172" s="496" t="b">
        <v>0</v>
      </c>
    </row>
    <row r="173">
      <c r="A173" s="338">
        <v>165.0</v>
      </c>
      <c r="B173" s="338">
        <v>800165.0</v>
      </c>
      <c r="C173" s="339" t="s">
        <v>1248</v>
      </c>
      <c r="D173" s="340" t="s">
        <v>73</v>
      </c>
      <c r="E173" s="469">
        <v>4750.0</v>
      </c>
      <c r="F173" s="469">
        <v>4750.0</v>
      </c>
      <c r="G173" s="470">
        <f t="shared" si="4"/>
        <v>0</v>
      </c>
      <c r="H173" s="228" t="s">
        <v>1249</v>
      </c>
      <c r="I173" s="228" t="s">
        <v>7565</v>
      </c>
      <c r="J173" s="432" t="b">
        <v>1</v>
      </c>
      <c r="K173" s="432" t="b">
        <v>1</v>
      </c>
      <c r="L173" s="432" t="b">
        <v>1</v>
      </c>
      <c r="M173" s="432" t="b">
        <v>1</v>
      </c>
      <c r="N173" s="488" t="s">
        <v>73</v>
      </c>
      <c r="O173" s="474"/>
      <c r="P173" s="474"/>
      <c r="Q173" s="474"/>
      <c r="R173" s="474"/>
      <c r="S173" s="497" t="s">
        <v>73</v>
      </c>
      <c r="T173" s="492" t="s">
        <v>73</v>
      </c>
      <c r="U173" s="492" t="s">
        <v>73</v>
      </c>
      <c r="V173" s="492" t="s">
        <v>73</v>
      </c>
      <c r="W173" s="492" t="s">
        <v>73</v>
      </c>
      <c r="X173" s="492" t="s">
        <v>73</v>
      </c>
      <c r="Y173" s="493" t="s">
        <v>73</v>
      </c>
      <c r="Z173" s="493" t="s">
        <v>73</v>
      </c>
      <c r="AA173" s="493" t="s">
        <v>73</v>
      </c>
      <c r="AB173" s="493" t="s">
        <v>73</v>
      </c>
      <c r="AC173" s="493" t="s">
        <v>73</v>
      </c>
    </row>
    <row r="174">
      <c r="A174" s="128">
        <v>166.0</v>
      </c>
      <c r="B174" s="128">
        <v>800166.0</v>
      </c>
      <c r="C174" s="242" t="s">
        <v>1266</v>
      </c>
      <c r="D174" s="340" t="s">
        <v>73</v>
      </c>
      <c r="E174" s="335">
        <v>4750.0</v>
      </c>
      <c r="F174" s="335">
        <v>4750.0</v>
      </c>
      <c r="G174" s="347">
        <f t="shared" si="4"/>
        <v>0</v>
      </c>
      <c r="H174" s="230" t="s">
        <v>1249</v>
      </c>
      <c r="I174" s="230" t="s">
        <v>7551</v>
      </c>
      <c r="J174" s="331" t="b">
        <v>1</v>
      </c>
      <c r="K174" s="331" t="b">
        <v>1</v>
      </c>
      <c r="L174" s="331" t="b">
        <v>1</v>
      </c>
      <c r="M174" s="331" t="b">
        <v>1</v>
      </c>
      <c r="N174" s="488" t="s">
        <v>73</v>
      </c>
      <c r="O174" s="474"/>
      <c r="P174" s="474"/>
      <c r="Q174" s="474"/>
      <c r="R174" s="474"/>
      <c r="S174" s="498" t="s">
        <v>73</v>
      </c>
      <c r="T174" s="495" t="s">
        <v>73</v>
      </c>
      <c r="U174" s="495" t="s">
        <v>73</v>
      </c>
      <c r="V174" s="495" t="s">
        <v>73</v>
      </c>
      <c r="W174" s="495" t="s">
        <v>73</v>
      </c>
      <c r="X174" s="495" t="s">
        <v>73</v>
      </c>
      <c r="Y174" s="496" t="s">
        <v>73</v>
      </c>
      <c r="Z174" s="496" t="s">
        <v>73</v>
      </c>
      <c r="AA174" s="496" t="s">
        <v>73</v>
      </c>
      <c r="AB174" s="496" t="s">
        <v>73</v>
      </c>
      <c r="AC174" s="496" t="s">
        <v>73</v>
      </c>
    </row>
    <row r="175">
      <c r="A175" s="128">
        <v>167.0</v>
      </c>
      <c r="B175" s="128">
        <v>800167.0</v>
      </c>
      <c r="C175" s="242" t="s">
        <v>1263</v>
      </c>
      <c r="D175" s="472" t="s">
        <v>73</v>
      </c>
      <c r="E175" s="469">
        <v>4750.0</v>
      </c>
      <c r="F175" s="469">
        <v>4750.0</v>
      </c>
      <c r="G175" s="470">
        <f t="shared" si="4"/>
        <v>0</v>
      </c>
      <c r="H175" s="228" t="s">
        <v>1249</v>
      </c>
      <c r="I175" s="228" t="s">
        <v>7561</v>
      </c>
      <c r="J175" s="432" t="b">
        <v>1</v>
      </c>
      <c r="K175" s="432" t="b">
        <v>1</v>
      </c>
      <c r="L175" s="432" t="b">
        <v>1</v>
      </c>
      <c r="M175" s="432" t="b">
        <v>1</v>
      </c>
      <c r="N175" s="488" t="s">
        <v>73</v>
      </c>
      <c r="O175" s="474"/>
      <c r="P175" s="474"/>
      <c r="Q175" s="474"/>
      <c r="R175" s="474"/>
      <c r="S175" s="497" t="s">
        <v>73</v>
      </c>
      <c r="T175" s="492" t="s">
        <v>73</v>
      </c>
      <c r="U175" s="492" t="s">
        <v>73</v>
      </c>
      <c r="V175" s="492" t="s">
        <v>73</v>
      </c>
      <c r="W175" s="492" t="s">
        <v>73</v>
      </c>
      <c r="X175" s="492" t="s">
        <v>73</v>
      </c>
      <c r="Y175" s="493" t="s">
        <v>73</v>
      </c>
      <c r="Z175" s="493" t="s">
        <v>73</v>
      </c>
      <c r="AA175" s="493" t="s">
        <v>73</v>
      </c>
      <c r="AB175" s="493" t="s">
        <v>73</v>
      </c>
      <c r="AC175" s="493" t="s">
        <v>73</v>
      </c>
    </row>
    <row r="176">
      <c r="A176" s="128">
        <v>168.0</v>
      </c>
      <c r="B176" s="128">
        <v>800168.0</v>
      </c>
      <c r="C176" s="242" t="s">
        <v>1260</v>
      </c>
      <c r="D176" s="472" t="s">
        <v>73</v>
      </c>
      <c r="E176" s="335">
        <v>4750.0</v>
      </c>
      <c r="F176" s="335">
        <v>4750.0</v>
      </c>
      <c r="G176" s="347">
        <f t="shared" si="4"/>
        <v>0</v>
      </c>
      <c r="H176" s="230" t="s">
        <v>1249</v>
      </c>
      <c r="I176" s="230" t="s">
        <v>7551</v>
      </c>
      <c r="J176" s="331" t="b">
        <v>1</v>
      </c>
      <c r="K176" s="331" t="b">
        <v>1</v>
      </c>
      <c r="L176" s="331" t="b">
        <v>1</v>
      </c>
      <c r="M176" s="331" t="b">
        <v>1</v>
      </c>
      <c r="N176" s="488" t="s">
        <v>73</v>
      </c>
      <c r="O176" s="474"/>
      <c r="P176" s="474"/>
      <c r="Q176" s="474"/>
      <c r="R176" s="474"/>
      <c r="S176" s="498" t="s">
        <v>73</v>
      </c>
      <c r="T176" s="495" t="s">
        <v>73</v>
      </c>
      <c r="U176" s="495" t="s">
        <v>73</v>
      </c>
      <c r="V176" s="495" t="s">
        <v>73</v>
      </c>
      <c r="W176" s="495" t="s">
        <v>73</v>
      </c>
      <c r="X176" s="495" t="s">
        <v>73</v>
      </c>
      <c r="Y176" s="496" t="s">
        <v>73</v>
      </c>
      <c r="Z176" s="496" t="s">
        <v>73</v>
      </c>
      <c r="AA176" s="496" t="s">
        <v>73</v>
      </c>
      <c r="AB176" s="496" t="s">
        <v>73</v>
      </c>
      <c r="AC176" s="496" t="s">
        <v>73</v>
      </c>
    </row>
    <row r="177">
      <c r="A177" s="128">
        <v>169.0</v>
      </c>
      <c r="B177" s="128">
        <v>800169.0</v>
      </c>
      <c r="C177" s="242" t="s">
        <v>1269</v>
      </c>
      <c r="D177" s="472" t="s">
        <v>73</v>
      </c>
      <c r="E177" s="469">
        <v>4750.0</v>
      </c>
      <c r="F177" s="469">
        <v>4750.0</v>
      </c>
      <c r="G177" s="470">
        <f t="shared" si="4"/>
        <v>0</v>
      </c>
      <c r="H177" s="228" t="s">
        <v>1249</v>
      </c>
      <c r="I177" s="228" t="s">
        <v>7551</v>
      </c>
      <c r="J177" s="432" t="b">
        <v>1</v>
      </c>
      <c r="K177" s="432" t="b">
        <v>1</v>
      </c>
      <c r="L177" s="432" t="b">
        <v>1</v>
      </c>
      <c r="M177" s="432" t="b">
        <v>1</v>
      </c>
      <c r="N177" s="488" t="s">
        <v>73</v>
      </c>
      <c r="O177" s="474"/>
      <c r="P177" s="474"/>
      <c r="Q177" s="474"/>
      <c r="R177" s="474"/>
      <c r="S177" s="497" t="s">
        <v>73</v>
      </c>
      <c r="T177" s="492" t="s">
        <v>73</v>
      </c>
      <c r="U177" s="492" t="s">
        <v>73</v>
      </c>
      <c r="V177" s="492" t="s">
        <v>73</v>
      </c>
      <c r="W177" s="492" t="s">
        <v>73</v>
      </c>
      <c r="X177" s="492" t="s">
        <v>73</v>
      </c>
      <c r="Y177" s="493" t="s">
        <v>73</v>
      </c>
      <c r="Z177" s="493" t="s">
        <v>73</v>
      </c>
      <c r="AA177" s="493" t="s">
        <v>73</v>
      </c>
      <c r="AB177" s="493" t="s">
        <v>73</v>
      </c>
      <c r="AC177" s="493" t="s">
        <v>73</v>
      </c>
    </row>
    <row r="178">
      <c r="A178" s="338">
        <v>170.0</v>
      </c>
      <c r="B178" s="338">
        <v>800170.0</v>
      </c>
      <c r="C178" s="339" t="s">
        <v>2572</v>
      </c>
      <c r="D178" s="472" t="s">
        <v>73</v>
      </c>
      <c r="E178" s="335">
        <v>31600.0</v>
      </c>
      <c r="F178" s="347">
        <v>31600.0</v>
      </c>
      <c r="G178" s="347">
        <f t="shared" si="4"/>
        <v>0</v>
      </c>
      <c r="H178" s="230" t="s">
        <v>527</v>
      </c>
      <c r="I178" s="230" t="s">
        <v>7560</v>
      </c>
      <c r="J178" s="331" t="b">
        <v>1</v>
      </c>
      <c r="K178" s="331" t="b">
        <v>1</v>
      </c>
      <c r="L178" s="331" t="b">
        <v>1</v>
      </c>
      <c r="M178" s="331" t="b">
        <v>1</v>
      </c>
      <c r="N178" s="331" t="b">
        <v>1</v>
      </c>
      <c r="O178" s="331" t="b">
        <v>1</v>
      </c>
      <c r="P178" s="331" t="b">
        <v>1</v>
      </c>
      <c r="Q178" s="331" t="b">
        <v>0</v>
      </c>
      <c r="R178" s="331" t="b">
        <v>1</v>
      </c>
      <c r="S178" s="498" t="b">
        <v>1</v>
      </c>
      <c r="T178" s="495" t="b">
        <v>1</v>
      </c>
      <c r="U178" s="495" t="b">
        <v>0</v>
      </c>
      <c r="V178" s="495" t="b">
        <v>0</v>
      </c>
      <c r="W178" s="495" t="s">
        <v>73</v>
      </c>
      <c r="X178" s="495" t="s">
        <v>73</v>
      </c>
      <c r="Y178" s="496" t="s">
        <v>73</v>
      </c>
      <c r="Z178" s="496" t="s">
        <v>73</v>
      </c>
      <c r="AA178" s="496" t="s">
        <v>73</v>
      </c>
      <c r="AB178" s="496" t="s">
        <v>73</v>
      </c>
      <c r="AC178" s="496" t="s">
        <v>73</v>
      </c>
    </row>
    <row r="179">
      <c r="A179" s="128">
        <v>171.0</v>
      </c>
      <c r="B179" s="128">
        <v>800171.0</v>
      </c>
      <c r="C179" s="242" t="s">
        <v>2734</v>
      </c>
      <c r="D179" s="472" t="s">
        <v>73</v>
      </c>
      <c r="E179" s="469">
        <v>27260.0</v>
      </c>
      <c r="F179" s="470">
        <v>27260.0</v>
      </c>
      <c r="G179" s="470">
        <f t="shared" si="4"/>
        <v>0</v>
      </c>
      <c r="H179" s="228" t="s">
        <v>2144</v>
      </c>
      <c r="I179" s="228" t="s">
        <v>7555</v>
      </c>
      <c r="J179" s="432" t="b">
        <v>1</v>
      </c>
      <c r="K179" s="432" t="b">
        <v>1</v>
      </c>
      <c r="L179" s="432" t="b">
        <v>1</v>
      </c>
      <c r="M179" s="432" t="b">
        <v>1</v>
      </c>
      <c r="N179" s="432" t="b">
        <v>1</v>
      </c>
      <c r="O179" s="432" t="b">
        <v>1</v>
      </c>
      <c r="P179" s="432" t="b">
        <v>1</v>
      </c>
      <c r="Q179" s="432" t="b">
        <v>0</v>
      </c>
      <c r="R179" s="432" t="b">
        <v>0</v>
      </c>
      <c r="S179" s="497" t="b">
        <v>0</v>
      </c>
      <c r="T179" s="492" t="b">
        <v>0</v>
      </c>
      <c r="U179" s="492" t="b">
        <v>0</v>
      </c>
      <c r="V179" s="492" t="b">
        <v>0</v>
      </c>
      <c r="W179" s="492" t="b">
        <v>0</v>
      </c>
      <c r="X179" s="492" t="s">
        <v>73</v>
      </c>
      <c r="Y179" s="493" t="s">
        <v>73</v>
      </c>
      <c r="Z179" s="493" t="s">
        <v>73</v>
      </c>
      <c r="AA179" s="493" t="s">
        <v>73</v>
      </c>
      <c r="AB179" s="493" t="s">
        <v>73</v>
      </c>
      <c r="AC179" s="493" t="s">
        <v>73</v>
      </c>
    </row>
    <row r="180">
      <c r="A180" s="128">
        <v>172.0</v>
      </c>
      <c r="B180" s="128">
        <v>800172.0</v>
      </c>
      <c r="C180" s="242" t="s">
        <v>2143</v>
      </c>
      <c r="D180" s="340" t="s">
        <v>73</v>
      </c>
      <c r="E180" s="335">
        <v>22500.0</v>
      </c>
      <c r="F180" s="347">
        <v>22500.0</v>
      </c>
      <c r="G180" s="347">
        <f t="shared" si="4"/>
        <v>0</v>
      </c>
      <c r="H180" s="230" t="s">
        <v>2144</v>
      </c>
      <c r="I180" s="230" t="s">
        <v>7559</v>
      </c>
      <c r="J180" s="331" t="b">
        <v>1</v>
      </c>
      <c r="K180" s="331" t="b">
        <v>1</v>
      </c>
      <c r="L180" s="331" t="b">
        <v>1</v>
      </c>
      <c r="M180" s="331" t="b">
        <v>1</v>
      </c>
      <c r="N180" s="331" t="b">
        <v>0</v>
      </c>
      <c r="O180" s="331" t="b">
        <v>0</v>
      </c>
      <c r="P180" s="331" t="b">
        <v>0</v>
      </c>
      <c r="Q180" s="331" t="b">
        <v>0</v>
      </c>
      <c r="R180" s="331" t="b">
        <v>0</v>
      </c>
      <c r="S180" s="498" t="b">
        <v>0</v>
      </c>
      <c r="T180" s="495" t="s">
        <v>73</v>
      </c>
      <c r="U180" s="495" t="s">
        <v>73</v>
      </c>
      <c r="V180" s="495" t="s">
        <v>73</v>
      </c>
      <c r="W180" s="495" t="s">
        <v>73</v>
      </c>
      <c r="X180" s="495" t="s">
        <v>73</v>
      </c>
      <c r="Y180" s="496" t="s">
        <v>73</v>
      </c>
      <c r="Z180" s="496" t="s">
        <v>73</v>
      </c>
      <c r="AA180" s="496" t="s">
        <v>73</v>
      </c>
      <c r="AB180" s="496" t="s">
        <v>73</v>
      </c>
      <c r="AC180" s="496" t="s">
        <v>73</v>
      </c>
    </row>
    <row r="181">
      <c r="A181" s="128">
        <v>173.0</v>
      </c>
      <c r="B181" s="128">
        <v>800173.0</v>
      </c>
      <c r="C181" s="242" t="s">
        <v>2489</v>
      </c>
      <c r="D181" s="472" t="s">
        <v>73</v>
      </c>
      <c r="E181" s="469">
        <v>6598.0</v>
      </c>
      <c r="F181" s="469">
        <v>6598.0</v>
      </c>
      <c r="G181" s="470">
        <f t="shared" si="4"/>
        <v>0</v>
      </c>
      <c r="H181" s="228" t="s">
        <v>1552</v>
      </c>
      <c r="I181" s="228" t="s">
        <v>7565</v>
      </c>
      <c r="J181" s="432" t="b">
        <v>1</v>
      </c>
      <c r="K181" s="432" t="b">
        <v>1</v>
      </c>
      <c r="L181" s="432" t="b">
        <v>1</v>
      </c>
      <c r="M181" s="432" t="b">
        <v>1</v>
      </c>
      <c r="N181" s="432" t="b">
        <v>1</v>
      </c>
      <c r="O181" s="432" t="b">
        <v>1</v>
      </c>
      <c r="P181" s="432" t="b">
        <v>1</v>
      </c>
      <c r="Q181" s="432" t="b">
        <v>0</v>
      </c>
      <c r="R181" s="432" t="b">
        <v>0</v>
      </c>
      <c r="S181" s="497" t="b">
        <v>1</v>
      </c>
      <c r="T181" s="492" t="b">
        <v>0</v>
      </c>
      <c r="U181" s="492" t="b">
        <v>0</v>
      </c>
      <c r="V181" s="492" t="s">
        <v>73</v>
      </c>
      <c r="W181" s="492" t="s">
        <v>73</v>
      </c>
      <c r="X181" s="492" t="s">
        <v>73</v>
      </c>
      <c r="Y181" s="493" t="s">
        <v>73</v>
      </c>
      <c r="Z181" s="493" t="s">
        <v>73</v>
      </c>
      <c r="AA181" s="493" t="s">
        <v>73</v>
      </c>
      <c r="AB181" s="493" t="s">
        <v>73</v>
      </c>
      <c r="AC181" s="493" t="s">
        <v>73</v>
      </c>
    </row>
    <row r="182">
      <c r="A182" s="338">
        <v>174.0</v>
      </c>
      <c r="B182" s="338">
        <v>800174.0</v>
      </c>
      <c r="C182" s="339" t="s">
        <v>2110</v>
      </c>
      <c r="D182" s="340" t="s">
        <v>73</v>
      </c>
      <c r="E182" s="335">
        <v>5200.0</v>
      </c>
      <c r="F182" s="347">
        <v>5200.0</v>
      </c>
      <c r="G182" s="347">
        <f t="shared" si="4"/>
        <v>0</v>
      </c>
      <c r="H182" s="230" t="s">
        <v>2111</v>
      </c>
      <c r="I182" s="230" t="s">
        <v>7548</v>
      </c>
      <c r="J182" s="331" t="b">
        <v>1</v>
      </c>
      <c r="K182" s="331" t="b">
        <v>1</v>
      </c>
      <c r="L182" s="331" t="b">
        <v>0</v>
      </c>
      <c r="M182" s="331" t="b">
        <v>0</v>
      </c>
      <c r="N182" s="331" t="b">
        <v>1</v>
      </c>
      <c r="O182" s="331" t="b">
        <v>0</v>
      </c>
      <c r="P182" s="331" t="b">
        <v>0</v>
      </c>
      <c r="Q182" s="331" t="b">
        <v>0</v>
      </c>
      <c r="R182" s="331" t="b">
        <v>1</v>
      </c>
      <c r="S182" s="498" t="s">
        <v>73</v>
      </c>
      <c r="T182" s="495" t="s">
        <v>73</v>
      </c>
      <c r="U182" s="495" t="s">
        <v>73</v>
      </c>
      <c r="V182" s="495" t="s">
        <v>73</v>
      </c>
      <c r="W182" s="495" t="s">
        <v>73</v>
      </c>
      <c r="X182" s="495" t="s">
        <v>73</v>
      </c>
      <c r="Y182" s="496" t="s">
        <v>73</v>
      </c>
      <c r="Z182" s="496" t="s">
        <v>73</v>
      </c>
      <c r="AA182" s="496" t="s">
        <v>73</v>
      </c>
      <c r="AB182" s="496" t="s">
        <v>73</v>
      </c>
      <c r="AC182" s="496" t="s">
        <v>73</v>
      </c>
    </row>
    <row r="183">
      <c r="A183" s="141">
        <v>175.0</v>
      </c>
      <c r="B183" s="141">
        <v>800175.0</v>
      </c>
      <c r="C183" s="205" t="s">
        <v>1139</v>
      </c>
      <c r="D183" s="340" t="s">
        <v>73</v>
      </c>
      <c r="E183" s="469">
        <v>36000.0</v>
      </c>
      <c r="F183" s="470">
        <v>36000.0</v>
      </c>
      <c r="G183" s="470">
        <f t="shared" si="4"/>
        <v>0</v>
      </c>
      <c r="H183" s="228" t="s">
        <v>1140</v>
      </c>
      <c r="I183" s="228" t="s">
        <v>3511</v>
      </c>
      <c r="J183" s="432" t="b">
        <v>1</v>
      </c>
      <c r="K183" s="432" t="b">
        <v>1</v>
      </c>
      <c r="L183" s="432" t="b">
        <v>0</v>
      </c>
      <c r="M183" s="488" t="s">
        <v>73</v>
      </c>
      <c r="N183" s="474"/>
      <c r="O183" s="474"/>
      <c r="P183" s="474"/>
      <c r="Q183" s="474"/>
      <c r="R183" s="474"/>
      <c r="S183" s="497" t="s">
        <v>73</v>
      </c>
      <c r="T183" s="492" t="s">
        <v>73</v>
      </c>
      <c r="U183" s="492" t="s">
        <v>73</v>
      </c>
      <c r="V183" s="492" t="s">
        <v>73</v>
      </c>
      <c r="W183" s="492" t="s">
        <v>73</v>
      </c>
      <c r="X183" s="492" t="s">
        <v>73</v>
      </c>
      <c r="Y183" s="493" t="s">
        <v>73</v>
      </c>
      <c r="Z183" s="493" t="s">
        <v>73</v>
      </c>
      <c r="AA183" s="493" t="s">
        <v>73</v>
      </c>
      <c r="AB183" s="493" t="s">
        <v>73</v>
      </c>
      <c r="AC183" s="493" t="s">
        <v>73</v>
      </c>
    </row>
    <row r="184">
      <c r="A184" s="338">
        <v>176.0</v>
      </c>
      <c r="B184" s="338">
        <v>800176.0</v>
      </c>
      <c r="C184" s="339" t="s">
        <v>3344</v>
      </c>
      <c r="D184" s="340" t="s">
        <v>73</v>
      </c>
      <c r="E184" s="335">
        <v>20000.0</v>
      </c>
      <c r="F184" s="335">
        <v>20000.0</v>
      </c>
      <c r="G184" s="347">
        <f t="shared" si="4"/>
        <v>0</v>
      </c>
      <c r="H184" s="230" t="s">
        <v>1013</v>
      </c>
      <c r="I184" s="230" t="s">
        <v>7550</v>
      </c>
      <c r="J184" s="331" t="b">
        <v>1</v>
      </c>
      <c r="K184" s="331" t="b">
        <v>0</v>
      </c>
      <c r="L184" s="331" t="b">
        <v>0</v>
      </c>
      <c r="M184" s="331" t="b">
        <v>0</v>
      </c>
      <c r="N184" s="331" t="b">
        <v>0</v>
      </c>
      <c r="O184" s="331" t="b">
        <v>0</v>
      </c>
      <c r="P184" s="331" t="b">
        <v>1</v>
      </c>
      <c r="Q184" s="331" t="b">
        <v>1</v>
      </c>
      <c r="R184" s="331" t="b">
        <v>0</v>
      </c>
      <c r="S184" s="498" t="b">
        <v>0</v>
      </c>
      <c r="T184" s="495" t="b">
        <v>0</v>
      </c>
      <c r="U184" s="495" t="b">
        <v>0</v>
      </c>
      <c r="V184" s="495" t="b">
        <v>0</v>
      </c>
      <c r="W184" s="495" t="b">
        <v>0</v>
      </c>
      <c r="X184" s="495" t="b">
        <v>0</v>
      </c>
      <c r="Y184" s="496" t="b">
        <v>0</v>
      </c>
      <c r="Z184" s="496" t="b">
        <v>0</v>
      </c>
      <c r="AA184" s="496" t="b">
        <v>0</v>
      </c>
      <c r="AB184" s="496" t="b">
        <v>0</v>
      </c>
      <c r="AC184" s="488" t="s">
        <v>73</v>
      </c>
    </row>
    <row r="185">
      <c r="A185" s="338">
        <v>177.0</v>
      </c>
      <c r="B185" s="338">
        <v>800177.0</v>
      </c>
      <c r="C185" s="339" t="s">
        <v>3013</v>
      </c>
      <c r="D185" s="340" t="s">
        <v>73</v>
      </c>
      <c r="E185" s="469">
        <v>3000.0</v>
      </c>
      <c r="F185" s="469">
        <v>3000.0</v>
      </c>
      <c r="G185" s="470">
        <f t="shared" si="4"/>
        <v>0</v>
      </c>
      <c r="H185" s="228" t="s">
        <v>3014</v>
      </c>
      <c r="I185" s="228" t="s">
        <v>7549</v>
      </c>
      <c r="J185" s="432" t="b">
        <v>1</v>
      </c>
      <c r="K185" s="432" t="b">
        <v>1</v>
      </c>
      <c r="L185" s="432" t="b">
        <v>1</v>
      </c>
      <c r="M185" s="432" t="b">
        <v>1</v>
      </c>
      <c r="N185" s="432" t="b">
        <v>1</v>
      </c>
      <c r="O185" s="432" t="b">
        <v>0</v>
      </c>
      <c r="P185" s="432" t="b">
        <v>1</v>
      </c>
      <c r="Q185" s="432" t="b">
        <v>0</v>
      </c>
      <c r="R185" s="432" t="b">
        <v>0</v>
      </c>
      <c r="S185" s="497" t="b">
        <v>1</v>
      </c>
      <c r="T185" s="492" t="b">
        <v>1</v>
      </c>
      <c r="U185" s="492" t="b">
        <v>1</v>
      </c>
      <c r="V185" s="492" t="b">
        <v>1</v>
      </c>
      <c r="W185" s="492" t="b">
        <v>1</v>
      </c>
      <c r="X185" s="492" t="b">
        <v>1</v>
      </c>
      <c r="Y185" s="493" t="b">
        <v>1</v>
      </c>
      <c r="Z185" s="493" t="b">
        <v>0</v>
      </c>
      <c r="AA185" s="493" t="s">
        <v>73</v>
      </c>
      <c r="AB185" s="493" t="s">
        <v>73</v>
      </c>
      <c r="AC185" s="493" t="s">
        <v>73</v>
      </c>
    </row>
    <row r="186">
      <c r="A186" s="338">
        <v>178.0</v>
      </c>
      <c r="B186" s="338">
        <v>800178.0</v>
      </c>
      <c r="C186" s="339" t="s">
        <v>2680</v>
      </c>
      <c r="D186" s="340" t="s">
        <v>73</v>
      </c>
      <c r="E186" s="335">
        <v>40000.0</v>
      </c>
      <c r="F186" s="347">
        <v>40000.0</v>
      </c>
      <c r="G186" s="347">
        <f t="shared" si="4"/>
        <v>0</v>
      </c>
      <c r="H186" s="230" t="s">
        <v>2681</v>
      </c>
      <c r="I186" s="230" t="s">
        <v>7557</v>
      </c>
      <c r="J186" s="331" t="b">
        <v>0</v>
      </c>
      <c r="K186" s="331" t="b">
        <v>1</v>
      </c>
      <c r="L186" s="331" t="b">
        <v>1</v>
      </c>
      <c r="M186" s="331" t="b">
        <v>1</v>
      </c>
      <c r="N186" s="331" t="b">
        <v>1</v>
      </c>
      <c r="O186" s="331" t="b">
        <v>1</v>
      </c>
      <c r="P186" s="331" t="b">
        <v>1</v>
      </c>
      <c r="Q186" s="331" t="b">
        <v>1</v>
      </c>
      <c r="R186" s="331" t="b">
        <v>1</v>
      </c>
      <c r="S186" s="498" t="b">
        <v>1</v>
      </c>
      <c r="T186" s="495" t="b">
        <v>1</v>
      </c>
      <c r="U186" s="495" t="b">
        <v>1</v>
      </c>
      <c r="V186" s="495" t="b">
        <v>1</v>
      </c>
      <c r="W186" s="495" t="b">
        <v>1</v>
      </c>
      <c r="X186" s="495" t="s">
        <v>73</v>
      </c>
      <c r="Y186" s="496" t="s">
        <v>73</v>
      </c>
      <c r="Z186" s="496" t="s">
        <v>73</v>
      </c>
      <c r="AA186" s="496" t="s">
        <v>73</v>
      </c>
      <c r="AB186" s="496" t="s">
        <v>73</v>
      </c>
      <c r="AC186" s="496" t="s">
        <v>73</v>
      </c>
    </row>
    <row r="187">
      <c r="A187" s="141">
        <v>179.0</v>
      </c>
      <c r="B187" s="141">
        <v>800179.0</v>
      </c>
      <c r="C187" s="205" t="s">
        <v>649</v>
      </c>
      <c r="D187" s="340" t="s">
        <v>73</v>
      </c>
      <c r="E187" s="469">
        <v>18755.0</v>
      </c>
      <c r="F187" s="470">
        <v>18755.0</v>
      </c>
      <c r="G187" s="470">
        <f t="shared" si="4"/>
        <v>0</v>
      </c>
      <c r="H187" s="228" t="s">
        <v>650</v>
      </c>
      <c r="I187" s="228" t="s">
        <v>7559</v>
      </c>
      <c r="J187" s="432" t="b">
        <v>1</v>
      </c>
      <c r="K187" s="488" t="s">
        <v>73</v>
      </c>
      <c r="L187" s="474"/>
      <c r="M187" s="474"/>
      <c r="N187" s="474"/>
      <c r="O187" s="474"/>
      <c r="P187" s="474"/>
      <c r="Q187" s="474"/>
      <c r="R187" s="474"/>
      <c r="S187" s="497" t="s">
        <v>73</v>
      </c>
      <c r="T187" s="492" t="s">
        <v>73</v>
      </c>
      <c r="U187" s="492" t="s">
        <v>73</v>
      </c>
      <c r="V187" s="492" t="s">
        <v>73</v>
      </c>
      <c r="W187" s="492" t="s">
        <v>73</v>
      </c>
      <c r="X187" s="492" t="s">
        <v>73</v>
      </c>
      <c r="Y187" s="493" t="s">
        <v>73</v>
      </c>
      <c r="Z187" s="493" t="s">
        <v>73</v>
      </c>
      <c r="AA187" s="493" t="s">
        <v>73</v>
      </c>
      <c r="AB187" s="493" t="s">
        <v>73</v>
      </c>
      <c r="AC187" s="493" t="s">
        <v>73</v>
      </c>
    </row>
    <row r="188">
      <c r="A188" s="338">
        <v>180.0</v>
      </c>
      <c r="B188" s="338">
        <v>800180.0</v>
      </c>
      <c r="C188" s="339" t="s">
        <v>757</v>
      </c>
      <c r="D188" s="340" t="s">
        <v>73</v>
      </c>
      <c r="E188" s="335">
        <v>80000.0</v>
      </c>
      <c r="F188" s="347">
        <v>80000.0</v>
      </c>
      <c r="G188" s="347">
        <f t="shared" si="4"/>
        <v>0</v>
      </c>
      <c r="H188" s="230" t="s">
        <v>758</v>
      </c>
      <c r="I188" s="230" t="s">
        <v>7559</v>
      </c>
      <c r="J188" s="331" t="b">
        <v>1</v>
      </c>
      <c r="K188" s="331" t="b">
        <v>1</v>
      </c>
      <c r="L188" s="331" t="b">
        <v>1</v>
      </c>
      <c r="M188" s="331" t="b">
        <v>1</v>
      </c>
      <c r="N188" s="331" t="b">
        <v>1</v>
      </c>
      <c r="O188" s="331" t="b">
        <v>1</v>
      </c>
      <c r="P188" s="331" t="b">
        <v>1</v>
      </c>
      <c r="Q188" s="331" t="b">
        <v>1</v>
      </c>
      <c r="R188" s="331" t="b">
        <v>0</v>
      </c>
      <c r="S188" s="498" t="b">
        <v>1</v>
      </c>
      <c r="T188" s="495" t="b">
        <v>1</v>
      </c>
      <c r="U188" s="495" t="b">
        <v>1</v>
      </c>
      <c r="V188" s="495" t="b">
        <v>1</v>
      </c>
      <c r="W188" s="495" t="s">
        <v>73</v>
      </c>
      <c r="X188" s="495" t="s">
        <v>73</v>
      </c>
      <c r="Y188" s="496" t="s">
        <v>73</v>
      </c>
      <c r="Z188" s="496" t="s">
        <v>73</v>
      </c>
      <c r="AA188" s="496" t="s">
        <v>73</v>
      </c>
      <c r="AB188" s="496" t="s">
        <v>73</v>
      </c>
      <c r="AC188" s="496" t="s">
        <v>73</v>
      </c>
    </row>
    <row r="189">
      <c r="A189" s="338">
        <v>181.0</v>
      </c>
      <c r="B189" s="338">
        <v>800181.0</v>
      </c>
      <c r="C189" s="339" t="s">
        <v>3095</v>
      </c>
      <c r="D189" s="340" t="s">
        <v>73</v>
      </c>
      <c r="E189" s="469">
        <v>50000.0</v>
      </c>
      <c r="F189" s="469">
        <v>50000.0</v>
      </c>
      <c r="G189" s="470">
        <f t="shared" si="4"/>
        <v>0</v>
      </c>
      <c r="H189" s="228" t="s">
        <v>3096</v>
      </c>
      <c r="I189" s="228" t="s">
        <v>7561</v>
      </c>
      <c r="J189" s="432" t="b">
        <v>1</v>
      </c>
      <c r="K189" s="432" t="b">
        <v>1</v>
      </c>
      <c r="L189" s="432" t="b">
        <v>1</v>
      </c>
      <c r="M189" s="432" t="b">
        <v>1</v>
      </c>
      <c r="N189" s="432" t="b">
        <v>1</v>
      </c>
      <c r="O189" s="432" t="b">
        <v>1</v>
      </c>
      <c r="P189" s="432" t="b">
        <v>1</v>
      </c>
      <c r="Q189" s="432" t="b">
        <v>1</v>
      </c>
      <c r="R189" s="432" t="b">
        <v>0</v>
      </c>
      <c r="S189" s="497" t="b">
        <v>1</v>
      </c>
      <c r="T189" s="492" t="b">
        <v>1</v>
      </c>
      <c r="U189" s="492" t="b">
        <v>0</v>
      </c>
      <c r="V189" s="492" t="b">
        <v>0</v>
      </c>
      <c r="W189" s="492" t="b">
        <v>0</v>
      </c>
      <c r="X189" s="492" t="b">
        <v>0</v>
      </c>
      <c r="Y189" s="493" t="b">
        <v>0</v>
      </c>
      <c r="Z189" s="493" t="b">
        <v>0</v>
      </c>
      <c r="AA189" s="488" t="s">
        <v>73</v>
      </c>
      <c r="AB189" s="493" t="s">
        <v>73</v>
      </c>
      <c r="AC189" s="493" t="s">
        <v>73</v>
      </c>
    </row>
    <row r="190">
      <c r="A190" s="338">
        <v>182.0</v>
      </c>
      <c r="B190" s="338">
        <v>800182.0</v>
      </c>
      <c r="C190" s="339" t="s">
        <v>3099</v>
      </c>
      <c r="D190" s="340" t="s">
        <v>73</v>
      </c>
      <c r="E190" s="335">
        <v>100000.0</v>
      </c>
      <c r="F190" s="335">
        <v>100000.0</v>
      </c>
      <c r="G190" s="347">
        <f t="shared" si="4"/>
        <v>0</v>
      </c>
      <c r="H190" s="230" t="s">
        <v>3096</v>
      </c>
      <c r="I190" s="230" t="s">
        <v>7546</v>
      </c>
      <c r="J190" s="331" t="b">
        <v>1</v>
      </c>
      <c r="K190" s="331" t="b">
        <v>1</v>
      </c>
      <c r="L190" s="331" t="b">
        <v>1</v>
      </c>
      <c r="M190" s="331" t="b">
        <v>1</v>
      </c>
      <c r="N190" s="331" t="b">
        <v>1</v>
      </c>
      <c r="O190" s="331" t="b">
        <v>1</v>
      </c>
      <c r="P190" s="331" t="b">
        <v>1</v>
      </c>
      <c r="Q190" s="331" t="b">
        <v>1</v>
      </c>
      <c r="R190" s="331" t="b">
        <v>0</v>
      </c>
      <c r="S190" s="498" t="b">
        <v>1</v>
      </c>
      <c r="T190" s="495" t="b">
        <v>1</v>
      </c>
      <c r="U190" s="495" t="b">
        <v>0</v>
      </c>
      <c r="V190" s="495" t="b">
        <v>0</v>
      </c>
      <c r="W190" s="495" t="b">
        <v>0</v>
      </c>
      <c r="X190" s="495" t="b">
        <v>0</v>
      </c>
      <c r="Y190" s="496" t="b">
        <v>0</v>
      </c>
      <c r="Z190" s="496" t="b">
        <v>0</v>
      </c>
      <c r="AA190" s="488" t="s">
        <v>73</v>
      </c>
      <c r="AB190" s="496" t="s">
        <v>73</v>
      </c>
      <c r="AC190" s="496" t="s">
        <v>73</v>
      </c>
    </row>
    <row r="191">
      <c r="A191" s="338">
        <v>183.0</v>
      </c>
      <c r="B191" s="338">
        <v>800183.0</v>
      </c>
      <c r="C191" s="339" t="s">
        <v>3313</v>
      </c>
      <c r="D191" s="340" t="s">
        <v>73</v>
      </c>
      <c r="E191" s="469">
        <v>90000.0</v>
      </c>
      <c r="F191" s="487">
        <v>90000.0</v>
      </c>
      <c r="G191" s="470">
        <f t="shared" si="4"/>
        <v>0</v>
      </c>
      <c r="H191" s="228" t="s">
        <v>1013</v>
      </c>
      <c r="I191" s="228" t="s">
        <v>7563</v>
      </c>
      <c r="J191" s="432" t="b">
        <v>0</v>
      </c>
      <c r="K191" s="432" t="b">
        <v>0</v>
      </c>
      <c r="L191" s="432" t="b">
        <v>0</v>
      </c>
      <c r="M191" s="432" t="b">
        <v>0</v>
      </c>
      <c r="N191" s="432" t="b">
        <v>0</v>
      </c>
      <c r="O191" s="432" t="b">
        <v>1</v>
      </c>
      <c r="P191" s="432" t="b">
        <v>1</v>
      </c>
      <c r="Q191" s="432" t="b">
        <v>1</v>
      </c>
      <c r="R191" s="432" t="b">
        <v>1</v>
      </c>
      <c r="S191" s="497" t="b">
        <v>1</v>
      </c>
      <c r="T191" s="492" t="b">
        <v>0</v>
      </c>
      <c r="U191" s="492" t="b">
        <v>0</v>
      </c>
      <c r="V191" s="492" t="b">
        <v>0</v>
      </c>
      <c r="W191" s="492" t="b">
        <v>0</v>
      </c>
      <c r="X191" s="492" t="b">
        <v>0</v>
      </c>
      <c r="Y191" s="493" t="b">
        <v>0</v>
      </c>
      <c r="Z191" s="493" t="b">
        <v>0</v>
      </c>
      <c r="AA191" s="493" t="b">
        <v>0</v>
      </c>
      <c r="AB191" s="493" t="b">
        <v>0</v>
      </c>
      <c r="AC191" s="493" t="s">
        <v>73</v>
      </c>
    </row>
    <row r="192">
      <c r="A192" s="338">
        <v>184.0</v>
      </c>
      <c r="B192" s="338">
        <v>800184.0</v>
      </c>
      <c r="C192" s="339" t="s">
        <v>5854</v>
      </c>
      <c r="D192" s="499" t="s">
        <v>73</v>
      </c>
      <c r="E192" s="335">
        <v>13830.0</v>
      </c>
      <c r="F192" s="335">
        <v>13830.0</v>
      </c>
      <c r="G192" s="347">
        <f t="shared" si="4"/>
        <v>0</v>
      </c>
      <c r="H192" s="230" t="s">
        <v>5855</v>
      </c>
      <c r="I192" s="230" t="s">
        <v>7557</v>
      </c>
      <c r="J192" s="331" t="b">
        <v>1</v>
      </c>
      <c r="K192" s="331" t="b">
        <v>1</v>
      </c>
      <c r="L192" s="331" t="b">
        <v>1</v>
      </c>
      <c r="M192" s="331" t="b">
        <v>1</v>
      </c>
      <c r="N192" s="331" t="b">
        <v>1</v>
      </c>
      <c r="O192" s="331" t="b">
        <v>1</v>
      </c>
      <c r="P192" s="331" t="b">
        <v>1</v>
      </c>
      <c r="Q192" s="331" t="b">
        <v>1</v>
      </c>
      <c r="R192" s="331" t="b">
        <v>1</v>
      </c>
      <c r="S192" s="498" t="b">
        <v>1</v>
      </c>
      <c r="T192" s="495" t="b">
        <v>0</v>
      </c>
      <c r="U192" s="495" t="b">
        <v>0</v>
      </c>
      <c r="V192" s="495" t="b">
        <v>0</v>
      </c>
      <c r="W192" s="495" t="b">
        <v>0</v>
      </c>
      <c r="X192" s="495" t="b">
        <v>0</v>
      </c>
      <c r="Y192" s="496" t="b">
        <v>0</v>
      </c>
      <c r="Z192" s="496" t="b">
        <v>0</v>
      </c>
      <c r="AA192" s="496" t="b">
        <v>0</v>
      </c>
      <c r="AB192" s="496" t="b">
        <v>0</v>
      </c>
      <c r="AC192" s="496" t="b">
        <v>0</v>
      </c>
    </row>
    <row r="193">
      <c r="A193" s="338">
        <v>185.0</v>
      </c>
      <c r="B193" s="338">
        <v>800185.0</v>
      </c>
      <c r="C193" s="339" t="s">
        <v>5682</v>
      </c>
      <c r="D193" s="312" t="s">
        <v>4642</v>
      </c>
      <c r="E193" s="469">
        <v>28800.0</v>
      </c>
      <c r="F193" s="470">
        <v>23040.0</v>
      </c>
      <c r="G193" s="470">
        <f t="shared" si="4"/>
        <v>5760</v>
      </c>
      <c r="H193" s="228" t="s">
        <v>5683</v>
      </c>
      <c r="I193" s="228" t="s">
        <v>7550</v>
      </c>
      <c r="J193" s="432" t="b">
        <v>1</v>
      </c>
      <c r="K193" s="432" t="b">
        <v>0</v>
      </c>
      <c r="L193" s="432" t="b">
        <v>0</v>
      </c>
      <c r="M193" s="432" t="b">
        <v>0</v>
      </c>
      <c r="N193" s="432" t="b">
        <v>0</v>
      </c>
      <c r="O193" s="432" t="b">
        <v>0</v>
      </c>
      <c r="P193" s="432" t="b">
        <v>0</v>
      </c>
      <c r="Q193" s="432" t="b">
        <v>0</v>
      </c>
      <c r="R193" s="432" t="b">
        <v>0</v>
      </c>
      <c r="S193" s="497" t="b">
        <v>0</v>
      </c>
      <c r="T193" s="492" t="b">
        <v>0</v>
      </c>
      <c r="U193" s="492" t="b">
        <v>0</v>
      </c>
      <c r="V193" s="492" t="b">
        <v>0</v>
      </c>
      <c r="W193" s="492" t="b">
        <v>1</v>
      </c>
      <c r="X193" s="492" t="b">
        <v>1</v>
      </c>
      <c r="Y193" s="493" t="b">
        <v>0</v>
      </c>
      <c r="Z193" s="493" t="b">
        <v>0</v>
      </c>
      <c r="AA193" s="493" t="b">
        <v>0</v>
      </c>
      <c r="AB193" s="493" t="b">
        <v>0</v>
      </c>
      <c r="AC193" s="493" t="b">
        <v>0</v>
      </c>
    </row>
    <row r="194">
      <c r="A194" s="338">
        <v>186.0</v>
      </c>
      <c r="B194" s="338">
        <v>800186.0</v>
      </c>
      <c r="C194" s="339" t="s">
        <v>993</v>
      </c>
      <c r="D194" s="312" t="s">
        <v>4642</v>
      </c>
      <c r="E194" s="335">
        <v>15000.0</v>
      </c>
      <c r="F194" s="347">
        <v>11250.0</v>
      </c>
      <c r="G194" s="347">
        <f t="shared" si="4"/>
        <v>3750</v>
      </c>
      <c r="H194" s="230" t="s">
        <v>402</v>
      </c>
      <c r="I194" s="230" t="s">
        <v>3511</v>
      </c>
      <c r="J194" s="331" t="b">
        <v>0</v>
      </c>
      <c r="K194" s="331" t="b">
        <v>1</v>
      </c>
      <c r="L194" s="331" t="b">
        <v>1</v>
      </c>
      <c r="M194" s="331" t="b">
        <v>1</v>
      </c>
      <c r="N194" s="331" t="b">
        <v>1</v>
      </c>
      <c r="O194" s="331" t="b">
        <v>1</v>
      </c>
      <c r="P194" s="331" t="b">
        <v>1</v>
      </c>
      <c r="Q194" s="331" t="b">
        <v>0</v>
      </c>
      <c r="R194" s="331" t="b">
        <v>1</v>
      </c>
      <c r="S194" s="498" t="b">
        <v>1</v>
      </c>
      <c r="T194" s="495" t="b">
        <v>0</v>
      </c>
      <c r="U194" s="495" t="b">
        <v>0</v>
      </c>
      <c r="V194" s="495" t="b">
        <v>0</v>
      </c>
      <c r="W194" s="495" t="b">
        <v>0</v>
      </c>
      <c r="X194" s="495" t="b">
        <v>0</v>
      </c>
      <c r="Y194" s="496" t="b">
        <v>0</v>
      </c>
      <c r="Z194" s="496" t="b">
        <v>0</v>
      </c>
      <c r="AA194" s="496" t="b">
        <v>0</v>
      </c>
      <c r="AB194" s="496" t="b">
        <v>0</v>
      </c>
      <c r="AC194" s="496" t="b">
        <v>0</v>
      </c>
    </row>
    <row r="195">
      <c r="A195" s="128">
        <v>187.0</v>
      </c>
      <c r="B195" s="128">
        <v>800187.0</v>
      </c>
      <c r="C195" s="242" t="s">
        <v>1753</v>
      </c>
      <c r="D195" s="340" t="s">
        <v>73</v>
      </c>
      <c r="E195" s="469">
        <v>13700.0</v>
      </c>
      <c r="F195" s="470">
        <v>13700.0</v>
      </c>
      <c r="G195" s="470">
        <f t="shared" si="4"/>
        <v>0</v>
      </c>
      <c r="H195" s="228" t="s">
        <v>1754</v>
      </c>
      <c r="I195" s="228" t="s">
        <v>7548</v>
      </c>
      <c r="J195" s="432" t="b">
        <v>1</v>
      </c>
      <c r="K195" s="432" t="b">
        <v>1</v>
      </c>
      <c r="L195" s="432" t="b">
        <v>1</v>
      </c>
      <c r="M195" s="432" t="b">
        <v>1</v>
      </c>
      <c r="N195" s="432" t="b">
        <v>1</v>
      </c>
      <c r="O195" s="432" t="b">
        <v>1</v>
      </c>
      <c r="P195" s="432" t="b">
        <v>0</v>
      </c>
      <c r="Q195" s="432" t="b">
        <v>0</v>
      </c>
      <c r="R195" s="488" t="s">
        <v>73</v>
      </c>
      <c r="S195" s="497" t="s">
        <v>73</v>
      </c>
      <c r="T195" s="492" t="s">
        <v>73</v>
      </c>
      <c r="U195" s="492" t="s">
        <v>73</v>
      </c>
      <c r="V195" s="492" t="s">
        <v>73</v>
      </c>
      <c r="W195" s="492" t="s">
        <v>73</v>
      </c>
      <c r="X195" s="492" t="s">
        <v>73</v>
      </c>
      <c r="Y195" s="493" t="s">
        <v>73</v>
      </c>
      <c r="Z195" s="493" t="s">
        <v>73</v>
      </c>
      <c r="AA195" s="493" t="s">
        <v>73</v>
      </c>
      <c r="AB195" s="493" t="s">
        <v>73</v>
      </c>
      <c r="AC195" s="493" t="s">
        <v>73</v>
      </c>
    </row>
    <row r="196">
      <c r="A196" s="338">
        <v>188.0</v>
      </c>
      <c r="B196" s="338">
        <v>800188.0</v>
      </c>
      <c r="C196" s="339" t="s">
        <v>3625</v>
      </c>
      <c r="D196" s="340" t="s">
        <v>73</v>
      </c>
      <c r="E196" s="335">
        <v>50000.0</v>
      </c>
      <c r="F196" s="335">
        <v>50000.0</v>
      </c>
      <c r="G196" s="347">
        <f t="shared" si="4"/>
        <v>0</v>
      </c>
      <c r="H196" s="230" t="s">
        <v>3427</v>
      </c>
      <c r="I196" s="230" t="s">
        <v>7556</v>
      </c>
      <c r="J196" s="331" t="b">
        <v>1</v>
      </c>
      <c r="K196" s="331" t="b">
        <v>1</v>
      </c>
      <c r="L196" s="331" t="b">
        <v>1</v>
      </c>
      <c r="M196" s="331" t="b">
        <v>1</v>
      </c>
      <c r="N196" s="331" t="b">
        <v>1</v>
      </c>
      <c r="O196" s="331" t="b">
        <v>1</v>
      </c>
      <c r="P196" s="331" t="b">
        <v>0</v>
      </c>
      <c r="Q196" s="331" t="b">
        <v>0</v>
      </c>
      <c r="R196" s="331" t="b">
        <v>0</v>
      </c>
      <c r="S196" s="498" t="b">
        <v>0</v>
      </c>
      <c r="T196" s="495" t="b">
        <v>0</v>
      </c>
      <c r="U196" s="495" t="b">
        <v>0</v>
      </c>
      <c r="V196" s="495" t="b">
        <v>0</v>
      </c>
      <c r="W196" s="495" t="b">
        <v>0</v>
      </c>
      <c r="X196" s="495" t="b">
        <v>0</v>
      </c>
      <c r="Y196" s="496" t="b">
        <v>0</v>
      </c>
      <c r="Z196" s="496" t="b">
        <v>0</v>
      </c>
      <c r="AA196" s="496" t="b">
        <v>0</v>
      </c>
      <c r="AB196" s="496" t="b">
        <v>0</v>
      </c>
      <c r="AC196" s="496" t="b">
        <v>0</v>
      </c>
    </row>
    <row r="197">
      <c r="A197" s="141">
        <v>189.0</v>
      </c>
      <c r="B197" s="141">
        <v>800189.0</v>
      </c>
      <c r="C197" s="205" t="s">
        <v>610</v>
      </c>
      <c r="D197" s="340" t="s">
        <v>73</v>
      </c>
      <c r="E197" s="469">
        <v>5000.0</v>
      </c>
      <c r="F197" s="470">
        <v>5000.0</v>
      </c>
      <c r="G197" s="470">
        <f t="shared" si="4"/>
        <v>0</v>
      </c>
      <c r="H197" s="228" t="s">
        <v>611</v>
      </c>
      <c r="I197" s="228" t="s">
        <v>7555</v>
      </c>
      <c r="J197" s="432" t="b">
        <v>1</v>
      </c>
      <c r="K197" s="488" t="s">
        <v>73</v>
      </c>
      <c r="L197" s="474"/>
      <c r="M197" s="474"/>
      <c r="N197" s="474"/>
      <c r="O197" s="474"/>
      <c r="P197" s="474"/>
      <c r="Q197" s="474"/>
      <c r="R197" s="474"/>
      <c r="S197" s="497" t="s">
        <v>73</v>
      </c>
      <c r="T197" s="492" t="s">
        <v>73</v>
      </c>
      <c r="U197" s="492" t="s">
        <v>73</v>
      </c>
      <c r="V197" s="492" t="s">
        <v>73</v>
      </c>
      <c r="W197" s="492" t="s">
        <v>73</v>
      </c>
      <c r="X197" s="492" t="s">
        <v>73</v>
      </c>
      <c r="Y197" s="493" t="s">
        <v>73</v>
      </c>
      <c r="Z197" s="493" t="s">
        <v>73</v>
      </c>
      <c r="AA197" s="493" t="s">
        <v>73</v>
      </c>
      <c r="AB197" s="493" t="s">
        <v>73</v>
      </c>
      <c r="AC197" s="493" t="s">
        <v>73</v>
      </c>
    </row>
    <row r="198">
      <c r="A198" s="338">
        <v>190.0</v>
      </c>
      <c r="B198" s="338">
        <v>800190.0</v>
      </c>
      <c r="C198" s="339" t="s">
        <v>2567</v>
      </c>
      <c r="D198" s="340" t="s">
        <v>73</v>
      </c>
      <c r="E198" s="335">
        <v>6000.0</v>
      </c>
      <c r="F198" s="335">
        <v>6000.0</v>
      </c>
      <c r="G198" s="347">
        <f t="shared" si="4"/>
        <v>0</v>
      </c>
      <c r="H198" s="230" t="s">
        <v>2568</v>
      </c>
      <c r="I198" s="230" t="s">
        <v>7555</v>
      </c>
      <c r="J198" s="331" t="b">
        <v>1</v>
      </c>
      <c r="K198" s="331" t="b">
        <v>1</v>
      </c>
      <c r="L198" s="331" t="b">
        <v>1</v>
      </c>
      <c r="M198" s="331" t="b">
        <v>0</v>
      </c>
      <c r="N198" s="331" t="b">
        <v>1</v>
      </c>
      <c r="O198" s="331" t="b">
        <v>0</v>
      </c>
      <c r="P198" s="331" t="b">
        <v>1</v>
      </c>
      <c r="Q198" s="331" t="b">
        <v>0</v>
      </c>
      <c r="R198" s="331" t="b">
        <v>0</v>
      </c>
      <c r="S198" s="498" t="b">
        <v>0</v>
      </c>
      <c r="T198" s="495" t="b">
        <v>0</v>
      </c>
      <c r="U198" s="495" t="b">
        <v>0</v>
      </c>
      <c r="V198" s="495" t="b">
        <v>0</v>
      </c>
      <c r="W198" s="495" t="b">
        <v>0</v>
      </c>
      <c r="X198" s="495" t="b">
        <v>0</v>
      </c>
      <c r="Y198" s="496" t="b">
        <v>0</v>
      </c>
      <c r="Z198" s="496" t="b">
        <v>0</v>
      </c>
      <c r="AA198" s="496" t="b">
        <v>0</v>
      </c>
      <c r="AB198" s="496" t="s">
        <v>73</v>
      </c>
      <c r="AC198" s="496" t="s">
        <v>73</v>
      </c>
    </row>
    <row r="199">
      <c r="A199" s="128">
        <v>191.0</v>
      </c>
      <c r="B199" s="128">
        <v>800191.0</v>
      </c>
      <c r="C199" s="242" t="s">
        <v>2567</v>
      </c>
      <c r="D199" s="340" t="s">
        <v>73</v>
      </c>
      <c r="E199" s="469">
        <v>16000.0</v>
      </c>
      <c r="F199" s="470">
        <v>16000.0</v>
      </c>
      <c r="G199" s="470">
        <f t="shared" si="4"/>
        <v>0</v>
      </c>
      <c r="H199" s="228" t="s">
        <v>2568</v>
      </c>
      <c r="I199" s="228" t="s">
        <v>7559</v>
      </c>
      <c r="J199" s="432" t="b">
        <v>1</v>
      </c>
      <c r="K199" s="432" t="b">
        <v>1</v>
      </c>
      <c r="L199" s="432" t="b">
        <v>1</v>
      </c>
      <c r="M199" s="432" t="b">
        <v>1</v>
      </c>
      <c r="N199" s="432" t="b">
        <v>1</v>
      </c>
      <c r="O199" s="432" t="b">
        <v>0</v>
      </c>
      <c r="P199" s="432" t="b">
        <v>1</v>
      </c>
      <c r="Q199" s="432" t="b">
        <v>0</v>
      </c>
      <c r="R199" s="432" t="b">
        <v>0</v>
      </c>
      <c r="S199" s="497" t="b">
        <v>1</v>
      </c>
      <c r="T199" s="492" t="b">
        <v>0</v>
      </c>
      <c r="U199" s="492" t="b">
        <v>0</v>
      </c>
      <c r="V199" s="492" t="b">
        <v>0</v>
      </c>
      <c r="W199" s="492" t="s">
        <v>73</v>
      </c>
      <c r="X199" s="492" t="s">
        <v>73</v>
      </c>
      <c r="Y199" s="493" t="s">
        <v>73</v>
      </c>
      <c r="Z199" s="493" t="s">
        <v>73</v>
      </c>
      <c r="AA199" s="493" t="s">
        <v>73</v>
      </c>
      <c r="AB199" s="493" t="s">
        <v>73</v>
      </c>
      <c r="AC199" s="493" t="s">
        <v>73</v>
      </c>
    </row>
    <row r="200">
      <c r="A200" s="338">
        <v>192.0</v>
      </c>
      <c r="B200" s="338">
        <v>800192.0</v>
      </c>
      <c r="C200" s="339" t="s">
        <v>1430</v>
      </c>
      <c r="D200" s="340" t="s">
        <v>73</v>
      </c>
      <c r="E200" s="335">
        <v>9000.0</v>
      </c>
      <c r="F200" s="347">
        <v>9000.0</v>
      </c>
      <c r="G200" s="347">
        <f t="shared" si="4"/>
        <v>0</v>
      </c>
      <c r="H200" s="230" t="s">
        <v>478</v>
      </c>
      <c r="I200" s="230" t="s">
        <v>3511</v>
      </c>
      <c r="J200" s="331" t="b">
        <v>1</v>
      </c>
      <c r="K200" s="331" t="b">
        <v>1</v>
      </c>
      <c r="L200" s="331" t="b">
        <v>1</v>
      </c>
      <c r="M200" s="331" t="b">
        <v>1</v>
      </c>
      <c r="N200" s="331" t="b">
        <v>1</v>
      </c>
      <c r="O200" s="488" t="s">
        <v>73</v>
      </c>
      <c r="P200" s="474"/>
      <c r="Q200" s="474"/>
      <c r="R200" s="474"/>
      <c r="S200" s="498" t="s">
        <v>73</v>
      </c>
      <c r="T200" s="495" t="s">
        <v>73</v>
      </c>
      <c r="U200" s="495" t="s">
        <v>73</v>
      </c>
      <c r="V200" s="495" t="s">
        <v>73</v>
      </c>
      <c r="W200" s="495" t="s">
        <v>73</v>
      </c>
      <c r="X200" s="495" t="s">
        <v>73</v>
      </c>
      <c r="Y200" s="496" t="s">
        <v>73</v>
      </c>
      <c r="Z200" s="496" t="s">
        <v>73</v>
      </c>
      <c r="AA200" s="496" t="s">
        <v>73</v>
      </c>
      <c r="AB200" s="496" t="s">
        <v>73</v>
      </c>
      <c r="AC200" s="496" t="s">
        <v>73</v>
      </c>
    </row>
    <row r="201">
      <c r="A201" s="128">
        <v>193.0</v>
      </c>
      <c r="B201" s="128">
        <v>800193.0</v>
      </c>
      <c r="C201" s="242" t="s">
        <v>2204</v>
      </c>
      <c r="D201" s="340" t="s">
        <v>73</v>
      </c>
      <c r="E201" s="469">
        <v>14215.0</v>
      </c>
      <c r="F201" s="470">
        <v>14215.0</v>
      </c>
      <c r="G201" s="470">
        <f t="shared" si="4"/>
        <v>0</v>
      </c>
      <c r="H201" s="228" t="s">
        <v>167</v>
      </c>
      <c r="I201" s="228" t="s">
        <v>7559</v>
      </c>
      <c r="J201" s="432" t="b">
        <v>1</v>
      </c>
      <c r="K201" s="432" t="b">
        <v>1</v>
      </c>
      <c r="L201" s="432" t="b">
        <v>1</v>
      </c>
      <c r="M201" s="432" t="b">
        <v>0</v>
      </c>
      <c r="N201" s="432" t="b">
        <v>1</v>
      </c>
      <c r="O201" s="432" t="b">
        <v>0</v>
      </c>
      <c r="P201" s="432" t="b">
        <v>0</v>
      </c>
      <c r="Q201" s="432" t="b">
        <v>0</v>
      </c>
      <c r="R201" s="432" t="b">
        <v>0</v>
      </c>
      <c r="S201" s="497" t="b">
        <v>0</v>
      </c>
      <c r="T201" s="492" t="b">
        <v>0</v>
      </c>
      <c r="U201" s="492" t="s">
        <v>73</v>
      </c>
      <c r="V201" s="492" t="s">
        <v>73</v>
      </c>
      <c r="W201" s="492" t="s">
        <v>73</v>
      </c>
      <c r="X201" s="492" t="s">
        <v>73</v>
      </c>
      <c r="Y201" s="493" t="s">
        <v>73</v>
      </c>
      <c r="Z201" s="493" t="s">
        <v>73</v>
      </c>
      <c r="AA201" s="493" t="s">
        <v>73</v>
      </c>
      <c r="AB201" s="493" t="s">
        <v>73</v>
      </c>
      <c r="AC201" s="493" t="s">
        <v>73</v>
      </c>
    </row>
    <row r="202">
      <c r="A202" s="338">
        <v>194.0</v>
      </c>
      <c r="B202" s="338">
        <v>800194.0</v>
      </c>
      <c r="C202" s="339" t="s">
        <v>5051</v>
      </c>
      <c r="D202" s="499" t="s">
        <v>73</v>
      </c>
      <c r="E202" s="335">
        <v>18600.0</v>
      </c>
      <c r="F202" s="335">
        <v>18600.0</v>
      </c>
      <c r="G202" s="347">
        <f t="shared" si="4"/>
        <v>0</v>
      </c>
      <c r="H202" s="230" t="s">
        <v>2537</v>
      </c>
      <c r="I202" s="230" t="s">
        <v>7545</v>
      </c>
      <c r="J202" s="331" t="b">
        <v>1</v>
      </c>
      <c r="K202" s="331" t="b">
        <v>1</v>
      </c>
      <c r="L202" s="331" t="b">
        <v>1</v>
      </c>
      <c r="M202" s="331" t="b">
        <v>1</v>
      </c>
      <c r="N202" s="331" t="b">
        <v>0</v>
      </c>
      <c r="O202" s="331" t="b">
        <v>0</v>
      </c>
      <c r="P202" s="331" t="b">
        <v>0</v>
      </c>
      <c r="Q202" s="331" t="b">
        <v>0</v>
      </c>
      <c r="R202" s="331" t="b">
        <v>0</v>
      </c>
      <c r="S202" s="498" t="b">
        <v>0</v>
      </c>
      <c r="T202" s="495" t="b">
        <v>0</v>
      </c>
      <c r="U202" s="495" t="b">
        <v>0</v>
      </c>
      <c r="V202" s="495" t="b">
        <v>0</v>
      </c>
      <c r="W202" s="495" t="b">
        <v>0</v>
      </c>
      <c r="X202" s="495" t="b">
        <v>0</v>
      </c>
      <c r="Y202" s="496" t="b">
        <v>0</v>
      </c>
      <c r="Z202" s="496" t="b">
        <v>0</v>
      </c>
      <c r="AA202" s="496" t="b">
        <v>0</v>
      </c>
      <c r="AB202" s="496" t="b">
        <v>0</v>
      </c>
      <c r="AC202" s="496" t="b">
        <v>0</v>
      </c>
    </row>
    <row r="203">
      <c r="A203" s="141">
        <v>195.0</v>
      </c>
      <c r="B203" s="141">
        <v>800195.0</v>
      </c>
      <c r="C203" s="205" t="s">
        <v>1066</v>
      </c>
      <c r="D203" s="340" t="s">
        <v>73</v>
      </c>
      <c r="E203" s="469">
        <v>4000.0</v>
      </c>
      <c r="F203" s="470">
        <v>4000.0</v>
      </c>
      <c r="G203" s="470">
        <f t="shared" si="4"/>
        <v>0</v>
      </c>
      <c r="H203" s="228" t="s">
        <v>1067</v>
      </c>
      <c r="I203" s="228" t="s">
        <v>7555</v>
      </c>
      <c r="J203" s="432" t="b">
        <v>1</v>
      </c>
      <c r="K203" s="432" t="b">
        <v>1</v>
      </c>
      <c r="L203" s="432" t="b">
        <v>1</v>
      </c>
      <c r="M203" s="488" t="s">
        <v>73</v>
      </c>
      <c r="N203" s="474"/>
      <c r="O203" s="474"/>
      <c r="P203" s="474"/>
      <c r="Q203" s="474"/>
      <c r="R203" s="474"/>
      <c r="S203" s="497" t="s">
        <v>73</v>
      </c>
      <c r="T203" s="492" t="s">
        <v>73</v>
      </c>
      <c r="U203" s="492" t="s">
        <v>73</v>
      </c>
      <c r="V203" s="492" t="s">
        <v>73</v>
      </c>
      <c r="W203" s="492" t="s">
        <v>73</v>
      </c>
      <c r="X203" s="492" t="s">
        <v>73</v>
      </c>
      <c r="Y203" s="493" t="s">
        <v>73</v>
      </c>
      <c r="Z203" s="493" t="s">
        <v>73</v>
      </c>
      <c r="AA203" s="493" t="s">
        <v>73</v>
      </c>
      <c r="AB203" s="493" t="s">
        <v>73</v>
      </c>
      <c r="AC203" s="493" t="s">
        <v>73</v>
      </c>
    </row>
    <row r="204">
      <c r="A204" s="338">
        <v>196.0</v>
      </c>
      <c r="B204" s="338">
        <v>800196.0</v>
      </c>
      <c r="C204" s="339" t="s">
        <v>1529</v>
      </c>
      <c r="D204" s="340" t="s">
        <v>73</v>
      </c>
      <c r="E204" s="335">
        <v>30000.0</v>
      </c>
      <c r="F204" s="347">
        <v>30000.0</v>
      </c>
      <c r="G204" s="347">
        <f t="shared" si="4"/>
        <v>0</v>
      </c>
      <c r="H204" s="230" t="s">
        <v>1013</v>
      </c>
      <c r="I204" s="230" t="s">
        <v>3511</v>
      </c>
      <c r="J204" s="331" t="b">
        <v>0</v>
      </c>
      <c r="K204" s="331" t="b">
        <v>0</v>
      </c>
      <c r="L204" s="331" t="b">
        <v>0</v>
      </c>
      <c r="M204" s="331" t="b">
        <v>1</v>
      </c>
      <c r="N204" s="331" t="b">
        <v>1</v>
      </c>
      <c r="O204" s="331" t="b">
        <v>0</v>
      </c>
      <c r="P204" s="488" t="s">
        <v>73</v>
      </c>
      <c r="Q204" s="474"/>
      <c r="R204" s="474"/>
      <c r="S204" s="498" t="s">
        <v>73</v>
      </c>
      <c r="T204" s="495" t="s">
        <v>73</v>
      </c>
      <c r="U204" s="495" t="s">
        <v>73</v>
      </c>
      <c r="V204" s="495" t="s">
        <v>73</v>
      </c>
      <c r="W204" s="495" t="s">
        <v>73</v>
      </c>
      <c r="X204" s="495" t="s">
        <v>73</v>
      </c>
      <c r="Y204" s="496" t="s">
        <v>73</v>
      </c>
      <c r="Z204" s="496" t="s">
        <v>73</v>
      </c>
      <c r="AA204" s="496" t="s">
        <v>73</v>
      </c>
      <c r="AB204" s="496" t="s">
        <v>73</v>
      </c>
      <c r="AC204" s="496" t="s">
        <v>73</v>
      </c>
    </row>
    <row r="205">
      <c r="A205" s="338">
        <v>197.0</v>
      </c>
      <c r="B205" s="338">
        <v>800197.0</v>
      </c>
      <c r="C205" s="339" t="s">
        <v>3048</v>
      </c>
      <c r="D205" s="340" t="s">
        <v>73</v>
      </c>
      <c r="E205" s="469">
        <v>87000.0</v>
      </c>
      <c r="F205" s="469">
        <v>87000.0</v>
      </c>
      <c r="G205" s="470">
        <f t="shared" si="4"/>
        <v>0</v>
      </c>
      <c r="H205" s="228" t="s">
        <v>1698</v>
      </c>
      <c r="I205" s="228" t="s">
        <v>7565</v>
      </c>
      <c r="J205" s="432" t="b">
        <v>1</v>
      </c>
      <c r="K205" s="432" t="b">
        <v>1</v>
      </c>
      <c r="L205" s="432" t="b">
        <v>1</v>
      </c>
      <c r="M205" s="432" t="b">
        <v>1</v>
      </c>
      <c r="N205" s="432" t="b">
        <v>1</v>
      </c>
      <c r="O205" s="432" t="b">
        <v>1</v>
      </c>
      <c r="P205" s="432" t="b">
        <v>1</v>
      </c>
      <c r="Q205" s="432" t="b">
        <v>0</v>
      </c>
      <c r="R205" s="432" t="b">
        <v>1</v>
      </c>
      <c r="S205" s="497" t="b">
        <v>1</v>
      </c>
      <c r="T205" s="492" t="b">
        <v>0</v>
      </c>
      <c r="U205" s="492" t="b">
        <v>1</v>
      </c>
      <c r="V205" s="492" t="b">
        <v>0</v>
      </c>
      <c r="W205" s="492" t="b">
        <v>0</v>
      </c>
      <c r="X205" s="492" t="b">
        <v>0</v>
      </c>
      <c r="Y205" s="493" t="b">
        <v>0</v>
      </c>
      <c r="Z205" s="493" t="b">
        <v>0</v>
      </c>
      <c r="AA205" s="493" t="b">
        <v>0</v>
      </c>
      <c r="AB205" s="493" t="s">
        <v>73</v>
      </c>
      <c r="AC205" s="493" t="s">
        <v>73</v>
      </c>
    </row>
    <row r="206">
      <c r="A206" s="141">
        <v>198.0</v>
      </c>
      <c r="B206" s="141">
        <v>800198.0</v>
      </c>
      <c r="C206" s="205" t="s">
        <v>1052</v>
      </c>
      <c r="D206" s="340" t="s">
        <v>73</v>
      </c>
      <c r="E206" s="335">
        <v>6500.0</v>
      </c>
      <c r="F206" s="347">
        <v>6500.0</v>
      </c>
      <c r="G206" s="347">
        <f t="shared" si="4"/>
        <v>0</v>
      </c>
      <c r="H206" s="230" t="s">
        <v>1053</v>
      </c>
      <c r="I206" s="230" t="s">
        <v>7556</v>
      </c>
      <c r="J206" s="331" t="b">
        <v>1</v>
      </c>
      <c r="K206" s="331" t="b">
        <v>1</v>
      </c>
      <c r="L206" s="331" t="b">
        <v>1</v>
      </c>
      <c r="M206" s="488" t="s">
        <v>73</v>
      </c>
      <c r="N206" s="474"/>
      <c r="O206" s="474"/>
      <c r="P206" s="474"/>
      <c r="Q206" s="474"/>
      <c r="R206" s="474"/>
      <c r="S206" s="498" t="s">
        <v>73</v>
      </c>
      <c r="T206" s="495" t="s">
        <v>73</v>
      </c>
      <c r="U206" s="495" t="s">
        <v>73</v>
      </c>
      <c r="V206" s="495" t="s">
        <v>73</v>
      </c>
      <c r="W206" s="495" t="s">
        <v>73</v>
      </c>
      <c r="X206" s="495" t="s">
        <v>73</v>
      </c>
      <c r="Y206" s="496" t="s">
        <v>73</v>
      </c>
      <c r="Z206" s="496" t="s">
        <v>73</v>
      </c>
      <c r="AA206" s="496" t="s">
        <v>73</v>
      </c>
      <c r="AB206" s="496" t="s">
        <v>73</v>
      </c>
      <c r="AC206" s="496" t="s">
        <v>73</v>
      </c>
    </row>
    <row r="207">
      <c r="A207" s="128">
        <v>199.0</v>
      </c>
      <c r="B207" s="128">
        <v>800199.0</v>
      </c>
      <c r="C207" s="242" t="s">
        <v>1364</v>
      </c>
      <c r="D207" s="472" t="s">
        <v>73</v>
      </c>
      <c r="E207" s="469">
        <v>11580.0</v>
      </c>
      <c r="F207" s="469">
        <v>11580.0</v>
      </c>
      <c r="G207" s="470">
        <f t="shared" si="4"/>
        <v>0</v>
      </c>
      <c r="H207" s="228" t="s">
        <v>1053</v>
      </c>
      <c r="I207" s="228" t="s">
        <v>7556</v>
      </c>
      <c r="J207" s="432" t="b">
        <v>1</v>
      </c>
      <c r="K207" s="432" t="b">
        <v>1</v>
      </c>
      <c r="L207" s="432" t="b">
        <v>1</v>
      </c>
      <c r="M207" s="432" t="b">
        <v>1</v>
      </c>
      <c r="N207" s="432" t="b">
        <v>1</v>
      </c>
      <c r="O207" s="488" t="s">
        <v>73</v>
      </c>
      <c r="P207" s="474"/>
      <c r="Q207" s="474"/>
      <c r="R207" s="474"/>
      <c r="S207" s="497" t="s">
        <v>73</v>
      </c>
      <c r="T207" s="492" t="s">
        <v>73</v>
      </c>
      <c r="U207" s="492" t="s">
        <v>73</v>
      </c>
      <c r="V207" s="492" t="s">
        <v>73</v>
      </c>
      <c r="W207" s="492" t="s">
        <v>73</v>
      </c>
      <c r="X207" s="492" t="s">
        <v>73</v>
      </c>
      <c r="Y207" s="493" t="s">
        <v>73</v>
      </c>
      <c r="Z207" s="493" t="s">
        <v>73</v>
      </c>
      <c r="AA207" s="493" t="s">
        <v>73</v>
      </c>
      <c r="AB207" s="493" t="s">
        <v>73</v>
      </c>
      <c r="AC207" s="493" t="s">
        <v>73</v>
      </c>
    </row>
    <row r="208">
      <c r="A208" s="128">
        <v>200.0</v>
      </c>
      <c r="B208" s="128">
        <v>800200.0</v>
      </c>
      <c r="C208" s="242" t="s">
        <v>1400</v>
      </c>
      <c r="D208" s="472" t="s">
        <v>73</v>
      </c>
      <c r="E208" s="335">
        <v>14000.0</v>
      </c>
      <c r="F208" s="347">
        <v>14000.0</v>
      </c>
      <c r="G208" s="347">
        <f t="shared" si="4"/>
        <v>0</v>
      </c>
      <c r="H208" s="230" t="s">
        <v>1401</v>
      </c>
      <c r="I208" s="230" t="s">
        <v>7565</v>
      </c>
      <c r="J208" s="331" t="b">
        <v>1</v>
      </c>
      <c r="K208" s="331" t="b">
        <v>1</v>
      </c>
      <c r="L208" s="331" t="b">
        <v>1</v>
      </c>
      <c r="M208" s="331" t="b">
        <v>1</v>
      </c>
      <c r="N208" s="331" t="b">
        <v>1</v>
      </c>
      <c r="O208" s="488" t="s">
        <v>73</v>
      </c>
      <c r="P208" s="474"/>
      <c r="Q208" s="474"/>
      <c r="R208" s="474"/>
      <c r="S208" s="498" t="s">
        <v>73</v>
      </c>
      <c r="T208" s="495" t="s">
        <v>73</v>
      </c>
      <c r="U208" s="495" t="s">
        <v>73</v>
      </c>
      <c r="V208" s="495" t="s">
        <v>73</v>
      </c>
      <c r="W208" s="495" t="s">
        <v>73</v>
      </c>
      <c r="X208" s="495" t="s">
        <v>73</v>
      </c>
      <c r="Y208" s="496" t="s">
        <v>73</v>
      </c>
      <c r="Z208" s="496" t="s">
        <v>73</v>
      </c>
      <c r="AA208" s="496" t="s">
        <v>73</v>
      </c>
      <c r="AB208" s="496" t="s">
        <v>73</v>
      </c>
      <c r="AC208" s="496" t="s">
        <v>73</v>
      </c>
    </row>
    <row r="209">
      <c r="A209" s="128">
        <v>201.0</v>
      </c>
      <c r="B209" s="128">
        <v>800201.0</v>
      </c>
      <c r="C209" s="242" t="s">
        <v>2480</v>
      </c>
      <c r="D209" s="472" t="s">
        <v>73</v>
      </c>
      <c r="E209" s="469">
        <v>34760.0</v>
      </c>
      <c r="F209" s="470">
        <v>34760.0</v>
      </c>
      <c r="G209" s="470">
        <f t="shared" si="4"/>
        <v>0</v>
      </c>
      <c r="H209" s="228" t="s">
        <v>2481</v>
      </c>
      <c r="I209" s="228" t="s">
        <v>7546</v>
      </c>
      <c r="J209" s="432" t="b">
        <v>1</v>
      </c>
      <c r="K209" s="432" t="b">
        <v>1</v>
      </c>
      <c r="L209" s="432" t="b">
        <v>1</v>
      </c>
      <c r="M209" s="432" t="b">
        <v>1</v>
      </c>
      <c r="N209" s="432" t="b">
        <v>1</v>
      </c>
      <c r="O209" s="432" t="b">
        <v>1</v>
      </c>
      <c r="P209" s="432" t="b">
        <v>1</v>
      </c>
      <c r="Q209" s="432" t="b">
        <v>0</v>
      </c>
      <c r="R209" s="432" t="b">
        <v>0</v>
      </c>
      <c r="S209" s="497" t="b">
        <v>1</v>
      </c>
      <c r="T209" s="492" t="b">
        <v>0</v>
      </c>
      <c r="U209" s="492" t="b">
        <v>0</v>
      </c>
      <c r="V209" s="492" t="s">
        <v>73</v>
      </c>
      <c r="W209" s="492" t="s">
        <v>73</v>
      </c>
      <c r="X209" s="492" t="s">
        <v>73</v>
      </c>
      <c r="Y209" s="493" t="s">
        <v>73</v>
      </c>
      <c r="Z209" s="493" t="s">
        <v>73</v>
      </c>
      <c r="AA209" s="493" t="s">
        <v>73</v>
      </c>
      <c r="AB209" s="493" t="s">
        <v>73</v>
      </c>
      <c r="AC209" s="493" t="s">
        <v>73</v>
      </c>
    </row>
    <row r="210">
      <c r="A210" s="338">
        <v>202.0</v>
      </c>
      <c r="B210" s="338">
        <v>800202.0</v>
      </c>
      <c r="C210" s="339" t="s">
        <v>5083</v>
      </c>
      <c r="D210" s="499" t="s">
        <v>73</v>
      </c>
      <c r="E210" s="335">
        <v>19400.0</v>
      </c>
      <c r="F210" s="335">
        <v>19400.0</v>
      </c>
      <c r="G210" s="347">
        <f t="shared" si="4"/>
        <v>0</v>
      </c>
      <c r="H210" s="230" t="s">
        <v>5084</v>
      </c>
      <c r="I210" s="230" t="s">
        <v>7548</v>
      </c>
      <c r="J210" s="331" t="b">
        <v>1</v>
      </c>
      <c r="K210" s="331" t="b">
        <v>1</v>
      </c>
      <c r="L210" s="331" t="b">
        <v>1</v>
      </c>
      <c r="M210" s="331" t="b">
        <v>1</v>
      </c>
      <c r="N210" s="331" t="b">
        <v>1</v>
      </c>
      <c r="O210" s="331" t="b">
        <v>1</v>
      </c>
      <c r="P210" s="331" t="b">
        <v>1</v>
      </c>
      <c r="Q210" s="331" t="b">
        <v>0</v>
      </c>
      <c r="R210" s="331" t="b">
        <v>1</v>
      </c>
      <c r="S210" s="498" t="b">
        <v>1</v>
      </c>
      <c r="T210" s="495" t="b">
        <v>0</v>
      </c>
      <c r="U210" s="495" t="b">
        <v>0</v>
      </c>
      <c r="V210" s="495" t="b">
        <v>0</v>
      </c>
      <c r="W210" s="495" t="b">
        <v>0</v>
      </c>
      <c r="X210" s="495" t="b">
        <v>0</v>
      </c>
      <c r="Y210" s="496" t="b">
        <v>0</v>
      </c>
      <c r="Z210" s="496" t="b">
        <v>0</v>
      </c>
      <c r="AA210" s="496" t="b">
        <v>0</v>
      </c>
      <c r="AB210" s="496" t="b">
        <v>0</v>
      </c>
      <c r="AC210" s="496" t="b">
        <v>0</v>
      </c>
    </row>
    <row r="211">
      <c r="A211" s="338">
        <v>203.0</v>
      </c>
      <c r="B211" s="338">
        <v>800203.0</v>
      </c>
      <c r="C211" s="339" t="s">
        <v>3006</v>
      </c>
      <c r="D211" s="472" t="s">
        <v>73</v>
      </c>
      <c r="E211" s="469">
        <v>45000.0</v>
      </c>
      <c r="F211" s="469">
        <v>45000.0</v>
      </c>
      <c r="G211" s="470">
        <f t="shared" si="4"/>
        <v>0</v>
      </c>
      <c r="H211" s="228" t="s">
        <v>1839</v>
      </c>
      <c r="I211" s="228" t="s">
        <v>7549</v>
      </c>
      <c r="J211" s="432" t="b">
        <v>1</v>
      </c>
      <c r="K211" s="432" t="b">
        <v>1</v>
      </c>
      <c r="L211" s="432" t="b">
        <v>1</v>
      </c>
      <c r="M211" s="432" t="b">
        <v>1</v>
      </c>
      <c r="N211" s="432" t="b">
        <v>1</v>
      </c>
      <c r="O211" s="432" t="b">
        <v>1</v>
      </c>
      <c r="P211" s="432" t="b">
        <v>1</v>
      </c>
      <c r="Q211" s="432" t="b">
        <v>1</v>
      </c>
      <c r="R211" s="432" t="b">
        <v>0</v>
      </c>
      <c r="S211" s="497" t="b">
        <v>0</v>
      </c>
      <c r="T211" s="492" t="b">
        <v>0</v>
      </c>
      <c r="U211" s="492" t="b">
        <v>0</v>
      </c>
      <c r="V211" s="492" t="b">
        <v>0</v>
      </c>
      <c r="W211" s="492" t="b">
        <v>0</v>
      </c>
      <c r="X211" s="492" t="b">
        <v>0</v>
      </c>
      <c r="Y211" s="493" t="b">
        <v>0</v>
      </c>
      <c r="Z211" s="493" t="s">
        <v>73</v>
      </c>
      <c r="AA211" s="493" t="s">
        <v>73</v>
      </c>
      <c r="AB211" s="493" t="s">
        <v>73</v>
      </c>
      <c r="AC211" s="493" t="s">
        <v>73</v>
      </c>
    </row>
    <row r="212">
      <c r="A212" s="338">
        <v>204.0</v>
      </c>
      <c r="B212" s="338">
        <v>800204.0</v>
      </c>
      <c r="C212" s="339" t="s">
        <v>1326</v>
      </c>
      <c r="D212" s="340" t="s">
        <v>73</v>
      </c>
      <c r="E212" s="335">
        <v>10000.0</v>
      </c>
      <c r="F212" s="335">
        <v>10000.0</v>
      </c>
      <c r="G212" s="347">
        <f t="shared" si="4"/>
        <v>0</v>
      </c>
      <c r="H212" s="230" t="s">
        <v>276</v>
      </c>
      <c r="I212" s="230" t="s">
        <v>7548</v>
      </c>
      <c r="J212" s="331" t="b">
        <v>1</v>
      </c>
      <c r="K212" s="331" t="b">
        <v>1</v>
      </c>
      <c r="L212" s="331" t="b">
        <v>0</v>
      </c>
      <c r="M212" s="331" t="b">
        <v>0</v>
      </c>
      <c r="N212" s="488" t="s">
        <v>73</v>
      </c>
      <c r="O212" s="474"/>
      <c r="P212" s="474"/>
      <c r="Q212" s="474"/>
      <c r="R212" s="474"/>
      <c r="S212" s="498" t="s">
        <v>73</v>
      </c>
      <c r="T212" s="495" t="s">
        <v>73</v>
      </c>
      <c r="U212" s="495" t="s">
        <v>73</v>
      </c>
      <c r="V212" s="495" t="s">
        <v>73</v>
      </c>
      <c r="W212" s="495" t="s">
        <v>73</v>
      </c>
      <c r="X212" s="495" t="s">
        <v>73</v>
      </c>
      <c r="Y212" s="496" t="s">
        <v>73</v>
      </c>
      <c r="Z212" s="496" t="s">
        <v>73</v>
      </c>
      <c r="AA212" s="496" t="s">
        <v>73</v>
      </c>
      <c r="AB212" s="496" t="s">
        <v>73</v>
      </c>
      <c r="AC212" s="496" t="s">
        <v>73</v>
      </c>
    </row>
    <row r="213">
      <c r="A213" s="338">
        <v>205.0</v>
      </c>
      <c r="B213" s="338">
        <v>800205.0</v>
      </c>
      <c r="C213" s="339" t="s">
        <v>5684</v>
      </c>
      <c r="D213" s="312" t="s">
        <v>4642</v>
      </c>
      <c r="E213" s="469">
        <v>1800.0</v>
      </c>
      <c r="F213" s="470">
        <v>720.0</v>
      </c>
      <c r="G213" s="470">
        <f t="shared" si="4"/>
        <v>1080</v>
      </c>
      <c r="H213" s="228" t="s">
        <v>5685</v>
      </c>
      <c r="I213" s="228" t="s">
        <v>7567</v>
      </c>
      <c r="J213" s="432" t="b">
        <v>1</v>
      </c>
      <c r="K213" s="432" t="b">
        <v>0</v>
      </c>
      <c r="L213" s="432" t="b">
        <v>1</v>
      </c>
      <c r="M213" s="432" t="b">
        <v>1</v>
      </c>
      <c r="N213" s="432" t="b">
        <v>0</v>
      </c>
      <c r="O213" s="432" t="b">
        <v>0</v>
      </c>
      <c r="P213" s="432" t="b">
        <v>0</v>
      </c>
      <c r="Q213" s="432" t="b">
        <v>0</v>
      </c>
      <c r="R213" s="432" t="b">
        <v>0</v>
      </c>
      <c r="S213" s="497" t="b">
        <v>0</v>
      </c>
      <c r="T213" s="492" t="b">
        <v>0</v>
      </c>
      <c r="U213" s="492" t="b">
        <v>0</v>
      </c>
      <c r="V213" s="492" t="b">
        <v>0</v>
      </c>
      <c r="W213" s="492" t="b">
        <v>0</v>
      </c>
      <c r="X213" s="492" t="b">
        <v>0</v>
      </c>
      <c r="Y213" s="493" t="b">
        <v>0</v>
      </c>
      <c r="Z213" s="493" t="b">
        <v>0</v>
      </c>
      <c r="AA213" s="493" t="b">
        <v>0</v>
      </c>
      <c r="AB213" s="493" t="b">
        <v>0</v>
      </c>
      <c r="AC213" s="493" t="b">
        <v>0</v>
      </c>
    </row>
    <row r="214">
      <c r="A214" s="338">
        <v>206.0</v>
      </c>
      <c r="B214" s="338">
        <v>800206.0</v>
      </c>
      <c r="C214" s="339" t="s">
        <v>5818</v>
      </c>
      <c r="D214" s="312" t="s">
        <v>4642</v>
      </c>
      <c r="E214" s="335">
        <v>99450.0</v>
      </c>
      <c r="F214" s="347">
        <v>49725.0</v>
      </c>
      <c r="G214" s="347">
        <f t="shared" si="4"/>
        <v>49725</v>
      </c>
      <c r="H214" s="230" t="s">
        <v>5380</v>
      </c>
      <c r="I214" s="230" t="s">
        <v>7557</v>
      </c>
      <c r="J214" s="331" t="b">
        <v>0</v>
      </c>
      <c r="K214" s="331" t="b">
        <v>0</v>
      </c>
      <c r="L214" s="331" t="b">
        <v>0</v>
      </c>
      <c r="M214" s="331" t="b">
        <v>0</v>
      </c>
      <c r="N214" s="331" t="b">
        <v>0</v>
      </c>
      <c r="O214" s="331" t="b">
        <v>0</v>
      </c>
      <c r="P214" s="331" t="b">
        <v>0</v>
      </c>
      <c r="Q214" s="331" t="b">
        <v>0</v>
      </c>
      <c r="R214" s="331" t="b">
        <v>0</v>
      </c>
      <c r="S214" s="498" t="b">
        <v>1</v>
      </c>
      <c r="T214" s="495" t="b">
        <v>1</v>
      </c>
      <c r="U214" s="495" t="b">
        <v>1</v>
      </c>
      <c r="V214" s="495" t="b">
        <v>1</v>
      </c>
      <c r="W214" s="495" t="b">
        <v>0</v>
      </c>
      <c r="X214" s="495" t="b">
        <v>0</v>
      </c>
      <c r="Y214" s="496" t="b">
        <v>0</v>
      </c>
      <c r="Z214" s="496" t="b">
        <v>0</v>
      </c>
      <c r="AA214" s="496" t="b">
        <v>0</v>
      </c>
      <c r="AB214" s="496" t="b">
        <v>0</v>
      </c>
      <c r="AC214" s="496" t="b">
        <v>0</v>
      </c>
    </row>
    <row r="215">
      <c r="A215" s="338">
        <v>207.0</v>
      </c>
      <c r="B215" s="338">
        <v>800207.0</v>
      </c>
      <c r="C215" s="339" t="s">
        <v>1655</v>
      </c>
      <c r="D215" s="340" t="s">
        <v>73</v>
      </c>
      <c r="E215" s="469">
        <v>15000.0</v>
      </c>
      <c r="F215" s="470">
        <v>15000.0</v>
      </c>
      <c r="G215" s="470">
        <f t="shared" si="4"/>
        <v>0</v>
      </c>
      <c r="H215" s="228" t="s">
        <v>1656</v>
      </c>
      <c r="I215" s="228" t="s">
        <v>7564</v>
      </c>
      <c r="J215" s="432" t="b">
        <v>1</v>
      </c>
      <c r="K215" s="432" t="b">
        <v>1</v>
      </c>
      <c r="L215" s="432" t="b">
        <v>1</v>
      </c>
      <c r="M215" s="432" t="b">
        <v>1</v>
      </c>
      <c r="N215" s="432" t="b">
        <v>0</v>
      </c>
      <c r="O215" s="432" t="b">
        <v>0</v>
      </c>
      <c r="P215" s="432" t="b">
        <v>0</v>
      </c>
      <c r="Q215" s="488" t="s">
        <v>73</v>
      </c>
      <c r="R215" s="488"/>
      <c r="S215" s="497" t="s">
        <v>73</v>
      </c>
      <c r="T215" s="492" t="s">
        <v>73</v>
      </c>
      <c r="U215" s="492" t="s">
        <v>73</v>
      </c>
      <c r="V215" s="492" t="s">
        <v>73</v>
      </c>
      <c r="W215" s="492" t="s">
        <v>73</v>
      </c>
      <c r="X215" s="492" t="s">
        <v>73</v>
      </c>
      <c r="Y215" s="493" t="s">
        <v>73</v>
      </c>
      <c r="Z215" s="493" t="s">
        <v>73</v>
      </c>
      <c r="AA215" s="493" t="s">
        <v>73</v>
      </c>
      <c r="AB215" s="493" t="s">
        <v>73</v>
      </c>
      <c r="AC215" s="493" t="s">
        <v>73</v>
      </c>
    </row>
    <row r="216">
      <c r="A216" s="338">
        <v>208.0</v>
      </c>
      <c r="B216" s="338">
        <v>800208.0</v>
      </c>
      <c r="C216" s="344" t="s">
        <v>3629</v>
      </c>
      <c r="D216" s="340" t="s">
        <v>73</v>
      </c>
      <c r="E216" s="335">
        <v>24200.0</v>
      </c>
      <c r="F216" s="335">
        <v>24200.0</v>
      </c>
      <c r="G216" s="347">
        <f t="shared" si="4"/>
        <v>0</v>
      </c>
      <c r="H216" s="230" t="s">
        <v>2660</v>
      </c>
      <c r="I216" s="230" t="s">
        <v>7565</v>
      </c>
      <c r="J216" s="331" t="b">
        <v>1</v>
      </c>
      <c r="K216" s="331" t="b">
        <v>1</v>
      </c>
      <c r="L216" s="331" t="b">
        <v>1</v>
      </c>
      <c r="M216" s="331" t="b">
        <v>1</v>
      </c>
      <c r="N216" s="331" t="b">
        <v>1</v>
      </c>
      <c r="O216" s="331" t="b">
        <v>1</v>
      </c>
      <c r="P216" s="331" t="b">
        <v>1</v>
      </c>
      <c r="Q216" s="331" t="b">
        <v>0</v>
      </c>
      <c r="R216" s="331" t="b">
        <v>1</v>
      </c>
      <c r="S216" s="498" t="b">
        <v>1</v>
      </c>
      <c r="T216" s="495" t="b">
        <v>0</v>
      </c>
      <c r="U216" s="495" t="b">
        <v>0</v>
      </c>
      <c r="V216" s="495" t="b">
        <v>0</v>
      </c>
      <c r="W216" s="495" t="b">
        <v>0</v>
      </c>
      <c r="X216" s="495" t="b">
        <v>0</v>
      </c>
      <c r="Y216" s="496" t="b">
        <v>0</v>
      </c>
      <c r="Z216" s="496" t="b">
        <v>0</v>
      </c>
      <c r="AA216" s="496" t="b">
        <v>0</v>
      </c>
      <c r="AB216" s="496" t="b">
        <v>0</v>
      </c>
      <c r="AC216" s="496" t="b">
        <v>0</v>
      </c>
    </row>
    <row r="217">
      <c r="A217" s="338">
        <v>209.0</v>
      </c>
      <c r="B217" s="338">
        <v>800209.0</v>
      </c>
      <c r="C217" s="339" t="s">
        <v>5686</v>
      </c>
      <c r="D217" s="312" t="s">
        <v>4642</v>
      </c>
      <c r="E217" s="469">
        <v>4200.0</v>
      </c>
      <c r="F217" s="470">
        <v>3675.0</v>
      </c>
      <c r="G217" s="470">
        <f t="shared" si="4"/>
        <v>525</v>
      </c>
      <c r="H217" s="228" t="s">
        <v>5687</v>
      </c>
      <c r="I217" s="228" t="s">
        <v>7564</v>
      </c>
      <c r="J217" s="432" t="b">
        <v>1</v>
      </c>
      <c r="K217" s="432" t="b">
        <v>1</v>
      </c>
      <c r="L217" s="432" t="b">
        <v>1</v>
      </c>
      <c r="M217" s="432" t="b">
        <v>1</v>
      </c>
      <c r="N217" s="432" t="b">
        <v>1</v>
      </c>
      <c r="O217" s="432" t="b">
        <v>0</v>
      </c>
      <c r="P217" s="432" t="b">
        <v>1</v>
      </c>
      <c r="Q217" s="432" t="b">
        <v>0</v>
      </c>
      <c r="R217" s="432" t="b">
        <v>0</v>
      </c>
      <c r="S217" s="497" t="b">
        <v>0</v>
      </c>
      <c r="T217" s="492" t="b">
        <v>0</v>
      </c>
      <c r="U217" s="492" t="b">
        <v>0</v>
      </c>
      <c r="V217" s="492" t="b">
        <v>0</v>
      </c>
      <c r="W217" s="492" t="b">
        <v>0</v>
      </c>
      <c r="X217" s="492" t="b">
        <v>0</v>
      </c>
      <c r="Y217" s="493" t="b">
        <v>0</v>
      </c>
      <c r="Z217" s="493" t="b">
        <v>0</v>
      </c>
      <c r="AA217" s="493" t="b">
        <v>0</v>
      </c>
      <c r="AB217" s="493" t="b">
        <v>0</v>
      </c>
      <c r="AC217" s="493" t="b">
        <v>0</v>
      </c>
    </row>
    <row r="218">
      <c r="A218" s="338">
        <v>210.0</v>
      </c>
      <c r="B218" s="338">
        <v>800210.0</v>
      </c>
      <c r="C218" s="339" t="s">
        <v>5688</v>
      </c>
      <c r="D218" s="312" t="s">
        <v>4642</v>
      </c>
      <c r="E218" s="335">
        <v>7000.0</v>
      </c>
      <c r="F218" s="347">
        <v>5600.0</v>
      </c>
      <c r="G218" s="347">
        <f t="shared" si="4"/>
        <v>1400</v>
      </c>
      <c r="H218" s="230" t="s">
        <v>4810</v>
      </c>
      <c r="I218" s="230" t="s">
        <v>7566</v>
      </c>
      <c r="J218" s="331" t="b">
        <v>1</v>
      </c>
      <c r="K218" s="331" t="b">
        <v>1</v>
      </c>
      <c r="L218" s="331" t="b">
        <v>1</v>
      </c>
      <c r="M218" s="331" t="b">
        <v>1</v>
      </c>
      <c r="N218" s="331" t="b">
        <v>0</v>
      </c>
      <c r="O218" s="331" t="b">
        <v>0</v>
      </c>
      <c r="P218" s="331" t="b">
        <v>0</v>
      </c>
      <c r="Q218" s="331" t="b">
        <v>0</v>
      </c>
      <c r="R218" s="331" t="b">
        <v>0</v>
      </c>
      <c r="S218" s="498" t="b">
        <v>0</v>
      </c>
      <c r="T218" s="495" t="b">
        <v>0</v>
      </c>
      <c r="U218" s="495" t="b">
        <v>0</v>
      </c>
      <c r="V218" s="495" t="b">
        <v>0</v>
      </c>
      <c r="W218" s="495" t="b">
        <v>0</v>
      </c>
      <c r="X218" s="495" t="b">
        <v>0</v>
      </c>
      <c r="Y218" s="496" t="b">
        <v>0</v>
      </c>
      <c r="Z218" s="496" t="b">
        <v>0</v>
      </c>
      <c r="AA218" s="496" t="b">
        <v>0</v>
      </c>
      <c r="AB218" s="496" t="b">
        <v>0</v>
      </c>
      <c r="AC218" s="496" t="b">
        <v>0</v>
      </c>
    </row>
    <row r="219">
      <c r="A219" s="338">
        <v>211.0</v>
      </c>
      <c r="B219" s="338">
        <v>800211.0</v>
      </c>
      <c r="C219" s="339" t="s">
        <v>4680</v>
      </c>
      <c r="D219" s="312" t="s">
        <v>4642</v>
      </c>
      <c r="E219" s="469">
        <v>30000.0</v>
      </c>
      <c r="F219" s="470">
        <v>16154.0</v>
      </c>
      <c r="G219" s="470">
        <f t="shared" si="4"/>
        <v>13846</v>
      </c>
      <c r="H219" s="228" t="s">
        <v>2532</v>
      </c>
      <c r="I219" s="228" t="s">
        <v>7548</v>
      </c>
      <c r="J219" s="432" t="b">
        <v>0</v>
      </c>
      <c r="K219" s="432" t="b">
        <v>1</v>
      </c>
      <c r="L219" s="432" t="b">
        <v>1</v>
      </c>
      <c r="M219" s="432" t="b">
        <v>1</v>
      </c>
      <c r="N219" s="432" t="b">
        <v>1</v>
      </c>
      <c r="O219" s="432" t="b">
        <v>1</v>
      </c>
      <c r="P219" s="432" t="b">
        <v>0</v>
      </c>
      <c r="Q219" s="432" t="b">
        <v>0</v>
      </c>
      <c r="R219" s="432" t="b">
        <v>0</v>
      </c>
      <c r="S219" s="497" t="b">
        <v>0</v>
      </c>
      <c r="T219" s="492" t="b">
        <v>0</v>
      </c>
      <c r="U219" s="492" t="b">
        <v>0</v>
      </c>
      <c r="V219" s="492" t="b">
        <v>0</v>
      </c>
      <c r="W219" s="492" t="b">
        <v>0</v>
      </c>
      <c r="X219" s="492" t="b">
        <v>0</v>
      </c>
      <c r="Y219" s="493" t="b">
        <v>0</v>
      </c>
      <c r="Z219" s="493" t="b">
        <v>0</v>
      </c>
      <c r="AA219" s="493" t="b">
        <v>0</v>
      </c>
      <c r="AB219" s="493" t="b">
        <v>0</v>
      </c>
      <c r="AC219" s="493" t="b">
        <v>0</v>
      </c>
    </row>
    <row r="220">
      <c r="A220" s="338">
        <v>212.0</v>
      </c>
      <c r="B220" s="338">
        <v>800212.0</v>
      </c>
      <c r="C220" s="339" t="s">
        <v>5923</v>
      </c>
      <c r="D220" s="312" t="s">
        <v>4642</v>
      </c>
      <c r="E220" s="335">
        <v>50000.0</v>
      </c>
      <c r="F220" s="347">
        <v>48333.67</v>
      </c>
      <c r="G220" s="347">
        <f t="shared" si="4"/>
        <v>1666.33</v>
      </c>
      <c r="H220" s="230" t="s">
        <v>5924</v>
      </c>
      <c r="I220" s="230" t="s">
        <v>7545</v>
      </c>
      <c r="J220" s="331" t="b">
        <v>1</v>
      </c>
      <c r="K220" s="331" t="b">
        <v>1</v>
      </c>
      <c r="L220" s="331" t="b">
        <v>1</v>
      </c>
      <c r="M220" s="331" t="b">
        <v>1</v>
      </c>
      <c r="N220" s="331" t="b">
        <v>1</v>
      </c>
      <c r="O220" s="331" t="b">
        <v>1</v>
      </c>
      <c r="P220" s="331" t="b">
        <v>1</v>
      </c>
      <c r="Q220" s="331" t="b">
        <v>1</v>
      </c>
      <c r="R220" s="331" t="b">
        <v>1</v>
      </c>
      <c r="S220" s="498" t="b">
        <v>1</v>
      </c>
      <c r="T220" s="495" t="b">
        <v>0</v>
      </c>
      <c r="U220" s="495" t="b">
        <v>0</v>
      </c>
      <c r="V220" s="495" t="b">
        <v>1</v>
      </c>
      <c r="W220" s="495" t="b">
        <v>1</v>
      </c>
      <c r="X220" s="495" t="b">
        <v>1</v>
      </c>
      <c r="Y220" s="496" t="b">
        <v>1</v>
      </c>
      <c r="Z220" s="496" t="b">
        <v>1</v>
      </c>
      <c r="AA220" s="496" t="b">
        <v>1</v>
      </c>
      <c r="AB220" s="496" t="b">
        <v>1</v>
      </c>
      <c r="AC220" s="496" t="b">
        <v>1</v>
      </c>
    </row>
    <row r="221">
      <c r="A221" s="128">
        <v>213.0</v>
      </c>
      <c r="B221" s="128">
        <v>800213.0</v>
      </c>
      <c r="C221" s="242" t="s">
        <v>1711</v>
      </c>
      <c r="D221" s="340" t="s">
        <v>73</v>
      </c>
      <c r="E221" s="469">
        <v>30000.0</v>
      </c>
      <c r="F221" s="470">
        <v>30000.0</v>
      </c>
      <c r="G221" s="470">
        <f t="shared" si="4"/>
        <v>0</v>
      </c>
      <c r="H221" s="228" t="s">
        <v>1215</v>
      </c>
      <c r="I221" s="228" t="s">
        <v>7559</v>
      </c>
      <c r="J221" s="432" t="b">
        <v>1</v>
      </c>
      <c r="K221" s="432" t="b">
        <v>1</v>
      </c>
      <c r="L221" s="432" t="b">
        <v>1</v>
      </c>
      <c r="M221" s="432" t="b">
        <v>1</v>
      </c>
      <c r="N221" s="432" t="b">
        <v>1</v>
      </c>
      <c r="O221" s="432" t="b">
        <v>1</v>
      </c>
      <c r="P221" s="432" t="b">
        <v>0</v>
      </c>
      <c r="Q221" s="432" t="b">
        <v>0</v>
      </c>
      <c r="R221" s="488" t="s">
        <v>73</v>
      </c>
      <c r="S221" s="497" t="s">
        <v>73</v>
      </c>
      <c r="T221" s="492" t="s">
        <v>73</v>
      </c>
      <c r="U221" s="492" t="s">
        <v>73</v>
      </c>
      <c r="V221" s="492" t="s">
        <v>73</v>
      </c>
      <c r="W221" s="492" t="s">
        <v>73</v>
      </c>
      <c r="X221" s="492" t="s">
        <v>73</v>
      </c>
      <c r="Y221" s="493" t="s">
        <v>73</v>
      </c>
      <c r="Z221" s="493" t="s">
        <v>73</v>
      </c>
      <c r="AA221" s="493" t="s">
        <v>73</v>
      </c>
      <c r="AB221" s="493" t="s">
        <v>73</v>
      </c>
      <c r="AC221" s="493" t="s">
        <v>73</v>
      </c>
    </row>
    <row r="222">
      <c r="A222" s="338">
        <v>214.0</v>
      </c>
      <c r="B222" s="338">
        <v>800214.0</v>
      </c>
      <c r="C222" s="339" t="s">
        <v>1214</v>
      </c>
      <c r="D222" s="340" t="s">
        <v>73</v>
      </c>
      <c r="E222" s="335">
        <v>5400.0</v>
      </c>
      <c r="F222" s="335">
        <v>5400.0</v>
      </c>
      <c r="G222" s="347">
        <f t="shared" si="4"/>
        <v>0</v>
      </c>
      <c r="H222" s="230" t="s">
        <v>1215</v>
      </c>
      <c r="I222" s="230" t="s">
        <v>7549</v>
      </c>
      <c r="J222" s="331" t="b">
        <v>1</v>
      </c>
      <c r="K222" s="331" t="b">
        <v>1</v>
      </c>
      <c r="L222" s="331" t="b">
        <v>1</v>
      </c>
      <c r="M222" s="331" t="b">
        <v>1</v>
      </c>
      <c r="N222" s="488" t="s">
        <v>73</v>
      </c>
      <c r="O222" s="474"/>
      <c r="P222" s="474"/>
      <c r="Q222" s="474"/>
      <c r="R222" s="474"/>
      <c r="S222" s="498" t="s">
        <v>73</v>
      </c>
      <c r="T222" s="495" t="s">
        <v>73</v>
      </c>
      <c r="U222" s="495" t="s">
        <v>73</v>
      </c>
      <c r="V222" s="495" t="s">
        <v>73</v>
      </c>
      <c r="W222" s="495" t="s">
        <v>73</v>
      </c>
      <c r="X222" s="495" t="s">
        <v>73</v>
      </c>
      <c r="Y222" s="496" t="s">
        <v>73</v>
      </c>
      <c r="Z222" s="496" t="s">
        <v>73</v>
      </c>
      <c r="AA222" s="496" t="s">
        <v>73</v>
      </c>
      <c r="AB222" s="496" t="s">
        <v>73</v>
      </c>
      <c r="AC222" s="496" t="s">
        <v>73</v>
      </c>
    </row>
    <row r="223">
      <c r="A223" s="128">
        <v>215.0</v>
      </c>
      <c r="B223" s="128">
        <v>800215.0</v>
      </c>
      <c r="C223" s="242" t="s">
        <v>1219</v>
      </c>
      <c r="D223" s="340" t="s">
        <v>73</v>
      </c>
      <c r="E223" s="469">
        <v>11400.0</v>
      </c>
      <c r="F223" s="469">
        <v>11400.0</v>
      </c>
      <c r="G223" s="470">
        <f t="shared" si="4"/>
        <v>0</v>
      </c>
      <c r="H223" s="228" t="s">
        <v>1215</v>
      </c>
      <c r="I223" s="228" t="s">
        <v>7555</v>
      </c>
      <c r="J223" s="432" t="b">
        <v>1</v>
      </c>
      <c r="K223" s="432" t="b">
        <v>1</v>
      </c>
      <c r="L223" s="432" t="b">
        <v>1</v>
      </c>
      <c r="M223" s="432" t="b">
        <v>1</v>
      </c>
      <c r="N223" s="488" t="s">
        <v>73</v>
      </c>
      <c r="O223" s="474"/>
      <c r="P223" s="474"/>
      <c r="Q223" s="474"/>
      <c r="R223" s="474"/>
      <c r="S223" s="497" t="s">
        <v>73</v>
      </c>
      <c r="T223" s="492" t="s">
        <v>73</v>
      </c>
      <c r="U223" s="492" t="s">
        <v>73</v>
      </c>
      <c r="V223" s="492" t="s">
        <v>73</v>
      </c>
      <c r="W223" s="492" t="s">
        <v>73</v>
      </c>
      <c r="X223" s="492" t="s">
        <v>73</v>
      </c>
      <c r="Y223" s="493" t="s">
        <v>73</v>
      </c>
      <c r="Z223" s="493" t="s">
        <v>73</v>
      </c>
      <c r="AA223" s="493" t="s">
        <v>73</v>
      </c>
      <c r="AB223" s="493" t="s">
        <v>73</v>
      </c>
      <c r="AC223" s="493" t="s">
        <v>73</v>
      </c>
    </row>
    <row r="224">
      <c r="A224" s="338">
        <v>216.0</v>
      </c>
      <c r="B224" s="338">
        <v>800216.0</v>
      </c>
      <c r="C224" s="339" t="s">
        <v>427</v>
      </c>
      <c r="D224" s="340" t="s">
        <v>73</v>
      </c>
      <c r="E224" s="335">
        <v>4050.0</v>
      </c>
      <c r="F224" s="335">
        <v>4050.0</v>
      </c>
      <c r="G224" s="347">
        <f t="shared" si="4"/>
        <v>0</v>
      </c>
      <c r="H224" s="230" t="s">
        <v>882</v>
      </c>
      <c r="I224" s="230" t="s">
        <v>7548</v>
      </c>
      <c r="J224" s="331" t="b">
        <v>1</v>
      </c>
      <c r="K224" s="331" t="b">
        <v>1</v>
      </c>
      <c r="L224" s="331" t="b">
        <v>0</v>
      </c>
      <c r="M224" s="331" t="b">
        <v>0</v>
      </c>
      <c r="N224" s="331" t="b">
        <v>0</v>
      </c>
      <c r="O224" s="331" t="b">
        <v>0</v>
      </c>
      <c r="P224" s="331" t="b">
        <v>0</v>
      </c>
      <c r="Q224" s="331" t="b">
        <v>0</v>
      </c>
      <c r="R224" s="331" t="b">
        <v>0</v>
      </c>
      <c r="S224" s="498" t="b">
        <v>0</v>
      </c>
      <c r="T224" s="495" t="b">
        <v>0</v>
      </c>
      <c r="U224" s="495" t="b">
        <v>0</v>
      </c>
      <c r="V224" s="495" t="b">
        <v>0</v>
      </c>
      <c r="W224" s="495" t="b">
        <v>0</v>
      </c>
      <c r="X224" s="495" t="b">
        <v>0</v>
      </c>
      <c r="Y224" s="496" t="b">
        <v>0</v>
      </c>
      <c r="Z224" s="496" t="b">
        <v>0</v>
      </c>
      <c r="AA224" s="496" t="b">
        <v>0</v>
      </c>
      <c r="AB224" s="496" t="b">
        <v>0</v>
      </c>
      <c r="AC224" s="496" t="b">
        <v>0</v>
      </c>
    </row>
    <row r="225">
      <c r="A225" s="338">
        <v>217.0</v>
      </c>
      <c r="B225" s="338">
        <v>800217.0</v>
      </c>
      <c r="C225" s="339" t="s">
        <v>3463</v>
      </c>
      <c r="D225" s="340" t="s">
        <v>73</v>
      </c>
      <c r="E225" s="469">
        <v>25000.0</v>
      </c>
      <c r="F225" s="469">
        <v>25000.0</v>
      </c>
      <c r="G225" s="470">
        <f t="shared" si="4"/>
        <v>0</v>
      </c>
      <c r="H225" s="228" t="s">
        <v>3464</v>
      </c>
      <c r="I225" s="228" t="s">
        <v>3511</v>
      </c>
      <c r="J225" s="432" t="b">
        <v>1</v>
      </c>
      <c r="K225" s="432" t="b">
        <v>1</v>
      </c>
      <c r="L225" s="432" t="b">
        <v>1</v>
      </c>
      <c r="M225" s="432" t="b">
        <v>1</v>
      </c>
      <c r="N225" s="432" t="b">
        <v>1</v>
      </c>
      <c r="O225" s="432" t="b">
        <v>1</v>
      </c>
      <c r="P225" s="432" t="b">
        <v>0</v>
      </c>
      <c r="Q225" s="432" t="b">
        <v>0</v>
      </c>
      <c r="R225" s="432" t="b">
        <v>1</v>
      </c>
      <c r="S225" s="497" t="b">
        <v>1</v>
      </c>
      <c r="T225" s="492" t="b">
        <v>0</v>
      </c>
      <c r="U225" s="492" t="b">
        <v>0</v>
      </c>
      <c r="V225" s="492" t="b">
        <v>0</v>
      </c>
      <c r="W225" s="492" t="b">
        <v>0</v>
      </c>
      <c r="X225" s="492" t="b">
        <v>0</v>
      </c>
      <c r="Y225" s="493" t="b">
        <v>0</v>
      </c>
      <c r="Z225" s="493" t="b">
        <v>0</v>
      </c>
      <c r="AA225" s="493" t="b">
        <v>0</v>
      </c>
      <c r="AB225" s="493" t="b">
        <v>0</v>
      </c>
      <c r="AC225" s="493" t="b">
        <v>0</v>
      </c>
    </row>
    <row r="226">
      <c r="A226" s="338">
        <v>218.0</v>
      </c>
      <c r="B226" s="338">
        <v>800218.0</v>
      </c>
      <c r="C226" s="339" t="s">
        <v>3467</v>
      </c>
      <c r="D226" s="340" t="s">
        <v>73</v>
      </c>
      <c r="E226" s="335">
        <v>25000.0</v>
      </c>
      <c r="F226" s="335">
        <v>25000.0</v>
      </c>
      <c r="G226" s="347">
        <f t="shared" si="4"/>
        <v>0</v>
      </c>
      <c r="H226" s="230" t="s">
        <v>3464</v>
      </c>
      <c r="I226" s="230" t="s">
        <v>7557</v>
      </c>
      <c r="J226" s="331" t="b">
        <v>1</v>
      </c>
      <c r="K226" s="331" t="b">
        <v>1</v>
      </c>
      <c r="L226" s="331" t="b">
        <v>1</v>
      </c>
      <c r="M226" s="331" t="b">
        <v>1</v>
      </c>
      <c r="N226" s="331" t="b">
        <v>1</v>
      </c>
      <c r="O226" s="331" t="b">
        <v>1</v>
      </c>
      <c r="P226" s="331" t="b">
        <v>0</v>
      </c>
      <c r="Q226" s="331" t="b">
        <v>0</v>
      </c>
      <c r="R226" s="331" t="b">
        <v>1</v>
      </c>
      <c r="S226" s="498" t="b">
        <v>1</v>
      </c>
      <c r="T226" s="495" t="b">
        <v>0</v>
      </c>
      <c r="U226" s="495" t="b">
        <v>0</v>
      </c>
      <c r="V226" s="495" t="b">
        <v>0</v>
      </c>
      <c r="W226" s="495" t="b">
        <v>0</v>
      </c>
      <c r="X226" s="495" t="b">
        <v>0</v>
      </c>
      <c r="Y226" s="496" t="b">
        <v>0</v>
      </c>
      <c r="Z226" s="496" t="b">
        <v>0</v>
      </c>
      <c r="AA226" s="496" t="b">
        <v>0</v>
      </c>
      <c r="AB226" s="496" t="b">
        <v>0</v>
      </c>
      <c r="AC226" s="496" t="b">
        <v>0</v>
      </c>
    </row>
    <row r="227">
      <c r="A227" s="128">
        <v>219.0</v>
      </c>
      <c r="B227" s="128">
        <v>800219.0</v>
      </c>
      <c r="C227" s="242" t="s">
        <v>1890</v>
      </c>
      <c r="D227" s="472" t="s">
        <v>73</v>
      </c>
      <c r="E227" s="469">
        <v>54050.0</v>
      </c>
      <c r="F227" s="470">
        <v>54050.0</v>
      </c>
      <c r="G227" s="470">
        <f t="shared" si="4"/>
        <v>0</v>
      </c>
      <c r="H227" s="228" t="s">
        <v>1360</v>
      </c>
      <c r="I227" s="228" t="s">
        <v>7551</v>
      </c>
      <c r="J227" s="432" t="b">
        <v>1</v>
      </c>
      <c r="K227" s="432" t="b">
        <v>1</v>
      </c>
      <c r="L227" s="432" t="b">
        <v>1</v>
      </c>
      <c r="M227" s="432" t="b">
        <v>1</v>
      </c>
      <c r="N227" s="432" t="b">
        <v>1</v>
      </c>
      <c r="O227" s="432" t="b">
        <v>1</v>
      </c>
      <c r="P227" s="432" t="b">
        <v>1</v>
      </c>
      <c r="Q227" s="432" t="b">
        <v>1</v>
      </c>
      <c r="R227" s="488" t="s">
        <v>73</v>
      </c>
      <c r="S227" s="497" t="s">
        <v>73</v>
      </c>
      <c r="T227" s="492" t="s">
        <v>73</v>
      </c>
      <c r="U227" s="492" t="s">
        <v>73</v>
      </c>
      <c r="V227" s="492" t="s">
        <v>73</v>
      </c>
      <c r="W227" s="492" t="s">
        <v>73</v>
      </c>
      <c r="X227" s="492" t="s">
        <v>73</v>
      </c>
      <c r="Y227" s="493" t="s">
        <v>73</v>
      </c>
      <c r="Z227" s="493" t="s">
        <v>73</v>
      </c>
      <c r="AA227" s="493" t="s">
        <v>73</v>
      </c>
      <c r="AB227" s="493" t="s">
        <v>73</v>
      </c>
      <c r="AC227" s="493" t="s">
        <v>73</v>
      </c>
    </row>
    <row r="228">
      <c r="A228" s="128">
        <v>220.0</v>
      </c>
      <c r="B228" s="128">
        <v>800220.0</v>
      </c>
      <c r="C228" s="242" t="s">
        <v>2250</v>
      </c>
      <c r="D228" s="472" t="s">
        <v>73</v>
      </c>
      <c r="E228" s="335">
        <v>10000.0</v>
      </c>
      <c r="F228" s="347">
        <v>10000.0</v>
      </c>
      <c r="G228" s="347">
        <f t="shared" si="4"/>
        <v>0</v>
      </c>
      <c r="H228" s="230" t="s">
        <v>2251</v>
      </c>
      <c r="I228" s="230" t="s">
        <v>7562</v>
      </c>
      <c r="J228" s="331" t="b">
        <v>1</v>
      </c>
      <c r="K228" s="331" t="b">
        <v>1</v>
      </c>
      <c r="L228" s="331" t="b">
        <v>1</v>
      </c>
      <c r="M228" s="331" t="b">
        <v>1</v>
      </c>
      <c r="N228" s="331" t="b">
        <v>1</v>
      </c>
      <c r="O228" s="331" t="b">
        <v>1</v>
      </c>
      <c r="P228" s="331" t="b">
        <v>1</v>
      </c>
      <c r="Q228" s="331" t="b">
        <v>0</v>
      </c>
      <c r="R228" s="331" t="b">
        <v>0</v>
      </c>
      <c r="S228" s="498" t="b">
        <v>0</v>
      </c>
      <c r="T228" s="495" t="b">
        <v>0</v>
      </c>
      <c r="U228" s="495" t="s">
        <v>73</v>
      </c>
      <c r="V228" s="495" t="s">
        <v>73</v>
      </c>
      <c r="W228" s="495" t="s">
        <v>73</v>
      </c>
      <c r="X228" s="495" t="s">
        <v>73</v>
      </c>
      <c r="Y228" s="496" t="s">
        <v>73</v>
      </c>
      <c r="Z228" s="496" t="s">
        <v>73</v>
      </c>
      <c r="AA228" s="496" t="s">
        <v>73</v>
      </c>
      <c r="AB228" s="496" t="s">
        <v>73</v>
      </c>
      <c r="AC228" s="496" t="s">
        <v>73</v>
      </c>
    </row>
    <row r="229">
      <c r="A229" s="338">
        <v>221.0</v>
      </c>
      <c r="B229" s="338">
        <v>800221.0</v>
      </c>
      <c r="C229" s="339" t="s">
        <v>3663</v>
      </c>
      <c r="D229" s="340" t="s">
        <v>73</v>
      </c>
      <c r="E229" s="469">
        <v>26000.0</v>
      </c>
      <c r="F229" s="469">
        <v>26000.0</v>
      </c>
      <c r="G229" s="470">
        <f t="shared" si="4"/>
        <v>0</v>
      </c>
      <c r="H229" s="228" t="s">
        <v>417</v>
      </c>
      <c r="I229" s="228" t="s">
        <v>7556</v>
      </c>
      <c r="J229" s="432" t="b">
        <v>1</v>
      </c>
      <c r="K229" s="432" t="b">
        <v>1</v>
      </c>
      <c r="L229" s="432" t="b">
        <v>1</v>
      </c>
      <c r="M229" s="432" t="b">
        <v>1</v>
      </c>
      <c r="N229" s="432" t="b">
        <v>1</v>
      </c>
      <c r="O229" s="432" t="b">
        <v>1</v>
      </c>
      <c r="P229" s="432" t="b">
        <v>0</v>
      </c>
      <c r="Q229" s="432" t="b">
        <v>0</v>
      </c>
      <c r="R229" s="432" t="b">
        <v>0</v>
      </c>
      <c r="S229" s="497" t="b">
        <v>0</v>
      </c>
      <c r="T229" s="492" t="b">
        <v>0</v>
      </c>
      <c r="U229" s="492" t="b">
        <v>0</v>
      </c>
      <c r="V229" s="492" t="b">
        <v>0</v>
      </c>
      <c r="W229" s="492" t="b">
        <v>0</v>
      </c>
      <c r="X229" s="492" t="b">
        <v>0</v>
      </c>
      <c r="Y229" s="493" t="b">
        <v>0</v>
      </c>
      <c r="Z229" s="493" t="b">
        <v>0</v>
      </c>
      <c r="AA229" s="493" t="b">
        <v>0</v>
      </c>
      <c r="AB229" s="493" t="b">
        <v>0</v>
      </c>
      <c r="AC229" s="493" t="b">
        <v>0</v>
      </c>
    </row>
    <row r="230">
      <c r="A230" s="128">
        <v>222.0</v>
      </c>
      <c r="B230" s="128">
        <v>800222.0</v>
      </c>
      <c r="C230" s="242" t="s">
        <v>2274</v>
      </c>
      <c r="D230" s="472" t="s">
        <v>73</v>
      </c>
      <c r="E230" s="335">
        <v>24900.0</v>
      </c>
      <c r="F230" s="347">
        <v>24900.0</v>
      </c>
      <c r="G230" s="347">
        <f t="shared" si="4"/>
        <v>0</v>
      </c>
      <c r="H230" s="230" t="s">
        <v>2275</v>
      </c>
      <c r="I230" s="230" t="s">
        <v>7566</v>
      </c>
      <c r="J230" s="331" t="b">
        <v>1</v>
      </c>
      <c r="K230" s="331" t="b">
        <v>1</v>
      </c>
      <c r="L230" s="331" t="b">
        <v>1</v>
      </c>
      <c r="M230" s="331" t="b">
        <v>1</v>
      </c>
      <c r="N230" s="331" t="b">
        <v>1</v>
      </c>
      <c r="O230" s="331" t="b">
        <v>1</v>
      </c>
      <c r="P230" s="331" t="b">
        <v>1</v>
      </c>
      <c r="Q230" s="331" t="b">
        <v>0</v>
      </c>
      <c r="R230" s="331" t="b">
        <v>1</v>
      </c>
      <c r="S230" s="498" t="b">
        <v>1</v>
      </c>
      <c r="T230" s="495" t="b">
        <v>0</v>
      </c>
      <c r="U230" s="495" t="s">
        <v>73</v>
      </c>
      <c r="V230" s="495" t="s">
        <v>73</v>
      </c>
      <c r="W230" s="495" t="s">
        <v>73</v>
      </c>
      <c r="X230" s="495" t="s">
        <v>73</v>
      </c>
      <c r="Y230" s="496" t="s">
        <v>73</v>
      </c>
      <c r="Z230" s="496" t="s">
        <v>73</v>
      </c>
      <c r="AA230" s="496" t="s">
        <v>73</v>
      </c>
      <c r="AB230" s="496" t="s">
        <v>73</v>
      </c>
      <c r="AC230" s="496" t="s">
        <v>73</v>
      </c>
    </row>
    <row r="231">
      <c r="A231" s="141">
        <v>223.0</v>
      </c>
      <c r="B231" s="141">
        <v>800223.0</v>
      </c>
      <c r="C231" s="205" t="s">
        <v>737</v>
      </c>
      <c r="D231" s="340" t="s">
        <v>73</v>
      </c>
      <c r="E231" s="469">
        <v>5000.0</v>
      </c>
      <c r="F231" s="470">
        <v>5000.0</v>
      </c>
      <c r="G231" s="470">
        <f t="shared" si="4"/>
        <v>0</v>
      </c>
      <c r="H231" s="228" t="s">
        <v>738</v>
      </c>
      <c r="I231" s="228" t="s">
        <v>7550</v>
      </c>
      <c r="J231" s="432" t="b">
        <v>1</v>
      </c>
      <c r="K231" s="432" t="b">
        <v>1</v>
      </c>
      <c r="L231" s="488" t="s">
        <v>73</v>
      </c>
      <c r="M231" s="474"/>
      <c r="N231" s="474"/>
      <c r="O231" s="474"/>
      <c r="P231" s="474"/>
      <c r="Q231" s="474"/>
      <c r="R231" s="474"/>
      <c r="S231" s="497" t="s">
        <v>73</v>
      </c>
      <c r="T231" s="492" t="s">
        <v>73</v>
      </c>
      <c r="U231" s="492" t="s">
        <v>73</v>
      </c>
      <c r="V231" s="492" t="s">
        <v>73</v>
      </c>
      <c r="W231" s="492" t="s">
        <v>73</v>
      </c>
      <c r="X231" s="492" t="s">
        <v>73</v>
      </c>
      <c r="Y231" s="493" t="s">
        <v>73</v>
      </c>
      <c r="Z231" s="493" t="s">
        <v>73</v>
      </c>
      <c r="AA231" s="493" t="s">
        <v>73</v>
      </c>
      <c r="AB231" s="493" t="s">
        <v>73</v>
      </c>
      <c r="AC231" s="493" t="s">
        <v>73</v>
      </c>
    </row>
    <row r="232">
      <c r="A232" s="338">
        <v>224.0</v>
      </c>
      <c r="B232" s="338">
        <v>800224.0</v>
      </c>
      <c r="C232" s="339" t="s">
        <v>5689</v>
      </c>
      <c r="D232" s="312" t="s">
        <v>4642</v>
      </c>
      <c r="E232" s="335">
        <v>20000.0</v>
      </c>
      <c r="F232" s="347">
        <v>16000.0</v>
      </c>
      <c r="G232" s="347">
        <f t="shared" si="4"/>
        <v>4000</v>
      </c>
      <c r="H232" s="230" t="s">
        <v>5690</v>
      </c>
      <c r="I232" s="230" t="s">
        <v>7548</v>
      </c>
      <c r="J232" s="331" t="b">
        <v>1</v>
      </c>
      <c r="K232" s="331" t="b">
        <v>1</v>
      </c>
      <c r="L232" s="331" t="b">
        <v>1</v>
      </c>
      <c r="M232" s="331" t="b">
        <v>1</v>
      </c>
      <c r="N232" s="331" t="b">
        <v>0</v>
      </c>
      <c r="O232" s="331" t="b">
        <v>0</v>
      </c>
      <c r="P232" s="331" t="b">
        <v>0</v>
      </c>
      <c r="Q232" s="331" t="b">
        <v>0</v>
      </c>
      <c r="R232" s="331" t="b">
        <v>0</v>
      </c>
      <c r="S232" s="498" t="b">
        <v>0</v>
      </c>
      <c r="T232" s="495" t="b">
        <v>0</v>
      </c>
      <c r="U232" s="495" t="b">
        <v>0</v>
      </c>
      <c r="V232" s="495" t="b">
        <v>0</v>
      </c>
      <c r="W232" s="495" t="b">
        <v>0</v>
      </c>
      <c r="X232" s="495" t="b">
        <v>0</v>
      </c>
      <c r="Y232" s="496" t="b">
        <v>0</v>
      </c>
      <c r="Z232" s="496" t="b">
        <v>0</v>
      </c>
      <c r="AA232" s="496" t="b">
        <v>0</v>
      </c>
      <c r="AB232" s="496" t="b">
        <v>0</v>
      </c>
      <c r="AC232" s="496" t="b">
        <v>0</v>
      </c>
    </row>
    <row r="233">
      <c r="A233" s="128">
        <v>225.0</v>
      </c>
      <c r="B233" s="128">
        <v>800225.0</v>
      </c>
      <c r="C233" s="242" t="s">
        <v>2651</v>
      </c>
      <c r="D233" s="472" t="s">
        <v>73</v>
      </c>
      <c r="E233" s="469">
        <v>14000.0</v>
      </c>
      <c r="F233" s="470">
        <v>14000.0</v>
      </c>
      <c r="G233" s="470">
        <f t="shared" si="4"/>
        <v>0</v>
      </c>
      <c r="H233" s="228" t="s">
        <v>763</v>
      </c>
      <c r="I233" s="228" t="s">
        <v>7559</v>
      </c>
      <c r="J233" s="432" t="b">
        <v>1</v>
      </c>
      <c r="K233" s="432" t="b">
        <v>1</v>
      </c>
      <c r="L233" s="432" t="b">
        <v>1</v>
      </c>
      <c r="M233" s="432" t="b">
        <v>1</v>
      </c>
      <c r="N233" s="432" t="b">
        <v>1</v>
      </c>
      <c r="O233" s="432" t="b">
        <v>1</v>
      </c>
      <c r="P233" s="432" t="b">
        <v>0</v>
      </c>
      <c r="Q233" s="432" t="b">
        <v>1</v>
      </c>
      <c r="R233" s="432" t="b">
        <v>1</v>
      </c>
      <c r="S233" s="497" t="b">
        <v>0</v>
      </c>
      <c r="T233" s="492" t="b">
        <v>0</v>
      </c>
      <c r="U233" s="492" t="b">
        <v>0</v>
      </c>
      <c r="V233" s="492" t="b">
        <v>0</v>
      </c>
      <c r="W233" s="492" t="b">
        <v>0</v>
      </c>
      <c r="X233" s="492" t="s">
        <v>73</v>
      </c>
      <c r="Y233" s="493" t="s">
        <v>73</v>
      </c>
      <c r="Z233" s="493" t="s">
        <v>73</v>
      </c>
      <c r="AA233" s="493" t="s">
        <v>73</v>
      </c>
      <c r="AB233" s="493" t="s">
        <v>73</v>
      </c>
      <c r="AC233" s="493" t="s">
        <v>73</v>
      </c>
    </row>
    <row r="234">
      <c r="A234" s="338">
        <v>226.0</v>
      </c>
      <c r="B234" s="338">
        <v>800226.0</v>
      </c>
      <c r="C234" s="339" t="s">
        <v>1927</v>
      </c>
      <c r="D234" s="340" t="s">
        <v>73</v>
      </c>
      <c r="E234" s="335">
        <v>26300.0</v>
      </c>
      <c r="F234" s="347">
        <v>26300.0</v>
      </c>
      <c r="G234" s="347">
        <f t="shared" si="4"/>
        <v>0</v>
      </c>
      <c r="H234" s="230" t="s">
        <v>538</v>
      </c>
      <c r="I234" s="230" t="s">
        <v>7567</v>
      </c>
      <c r="J234" s="331" t="b">
        <v>1</v>
      </c>
      <c r="K234" s="331" t="b">
        <v>1</v>
      </c>
      <c r="L234" s="331" t="b">
        <v>1</v>
      </c>
      <c r="M234" s="331" t="b">
        <v>1</v>
      </c>
      <c r="N234" s="331" t="b">
        <v>1</v>
      </c>
      <c r="O234" s="331" t="b">
        <v>1</v>
      </c>
      <c r="P234" s="331" t="b">
        <v>0</v>
      </c>
      <c r="Q234" s="331" t="b">
        <v>0</v>
      </c>
      <c r="R234" s="488" t="s">
        <v>73</v>
      </c>
      <c r="S234" s="498" t="s">
        <v>73</v>
      </c>
      <c r="T234" s="495" t="s">
        <v>73</v>
      </c>
      <c r="U234" s="495" t="s">
        <v>73</v>
      </c>
      <c r="V234" s="495" t="s">
        <v>73</v>
      </c>
      <c r="W234" s="495" t="s">
        <v>73</v>
      </c>
      <c r="X234" s="495" t="s">
        <v>73</v>
      </c>
      <c r="Y234" s="496" t="s">
        <v>73</v>
      </c>
      <c r="Z234" s="496" t="s">
        <v>73</v>
      </c>
      <c r="AA234" s="496" t="s">
        <v>73</v>
      </c>
      <c r="AB234" s="496" t="s">
        <v>73</v>
      </c>
      <c r="AC234" s="496" t="s">
        <v>73</v>
      </c>
    </row>
    <row r="235">
      <c r="A235" s="338">
        <v>227.0</v>
      </c>
      <c r="B235" s="338">
        <v>800227.0</v>
      </c>
      <c r="C235" s="339" t="s">
        <v>1448</v>
      </c>
      <c r="D235" s="340" t="s">
        <v>73</v>
      </c>
      <c r="E235" s="469">
        <v>18000.0</v>
      </c>
      <c r="F235" s="470">
        <v>18000.0</v>
      </c>
      <c r="G235" s="470">
        <f t="shared" si="4"/>
        <v>0</v>
      </c>
      <c r="H235" s="228" t="s">
        <v>1449</v>
      </c>
      <c r="I235" s="228" t="s">
        <v>3511</v>
      </c>
      <c r="J235" s="432" t="b">
        <v>1</v>
      </c>
      <c r="K235" s="432" t="b">
        <v>1</v>
      </c>
      <c r="L235" s="432" t="b">
        <v>1</v>
      </c>
      <c r="M235" s="432" t="b">
        <v>1</v>
      </c>
      <c r="N235" s="432" t="b">
        <v>1</v>
      </c>
      <c r="O235" s="488" t="s">
        <v>73</v>
      </c>
      <c r="P235" s="474"/>
      <c r="Q235" s="474"/>
      <c r="R235" s="474"/>
      <c r="S235" s="497" t="s">
        <v>73</v>
      </c>
      <c r="T235" s="492" t="s">
        <v>73</v>
      </c>
      <c r="U235" s="492" t="s">
        <v>73</v>
      </c>
      <c r="V235" s="492" t="s">
        <v>73</v>
      </c>
      <c r="W235" s="492" t="s">
        <v>73</v>
      </c>
      <c r="X235" s="492" t="s">
        <v>73</v>
      </c>
      <c r="Y235" s="493" t="s">
        <v>73</v>
      </c>
      <c r="Z235" s="493" t="s">
        <v>73</v>
      </c>
      <c r="AA235" s="493" t="s">
        <v>73</v>
      </c>
      <c r="AB235" s="493" t="s">
        <v>73</v>
      </c>
      <c r="AC235" s="493" t="s">
        <v>73</v>
      </c>
    </row>
    <row r="236">
      <c r="A236" s="338">
        <v>228.0</v>
      </c>
      <c r="B236" s="338">
        <v>800228.0</v>
      </c>
      <c r="C236" s="339" t="s">
        <v>3651</v>
      </c>
      <c r="D236" s="340" t="s">
        <v>73</v>
      </c>
      <c r="E236" s="335">
        <v>75000.0</v>
      </c>
      <c r="F236" s="335">
        <v>75000.0</v>
      </c>
      <c r="G236" s="347">
        <f t="shared" si="4"/>
        <v>0</v>
      </c>
      <c r="H236" s="230" t="s">
        <v>1013</v>
      </c>
      <c r="I236" s="230" t="s">
        <v>7547</v>
      </c>
      <c r="J236" s="331" t="b">
        <v>1</v>
      </c>
      <c r="K236" s="331" t="b">
        <v>0</v>
      </c>
      <c r="L236" s="331" t="b">
        <v>0</v>
      </c>
      <c r="M236" s="331" t="b">
        <v>0</v>
      </c>
      <c r="N236" s="331" t="b">
        <v>0</v>
      </c>
      <c r="O236" s="331" t="b">
        <v>1</v>
      </c>
      <c r="P236" s="331" t="b">
        <v>0</v>
      </c>
      <c r="Q236" s="331" t="b">
        <v>1</v>
      </c>
      <c r="R236" s="331" t="b">
        <v>0</v>
      </c>
      <c r="S236" s="498" t="b">
        <v>0</v>
      </c>
      <c r="T236" s="495" t="b">
        <v>0</v>
      </c>
      <c r="U236" s="495" t="b">
        <v>0</v>
      </c>
      <c r="V236" s="495" t="b">
        <v>0</v>
      </c>
      <c r="W236" s="495" t="b">
        <v>0</v>
      </c>
      <c r="X236" s="495" t="b">
        <v>0</v>
      </c>
      <c r="Y236" s="496" t="b">
        <v>1</v>
      </c>
      <c r="Z236" s="496" t="b">
        <v>0</v>
      </c>
      <c r="AA236" s="496" t="b">
        <v>0</v>
      </c>
      <c r="AB236" s="496" t="b">
        <v>0</v>
      </c>
      <c r="AC236" s="496" t="b">
        <v>0</v>
      </c>
    </row>
    <row r="237">
      <c r="A237" s="338">
        <v>229.0</v>
      </c>
      <c r="B237" s="338">
        <v>800229.0</v>
      </c>
      <c r="C237" s="339" t="s">
        <v>5691</v>
      </c>
      <c r="D237" s="312" t="s">
        <v>4642</v>
      </c>
      <c r="E237" s="469">
        <v>15700.0</v>
      </c>
      <c r="F237" s="470">
        <v>6280.0</v>
      </c>
      <c r="G237" s="470">
        <f t="shared" si="4"/>
        <v>9420</v>
      </c>
      <c r="H237" s="228" t="s">
        <v>3065</v>
      </c>
      <c r="I237" s="228" t="s">
        <v>7555</v>
      </c>
      <c r="J237" s="432" t="b">
        <v>1</v>
      </c>
      <c r="K237" s="432" t="b">
        <v>0</v>
      </c>
      <c r="L237" s="432" t="b">
        <v>0</v>
      </c>
      <c r="M237" s="432" t="b">
        <v>0</v>
      </c>
      <c r="N237" s="432" t="b">
        <v>0</v>
      </c>
      <c r="O237" s="432" t="b">
        <v>0</v>
      </c>
      <c r="P237" s="432" t="b">
        <v>0</v>
      </c>
      <c r="Q237" s="432" t="b">
        <v>0</v>
      </c>
      <c r="R237" s="432" t="b">
        <v>0</v>
      </c>
      <c r="S237" s="497" t="b">
        <v>0</v>
      </c>
      <c r="T237" s="492" t="b">
        <v>0</v>
      </c>
      <c r="U237" s="492" t="b">
        <v>0</v>
      </c>
      <c r="V237" s="492" t="b">
        <v>0</v>
      </c>
      <c r="W237" s="492" t="b">
        <v>0</v>
      </c>
      <c r="X237" s="492" t="b">
        <v>0</v>
      </c>
      <c r="Y237" s="493" t="b">
        <v>0</v>
      </c>
      <c r="Z237" s="493" t="b">
        <v>0</v>
      </c>
      <c r="AA237" s="493" t="b">
        <v>0</v>
      </c>
      <c r="AB237" s="493" t="b">
        <v>0</v>
      </c>
      <c r="AC237" s="493" t="b">
        <v>0</v>
      </c>
    </row>
    <row r="238">
      <c r="A238" s="338">
        <v>230.0</v>
      </c>
      <c r="B238" s="338">
        <v>800230.0</v>
      </c>
      <c r="C238" s="339" t="s">
        <v>5631</v>
      </c>
      <c r="D238" s="312" t="s">
        <v>4642</v>
      </c>
      <c r="E238" s="335">
        <v>76440.0</v>
      </c>
      <c r="F238" s="347">
        <v>54600.0</v>
      </c>
      <c r="G238" s="347">
        <f t="shared" si="4"/>
        <v>21840</v>
      </c>
      <c r="H238" s="230" t="s">
        <v>5632</v>
      </c>
      <c r="I238" s="230" t="s">
        <v>7549</v>
      </c>
      <c r="J238" s="331" t="b">
        <v>0</v>
      </c>
      <c r="K238" s="331" t="b">
        <v>1</v>
      </c>
      <c r="L238" s="331" t="b">
        <v>1</v>
      </c>
      <c r="M238" s="331" t="b">
        <v>1</v>
      </c>
      <c r="N238" s="331" t="b">
        <v>1</v>
      </c>
      <c r="O238" s="331" t="b">
        <v>0</v>
      </c>
      <c r="P238" s="331" t="b">
        <v>0</v>
      </c>
      <c r="Q238" s="331" t="b">
        <v>0</v>
      </c>
      <c r="R238" s="331" t="b">
        <v>0</v>
      </c>
      <c r="S238" s="498" t="b">
        <v>0</v>
      </c>
      <c r="T238" s="495" t="b">
        <v>0</v>
      </c>
      <c r="U238" s="495" t="b">
        <v>0</v>
      </c>
      <c r="V238" s="495" t="b">
        <v>0</v>
      </c>
      <c r="W238" s="495" t="b">
        <v>0</v>
      </c>
      <c r="X238" s="495" t="b">
        <v>0</v>
      </c>
      <c r="Y238" s="496" t="b">
        <v>0</v>
      </c>
      <c r="Z238" s="496" t="b">
        <v>0</v>
      </c>
      <c r="AA238" s="496" t="b">
        <v>0</v>
      </c>
      <c r="AB238" s="496" t="b">
        <v>0</v>
      </c>
      <c r="AC238" s="496" t="b">
        <v>0</v>
      </c>
    </row>
    <row r="239">
      <c r="A239" s="141">
        <v>231.0</v>
      </c>
      <c r="B239" s="141">
        <v>800231.0</v>
      </c>
      <c r="C239" s="238" t="s">
        <v>1115</v>
      </c>
      <c r="D239" s="340" t="s">
        <v>73</v>
      </c>
      <c r="E239" s="469">
        <v>43500.0</v>
      </c>
      <c r="F239" s="470">
        <v>43500.0</v>
      </c>
      <c r="G239" s="470">
        <f t="shared" si="4"/>
        <v>0</v>
      </c>
      <c r="H239" s="228" t="s">
        <v>1116</v>
      </c>
      <c r="I239" s="228" t="s">
        <v>7549</v>
      </c>
      <c r="J239" s="432" t="b">
        <v>1</v>
      </c>
      <c r="K239" s="432" t="b">
        <v>1</v>
      </c>
      <c r="L239" s="432" t="b">
        <v>1</v>
      </c>
      <c r="M239" s="488" t="s">
        <v>73</v>
      </c>
      <c r="N239" s="474"/>
      <c r="O239" s="474"/>
      <c r="P239" s="474"/>
      <c r="Q239" s="474"/>
      <c r="R239" s="474"/>
      <c r="S239" s="497" t="s">
        <v>73</v>
      </c>
      <c r="T239" s="492" t="s">
        <v>73</v>
      </c>
      <c r="U239" s="492" t="s">
        <v>73</v>
      </c>
      <c r="V239" s="492" t="s">
        <v>73</v>
      </c>
      <c r="W239" s="492" t="s">
        <v>73</v>
      </c>
      <c r="X239" s="492" t="s">
        <v>73</v>
      </c>
      <c r="Y239" s="493" t="s">
        <v>73</v>
      </c>
      <c r="Z239" s="493" t="s">
        <v>73</v>
      </c>
      <c r="AA239" s="493" t="s">
        <v>73</v>
      </c>
      <c r="AB239" s="493" t="s">
        <v>73</v>
      </c>
      <c r="AC239" s="493" t="s">
        <v>73</v>
      </c>
    </row>
    <row r="240">
      <c r="A240" s="338">
        <v>232.0</v>
      </c>
      <c r="B240" s="338">
        <v>800232.0</v>
      </c>
      <c r="C240" s="339" t="s">
        <v>3831</v>
      </c>
      <c r="D240" s="340" t="s">
        <v>73</v>
      </c>
      <c r="E240" s="502">
        <v>18600.0</v>
      </c>
      <c r="F240" s="502">
        <v>18600.0</v>
      </c>
      <c r="G240" s="503">
        <f t="shared" si="4"/>
        <v>0</v>
      </c>
      <c r="H240" s="230" t="s">
        <v>2504</v>
      </c>
      <c r="I240" s="230" t="s">
        <v>7559</v>
      </c>
      <c r="J240" s="331" t="b">
        <v>1</v>
      </c>
      <c r="K240" s="331" t="b">
        <v>0</v>
      </c>
      <c r="L240" s="331" t="b">
        <v>1</v>
      </c>
      <c r="M240" s="331" t="b">
        <v>0</v>
      </c>
      <c r="N240" s="331" t="b">
        <v>1</v>
      </c>
      <c r="O240" s="331" t="b">
        <v>0</v>
      </c>
      <c r="P240" s="331" t="b">
        <v>0</v>
      </c>
      <c r="Q240" s="331" t="b">
        <v>0</v>
      </c>
      <c r="R240" s="331" t="b">
        <v>0</v>
      </c>
      <c r="S240" s="498" t="b">
        <v>0</v>
      </c>
      <c r="T240" s="495" t="b">
        <v>0</v>
      </c>
      <c r="U240" s="495" t="b">
        <v>0</v>
      </c>
      <c r="V240" s="495" t="b">
        <v>0</v>
      </c>
      <c r="W240" s="495" t="b">
        <v>0</v>
      </c>
      <c r="X240" s="495" t="b">
        <v>0</v>
      </c>
      <c r="Y240" s="496" t="b">
        <v>0</v>
      </c>
      <c r="Z240" s="496" t="b">
        <v>0</v>
      </c>
      <c r="AA240" s="496" t="b">
        <v>0</v>
      </c>
      <c r="AB240" s="496" t="b">
        <v>0</v>
      </c>
      <c r="AC240" s="496" t="b">
        <v>0</v>
      </c>
    </row>
    <row r="241">
      <c r="A241" s="128">
        <v>233.0</v>
      </c>
      <c r="B241" s="128">
        <v>800233.0</v>
      </c>
      <c r="C241" s="242" t="s">
        <v>1396</v>
      </c>
      <c r="D241" s="340" t="s">
        <v>73</v>
      </c>
      <c r="E241" s="504">
        <v>21331.0</v>
      </c>
      <c r="F241" s="504">
        <v>21331.0</v>
      </c>
      <c r="G241" s="505">
        <f t="shared" si="4"/>
        <v>0</v>
      </c>
      <c r="H241" s="228" t="s">
        <v>665</v>
      </c>
      <c r="I241" s="228" t="s">
        <v>7561</v>
      </c>
      <c r="J241" s="432" t="b">
        <v>1</v>
      </c>
      <c r="K241" s="432" t="b">
        <v>1</v>
      </c>
      <c r="L241" s="432" t="b">
        <v>1</v>
      </c>
      <c r="M241" s="432" t="b">
        <v>1</v>
      </c>
      <c r="N241" s="432" t="b">
        <v>1</v>
      </c>
      <c r="O241" s="488" t="s">
        <v>73</v>
      </c>
      <c r="P241" s="474"/>
      <c r="Q241" s="474"/>
      <c r="R241" s="474"/>
      <c r="S241" s="497" t="s">
        <v>73</v>
      </c>
      <c r="T241" s="492" t="s">
        <v>73</v>
      </c>
      <c r="U241" s="492" t="s">
        <v>73</v>
      </c>
      <c r="V241" s="492" t="s">
        <v>73</v>
      </c>
      <c r="W241" s="492" t="s">
        <v>73</v>
      </c>
      <c r="X241" s="492" t="s">
        <v>73</v>
      </c>
      <c r="Y241" s="493" t="s">
        <v>73</v>
      </c>
      <c r="Z241" s="493" t="s">
        <v>73</v>
      </c>
      <c r="AA241" s="493" t="s">
        <v>73</v>
      </c>
      <c r="AB241" s="493" t="s">
        <v>73</v>
      </c>
      <c r="AC241" s="493" t="s">
        <v>73</v>
      </c>
    </row>
    <row r="242">
      <c r="A242" s="338">
        <v>234.0</v>
      </c>
      <c r="B242" s="338">
        <v>800234.0</v>
      </c>
      <c r="C242" s="339" t="s">
        <v>2177</v>
      </c>
      <c r="D242" s="340" t="s">
        <v>73</v>
      </c>
      <c r="E242" s="502">
        <v>44900.0</v>
      </c>
      <c r="F242" s="503">
        <v>44900.0</v>
      </c>
      <c r="G242" s="503">
        <f t="shared" si="4"/>
        <v>0</v>
      </c>
      <c r="H242" s="230" t="s">
        <v>2178</v>
      </c>
      <c r="I242" s="230" t="s">
        <v>7546</v>
      </c>
      <c r="J242" s="331" t="b">
        <v>1</v>
      </c>
      <c r="K242" s="331" t="b">
        <v>1</v>
      </c>
      <c r="L242" s="331" t="b">
        <v>1</v>
      </c>
      <c r="M242" s="331" t="b">
        <v>1</v>
      </c>
      <c r="N242" s="331" t="b">
        <v>1</v>
      </c>
      <c r="O242" s="331" t="b">
        <v>1</v>
      </c>
      <c r="P242" s="331" t="b">
        <v>1</v>
      </c>
      <c r="Q242" s="331" t="b">
        <v>1</v>
      </c>
      <c r="R242" s="331" t="b">
        <v>0</v>
      </c>
      <c r="S242" s="498" t="b">
        <v>0</v>
      </c>
      <c r="T242" s="495" t="b">
        <v>0</v>
      </c>
      <c r="U242" s="495" t="s">
        <v>73</v>
      </c>
      <c r="V242" s="495" t="s">
        <v>73</v>
      </c>
      <c r="W242" s="495" t="s">
        <v>73</v>
      </c>
      <c r="X242" s="495" t="s">
        <v>73</v>
      </c>
      <c r="Y242" s="496" t="s">
        <v>73</v>
      </c>
      <c r="Z242" s="496" t="s">
        <v>73</v>
      </c>
      <c r="AA242" s="496" t="s">
        <v>73</v>
      </c>
      <c r="AB242" s="496" t="s">
        <v>73</v>
      </c>
      <c r="AC242" s="496" t="s">
        <v>73</v>
      </c>
    </row>
    <row r="243">
      <c r="A243" s="338">
        <v>235.0</v>
      </c>
      <c r="B243" s="338">
        <v>800235.0</v>
      </c>
      <c r="C243" s="339" t="s">
        <v>5692</v>
      </c>
      <c r="D243" s="312" t="s">
        <v>4642</v>
      </c>
      <c r="E243" s="504">
        <v>7500.0</v>
      </c>
      <c r="F243" s="505">
        <v>5000.0</v>
      </c>
      <c r="G243" s="505">
        <f t="shared" si="4"/>
        <v>2500</v>
      </c>
      <c r="H243" s="228" t="s">
        <v>1249</v>
      </c>
      <c r="I243" s="228" t="s">
        <v>3511</v>
      </c>
      <c r="J243" s="432" t="b">
        <v>1</v>
      </c>
      <c r="K243" s="432" t="b">
        <v>0</v>
      </c>
      <c r="L243" s="432" t="b">
        <v>1</v>
      </c>
      <c r="M243" s="432" t="b">
        <v>1</v>
      </c>
      <c r="N243" s="432" t="b">
        <v>0</v>
      </c>
      <c r="O243" s="432" t="b">
        <v>0</v>
      </c>
      <c r="P243" s="432" t="b">
        <v>0</v>
      </c>
      <c r="Q243" s="432" t="b">
        <v>0</v>
      </c>
      <c r="R243" s="432" t="b">
        <v>0</v>
      </c>
      <c r="S243" s="497" t="b">
        <v>0</v>
      </c>
      <c r="T243" s="492" t="b">
        <v>0</v>
      </c>
      <c r="U243" s="492" t="b">
        <v>0</v>
      </c>
      <c r="V243" s="492" t="b">
        <v>0</v>
      </c>
      <c r="W243" s="492" t="b">
        <v>0</v>
      </c>
      <c r="X243" s="492" t="b">
        <v>0</v>
      </c>
      <c r="Y243" s="493" t="b">
        <v>0</v>
      </c>
      <c r="Z243" s="493" t="b">
        <v>0</v>
      </c>
      <c r="AA243" s="493" t="b">
        <v>0</v>
      </c>
      <c r="AB243" s="493" t="b">
        <v>0</v>
      </c>
      <c r="AC243" s="493" t="b">
        <v>0</v>
      </c>
    </row>
    <row r="244">
      <c r="A244" s="128">
        <v>236.0</v>
      </c>
      <c r="B244" s="128">
        <v>800236.0</v>
      </c>
      <c r="C244" s="242" t="s">
        <v>1660</v>
      </c>
      <c r="D244" s="340" t="s">
        <v>73</v>
      </c>
      <c r="E244" s="502">
        <v>27460.0</v>
      </c>
      <c r="F244" s="503">
        <v>27460.0</v>
      </c>
      <c r="G244" s="503">
        <f t="shared" si="4"/>
        <v>0</v>
      </c>
      <c r="H244" s="230" t="s">
        <v>1661</v>
      </c>
      <c r="I244" s="230" t="s">
        <v>7560</v>
      </c>
      <c r="J244" s="331" t="b">
        <v>1</v>
      </c>
      <c r="K244" s="331" t="b">
        <v>1</v>
      </c>
      <c r="L244" s="331" t="b">
        <v>1</v>
      </c>
      <c r="M244" s="331" t="b">
        <v>1</v>
      </c>
      <c r="N244" s="331" t="b">
        <v>1</v>
      </c>
      <c r="O244" s="331" t="b">
        <v>1</v>
      </c>
      <c r="P244" s="331" t="b">
        <v>1</v>
      </c>
      <c r="Q244" s="488" t="s">
        <v>73</v>
      </c>
      <c r="R244" s="474"/>
      <c r="S244" s="498" t="s">
        <v>73</v>
      </c>
      <c r="T244" s="495" t="s">
        <v>73</v>
      </c>
      <c r="U244" s="495" t="s">
        <v>73</v>
      </c>
      <c r="V244" s="495" t="s">
        <v>73</v>
      </c>
      <c r="W244" s="495" t="s">
        <v>73</v>
      </c>
      <c r="X244" s="495" t="s">
        <v>73</v>
      </c>
      <c r="Y244" s="496" t="s">
        <v>73</v>
      </c>
      <c r="Z244" s="496" t="s">
        <v>73</v>
      </c>
      <c r="AA244" s="496" t="s">
        <v>73</v>
      </c>
      <c r="AB244" s="496" t="s">
        <v>73</v>
      </c>
      <c r="AC244" s="496" t="s">
        <v>73</v>
      </c>
    </row>
    <row r="245">
      <c r="A245" s="338">
        <v>237.0</v>
      </c>
      <c r="B245" s="338">
        <v>800237.0</v>
      </c>
      <c r="C245" s="339" t="s">
        <v>4870</v>
      </c>
      <c r="D245" s="340" t="s">
        <v>73</v>
      </c>
      <c r="E245" s="469">
        <v>14000.0</v>
      </c>
      <c r="F245" s="469">
        <v>14000.0</v>
      </c>
      <c r="G245" s="470">
        <f t="shared" si="4"/>
        <v>0</v>
      </c>
      <c r="H245" s="228" t="s">
        <v>2441</v>
      </c>
      <c r="I245" s="228" t="s">
        <v>7560</v>
      </c>
      <c r="J245" s="432" t="b">
        <v>1</v>
      </c>
      <c r="K245" s="432" t="b">
        <v>1</v>
      </c>
      <c r="L245" s="432" t="b">
        <v>1</v>
      </c>
      <c r="M245" s="432" t="b">
        <v>1</v>
      </c>
      <c r="N245" s="432" t="b">
        <v>1</v>
      </c>
      <c r="O245" s="432" t="b">
        <v>0</v>
      </c>
      <c r="P245" s="432" t="b">
        <v>0</v>
      </c>
      <c r="Q245" s="432" t="b">
        <v>0</v>
      </c>
      <c r="R245" s="432" t="b">
        <v>0</v>
      </c>
      <c r="S245" s="497" t="b">
        <v>0</v>
      </c>
      <c r="T245" s="492" t="b">
        <v>0</v>
      </c>
      <c r="U245" s="492" t="b">
        <v>0</v>
      </c>
      <c r="V245" s="492" t="b">
        <v>0</v>
      </c>
      <c r="W245" s="492" t="b">
        <v>0</v>
      </c>
      <c r="X245" s="492" t="b">
        <v>0</v>
      </c>
      <c r="Y245" s="493" t="b">
        <v>0</v>
      </c>
      <c r="Z245" s="493" t="b">
        <v>0</v>
      </c>
      <c r="AA245" s="493" t="b">
        <v>0</v>
      </c>
      <c r="AB245" s="493" t="b">
        <v>0</v>
      </c>
      <c r="AC245" s="493" t="b">
        <v>0</v>
      </c>
    </row>
    <row r="246">
      <c r="A246" s="338">
        <v>238.0</v>
      </c>
      <c r="B246" s="338">
        <v>800238.0</v>
      </c>
      <c r="C246" s="339" t="s">
        <v>4073</v>
      </c>
      <c r="D246" s="499" t="s">
        <v>73</v>
      </c>
      <c r="E246" s="335">
        <v>39000.0</v>
      </c>
      <c r="F246" s="335">
        <v>39000.0</v>
      </c>
      <c r="G246" s="347">
        <f t="shared" si="4"/>
        <v>0</v>
      </c>
      <c r="H246" s="230" t="s">
        <v>3811</v>
      </c>
      <c r="I246" s="230" t="s">
        <v>7545</v>
      </c>
      <c r="J246" s="331" t="b">
        <v>1</v>
      </c>
      <c r="K246" s="331" t="b">
        <v>1</v>
      </c>
      <c r="L246" s="331" t="b">
        <v>1</v>
      </c>
      <c r="M246" s="331" t="b">
        <v>1</v>
      </c>
      <c r="N246" s="331" t="b">
        <v>1</v>
      </c>
      <c r="O246" s="331" t="b">
        <v>1</v>
      </c>
      <c r="P246" s="331" t="b">
        <v>1</v>
      </c>
      <c r="Q246" s="331" t="b">
        <v>0</v>
      </c>
      <c r="R246" s="331" t="b">
        <v>1</v>
      </c>
      <c r="S246" s="498" t="b">
        <v>1</v>
      </c>
      <c r="T246" s="495" t="b">
        <v>1</v>
      </c>
      <c r="U246" s="495" t="b">
        <v>1</v>
      </c>
      <c r="V246" s="495" t="b">
        <v>0</v>
      </c>
      <c r="W246" s="495" t="b">
        <v>0</v>
      </c>
      <c r="X246" s="495" t="b">
        <v>1</v>
      </c>
      <c r="Y246" s="496" t="b">
        <v>1</v>
      </c>
      <c r="Z246" s="496" t="b">
        <v>1</v>
      </c>
      <c r="AA246" s="496" t="b">
        <v>0</v>
      </c>
      <c r="AB246" s="496" t="b">
        <v>0</v>
      </c>
      <c r="AC246" s="496" t="b">
        <v>0</v>
      </c>
    </row>
    <row r="247">
      <c r="A247" s="338">
        <v>239.0</v>
      </c>
      <c r="B247" s="338">
        <v>800239.0</v>
      </c>
      <c r="C247" s="339" t="s">
        <v>5693</v>
      </c>
      <c r="D247" s="312" t="s">
        <v>4642</v>
      </c>
      <c r="E247" s="469">
        <v>90000.0</v>
      </c>
      <c r="F247" s="470">
        <v>67500.0</v>
      </c>
      <c r="G247" s="470">
        <f t="shared" si="4"/>
        <v>22500</v>
      </c>
      <c r="H247" s="228" t="s">
        <v>5470</v>
      </c>
      <c r="I247" s="228" t="s">
        <v>7556</v>
      </c>
      <c r="J247" s="432" t="b">
        <v>1</v>
      </c>
      <c r="K247" s="432" t="b">
        <v>1</v>
      </c>
      <c r="L247" s="432" t="b">
        <v>1</v>
      </c>
      <c r="M247" s="432" t="b">
        <v>0</v>
      </c>
      <c r="N247" s="432" t="b">
        <v>0</v>
      </c>
      <c r="O247" s="432" t="b">
        <v>0</v>
      </c>
      <c r="P247" s="432" t="b">
        <v>0</v>
      </c>
      <c r="Q247" s="432" t="b">
        <v>0</v>
      </c>
      <c r="R247" s="432" t="b">
        <v>0</v>
      </c>
      <c r="S247" s="497" t="b">
        <v>0</v>
      </c>
      <c r="T247" s="492" t="b">
        <v>0</v>
      </c>
      <c r="U247" s="492" t="b">
        <v>0</v>
      </c>
      <c r="V247" s="492" t="b">
        <v>0</v>
      </c>
      <c r="W247" s="492" t="b">
        <v>0</v>
      </c>
      <c r="X247" s="492" t="b">
        <v>0</v>
      </c>
      <c r="Y247" s="493" t="b">
        <v>0</v>
      </c>
      <c r="Z247" s="493" t="b">
        <v>0</v>
      </c>
      <c r="AA247" s="493" t="b">
        <v>0</v>
      </c>
      <c r="AB247" s="493" t="b">
        <v>0</v>
      </c>
      <c r="AC247" s="493" t="b">
        <v>0</v>
      </c>
    </row>
    <row r="248">
      <c r="A248" s="338">
        <v>240.0</v>
      </c>
      <c r="B248" s="338">
        <v>800240.0</v>
      </c>
      <c r="C248" s="339" t="s">
        <v>3103</v>
      </c>
      <c r="D248" s="340" t="s">
        <v>73</v>
      </c>
      <c r="E248" s="335">
        <v>9860.0</v>
      </c>
      <c r="F248" s="335">
        <v>9860.0</v>
      </c>
      <c r="G248" s="347">
        <f t="shared" si="4"/>
        <v>0</v>
      </c>
      <c r="H248" s="230" t="s">
        <v>557</v>
      </c>
      <c r="I248" s="230" t="s">
        <v>7565</v>
      </c>
      <c r="J248" s="331" t="b">
        <v>1</v>
      </c>
      <c r="K248" s="331" t="b">
        <v>1</v>
      </c>
      <c r="L248" s="331" t="b">
        <v>1</v>
      </c>
      <c r="M248" s="331" t="b">
        <v>1</v>
      </c>
      <c r="N248" s="331" t="b">
        <v>1</v>
      </c>
      <c r="O248" s="331" t="b">
        <v>0</v>
      </c>
      <c r="P248" s="331" t="b">
        <v>0</v>
      </c>
      <c r="Q248" s="331" t="b">
        <v>0</v>
      </c>
      <c r="R248" s="331" t="b">
        <v>1</v>
      </c>
      <c r="S248" s="498" t="b">
        <v>0</v>
      </c>
      <c r="T248" s="495" t="b">
        <v>0</v>
      </c>
      <c r="U248" s="495" t="b">
        <v>0</v>
      </c>
      <c r="V248" s="495" t="b">
        <v>0</v>
      </c>
      <c r="W248" s="495" t="b">
        <v>0</v>
      </c>
      <c r="X248" s="495" t="b">
        <v>0</v>
      </c>
      <c r="Y248" s="496" t="b">
        <v>0</v>
      </c>
      <c r="Z248" s="496" t="b">
        <v>0</v>
      </c>
      <c r="AA248" s="496" t="b">
        <v>0</v>
      </c>
      <c r="AB248" s="496" t="s">
        <v>73</v>
      </c>
      <c r="AC248" s="496" t="s">
        <v>73</v>
      </c>
    </row>
    <row r="249">
      <c r="A249" s="128">
        <v>241.0</v>
      </c>
      <c r="B249" s="128">
        <v>800241.0</v>
      </c>
      <c r="C249" s="242" t="s">
        <v>1593</v>
      </c>
      <c r="D249" s="472" t="s">
        <v>73</v>
      </c>
      <c r="E249" s="469">
        <v>8500.0</v>
      </c>
      <c r="F249" s="470">
        <v>8500.0</v>
      </c>
      <c r="G249" s="470">
        <f t="shared" si="4"/>
        <v>0</v>
      </c>
      <c r="H249" s="228" t="s">
        <v>1585</v>
      </c>
      <c r="I249" s="228" t="s">
        <v>7560</v>
      </c>
      <c r="J249" s="432" t="b">
        <v>1</v>
      </c>
      <c r="K249" s="432" t="b">
        <v>1</v>
      </c>
      <c r="L249" s="432" t="b">
        <v>1</v>
      </c>
      <c r="M249" s="432" t="b">
        <v>1</v>
      </c>
      <c r="N249" s="432" t="b">
        <v>0</v>
      </c>
      <c r="O249" s="432" t="b">
        <v>1</v>
      </c>
      <c r="P249" s="488" t="s">
        <v>73</v>
      </c>
      <c r="Q249" s="474"/>
      <c r="R249" s="474"/>
      <c r="S249" s="497" t="s">
        <v>73</v>
      </c>
      <c r="T249" s="492" t="s">
        <v>73</v>
      </c>
      <c r="U249" s="492" t="s">
        <v>73</v>
      </c>
      <c r="V249" s="492" t="s">
        <v>73</v>
      </c>
      <c r="W249" s="492" t="s">
        <v>73</v>
      </c>
      <c r="X249" s="492" t="s">
        <v>73</v>
      </c>
      <c r="Y249" s="493" t="s">
        <v>73</v>
      </c>
      <c r="Z249" s="493" t="s">
        <v>73</v>
      </c>
      <c r="AA249" s="493" t="s">
        <v>73</v>
      </c>
      <c r="AB249" s="493" t="s">
        <v>73</v>
      </c>
      <c r="AC249" s="493" t="s">
        <v>73</v>
      </c>
    </row>
    <row r="250">
      <c r="A250" s="338">
        <v>242.0</v>
      </c>
      <c r="B250" s="338">
        <v>800242.0</v>
      </c>
      <c r="C250" s="339" t="s">
        <v>5694</v>
      </c>
      <c r="D250" s="312" t="s">
        <v>4642</v>
      </c>
      <c r="E250" s="335">
        <v>40000.0</v>
      </c>
      <c r="F250" s="347">
        <v>28571.0</v>
      </c>
      <c r="G250" s="347">
        <f t="shared" si="4"/>
        <v>11429</v>
      </c>
      <c r="H250" s="230" t="s">
        <v>5674</v>
      </c>
      <c r="I250" s="230" t="s">
        <v>7546</v>
      </c>
      <c r="J250" s="331" t="b">
        <v>1</v>
      </c>
      <c r="K250" s="331" t="b">
        <v>1</v>
      </c>
      <c r="L250" s="331" t="b">
        <v>1</v>
      </c>
      <c r="M250" s="331" t="b">
        <v>1</v>
      </c>
      <c r="N250" s="331" t="b">
        <v>0</v>
      </c>
      <c r="O250" s="331" t="b">
        <v>0</v>
      </c>
      <c r="P250" s="331" t="b">
        <v>0</v>
      </c>
      <c r="Q250" s="331" t="b">
        <v>0</v>
      </c>
      <c r="R250" s="331" t="b">
        <v>0</v>
      </c>
      <c r="S250" s="498" t="b">
        <v>0</v>
      </c>
      <c r="T250" s="495" t="b">
        <v>0</v>
      </c>
      <c r="U250" s="495" t="b">
        <v>0</v>
      </c>
      <c r="V250" s="495" t="b">
        <v>0</v>
      </c>
      <c r="W250" s="495" t="b">
        <v>0</v>
      </c>
      <c r="X250" s="495" t="b">
        <v>0</v>
      </c>
      <c r="Y250" s="496" t="b">
        <v>0</v>
      </c>
      <c r="Z250" s="496" t="b">
        <v>0</v>
      </c>
      <c r="AA250" s="496" t="b">
        <v>0</v>
      </c>
      <c r="AB250" s="496" t="b">
        <v>0</v>
      </c>
      <c r="AC250" s="496" t="b">
        <v>0</v>
      </c>
    </row>
    <row r="251">
      <c r="A251" s="338">
        <v>243.0</v>
      </c>
      <c r="B251" s="338">
        <v>800243.0</v>
      </c>
      <c r="C251" s="339" t="s">
        <v>2085</v>
      </c>
      <c r="D251" s="472" t="s">
        <v>73</v>
      </c>
      <c r="E251" s="469">
        <v>50000.0</v>
      </c>
      <c r="F251" s="470">
        <v>50000.0</v>
      </c>
      <c r="G251" s="470">
        <f t="shared" si="4"/>
        <v>0</v>
      </c>
      <c r="H251" s="228" t="s">
        <v>1651</v>
      </c>
      <c r="I251" s="228" t="s">
        <v>7552</v>
      </c>
      <c r="J251" s="432" t="b">
        <v>1</v>
      </c>
      <c r="K251" s="432" t="b">
        <v>1</v>
      </c>
      <c r="L251" s="432" t="b">
        <v>1</v>
      </c>
      <c r="M251" s="432" t="b">
        <v>1</v>
      </c>
      <c r="N251" s="432" t="b">
        <v>1</v>
      </c>
      <c r="O251" s="432" t="b">
        <v>1</v>
      </c>
      <c r="P251" s="432" t="b">
        <v>1</v>
      </c>
      <c r="Q251" s="432" t="b">
        <v>1</v>
      </c>
      <c r="R251" s="432" t="b">
        <v>1</v>
      </c>
      <c r="S251" s="497" t="s">
        <v>73</v>
      </c>
      <c r="T251" s="492" t="s">
        <v>73</v>
      </c>
      <c r="U251" s="492" t="s">
        <v>73</v>
      </c>
      <c r="V251" s="492" t="s">
        <v>73</v>
      </c>
      <c r="W251" s="492" t="s">
        <v>73</v>
      </c>
      <c r="X251" s="492" t="s">
        <v>73</v>
      </c>
      <c r="Y251" s="493" t="s">
        <v>73</v>
      </c>
      <c r="Z251" s="493" t="s">
        <v>73</v>
      </c>
      <c r="AA251" s="493" t="s">
        <v>73</v>
      </c>
      <c r="AB251" s="493" t="s">
        <v>73</v>
      </c>
      <c r="AC251" s="493" t="s">
        <v>73</v>
      </c>
    </row>
    <row r="252">
      <c r="A252" s="338">
        <v>244.0</v>
      </c>
      <c r="B252" s="338">
        <v>800244.0</v>
      </c>
      <c r="C252" s="339" t="s">
        <v>2089</v>
      </c>
      <c r="D252" s="472" t="s">
        <v>73</v>
      </c>
      <c r="E252" s="335">
        <v>137417.0</v>
      </c>
      <c r="F252" s="347">
        <v>137417.0</v>
      </c>
      <c r="G252" s="347">
        <f t="shared" si="4"/>
        <v>0</v>
      </c>
      <c r="H252" s="230" t="s">
        <v>2090</v>
      </c>
      <c r="I252" s="230" t="s">
        <v>7551</v>
      </c>
      <c r="J252" s="331" t="b">
        <v>1</v>
      </c>
      <c r="K252" s="331" t="b">
        <v>1</v>
      </c>
      <c r="L252" s="331" t="b">
        <v>1</v>
      </c>
      <c r="M252" s="331" t="b">
        <v>1</v>
      </c>
      <c r="N252" s="331" t="b">
        <v>1</v>
      </c>
      <c r="O252" s="331" t="b">
        <v>0</v>
      </c>
      <c r="P252" s="331" t="b">
        <v>0</v>
      </c>
      <c r="Q252" s="331" t="b">
        <v>0</v>
      </c>
      <c r="R252" s="331" t="b">
        <v>0</v>
      </c>
      <c r="S252" s="498" t="s">
        <v>73</v>
      </c>
      <c r="T252" s="495" t="s">
        <v>73</v>
      </c>
      <c r="U252" s="495" t="s">
        <v>73</v>
      </c>
      <c r="V252" s="495" t="s">
        <v>73</v>
      </c>
      <c r="W252" s="495" t="s">
        <v>73</v>
      </c>
      <c r="X252" s="495" t="s">
        <v>73</v>
      </c>
      <c r="Y252" s="496" t="s">
        <v>73</v>
      </c>
      <c r="Z252" s="496" t="s">
        <v>73</v>
      </c>
      <c r="AA252" s="496" t="s">
        <v>73</v>
      </c>
      <c r="AB252" s="496" t="s">
        <v>73</v>
      </c>
      <c r="AC252" s="496" t="s">
        <v>73</v>
      </c>
    </row>
    <row r="253">
      <c r="A253" s="128">
        <v>245.0</v>
      </c>
      <c r="B253" s="128">
        <v>800245.0</v>
      </c>
      <c r="C253" s="242" t="s">
        <v>1689</v>
      </c>
      <c r="D253" s="472" t="s">
        <v>73</v>
      </c>
      <c r="E253" s="469">
        <v>16000.0</v>
      </c>
      <c r="F253" s="470">
        <v>16000.0</v>
      </c>
      <c r="G253" s="470">
        <f t="shared" si="4"/>
        <v>0</v>
      </c>
      <c r="H253" s="228" t="s">
        <v>509</v>
      </c>
      <c r="I253" s="228" t="s">
        <v>7545</v>
      </c>
      <c r="J253" s="432" t="b">
        <v>1</v>
      </c>
      <c r="K253" s="432" t="b">
        <v>1</v>
      </c>
      <c r="L253" s="432" t="b">
        <v>1</v>
      </c>
      <c r="M253" s="432" t="b">
        <v>1</v>
      </c>
      <c r="N253" s="432" t="b">
        <v>1</v>
      </c>
      <c r="O253" s="432" t="b">
        <v>1</v>
      </c>
      <c r="P253" s="432" t="b">
        <v>1</v>
      </c>
      <c r="Q253" s="432" t="b">
        <v>0</v>
      </c>
      <c r="R253" s="474" t="s">
        <v>73</v>
      </c>
      <c r="S253" s="497" t="s">
        <v>73</v>
      </c>
      <c r="T253" s="492" t="s">
        <v>73</v>
      </c>
      <c r="U253" s="492" t="s">
        <v>73</v>
      </c>
      <c r="V253" s="492" t="s">
        <v>73</v>
      </c>
      <c r="W253" s="492" t="s">
        <v>73</v>
      </c>
      <c r="X253" s="492" t="s">
        <v>73</v>
      </c>
      <c r="Y253" s="493" t="s">
        <v>73</v>
      </c>
      <c r="Z253" s="493" t="s">
        <v>73</v>
      </c>
      <c r="AA253" s="493" t="s">
        <v>73</v>
      </c>
      <c r="AB253" s="493" t="s">
        <v>73</v>
      </c>
      <c r="AC253" s="493" t="s">
        <v>73</v>
      </c>
    </row>
    <row r="254">
      <c r="A254" s="338">
        <v>246.0</v>
      </c>
      <c r="B254" s="338">
        <v>800246.0</v>
      </c>
      <c r="C254" s="339" t="s">
        <v>5695</v>
      </c>
      <c r="D254" s="312" t="s">
        <v>4642</v>
      </c>
      <c r="E254" s="335">
        <v>24870.0</v>
      </c>
      <c r="F254" s="347">
        <v>19896.0</v>
      </c>
      <c r="G254" s="347">
        <f t="shared" si="4"/>
        <v>4974</v>
      </c>
      <c r="H254" s="230" t="s">
        <v>5696</v>
      </c>
      <c r="I254" s="230" t="s">
        <v>7546</v>
      </c>
      <c r="J254" s="331" t="b">
        <v>1</v>
      </c>
      <c r="K254" s="331" t="b">
        <v>1</v>
      </c>
      <c r="L254" s="331" t="b">
        <v>1</v>
      </c>
      <c r="M254" s="331" t="b">
        <v>1</v>
      </c>
      <c r="N254" s="331" t="b">
        <v>0</v>
      </c>
      <c r="O254" s="331" t="b">
        <v>0</v>
      </c>
      <c r="P254" s="331" t="b">
        <v>0</v>
      </c>
      <c r="Q254" s="331" t="b">
        <v>0</v>
      </c>
      <c r="R254" s="331" t="b">
        <v>0</v>
      </c>
      <c r="S254" s="498" t="b">
        <v>0</v>
      </c>
      <c r="T254" s="495" t="b">
        <v>0</v>
      </c>
      <c r="U254" s="495" t="b">
        <v>0</v>
      </c>
      <c r="V254" s="495" t="b">
        <v>0</v>
      </c>
      <c r="W254" s="495" t="b">
        <v>0</v>
      </c>
      <c r="X254" s="495" t="b">
        <v>0</v>
      </c>
      <c r="Y254" s="496" t="b">
        <v>0</v>
      </c>
      <c r="Z254" s="496" t="b">
        <v>0</v>
      </c>
      <c r="AA254" s="496" t="b">
        <v>0</v>
      </c>
      <c r="AB254" s="496" t="b">
        <v>0</v>
      </c>
      <c r="AC254" s="496" t="b">
        <v>0</v>
      </c>
    </row>
    <row r="255">
      <c r="A255" s="338">
        <v>247.0</v>
      </c>
      <c r="B255" s="338">
        <v>800247.0</v>
      </c>
      <c r="C255" s="339" t="s">
        <v>3433</v>
      </c>
      <c r="D255" s="472" t="s">
        <v>73</v>
      </c>
      <c r="E255" s="469">
        <v>11700.0</v>
      </c>
      <c r="F255" s="469">
        <v>11700.0</v>
      </c>
      <c r="G255" s="470">
        <f t="shared" si="4"/>
        <v>0</v>
      </c>
      <c r="H255" s="228" t="s">
        <v>1765</v>
      </c>
      <c r="I255" s="228" t="s">
        <v>7563</v>
      </c>
      <c r="J255" s="432" t="b">
        <v>1</v>
      </c>
      <c r="K255" s="432" t="b">
        <v>1</v>
      </c>
      <c r="L255" s="432" t="b">
        <v>1</v>
      </c>
      <c r="M255" s="432" t="b">
        <v>1</v>
      </c>
      <c r="N255" s="432" t="b">
        <v>1</v>
      </c>
      <c r="O255" s="432" t="b">
        <v>0</v>
      </c>
      <c r="P255" s="432" t="b">
        <v>0</v>
      </c>
      <c r="Q255" s="432" t="b">
        <v>0</v>
      </c>
      <c r="R255" s="432" t="b">
        <v>0</v>
      </c>
      <c r="S255" s="497" t="b">
        <v>0</v>
      </c>
      <c r="T255" s="492" t="b">
        <v>0</v>
      </c>
      <c r="U255" s="492" t="b">
        <v>0</v>
      </c>
      <c r="V255" s="492" t="b">
        <v>0</v>
      </c>
      <c r="W255" s="492" t="b">
        <v>0</v>
      </c>
      <c r="X255" s="492" t="b">
        <v>0</v>
      </c>
      <c r="Y255" s="493" t="b">
        <v>0</v>
      </c>
      <c r="Z255" s="493" t="b">
        <v>0</v>
      </c>
      <c r="AA255" s="493" t="b">
        <v>0</v>
      </c>
      <c r="AB255" s="493" t="b">
        <v>1</v>
      </c>
      <c r="AC255" s="493" t="b">
        <v>1</v>
      </c>
    </row>
    <row r="256">
      <c r="A256" s="338">
        <v>248.0</v>
      </c>
      <c r="B256" s="338">
        <v>800248.0</v>
      </c>
      <c r="C256" s="339" t="s">
        <v>3679</v>
      </c>
      <c r="D256" s="340" t="s">
        <v>73</v>
      </c>
      <c r="E256" s="335">
        <v>75000.0</v>
      </c>
      <c r="F256" s="335">
        <v>75000.0</v>
      </c>
      <c r="G256" s="347">
        <f t="shared" si="4"/>
        <v>0</v>
      </c>
      <c r="H256" s="230" t="s">
        <v>1013</v>
      </c>
      <c r="I256" s="230" t="s">
        <v>7563</v>
      </c>
      <c r="J256" s="331" t="b">
        <v>1</v>
      </c>
      <c r="K256" s="331" t="b">
        <v>0</v>
      </c>
      <c r="L256" s="331" t="b">
        <v>1</v>
      </c>
      <c r="M256" s="331" t="b">
        <v>1</v>
      </c>
      <c r="N256" s="331" t="b">
        <v>1</v>
      </c>
      <c r="O256" s="331" t="b">
        <v>1</v>
      </c>
      <c r="P256" s="331" t="b">
        <v>1</v>
      </c>
      <c r="Q256" s="331" t="b">
        <v>1</v>
      </c>
      <c r="R256" s="331" t="b">
        <v>1</v>
      </c>
      <c r="S256" s="498" t="b">
        <v>1</v>
      </c>
      <c r="T256" s="495" t="b">
        <v>1</v>
      </c>
      <c r="U256" s="495" t="b">
        <v>1</v>
      </c>
      <c r="V256" s="495" t="b">
        <v>1</v>
      </c>
      <c r="W256" s="495" t="b">
        <v>1</v>
      </c>
      <c r="X256" s="495" t="b">
        <v>1</v>
      </c>
      <c r="Y256" s="496" t="b">
        <v>0</v>
      </c>
      <c r="Z256" s="496" t="b">
        <v>0</v>
      </c>
      <c r="AA256" s="496" t="b">
        <v>1</v>
      </c>
      <c r="AB256" s="496" t="b">
        <v>1</v>
      </c>
      <c r="AC256" s="496" t="b">
        <v>0</v>
      </c>
    </row>
    <row r="257">
      <c r="A257" s="338">
        <v>249.0</v>
      </c>
      <c r="B257" s="338">
        <v>800249.0</v>
      </c>
      <c r="C257" s="339" t="s">
        <v>1636</v>
      </c>
      <c r="D257" s="472" t="s">
        <v>73</v>
      </c>
      <c r="E257" s="469">
        <v>15000.0</v>
      </c>
      <c r="F257" s="470">
        <v>15000.0</v>
      </c>
      <c r="G257" s="470">
        <f t="shared" si="4"/>
        <v>0</v>
      </c>
      <c r="H257" s="228" t="s">
        <v>1013</v>
      </c>
      <c r="I257" s="228" t="s">
        <v>3511</v>
      </c>
      <c r="J257" s="432" t="b">
        <v>0</v>
      </c>
      <c r="K257" s="432" t="b">
        <v>1</v>
      </c>
      <c r="L257" s="432" t="b">
        <v>0</v>
      </c>
      <c r="M257" s="432" t="b">
        <v>0</v>
      </c>
      <c r="N257" s="432" t="b">
        <v>0</v>
      </c>
      <c r="O257" s="432" t="b">
        <v>0</v>
      </c>
      <c r="P257" s="474" t="s">
        <v>73</v>
      </c>
      <c r="Q257" s="474"/>
      <c r="R257" s="474"/>
      <c r="S257" s="497" t="s">
        <v>73</v>
      </c>
      <c r="T257" s="492" t="s">
        <v>73</v>
      </c>
      <c r="U257" s="492" t="s">
        <v>73</v>
      </c>
      <c r="V257" s="492" t="s">
        <v>73</v>
      </c>
      <c r="W257" s="492" t="s">
        <v>73</v>
      </c>
      <c r="X257" s="492" t="s">
        <v>73</v>
      </c>
      <c r="Y257" s="493" t="s">
        <v>73</v>
      </c>
      <c r="Z257" s="493" t="s">
        <v>73</v>
      </c>
      <c r="AA257" s="493" t="s">
        <v>73</v>
      </c>
      <c r="AB257" s="493" t="s">
        <v>73</v>
      </c>
      <c r="AC257" s="493" t="s">
        <v>73</v>
      </c>
    </row>
    <row r="258">
      <c r="A258" s="338">
        <v>250.0</v>
      </c>
      <c r="B258" s="338">
        <v>800250.0</v>
      </c>
      <c r="C258" s="339" t="s">
        <v>1191</v>
      </c>
      <c r="D258" s="340" t="s">
        <v>73</v>
      </c>
      <c r="E258" s="335">
        <v>13200.0</v>
      </c>
      <c r="F258" s="347">
        <v>13200.0</v>
      </c>
      <c r="G258" s="347">
        <f t="shared" si="4"/>
        <v>0</v>
      </c>
      <c r="H258" s="230" t="s">
        <v>1154</v>
      </c>
      <c r="I258" s="230" t="s">
        <v>7551</v>
      </c>
      <c r="J258" s="331" t="b">
        <v>1</v>
      </c>
      <c r="K258" s="331" t="b">
        <v>1</v>
      </c>
      <c r="L258" s="331" t="b">
        <v>1</v>
      </c>
      <c r="M258" s="331" t="b">
        <v>1</v>
      </c>
      <c r="N258" s="488" t="s">
        <v>73</v>
      </c>
      <c r="O258" s="474"/>
      <c r="P258" s="474"/>
      <c r="Q258" s="474"/>
      <c r="R258" s="474"/>
      <c r="S258" s="498" t="s">
        <v>73</v>
      </c>
      <c r="T258" s="495" t="s">
        <v>73</v>
      </c>
      <c r="U258" s="495" t="s">
        <v>73</v>
      </c>
      <c r="V258" s="495" t="s">
        <v>73</v>
      </c>
      <c r="W258" s="495" t="s">
        <v>73</v>
      </c>
      <c r="X258" s="495" t="s">
        <v>73</v>
      </c>
      <c r="Y258" s="496" t="s">
        <v>73</v>
      </c>
      <c r="Z258" s="496" t="s">
        <v>73</v>
      </c>
      <c r="AA258" s="496" t="s">
        <v>73</v>
      </c>
      <c r="AB258" s="496" t="s">
        <v>73</v>
      </c>
      <c r="AC258" s="496" t="s">
        <v>73</v>
      </c>
    </row>
    <row r="259">
      <c r="A259" s="128">
        <v>251.0</v>
      </c>
      <c r="B259" s="128">
        <v>800251.0</v>
      </c>
      <c r="C259" s="242" t="s">
        <v>2418</v>
      </c>
      <c r="D259" s="472" t="s">
        <v>73</v>
      </c>
      <c r="E259" s="469">
        <v>40000.0</v>
      </c>
      <c r="F259" s="470">
        <v>40000.0</v>
      </c>
      <c r="G259" s="470">
        <f t="shared" si="4"/>
        <v>0</v>
      </c>
      <c r="H259" s="228" t="s">
        <v>1013</v>
      </c>
      <c r="I259" s="228" t="s">
        <v>7549</v>
      </c>
      <c r="J259" s="432" t="b">
        <v>1</v>
      </c>
      <c r="K259" s="432" t="b">
        <v>1</v>
      </c>
      <c r="L259" s="432" t="b">
        <v>1</v>
      </c>
      <c r="M259" s="432" t="b">
        <v>1</v>
      </c>
      <c r="N259" s="432" t="b">
        <v>1</v>
      </c>
      <c r="O259" s="432" t="b">
        <v>1</v>
      </c>
      <c r="P259" s="432" t="b">
        <v>1</v>
      </c>
      <c r="Q259" s="432" t="b">
        <v>1</v>
      </c>
      <c r="R259" s="432" t="b">
        <v>1</v>
      </c>
      <c r="S259" s="497" t="b">
        <v>0</v>
      </c>
      <c r="T259" s="492" t="b">
        <v>0</v>
      </c>
      <c r="U259" s="492" t="b">
        <v>0</v>
      </c>
      <c r="V259" s="492" t="s">
        <v>73</v>
      </c>
      <c r="W259" s="492" t="s">
        <v>73</v>
      </c>
      <c r="X259" s="492" t="s">
        <v>73</v>
      </c>
      <c r="Y259" s="493" t="s">
        <v>73</v>
      </c>
      <c r="Z259" s="493" t="s">
        <v>73</v>
      </c>
      <c r="AA259" s="493" t="s">
        <v>73</v>
      </c>
      <c r="AB259" s="493" t="s">
        <v>73</v>
      </c>
      <c r="AC259" s="493" t="s">
        <v>73</v>
      </c>
    </row>
    <row r="260">
      <c r="A260" s="338">
        <v>252.0</v>
      </c>
      <c r="B260" s="338">
        <v>800252.0</v>
      </c>
      <c r="C260" s="339" t="s">
        <v>5821</v>
      </c>
      <c r="D260" s="312" t="s">
        <v>4642</v>
      </c>
      <c r="E260" s="335">
        <v>45000.0</v>
      </c>
      <c r="F260" s="347">
        <v>15000.0</v>
      </c>
      <c r="G260" s="347">
        <f t="shared" si="4"/>
        <v>30000</v>
      </c>
      <c r="H260" s="230" t="s">
        <v>1013</v>
      </c>
      <c r="I260" s="230" t="s">
        <v>7548</v>
      </c>
      <c r="J260" s="331" t="b">
        <v>0</v>
      </c>
      <c r="K260" s="331" t="b">
        <v>0</v>
      </c>
      <c r="L260" s="331" t="b">
        <v>0</v>
      </c>
      <c r="M260" s="331" t="b">
        <v>0</v>
      </c>
      <c r="N260" s="331" t="b">
        <v>0</v>
      </c>
      <c r="O260" s="331" t="b">
        <v>0</v>
      </c>
      <c r="P260" s="331" t="b">
        <v>1</v>
      </c>
      <c r="Q260" s="331" t="b">
        <v>0</v>
      </c>
      <c r="R260" s="331" t="b">
        <v>0</v>
      </c>
      <c r="S260" s="498" t="b">
        <v>0</v>
      </c>
      <c r="T260" s="495" t="b">
        <v>0</v>
      </c>
      <c r="U260" s="495" t="b">
        <v>0</v>
      </c>
      <c r="V260" s="495" t="b">
        <v>0</v>
      </c>
      <c r="W260" s="495" t="b">
        <v>0</v>
      </c>
      <c r="X260" s="495" t="b">
        <v>0</v>
      </c>
      <c r="Y260" s="496" t="b">
        <v>0</v>
      </c>
      <c r="Z260" s="496" t="b">
        <v>0</v>
      </c>
      <c r="AA260" s="496" t="b">
        <v>0</v>
      </c>
      <c r="AB260" s="496" t="b">
        <v>0</v>
      </c>
      <c r="AC260" s="496" t="b">
        <v>0</v>
      </c>
    </row>
    <row r="261">
      <c r="A261" s="338">
        <v>253.0</v>
      </c>
      <c r="B261" s="338">
        <v>800253.0</v>
      </c>
      <c r="C261" s="339" t="s">
        <v>2819</v>
      </c>
      <c r="D261" s="472" t="s">
        <v>73</v>
      </c>
      <c r="E261" s="469">
        <v>25000.0</v>
      </c>
      <c r="F261" s="469">
        <v>25000.0</v>
      </c>
      <c r="G261" s="470">
        <f t="shared" si="4"/>
        <v>0</v>
      </c>
      <c r="H261" s="228" t="s">
        <v>1013</v>
      </c>
      <c r="I261" s="228" t="s">
        <v>7549</v>
      </c>
      <c r="J261" s="432" t="b">
        <v>0</v>
      </c>
      <c r="K261" s="432" t="b">
        <v>1</v>
      </c>
      <c r="L261" s="432" t="b">
        <v>0</v>
      </c>
      <c r="M261" s="432" t="b">
        <v>0</v>
      </c>
      <c r="N261" s="432" t="b">
        <v>0</v>
      </c>
      <c r="O261" s="432" t="b">
        <v>1</v>
      </c>
      <c r="P261" s="432" t="b">
        <v>1</v>
      </c>
      <c r="Q261" s="432" t="b">
        <v>1</v>
      </c>
      <c r="R261" s="432" t="b">
        <v>1</v>
      </c>
      <c r="S261" s="497" t="b">
        <v>1</v>
      </c>
      <c r="T261" s="492" t="b">
        <v>1</v>
      </c>
      <c r="U261" s="492" t="b">
        <v>1</v>
      </c>
      <c r="V261" s="492" t="b">
        <v>0</v>
      </c>
      <c r="W261" s="492" t="b">
        <v>0</v>
      </c>
      <c r="X261" s="474" t="b">
        <v>0</v>
      </c>
      <c r="Y261" s="493" t="s">
        <v>73</v>
      </c>
      <c r="Z261" s="493" t="s">
        <v>73</v>
      </c>
      <c r="AA261" s="493" t="s">
        <v>73</v>
      </c>
      <c r="AB261" s="493" t="s">
        <v>73</v>
      </c>
      <c r="AC261" s="493" t="s">
        <v>73</v>
      </c>
    </row>
    <row r="262">
      <c r="A262" s="141">
        <v>254.0</v>
      </c>
      <c r="B262" s="141">
        <v>800254.0</v>
      </c>
      <c r="C262" s="205" t="s">
        <v>1012</v>
      </c>
      <c r="D262" s="340" t="s">
        <v>73</v>
      </c>
      <c r="E262" s="335">
        <v>50000.0</v>
      </c>
      <c r="F262" s="347">
        <v>50000.0</v>
      </c>
      <c r="G262" s="347">
        <f t="shared" si="4"/>
        <v>0</v>
      </c>
      <c r="H262" s="230" t="s">
        <v>1013</v>
      </c>
      <c r="I262" s="230" t="s">
        <v>7556</v>
      </c>
      <c r="J262" s="331" t="b">
        <v>1</v>
      </c>
      <c r="K262" s="331" t="b">
        <v>1</v>
      </c>
      <c r="L262" s="331" t="b">
        <v>0</v>
      </c>
      <c r="M262" s="488" t="s">
        <v>73</v>
      </c>
      <c r="N262" s="474"/>
      <c r="O262" s="474"/>
      <c r="P262" s="474"/>
      <c r="Q262" s="474"/>
      <c r="R262" s="474"/>
      <c r="S262" s="498" t="s">
        <v>73</v>
      </c>
      <c r="T262" s="495" t="s">
        <v>73</v>
      </c>
      <c r="U262" s="495" t="s">
        <v>73</v>
      </c>
      <c r="V262" s="495" t="s">
        <v>73</v>
      </c>
      <c r="W262" s="495" t="s">
        <v>73</v>
      </c>
      <c r="X262" s="495" t="s">
        <v>73</v>
      </c>
      <c r="Y262" s="496" t="s">
        <v>73</v>
      </c>
      <c r="Z262" s="496" t="s">
        <v>73</v>
      </c>
      <c r="AA262" s="496" t="s">
        <v>73</v>
      </c>
      <c r="AB262" s="496" t="s">
        <v>73</v>
      </c>
      <c r="AC262" s="496" t="s">
        <v>73</v>
      </c>
    </row>
    <row r="263">
      <c r="A263" s="128">
        <v>255.0</v>
      </c>
      <c r="B263" s="128">
        <v>800255.0</v>
      </c>
      <c r="C263" s="242" t="s">
        <v>1904</v>
      </c>
      <c r="D263" s="472" t="s">
        <v>73</v>
      </c>
      <c r="E263" s="469">
        <v>71000.0</v>
      </c>
      <c r="F263" s="470">
        <v>71000.0</v>
      </c>
      <c r="G263" s="470">
        <f t="shared" si="4"/>
        <v>0</v>
      </c>
      <c r="H263" s="228" t="s">
        <v>1905</v>
      </c>
      <c r="I263" s="228" t="s">
        <v>7556</v>
      </c>
      <c r="J263" s="432" t="b">
        <v>1</v>
      </c>
      <c r="K263" s="432" t="b">
        <v>1</v>
      </c>
      <c r="L263" s="432" t="b">
        <v>1</v>
      </c>
      <c r="M263" s="432" t="b">
        <v>1</v>
      </c>
      <c r="N263" s="432" t="b">
        <v>1</v>
      </c>
      <c r="O263" s="432" t="b">
        <v>1</v>
      </c>
      <c r="P263" s="432" t="b">
        <v>1</v>
      </c>
      <c r="Q263" s="432" t="b">
        <v>1</v>
      </c>
      <c r="R263" s="474" t="s">
        <v>73</v>
      </c>
      <c r="S263" s="497" t="s">
        <v>73</v>
      </c>
      <c r="T263" s="492" t="s">
        <v>73</v>
      </c>
      <c r="U263" s="492" t="s">
        <v>73</v>
      </c>
      <c r="V263" s="492" t="s">
        <v>73</v>
      </c>
      <c r="W263" s="492" t="s">
        <v>73</v>
      </c>
      <c r="X263" s="492" t="s">
        <v>73</v>
      </c>
      <c r="Y263" s="493" t="s">
        <v>73</v>
      </c>
      <c r="Z263" s="493" t="s">
        <v>73</v>
      </c>
      <c r="AA263" s="493" t="s">
        <v>73</v>
      </c>
      <c r="AB263" s="493" t="s">
        <v>73</v>
      </c>
      <c r="AC263" s="493" t="s">
        <v>73</v>
      </c>
    </row>
    <row r="264">
      <c r="A264" s="128">
        <v>256.0</v>
      </c>
      <c r="B264" s="128">
        <v>800256.0</v>
      </c>
      <c r="C264" s="242" t="s">
        <v>1909</v>
      </c>
      <c r="D264" s="472" t="s">
        <v>73</v>
      </c>
      <c r="E264" s="335">
        <v>72000.0</v>
      </c>
      <c r="F264" s="347">
        <v>72000.0</v>
      </c>
      <c r="G264" s="347">
        <f t="shared" si="4"/>
        <v>0</v>
      </c>
      <c r="H264" s="230" t="s">
        <v>1905</v>
      </c>
      <c r="I264" s="230" t="s">
        <v>3511</v>
      </c>
      <c r="J264" s="331" t="b">
        <v>1</v>
      </c>
      <c r="K264" s="331" t="b">
        <v>1</v>
      </c>
      <c r="L264" s="331" t="b">
        <v>1</v>
      </c>
      <c r="M264" s="331" t="b">
        <v>1</v>
      </c>
      <c r="N264" s="331" t="b">
        <v>1</v>
      </c>
      <c r="O264" s="331" t="b">
        <v>1</v>
      </c>
      <c r="P264" s="331" t="b">
        <v>1</v>
      </c>
      <c r="Q264" s="331" t="b">
        <v>0</v>
      </c>
      <c r="R264" s="474" t="s">
        <v>73</v>
      </c>
      <c r="S264" s="498" t="s">
        <v>73</v>
      </c>
      <c r="T264" s="495" t="s">
        <v>73</v>
      </c>
      <c r="U264" s="495" t="s">
        <v>73</v>
      </c>
      <c r="V264" s="495" t="s">
        <v>73</v>
      </c>
      <c r="W264" s="495" t="s">
        <v>73</v>
      </c>
      <c r="X264" s="495" t="s">
        <v>73</v>
      </c>
      <c r="Y264" s="496" t="s">
        <v>73</v>
      </c>
      <c r="Z264" s="496" t="s">
        <v>73</v>
      </c>
      <c r="AA264" s="496" t="s">
        <v>73</v>
      </c>
      <c r="AB264" s="496" t="s">
        <v>73</v>
      </c>
      <c r="AC264" s="496" t="s">
        <v>73</v>
      </c>
    </row>
    <row r="265">
      <c r="A265" s="338">
        <v>257.0</v>
      </c>
      <c r="B265" s="338">
        <v>800257.0</v>
      </c>
      <c r="C265" s="339" t="s">
        <v>2536</v>
      </c>
      <c r="D265" s="472" t="s">
        <v>73</v>
      </c>
      <c r="E265" s="469">
        <v>20500.0</v>
      </c>
      <c r="F265" s="470">
        <v>20500.0</v>
      </c>
      <c r="G265" s="470">
        <f t="shared" si="4"/>
        <v>0</v>
      </c>
      <c r="H265" s="228" t="s">
        <v>2537</v>
      </c>
      <c r="I265" s="228" t="s">
        <v>7557</v>
      </c>
      <c r="J265" s="432" t="b">
        <v>1</v>
      </c>
      <c r="K265" s="432" t="b">
        <v>1</v>
      </c>
      <c r="L265" s="432" t="b">
        <v>1</v>
      </c>
      <c r="M265" s="432" t="b">
        <v>1</v>
      </c>
      <c r="N265" s="432" t="b">
        <v>0</v>
      </c>
      <c r="O265" s="432" t="b">
        <v>0</v>
      </c>
      <c r="P265" s="432" t="b">
        <v>0</v>
      </c>
      <c r="Q265" s="432" t="b">
        <v>0</v>
      </c>
      <c r="R265" s="432" t="b">
        <v>0</v>
      </c>
      <c r="S265" s="497" t="b">
        <v>1</v>
      </c>
      <c r="T265" s="492" t="b">
        <v>1</v>
      </c>
      <c r="U265" s="492" t="b">
        <v>1</v>
      </c>
      <c r="V265" s="492" t="b">
        <v>0</v>
      </c>
      <c r="W265" s="492" t="s">
        <v>73</v>
      </c>
      <c r="X265" s="492" t="s">
        <v>73</v>
      </c>
      <c r="Y265" s="493" t="s">
        <v>73</v>
      </c>
      <c r="Z265" s="493" t="s">
        <v>73</v>
      </c>
      <c r="AA265" s="493" t="s">
        <v>73</v>
      </c>
      <c r="AB265" s="493" t="s">
        <v>73</v>
      </c>
      <c r="AC265" s="493" t="s">
        <v>73</v>
      </c>
    </row>
    <row r="266">
      <c r="A266" s="128">
        <v>258.0</v>
      </c>
      <c r="B266" s="128">
        <v>800258.0</v>
      </c>
      <c r="C266" s="242" t="s">
        <v>1405</v>
      </c>
      <c r="D266" s="472" t="s">
        <v>73</v>
      </c>
      <c r="E266" s="335">
        <v>63500.0</v>
      </c>
      <c r="F266" s="347">
        <v>63500.0</v>
      </c>
      <c r="G266" s="347">
        <f t="shared" si="4"/>
        <v>0</v>
      </c>
      <c r="H266" s="230" t="s">
        <v>1401</v>
      </c>
      <c r="I266" s="230" t="s">
        <v>7545</v>
      </c>
      <c r="J266" s="331" t="b">
        <v>1</v>
      </c>
      <c r="K266" s="331" t="b">
        <v>1</v>
      </c>
      <c r="L266" s="331" t="b">
        <v>1</v>
      </c>
      <c r="M266" s="331" t="b">
        <v>1</v>
      </c>
      <c r="N266" s="331" t="b">
        <v>1</v>
      </c>
      <c r="O266" s="488" t="s">
        <v>73</v>
      </c>
      <c r="P266" s="474"/>
      <c r="Q266" s="474"/>
      <c r="R266" s="474"/>
      <c r="S266" s="498" t="s">
        <v>73</v>
      </c>
      <c r="T266" s="495" t="s">
        <v>73</v>
      </c>
      <c r="U266" s="495" t="s">
        <v>73</v>
      </c>
      <c r="V266" s="495" t="s">
        <v>73</v>
      </c>
      <c r="W266" s="495" t="s">
        <v>73</v>
      </c>
      <c r="X266" s="495" t="s">
        <v>73</v>
      </c>
      <c r="Y266" s="496" t="s">
        <v>73</v>
      </c>
      <c r="Z266" s="496" t="s">
        <v>73</v>
      </c>
      <c r="AA266" s="496" t="s">
        <v>73</v>
      </c>
      <c r="AB266" s="496" t="s">
        <v>73</v>
      </c>
      <c r="AC266" s="496" t="s">
        <v>73</v>
      </c>
    </row>
    <row r="267">
      <c r="A267" s="128">
        <v>259.0</v>
      </c>
      <c r="B267" s="128">
        <v>800259.0</v>
      </c>
      <c r="C267" s="242" t="s">
        <v>1650</v>
      </c>
      <c r="D267" s="472" t="s">
        <v>73</v>
      </c>
      <c r="E267" s="469">
        <v>100000.0</v>
      </c>
      <c r="F267" s="470">
        <v>100000.0</v>
      </c>
      <c r="G267" s="470">
        <f t="shared" si="4"/>
        <v>0</v>
      </c>
      <c r="H267" s="228" t="s">
        <v>1651</v>
      </c>
      <c r="I267" s="228" t="s">
        <v>7549</v>
      </c>
      <c r="J267" s="432" t="b">
        <v>1</v>
      </c>
      <c r="K267" s="432" t="b">
        <v>1</v>
      </c>
      <c r="L267" s="432" t="b">
        <v>1</v>
      </c>
      <c r="M267" s="432" t="b">
        <v>1</v>
      </c>
      <c r="N267" s="432" t="b">
        <v>1</v>
      </c>
      <c r="O267" s="432" t="b">
        <v>1</v>
      </c>
      <c r="P267" s="474" t="s">
        <v>73</v>
      </c>
      <c r="Q267" s="474"/>
      <c r="R267" s="474"/>
      <c r="S267" s="497" t="s">
        <v>73</v>
      </c>
      <c r="T267" s="492" t="s">
        <v>73</v>
      </c>
      <c r="U267" s="492" t="s">
        <v>73</v>
      </c>
      <c r="V267" s="492" t="s">
        <v>73</v>
      </c>
      <c r="W267" s="492" t="s">
        <v>73</v>
      </c>
      <c r="X267" s="492" t="s">
        <v>73</v>
      </c>
      <c r="Y267" s="493" t="s">
        <v>73</v>
      </c>
      <c r="Z267" s="493" t="s">
        <v>73</v>
      </c>
      <c r="AA267" s="493" t="s">
        <v>73</v>
      </c>
      <c r="AB267" s="493" t="s">
        <v>73</v>
      </c>
      <c r="AC267" s="493" t="s">
        <v>73</v>
      </c>
    </row>
    <row r="268">
      <c r="A268" s="338">
        <v>260.0</v>
      </c>
      <c r="B268" s="338">
        <v>800260.0</v>
      </c>
      <c r="C268" s="339" t="s">
        <v>2081</v>
      </c>
      <c r="D268" s="472" t="s">
        <v>73</v>
      </c>
      <c r="E268" s="335">
        <v>99850.0</v>
      </c>
      <c r="F268" s="347">
        <v>99850.0</v>
      </c>
      <c r="G268" s="347">
        <f t="shared" si="4"/>
        <v>0</v>
      </c>
      <c r="H268" s="230" t="s">
        <v>514</v>
      </c>
      <c r="I268" s="230" t="s">
        <v>7567</v>
      </c>
      <c r="J268" s="331" t="b">
        <v>1</v>
      </c>
      <c r="K268" s="331" t="b">
        <v>0</v>
      </c>
      <c r="L268" s="331" t="b">
        <v>1</v>
      </c>
      <c r="M268" s="331" t="b">
        <v>1</v>
      </c>
      <c r="N268" s="331" t="b">
        <v>1</v>
      </c>
      <c r="O268" s="331" t="b">
        <v>1</v>
      </c>
      <c r="P268" s="331" t="b">
        <v>1</v>
      </c>
      <c r="Q268" s="331" t="b">
        <v>1</v>
      </c>
      <c r="R268" s="331" t="b">
        <v>1</v>
      </c>
      <c r="S268" s="498" t="s">
        <v>73</v>
      </c>
      <c r="T268" s="495" t="s">
        <v>73</v>
      </c>
      <c r="U268" s="495" t="s">
        <v>73</v>
      </c>
      <c r="V268" s="495" t="s">
        <v>73</v>
      </c>
      <c r="W268" s="495" t="s">
        <v>73</v>
      </c>
      <c r="X268" s="495" t="s">
        <v>73</v>
      </c>
      <c r="Y268" s="496" t="s">
        <v>73</v>
      </c>
      <c r="Z268" s="496" t="s">
        <v>73</v>
      </c>
      <c r="AA268" s="496" t="s">
        <v>73</v>
      </c>
      <c r="AB268" s="496" t="s">
        <v>73</v>
      </c>
      <c r="AC268" s="496" t="s">
        <v>73</v>
      </c>
    </row>
    <row r="269">
      <c r="A269" s="338">
        <v>261.0</v>
      </c>
      <c r="B269" s="338">
        <v>800261.0</v>
      </c>
      <c r="C269" s="339" t="s">
        <v>2585</v>
      </c>
      <c r="D269" s="472" t="s">
        <v>73</v>
      </c>
      <c r="E269" s="469">
        <v>123760.0</v>
      </c>
      <c r="F269" s="470">
        <v>123760.0</v>
      </c>
      <c r="G269" s="470">
        <f t="shared" si="4"/>
        <v>0</v>
      </c>
      <c r="H269" s="228" t="s">
        <v>514</v>
      </c>
      <c r="I269" s="228" t="s">
        <v>7549</v>
      </c>
      <c r="J269" s="432" t="b">
        <v>1</v>
      </c>
      <c r="K269" s="432" t="b">
        <v>0</v>
      </c>
      <c r="L269" s="432" t="b">
        <v>1</v>
      </c>
      <c r="M269" s="432" t="b">
        <v>1</v>
      </c>
      <c r="N269" s="432" t="b">
        <v>1</v>
      </c>
      <c r="O269" s="432" t="b">
        <v>1</v>
      </c>
      <c r="P269" s="432" t="b">
        <v>1</v>
      </c>
      <c r="Q269" s="432" t="b">
        <v>1</v>
      </c>
      <c r="R269" s="432" t="b">
        <v>1</v>
      </c>
      <c r="S269" s="497" t="b">
        <v>0</v>
      </c>
      <c r="T269" s="492" t="b">
        <v>0</v>
      </c>
      <c r="U269" s="492" t="b">
        <v>0</v>
      </c>
      <c r="V269" s="492" t="b">
        <v>0</v>
      </c>
      <c r="W269" s="492" t="s">
        <v>73</v>
      </c>
      <c r="X269" s="492" t="s">
        <v>73</v>
      </c>
      <c r="Y269" s="493" t="s">
        <v>73</v>
      </c>
      <c r="Z269" s="493" t="s">
        <v>73</v>
      </c>
      <c r="AA269" s="493" t="s">
        <v>73</v>
      </c>
      <c r="AB269" s="493" t="s">
        <v>73</v>
      </c>
      <c r="AC269" s="493" t="s">
        <v>73</v>
      </c>
    </row>
    <row r="270">
      <c r="A270" s="338">
        <v>262.0</v>
      </c>
      <c r="B270" s="338">
        <v>800262.0</v>
      </c>
      <c r="C270" s="339" t="s">
        <v>2689</v>
      </c>
      <c r="D270" s="340" t="s">
        <v>73</v>
      </c>
      <c r="E270" s="335">
        <v>76886.0</v>
      </c>
      <c r="F270" s="347">
        <v>76886.0</v>
      </c>
      <c r="G270" s="347">
        <f t="shared" si="4"/>
        <v>0</v>
      </c>
      <c r="H270" s="230" t="s">
        <v>2690</v>
      </c>
      <c r="I270" s="230" t="s">
        <v>7556</v>
      </c>
      <c r="J270" s="331" t="b">
        <v>1</v>
      </c>
      <c r="K270" s="331" t="b">
        <v>1</v>
      </c>
      <c r="L270" s="331" t="b">
        <v>1</v>
      </c>
      <c r="M270" s="331" t="b">
        <v>1</v>
      </c>
      <c r="N270" s="331" t="b">
        <v>1</v>
      </c>
      <c r="O270" s="331" t="b">
        <v>1</v>
      </c>
      <c r="P270" s="331" t="b">
        <v>1</v>
      </c>
      <c r="Q270" s="331" t="b">
        <v>0</v>
      </c>
      <c r="R270" s="331" t="b">
        <v>0</v>
      </c>
      <c r="S270" s="498" t="b">
        <v>0</v>
      </c>
      <c r="T270" s="495" t="b">
        <v>0</v>
      </c>
      <c r="U270" s="495" t="b">
        <v>0</v>
      </c>
      <c r="V270" s="495" t="b">
        <v>0</v>
      </c>
      <c r="W270" s="495" t="b">
        <v>0</v>
      </c>
      <c r="X270" s="495" t="s">
        <v>73</v>
      </c>
      <c r="Y270" s="496" t="s">
        <v>73</v>
      </c>
      <c r="Z270" s="496" t="s">
        <v>73</v>
      </c>
      <c r="AA270" s="496" t="s">
        <v>73</v>
      </c>
      <c r="AB270" s="496" t="s">
        <v>73</v>
      </c>
      <c r="AC270" s="496" t="s">
        <v>73</v>
      </c>
    </row>
    <row r="271">
      <c r="A271" s="338">
        <v>263.0</v>
      </c>
      <c r="B271" s="338">
        <v>800263.0</v>
      </c>
      <c r="C271" s="339" t="s">
        <v>5697</v>
      </c>
      <c r="D271" s="312" t="s">
        <v>4642</v>
      </c>
      <c r="E271" s="469">
        <v>100000.0</v>
      </c>
      <c r="F271" s="470">
        <v>83333.0</v>
      </c>
      <c r="G271" s="470">
        <f t="shared" si="4"/>
        <v>16667</v>
      </c>
      <c r="H271" s="311" t="s">
        <v>5698</v>
      </c>
      <c r="I271" s="228" t="s">
        <v>7563</v>
      </c>
      <c r="J271" s="432" t="b">
        <v>1</v>
      </c>
      <c r="K271" s="432" t="b">
        <v>1</v>
      </c>
      <c r="L271" s="432" t="b">
        <v>1</v>
      </c>
      <c r="M271" s="432" t="b">
        <v>1</v>
      </c>
      <c r="N271" s="432" t="b">
        <v>1</v>
      </c>
      <c r="O271" s="432" t="b">
        <v>0</v>
      </c>
      <c r="P271" s="432" t="b">
        <v>0</v>
      </c>
      <c r="Q271" s="432" t="b">
        <v>0</v>
      </c>
      <c r="R271" s="432" t="b">
        <v>0</v>
      </c>
      <c r="S271" s="497" t="b">
        <v>0</v>
      </c>
      <c r="T271" s="492" t="b">
        <v>0</v>
      </c>
      <c r="U271" s="492" t="b">
        <v>0</v>
      </c>
      <c r="V271" s="492" t="b">
        <v>0</v>
      </c>
      <c r="W271" s="492" t="b">
        <v>0</v>
      </c>
      <c r="X271" s="492" t="b">
        <v>0</v>
      </c>
      <c r="Y271" s="493" t="b">
        <v>0</v>
      </c>
      <c r="Z271" s="493" t="b">
        <v>0</v>
      </c>
      <c r="AA271" s="493" t="b">
        <v>0</v>
      </c>
      <c r="AB271" s="493" t="b">
        <v>0</v>
      </c>
      <c r="AC271" s="493" t="b">
        <v>0</v>
      </c>
    </row>
    <row r="272">
      <c r="A272" s="338">
        <v>264.0</v>
      </c>
      <c r="B272" s="338">
        <v>800264.0</v>
      </c>
      <c r="C272" s="339" t="s">
        <v>2948</v>
      </c>
      <c r="D272" s="340" t="s">
        <v>73</v>
      </c>
      <c r="E272" s="335">
        <v>49098.0</v>
      </c>
      <c r="F272" s="335">
        <v>49098.0</v>
      </c>
      <c r="G272" s="347">
        <f t="shared" si="4"/>
        <v>0</v>
      </c>
      <c r="H272" s="230" t="s">
        <v>1834</v>
      </c>
      <c r="I272" s="230" t="s">
        <v>3511</v>
      </c>
      <c r="J272" s="331" t="b">
        <v>1</v>
      </c>
      <c r="K272" s="331" t="b">
        <v>1</v>
      </c>
      <c r="L272" s="331" t="b">
        <v>1</v>
      </c>
      <c r="M272" s="331" t="b">
        <v>1</v>
      </c>
      <c r="N272" s="331" t="b">
        <v>1</v>
      </c>
      <c r="O272" s="331" t="b">
        <v>1</v>
      </c>
      <c r="P272" s="331" t="b">
        <v>1</v>
      </c>
      <c r="Q272" s="331" t="b">
        <v>0</v>
      </c>
      <c r="R272" s="331" t="b">
        <v>0</v>
      </c>
      <c r="S272" s="498" t="b">
        <v>0</v>
      </c>
      <c r="T272" s="495" t="b">
        <v>0</v>
      </c>
      <c r="U272" s="495" t="b">
        <v>0</v>
      </c>
      <c r="V272" s="495" t="b">
        <v>0</v>
      </c>
      <c r="W272" s="495" t="b">
        <v>0</v>
      </c>
      <c r="X272" s="495" t="b">
        <v>0</v>
      </c>
      <c r="Y272" s="496" t="s">
        <v>73</v>
      </c>
      <c r="Z272" s="496" t="s">
        <v>73</v>
      </c>
      <c r="AA272" s="496" t="s">
        <v>73</v>
      </c>
      <c r="AB272" s="496" t="s">
        <v>73</v>
      </c>
      <c r="AC272" s="496" t="s">
        <v>73</v>
      </c>
    </row>
    <row r="273">
      <c r="A273" s="338">
        <v>265.0</v>
      </c>
      <c r="B273" s="338">
        <v>800265.0</v>
      </c>
      <c r="C273" s="339" t="s">
        <v>3604</v>
      </c>
      <c r="D273" s="340" t="s">
        <v>73</v>
      </c>
      <c r="E273" s="469">
        <v>29000.0</v>
      </c>
      <c r="F273" s="469">
        <v>29000.0</v>
      </c>
      <c r="G273" s="470">
        <f t="shared" si="4"/>
        <v>0</v>
      </c>
      <c r="H273" s="228" t="s">
        <v>417</v>
      </c>
      <c r="I273" s="228" t="s">
        <v>3511</v>
      </c>
      <c r="J273" s="432" t="b">
        <v>1</v>
      </c>
      <c r="K273" s="432" t="b">
        <v>1</v>
      </c>
      <c r="L273" s="432" t="b">
        <v>1</v>
      </c>
      <c r="M273" s="432" t="b">
        <v>1</v>
      </c>
      <c r="N273" s="432" t="b">
        <v>1</v>
      </c>
      <c r="O273" s="432" t="b">
        <v>1</v>
      </c>
      <c r="P273" s="432" t="b">
        <v>0</v>
      </c>
      <c r="Q273" s="432" t="b">
        <v>1</v>
      </c>
      <c r="R273" s="432" t="b">
        <v>0</v>
      </c>
      <c r="S273" s="497" t="b">
        <v>0</v>
      </c>
      <c r="T273" s="492" t="b">
        <v>0</v>
      </c>
      <c r="U273" s="492" t="b">
        <v>0</v>
      </c>
      <c r="V273" s="492" t="b">
        <v>0</v>
      </c>
      <c r="W273" s="492" t="b">
        <v>0</v>
      </c>
      <c r="X273" s="492" t="b">
        <v>0</v>
      </c>
      <c r="Y273" s="493" t="b">
        <v>0</v>
      </c>
      <c r="Z273" s="493" t="b">
        <v>0</v>
      </c>
      <c r="AA273" s="493" t="b">
        <v>0</v>
      </c>
      <c r="AB273" s="493" t="b">
        <v>0</v>
      </c>
      <c r="AC273" s="493" t="b">
        <v>0</v>
      </c>
    </row>
    <row r="274">
      <c r="A274" s="128">
        <v>266.0</v>
      </c>
      <c r="B274" s="128">
        <v>800266.0</v>
      </c>
      <c r="C274" s="242" t="s">
        <v>1833</v>
      </c>
      <c r="D274" s="472" t="s">
        <v>73</v>
      </c>
      <c r="E274" s="335">
        <v>29000.0</v>
      </c>
      <c r="F274" s="347">
        <v>29000.0</v>
      </c>
      <c r="G274" s="347">
        <f t="shared" si="4"/>
        <v>0</v>
      </c>
      <c r="H274" s="230" t="s">
        <v>1834</v>
      </c>
      <c r="I274" s="230" t="s">
        <v>7560</v>
      </c>
      <c r="J274" s="331" t="b">
        <v>1</v>
      </c>
      <c r="K274" s="331" t="b">
        <v>1</v>
      </c>
      <c r="L274" s="331" t="b">
        <v>1</v>
      </c>
      <c r="M274" s="331" t="b">
        <v>1</v>
      </c>
      <c r="N274" s="331" t="b">
        <v>1</v>
      </c>
      <c r="O274" s="331" t="b">
        <v>1</v>
      </c>
      <c r="P274" s="331" t="b">
        <v>0</v>
      </c>
      <c r="Q274" s="331" t="b">
        <v>0</v>
      </c>
      <c r="R274" s="474" t="s">
        <v>73</v>
      </c>
      <c r="S274" s="498" t="s">
        <v>73</v>
      </c>
      <c r="T274" s="495" t="s">
        <v>73</v>
      </c>
      <c r="U274" s="495" t="s">
        <v>73</v>
      </c>
      <c r="V274" s="495" t="s">
        <v>73</v>
      </c>
      <c r="W274" s="495" t="s">
        <v>73</v>
      </c>
      <c r="X274" s="495" t="s">
        <v>73</v>
      </c>
      <c r="Y274" s="496" t="s">
        <v>73</v>
      </c>
      <c r="Z274" s="496" t="s">
        <v>73</v>
      </c>
      <c r="AA274" s="496" t="s">
        <v>73</v>
      </c>
      <c r="AB274" s="496" t="s">
        <v>73</v>
      </c>
      <c r="AC274" s="496" t="s">
        <v>73</v>
      </c>
    </row>
    <row r="275">
      <c r="A275" s="338">
        <v>267.0</v>
      </c>
      <c r="B275" s="338">
        <v>800267.0</v>
      </c>
      <c r="C275" s="339" t="s">
        <v>3618</v>
      </c>
      <c r="D275" s="340" t="s">
        <v>73</v>
      </c>
      <c r="E275" s="469">
        <v>25000.0</v>
      </c>
      <c r="F275" s="469">
        <v>25000.0</v>
      </c>
      <c r="G275" s="470">
        <f t="shared" si="4"/>
        <v>0</v>
      </c>
      <c r="H275" s="228" t="s">
        <v>3619</v>
      </c>
      <c r="I275" s="228" t="s">
        <v>7548</v>
      </c>
      <c r="J275" s="432" t="b">
        <v>1</v>
      </c>
      <c r="K275" s="432" t="b">
        <v>1</v>
      </c>
      <c r="L275" s="432" t="b">
        <v>1</v>
      </c>
      <c r="M275" s="432" t="b">
        <v>1</v>
      </c>
      <c r="N275" s="432" t="b">
        <v>1</v>
      </c>
      <c r="O275" s="432" t="b">
        <v>1</v>
      </c>
      <c r="P275" s="432" t="b">
        <v>1</v>
      </c>
      <c r="Q275" s="432" t="b">
        <v>0</v>
      </c>
      <c r="R275" s="432" t="b">
        <v>1</v>
      </c>
      <c r="S275" s="497" t="b">
        <v>1</v>
      </c>
      <c r="T275" s="492" t="b">
        <v>1</v>
      </c>
      <c r="U275" s="492" t="b">
        <v>1</v>
      </c>
      <c r="V275" s="492" t="b">
        <v>1</v>
      </c>
      <c r="W275" s="492" t="b">
        <v>1</v>
      </c>
      <c r="X275" s="492" t="b">
        <v>1</v>
      </c>
      <c r="Y275" s="493" t="b">
        <v>1</v>
      </c>
      <c r="Z275" s="493" t="b">
        <v>1</v>
      </c>
      <c r="AA275" s="493" t="b">
        <v>1</v>
      </c>
      <c r="AB275" s="493" t="b">
        <v>1</v>
      </c>
      <c r="AC275" s="493" t="b">
        <v>0</v>
      </c>
    </row>
    <row r="276">
      <c r="A276" s="338">
        <v>268.0</v>
      </c>
      <c r="B276" s="338">
        <v>800268.0</v>
      </c>
      <c r="C276" s="339" t="s">
        <v>2945</v>
      </c>
      <c r="D276" s="340" t="s">
        <v>73</v>
      </c>
      <c r="E276" s="335">
        <v>50000.0</v>
      </c>
      <c r="F276" s="347">
        <v>50000.0</v>
      </c>
      <c r="G276" s="347">
        <f t="shared" si="4"/>
        <v>0</v>
      </c>
      <c r="H276" s="230" t="s">
        <v>611</v>
      </c>
      <c r="I276" s="230" t="s">
        <v>7546</v>
      </c>
      <c r="J276" s="331" t="b">
        <v>1</v>
      </c>
      <c r="K276" s="331" t="b">
        <v>1</v>
      </c>
      <c r="L276" s="331" t="b">
        <v>0</v>
      </c>
      <c r="M276" s="331" t="b">
        <v>1</v>
      </c>
      <c r="N276" s="331" t="b">
        <v>1</v>
      </c>
      <c r="O276" s="331" t="b">
        <v>1</v>
      </c>
      <c r="P276" s="331" t="b">
        <v>0</v>
      </c>
      <c r="Q276" s="331" t="b">
        <v>0</v>
      </c>
      <c r="R276" s="331" t="b">
        <v>0</v>
      </c>
      <c r="S276" s="498" t="b">
        <v>1</v>
      </c>
      <c r="T276" s="495" t="b">
        <v>0</v>
      </c>
      <c r="U276" s="495" t="b">
        <v>0</v>
      </c>
      <c r="V276" s="495" t="b">
        <v>0</v>
      </c>
      <c r="W276" s="495" t="b">
        <v>0</v>
      </c>
      <c r="X276" s="495" t="s">
        <v>73</v>
      </c>
      <c r="Y276" s="496" t="s">
        <v>73</v>
      </c>
      <c r="Z276" s="496" t="s">
        <v>73</v>
      </c>
      <c r="AA276" s="496" t="s">
        <v>73</v>
      </c>
      <c r="AB276" s="496" t="s">
        <v>73</v>
      </c>
      <c r="AC276" s="496" t="s">
        <v>73</v>
      </c>
    </row>
    <row r="277">
      <c r="A277" s="128">
        <v>269.0</v>
      </c>
      <c r="B277" s="128">
        <v>800269.0</v>
      </c>
      <c r="C277" s="242" t="s">
        <v>1409</v>
      </c>
      <c r="D277" s="472" t="s">
        <v>73</v>
      </c>
      <c r="E277" s="469">
        <v>48500.0</v>
      </c>
      <c r="F277" s="470">
        <v>48500.0</v>
      </c>
      <c r="G277" s="470">
        <f t="shared" si="4"/>
        <v>0</v>
      </c>
      <c r="H277" s="228" t="s">
        <v>509</v>
      </c>
      <c r="I277" s="228" t="s">
        <v>7545</v>
      </c>
      <c r="J277" s="432" t="b">
        <v>1</v>
      </c>
      <c r="K277" s="432" t="b">
        <v>1</v>
      </c>
      <c r="L277" s="432" t="b">
        <v>1</v>
      </c>
      <c r="M277" s="432" t="b">
        <v>0</v>
      </c>
      <c r="N277" s="432" t="b">
        <v>1</v>
      </c>
      <c r="O277" s="488" t="s">
        <v>73</v>
      </c>
      <c r="P277" s="474"/>
      <c r="Q277" s="474"/>
      <c r="R277" s="474"/>
      <c r="S277" s="497" t="s">
        <v>73</v>
      </c>
      <c r="T277" s="492" t="s">
        <v>73</v>
      </c>
      <c r="U277" s="492" t="s">
        <v>73</v>
      </c>
      <c r="V277" s="492" t="s">
        <v>73</v>
      </c>
      <c r="W277" s="492" t="s">
        <v>73</v>
      </c>
      <c r="X277" s="492" t="s">
        <v>73</v>
      </c>
      <c r="Y277" s="493" t="s">
        <v>73</v>
      </c>
      <c r="Z277" s="493" t="s">
        <v>73</v>
      </c>
      <c r="AA277" s="493" t="s">
        <v>73</v>
      </c>
      <c r="AB277" s="493" t="s">
        <v>73</v>
      </c>
      <c r="AC277" s="493" t="s">
        <v>73</v>
      </c>
    </row>
    <row r="278">
      <c r="A278" s="338">
        <v>270.0</v>
      </c>
      <c r="B278" s="338">
        <v>800270.0</v>
      </c>
      <c r="C278" s="339" t="s">
        <v>5699</v>
      </c>
      <c r="D278" s="312" t="s">
        <v>4642</v>
      </c>
      <c r="E278" s="335">
        <v>36000.0</v>
      </c>
      <c r="F278" s="347">
        <v>30000.0</v>
      </c>
      <c r="G278" s="347">
        <f t="shared" si="4"/>
        <v>6000</v>
      </c>
      <c r="H278" s="230" t="s">
        <v>1249</v>
      </c>
      <c r="I278" s="230" t="s">
        <v>7551</v>
      </c>
      <c r="J278" s="331" t="b">
        <v>1</v>
      </c>
      <c r="K278" s="331" t="b">
        <v>1</v>
      </c>
      <c r="L278" s="331" t="b">
        <v>1</v>
      </c>
      <c r="M278" s="331" t="b">
        <v>1</v>
      </c>
      <c r="N278" s="331" t="b">
        <v>0</v>
      </c>
      <c r="O278" s="331" t="b">
        <v>0</v>
      </c>
      <c r="P278" s="331" t="b">
        <v>0</v>
      </c>
      <c r="Q278" s="331" t="b">
        <v>0</v>
      </c>
      <c r="R278" s="331" t="b">
        <v>0</v>
      </c>
      <c r="S278" s="498" t="b">
        <v>0</v>
      </c>
      <c r="T278" s="495" t="b">
        <v>0</v>
      </c>
      <c r="U278" s="495" t="b">
        <v>0</v>
      </c>
      <c r="V278" s="495" t="b">
        <v>0</v>
      </c>
      <c r="W278" s="495" t="b">
        <v>0</v>
      </c>
      <c r="X278" s="495" t="b">
        <v>0</v>
      </c>
      <c r="Y278" s="496" t="b">
        <v>0</v>
      </c>
      <c r="Z278" s="496" t="b">
        <v>0</v>
      </c>
      <c r="AA278" s="496" t="b">
        <v>0</v>
      </c>
      <c r="AB278" s="496" t="b">
        <v>0</v>
      </c>
      <c r="AC278" s="496" t="b">
        <v>0</v>
      </c>
    </row>
    <row r="279">
      <c r="A279" s="475">
        <v>271.0</v>
      </c>
      <c r="B279" s="475">
        <v>800271.0</v>
      </c>
      <c r="C279" s="506" t="s">
        <v>2838</v>
      </c>
      <c r="D279" s="477" t="s">
        <v>73</v>
      </c>
      <c r="E279" s="469">
        <v>83000.0</v>
      </c>
      <c r="F279" s="469">
        <v>83000.0</v>
      </c>
      <c r="G279" s="470">
        <f t="shared" si="4"/>
        <v>0</v>
      </c>
      <c r="H279" s="228" t="s">
        <v>2839</v>
      </c>
      <c r="I279" s="228" t="s">
        <v>7556</v>
      </c>
      <c r="J279" s="432" t="b">
        <v>1</v>
      </c>
      <c r="K279" s="432" t="b">
        <v>1</v>
      </c>
      <c r="L279" s="432" t="b">
        <v>1</v>
      </c>
      <c r="M279" s="432" t="b">
        <v>1</v>
      </c>
      <c r="N279" s="432" t="b">
        <v>1</v>
      </c>
      <c r="O279" s="432" t="b">
        <v>1</v>
      </c>
      <c r="P279" s="432" t="b">
        <v>1</v>
      </c>
      <c r="Q279" s="432" t="b">
        <v>1</v>
      </c>
      <c r="R279" s="432" t="b">
        <v>1</v>
      </c>
      <c r="S279" s="497" t="b">
        <v>1</v>
      </c>
      <c r="T279" s="492" t="b">
        <v>0</v>
      </c>
      <c r="U279" s="492" t="b">
        <v>0</v>
      </c>
      <c r="V279" s="492" t="b">
        <v>0</v>
      </c>
      <c r="W279" s="492" t="b">
        <v>0</v>
      </c>
      <c r="X279" s="492" t="b">
        <v>0</v>
      </c>
      <c r="Y279" s="493" t="s">
        <v>73</v>
      </c>
      <c r="Z279" s="493" t="s">
        <v>73</v>
      </c>
      <c r="AA279" s="493" t="s">
        <v>73</v>
      </c>
      <c r="AB279" s="493" t="s">
        <v>73</v>
      </c>
      <c r="AC279" s="493" t="s">
        <v>73</v>
      </c>
    </row>
    <row r="280">
      <c r="A280" s="338">
        <v>272.0</v>
      </c>
      <c r="B280" s="338">
        <v>800272.0</v>
      </c>
      <c r="C280" s="339" t="s">
        <v>2776</v>
      </c>
      <c r="D280" s="340" t="s">
        <v>73</v>
      </c>
      <c r="E280" s="335">
        <v>15000.0</v>
      </c>
      <c r="F280" s="347">
        <v>15000.0</v>
      </c>
      <c r="G280" s="347">
        <f t="shared" si="4"/>
        <v>0</v>
      </c>
      <c r="H280" s="230" t="s">
        <v>2144</v>
      </c>
      <c r="I280" s="230" t="s">
        <v>7555</v>
      </c>
      <c r="J280" s="331" t="b">
        <v>1</v>
      </c>
      <c r="K280" s="331" t="b">
        <v>1</v>
      </c>
      <c r="L280" s="331" t="b">
        <v>1</v>
      </c>
      <c r="M280" s="331" t="b">
        <v>1</v>
      </c>
      <c r="N280" s="331" t="b">
        <v>0</v>
      </c>
      <c r="O280" s="331" t="b">
        <v>0</v>
      </c>
      <c r="P280" s="331" t="b">
        <v>0</v>
      </c>
      <c r="Q280" s="331" t="b">
        <v>0</v>
      </c>
      <c r="R280" s="331" t="b">
        <v>0</v>
      </c>
      <c r="S280" s="498" t="b">
        <v>0</v>
      </c>
      <c r="T280" s="495" t="b">
        <v>0</v>
      </c>
      <c r="U280" s="495" t="b">
        <v>0</v>
      </c>
      <c r="V280" s="495" t="b">
        <v>0</v>
      </c>
      <c r="W280" s="495" t="b">
        <v>0</v>
      </c>
      <c r="X280" s="495" t="s">
        <v>73</v>
      </c>
      <c r="Y280" s="496" t="s">
        <v>73</v>
      </c>
      <c r="Z280" s="496" t="s">
        <v>73</v>
      </c>
      <c r="AA280" s="496" t="s">
        <v>73</v>
      </c>
      <c r="AB280" s="496" t="s">
        <v>73</v>
      </c>
      <c r="AC280" s="496" t="s">
        <v>73</v>
      </c>
    </row>
    <row r="281">
      <c r="A281" s="338">
        <v>273.0</v>
      </c>
      <c r="B281" s="338">
        <v>800273.0</v>
      </c>
      <c r="C281" s="339" t="s">
        <v>1480</v>
      </c>
      <c r="D281" s="472" t="s">
        <v>73</v>
      </c>
      <c r="E281" s="469">
        <v>10800.0</v>
      </c>
      <c r="F281" s="470">
        <v>10800.0</v>
      </c>
      <c r="G281" s="470">
        <f t="shared" si="4"/>
        <v>0</v>
      </c>
      <c r="H281" s="228" t="s">
        <v>1206</v>
      </c>
      <c r="I281" s="228" t="s">
        <v>7555</v>
      </c>
      <c r="J281" s="432" t="b">
        <v>1</v>
      </c>
      <c r="K281" s="432" t="b">
        <v>1</v>
      </c>
      <c r="L281" s="432" t="b">
        <v>1</v>
      </c>
      <c r="M281" s="432" t="b">
        <v>1</v>
      </c>
      <c r="N281" s="432" t="b">
        <v>1</v>
      </c>
      <c r="O281" s="474" t="s">
        <v>73</v>
      </c>
      <c r="P281" s="474"/>
      <c r="Q281" s="474"/>
      <c r="R281" s="474"/>
      <c r="S281" s="497" t="s">
        <v>73</v>
      </c>
      <c r="T281" s="492" t="s">
        <v>73</v>
      </c>
      <c r="U281" s="492" t="s">
        <v>73</v>
      </c>
      <c r="V281" s="492" t="s">
        <v>73</v>
      </c>
      <c r="W281" s="492" t="s">
        <v>73</v>
      </c>
      <c r="X281" s="492" t="s">
        <v>73</v>
      </c>
      <c r="Y281" s="493" t="s">
        <v>73</v>
      </c>
      <c r="Z281" s="493" t="s">
        <v>73</v>
      </c>
      <c r="AA281" s="493" t="s">
        <v>73</v>
      </c>
      <c r="AB281" s="493" t="s">
        <v>73</v>
      </c>
      <c r="AC281" s="493" t="s">
        <v>73</v>
      </c>
    </row>
    <row r="282">
      <c r="A282" s="338">
        <v>274.0</v>
      </c>
      <c r="B282" s="338">
        <v>800274.0</v>
      </c>
      <c r="C282" s="339" t="s">
        <v>4940</v>
      </c>
      <c r="D282" s="312" t="s">
        <v>4642</v>
      </c>
      <c r="E282" s="335">
        <v>26500.0</v>
      </c>
      <c r="F282" s="347">
        <v>19875.0</v>
      </c>
      <c r="G282" s="347">
        <f t="shared" si="4"/>
        <v>6625</v>
      </c>
      <c r="H282" s="230" t="s">
        <v>4941</v>
      </c>
      <c r="I282" s="230" t="s">
        <v>7550</v>
      </c>
      <c r="J282" s="331" t="b">
        <v>1</v>
      </c>
      <c r="K282" s="331" t="b">
        <v>1</v>
      </c>
      <c r="L282" s="331" t="b">
        <v>1</v>
      </c>
      <c r="M282" s="331" t="b">
        <v>1</v>
      </c>
      <c r="N282" s="331" t="b">
        <v>1</v>
      </c>
      <c r="O282" s="331" t="b">
        <v>0</v>
      </c>
      <c r="P282" s="331" t="b">
        <v>0</v>
      </c>
      <c r="Q282" s="331" t="b">
        <v>0</v>
      </c>
      <c r="R282" s="331" t="b">
        <v>0</v>
      </c>
      <c r="S282" s="498" t="b">
        <v>0</v>
      </c>
      <c r="T282" s="495" t="b">
        <v>0</v>
      </c>
      <c r="U282" s="495" t="b">
        <v>0</v>
      </c>
      <c r="V282" s="495" t="b">
        <v>0</v>
      </c>
      <c r="W282" s="495" t="b">
        <v>0</v>
      </c>
      <c r="X282" s="495" t="b">
        <v>0</v>
      </c>
      <c r="Y282" s="496" t="b">
        <v>0</v>
      </c>
      <c r="Z282" s="496" t="b">
        <v>0</v>
      </c>
      <c r="AA282" s="496" t="b">
        <v>0</v>
      </c>
      <c r="AB282" s="496" t="b">
        <v>0</v>
      </c>
      <c r="AC282" s="496" t="b">
        <v>0</v>
      </c>
    </row>
    <row r="283">
      <c r="A283" s="338">
        <v>275.0</v>
      </c>
      <c r="B283" s="338">
        <v>800275.0</v>
      </c>
      <c r="C283" s="339" t="s">
        <v>5700</v>
      </c>
      <c r="D283" s="312" t="s">
        <v>4642</v>
      </c>
      <c r="E283" s="469">
        <v>2000.0</v>
      </c>
      <c r="F283" s="470">
        <v>1600.0</v>
      </c>
      <c r="G283" s="470">
        <f t="shared" si="4"/>
        <v>400</v>
      </c>
      <c r="H283" s="228" t="s">
        <v>2260</v>
      </c>
      <c r="I283" s="228" t="s">
        <v>7545</v>
      </c>
      <c r="J283" s="432" t="b">
        <v>1</v>
      </c>
      <c r="K283" s="432" t="b">
        <v>1</v>
      </c>
      <c r="L283" s="432" t="b">
        <v>1</v>
      </c>
      <c r="M283" s="432" t="b">
        <v>1</v>
      </c>
      <c r="N283" s="432" t="b">
        <v>0</v>
      </c>
      <c r="O283" s="432" t="b">
        <v>0</v>
      </c>
      <c r="P283" s="432" t="b">
        <v>0</v>
      </c>
      <c r="Q283" s="432" t="b">
        <v>0</v>
      </c>
      <c r="R283" s="432" t="b">
        <v>0</v>
      </c>
      <c r="S283" s="497" t="b">
        <v>0</v>
      </c>
      <c r="T283" s="492" t="b">
        <v>0</v>
      </c>
      <c r="U283" s="492" t="b">
        <v>0</v>
      </c>
      <c r="V283" s="492" t="b">
        <v>0</v>
      </c>
      <c r="W283" s="492" t="b">
        <v>0</v>
      </c>
      <c r="X283" s="492" t="b">
        <v>0</v>
      </c>
      <c r="Y283" s="493" t="b">
        <v>0</v>
      </c>
      <c r="Z283" s="493" t="b">
        <v>0</v>
      </c>
      <c r="AA283" s="493" t="b">
        <v>0</v>
      </c>
      <c r="AB283" s="493" t="b">
        <v>0</v>
      </c>
      <c r="AC283" s="493" t="b">
        <v>0</v>
      </c>
    </row>
    <row r="284">
      <c r="A284" s="338">
        <v>276.0</v>
      </c>
      <c r="B284" s="338">
        <v>800276.0</v>
      </c>
      <c r="C284" s="339" t="s">
        <v>1605</v>
      </c>
      <c r="D284" s="472" t="s">
        <v>73</v>
      </c>
      <c r="E284" s="335">
        <v>48700.0</v>
      </c>
      <c r="F284" s="347">
        <v>48700.0</v>
      </c>
      <c r="G284" s="347">
        <f t="shared" si="4"/>
        <v>0</v>
      </c>
      <c r="H284" s="230" t="s">
        <v>665</v>
      </c>
      <c r="I284" s="230" t="s">
        <v>7560</v>
      </c>
      <c r="J284" s="331" t="b">
        <v>1</v>
      </c>
      <c r="K284" s="331" t="b">
        <v>1</v>
      </c>
      <c r="L284" s="331" t="b">
        <v>1</v>
      </c>
      <c r="M284" s="331" t="b">
        <v>1</v>
      </c>
      <c r="N284" s="331" t="b">
        <v>1</v>
      </c>
      <c r="O284" s="331" t="b">
        <v>1</v>
      </c>
      <c r="P284" s="474" t="s">
        <v>73</v>
      </c>
      <c r="Q284" s="474"/>
      <c r="R284" s="474"/>
      <c r="S284" s="498" t="s">
        <v>73</v>
      </c>
      <c r="T284" s="495" t="s">
        <v>73</v>
      </c>
      <c r="U284" s="495" t="s">
        <v>73</v>
      </c>
      <c r="V284" s="495" t="s">
        <v>73</v>
      </c>
      <c r="W284" s="495" t="s">
        <v>73</v>
      </c>
      <c r="X284" s="495" t="s">
        <v>73</v>
      </c>
      <c r="Y284" s="496" t="s">
        <v>73</v>
      </c>
      <c r="Z284" s="496" t="s">
        <v>73</v>
      </c>
      <c r="AA284" s="496" t="s">
        <v>73</v>
      </c>
      <c r="AB284" s="496" t="s">
        <v>73</v>
      </c>
      <c r="AC284" s="496" t="s">
        <v>73</v>
      </c>
    </row>
    <row r="285">
      <c r="A285" s="128">
        <v>277.0</v>
      </c>
      <c r="B285" s="128">
        <v>800277.0</v>
      </c>
      <c r="C285" s="242" t="s">
        <v>2445</v>
      </c>
      <c r="D285" s="472" t="s">
        <v>73</v>
      </c>
      <c r="E285" s="469">
        <v>55000.0</v>
      </c>
      <c r="F285" s="470">
        <v>55000.0</v>
      </c>
      <c r="G285" s="470">
        <f t="shared" si="4"/>
        <v>0</v>
      </c>
      <c r="H285" s="228" t="s">
        <v>2446</v>
      </c>
      <c r="I285" s="228" t="s">
        <v>7545</v>
      </c>
      <c r="J285" s="432" t="b">
        <v>1</v>
      </c>
      <c r="K285" s="432" t="b">
        <v>1</v>
      </c>
      <c r="L285" s="432" t="b">
        <v>1</v>
      </c>
      <c r="M285" s="432" t="b">
        <v>1</v>
      </c>
      <c r="N285" s="432" t="b">
        <v>1</v>
      </c>
      <c r="O285" s="432" t="b">
        <v>1</v>
      </c>
      <c r="P285" s="432" t="b">
        <v>1</v>
      </c>
      <c r="Q285" s="432" t="b">
        <v>0</v>
      </c>
      <c r="R285" s="432" t="b">
        <v>1</v>
      </c>
      <c r="S285" s="497" t="b">
        <v>0</v>
      </c>
      <c r="T285" s="492" t="b">
        <v>1</v>
      </c>
      <c r="U285" s="492" t="b">
        <v>0</v>
      </c>
      <c r="V285" s="492" t="s">
        <v>73</v>
      </c>
      <c r="W285" s="492" t="s">
        <v>73</v>
      </c>
      <c r="X285" s="492" t="s">
        <v>73</v>
      </c>
      <c r="Y285" s="493" t="s">
        <v>73</v>
      </c>
      <c r="Z285" s="493" t="s">
        <v>73</v>
      </c>
      <c r="AA285" s="493" t="s">
        <v>73</v>
      </c>
      <c r="AB285" s="493" t="s">
        <v>73</v>
      </c>
      <c r="AC285" s="493" t="s">
        <v>73</v>
      </c>
    </row>
    <row r="286">
      <c r="A286" s="338">
        <v>278.0</v>
      </c>
      <c r="B286" s="338">
        <v>800278.0</v>
      </c>
      <c r="C286" s="339" t="s">
        <v>5701</v>
      </c>
      <c r="D286" s="312" t="s">
        <v>4642</v>
      </c>
      <c r="E286" s="335">
        <v>75000.0</v>
      </c>
      <c r="F286" s="347">
        <v>47727.0</v>
      </c>
      <c r="G286" s="347">
        <f t="shared" si="4"/>
        <v>27273</v>
      </c>
      <c r="H286" s="230" t="s">
        <v>2214</v>
      </c>
      <c r="I286" s="230" t="s">
        <v>7560</v>
      </c>
      <c r="J286" s="331" t="b">
        <v>0</v>
      </c>
      <c r="K286" s="331" t="b">
        <v>1</v>
      </c>
      <c r="L286" s="331" t="b">
        <v>1</v>
      </c>
      <c r="M286" s="331" t="b">
        <v>1</v>
      </c>
      <c r="N286" s="331" t="b">
        <v>1</v>
      </c>
      <c r="O286" s="331" t="b">
        <v>1</v>
      </c>
      <c r="P286" s="331" t="b">
        <v>1</v>
      </c>
      <c r="Q286" s="331" t="b">
        <v>0</v>
      </c>
      <c r="R286" s="331" t="b">
        <v>0</v>
      </c>
      <c r="S286" s="498" t="b">
        <v>0</v>
      </c>
      <c r="T286" s="495" t="b">
        <v>0</v>
      </c>
      <c r="U286" s="495" t="b">
        <v>0</v>
      </c>
      <c r="V286" s="495" t="b">
        <v>0</v>
      </c>
      <c r="W286" s="495" t="b">
        <v>0</v>
      </c>
      <c r="X286" s="495" t="b">
        <v>0</v>
      </c>
      <c r="Y286" s="496" t="b">
        <v>0</v>
      </c>
      <c r="Z286" s="496" t="b">
        <v>0</v>
      </c>
      <c r="AA286" s="496" t="b">
        <v>0</v>
      </c>
      <c r="AB286" s="496" t="b">
        <v>0</v>
      </c>
      <c r="AC286" s="496" t="b">
        <v>0</v>
      </c>
    </row>
    <row r="287">
      <c r="A287" s="338">
        <v>279.0</v>
      </c>
      <c r="B287" s="338">
        <v>800279.0</v>
      </c>
      <c r="C287" s="339" t="s">
        <v>5703</v>
      </c>
      <c r="D287" s="312" t="s">
        <v>4642</v>
      </c>
      <c r="E287" s="469">
        <v>20000.0</v>
      </c>
      <c r="F287" s="470">
        <v>17500.0</v>
      </c>
      <c r="G287" s="470">
        <f t="shared" si="4"/>
        <v>2500</v>
      </c>
      <c r="H287" s="228" t="s">
        <v>3265</v>
      </c>
      <c r="I287" s="228" t="s">
        <v>7560</v>
      </c>
      <c r="J287" s="432" t="b">
        <v>1</v>
      </c>
      <c r="K287" s="432" t="b">
        <v>1</v>
      </c>
      <c r="L287" s="432" t="b">
        <v>1</v>
      </c>
      <c r="M287" s="432" t="b">
        <v>1</v>
      </c>
      <c r="N287" s="432" t="b">
        <v>0</v>
      </c>
      <c r="O287" s="432" t="b">
        <v>1</v>
      </c>
      <c r="P287" s="432" t="b">
        <v>1</v>
      </c>
      <c r="Q287" s="432" t="b">
        <v>0</v>
      </c>
      <c r="R287" s="432" t="b">
        <v>1</v>
      </c>
      <c r="S287" s="497" t="b">
        <v>0</v>
      </c>
      <c r="T287" s="492" t="b">
        <v>0</v>
      </c>
      <c r="U287" s="492" t="b">
        <v>0</v>
      </c>
      <c r="V287" s="492" t="b">
        <v>0</v>
      </c>
      <c r="W287" s="492" t="b">
        <v>0</v>
      </c>
      <c r="X287" s="492" t="b">
        <v>0</v>
      </c>
      <c r="Y287" s="493" t="b">
        <v>0</v>
      </c>
      <c r="Z287" s="493" t="b">
        <v>0</v>
      </c>
      <c r="AA287" s="493" t="b">
        <v>0</v>
      </c>
      <c r="AB287" s="493" t="b">
        <v>0</v>
      </c>
      <c r="AC287" s="493" t="b">
        <v>0</v>
      </c>
    </row>
    <row r="288">
      <c r="A288" s="338">
        <v>280.0</v>
      </c>
      <c r="B288" s="338">
        <v>800280.0</v>
      </c>
      <c r="C288" s="339" t="s">
        <v>5704</v>
      </c>
      <c r="D288" s="312" t="s">
        <v>4642</v>
      </c>
      <c r="E288" s="335">
        <v>112000.0</v>
      </c>
      <c r="F288" s="347">
        <v>84000.0</v>
      </c>
      <c r="G288" s="347">
        <f t="shared" si="4"/>
        <v>28000</v>
      </c>
      <c r="H288" s="230" t="s">
        <v>5470</v>
      </c>
      <c r="I288" s="230" t="s">
        <v>3511</v>
      </c>
      <c r="J288" s="331" t="b">
        <v>1</v>
      </c>
      <c r="K288" s="331" t="b">
        <v>1</v>
      </c>
      <c r="L288" s="331" t="b">
        <v>1</v>
      </c>
      <c r="M288" s="331" t="b">
        <v>0</v>
      </c>
      <c r="N288" s="331" t="b">
        <v>0</v>
      </c>
      <c r="O288" s="331" t="b">
        <v>0</v>
      </c>
      <c r="P288" s="331" t="b">
        <v>0</v>
      </c>
      <c r="Q288" s="331" t="b">
        <v>0</v>
      </c>
      <c r="R288" s="331" t="b">
        <v>1</v>
      </c>
      <c r="S288" s="498" t="b">
        <v>0</v>
      </c>
      <c r="T288" s="495" t="b">
        <v>0</v>
      </c>
      <c r="U288" s="495" t="b">
        <v>1</v>
      </c>
      <c r="V288" s="495" t="b">
        <v>0</v>
      </c>
      <c r="W288" s="495" t="b">
        <v>0</v>
      </c>
      <c r="X288" s="495" t="b">
        <v>0</v>
      </c>
      <c r="Y288" s="496" t="b">
        <v>0</v>
      </c>
      <c r="Z288" s="496" t="b">
        <v>0</v>
      </c>
      <c r="AA288" s="496" t="b">
        <v>0</v>
      </c>
      <c r="AB288" s="496" t="b">
        <v>0</v>
      </c>
      <c r="AC288" s="496" t="b">
        <v>0</v>
      </c>
    </row>
    <row r="289">
      <c r="A289" s="338">
        <v>281.0</v>
      </c>
      <c r="B289" s="338">
        <v>800281.0</v>
      </c>
      <c r="C289" s="339" t="s">
        <v>3426</v>
      </c>
      <c r="D289" s="499" t="s">
        <v>73</v>
      </c>
      <c r="E289" s="469">
        <v>195000.0</v>
      </c>
      <c r="F289" s="469">
        <v>195000.0</v>
      </c>
      <c r="G289" s="470">
        <f t="shared" si="4"/>
        <v>0</v>
      </c>
      <c r="H289" s="228" t="s">
        <v>3427</v>
      </c>
      <c r="I289" s="228" t="s">
        <v>7549</v>
      </c>
      <c r="J289" s="432" t="b">
        <v>1</v>
      </c>
      <c r="K289" s="432" t="b">
        <v>1</v>
      </c>
      <c r="L289" s="432" t="b">
        <v>1</v>
      </c>
      <c r="M289" s="432" t="b">
        <v>1</v>
      </c>
      <c r="N289" s="432" t="b">
        <v>1</v>
      </c>
      <c r="O289" s="432" t="b">
        <v>1</v>
      </c>
      <c r="P289" s="432" t="b">
        <v>1</v>
      </c>
      <c r="Q289" s="432" t="b">
        <v>0</v>
      </c>
      <c r="R289" s="432" t="b">
        <v>1</v>
      </c>
      <c r="S289" s="497" t="b">
        <v>1</v>
      </c>
      <c r="T289" s="492" t="b">
        <v>0</v>
      </c>
      <c r="U289" s="492" t="b">
        <v>0</v>
      </c>
      <c r="V289" s="492" t="b">
        <v>0</v>
      </c>
      <c r="W289" s="492" t="b">
        <v>0</v>
      </c>
      <c r="X289" s="492" t="b">
        <v>0</v>
      </c>
      <c r="Y289" s="493" t="b">
        <v>0</v>
      </c>
      <c r="Z289" s="493" t="b">
        <v>0</v>
      </c>
      <c r="AA289" s="493" t="b">
        <v>0</v>
      </c>
      <c r="AB289" s="493" t="b">
        <v>0</v>
      </c>
      <c r="AC289" s="493" t="b">
        <v>0</v>
      </c>
    </row>
    <row r="290">
      <c r="A290" s="141">
        <v>282.0</v>
      </c>
      <c r="B290" s="141">
        <v>800282.0</v>
      </c>
      <c r="C290" s="205" t="s">
        <v>997</v>
      </c>
      <c r="D290" s="340" t="s">
        <v>73</v>
      </c>
      <c r="E290" s="335">
        <v>10000.0</v>
      </c>
      <c r="F290" s="347">
        <v>10000.0</v>
      </c>
      <c r="G290" s="347">
        <f t="shared" si="4"/>
        <v>0</v>
      </c>
      <c r="H290" s="230" t="s">
        <v>571</v>
      </c>
      <c r="I290" s="230" t="s">
        <v>7560</v>
      </c>
      <c r="J290" s="331" t="b">
        <v>1</v>
      </c>
      <c r="K290" s="331" t="b">
        <v>1</v>
      </c>
      <c r="L290" s="331" t="b">
        <v>1</v>
      </c>
      <c r="M290" s="488" t="s">
        <v>73</v>
      </c>
      <c r="N290" s="474"/>
      <c r="O290" s="474"/>
      <c r="P290" s="474"/>
      <c r="Q290" s="474"/>
      <c r="R290" s="474"/>
      <c r="S290" s="498" t="s">
        <v>73</v>
      </c>
      <c r="T290" s="495" t="s">
        <v>73</v>
      </c>
      <c r="U290" s="495" t="s">
        <v>73</v>
      </c>
      <c r="V290" s="495" t="s">
        <v>73</v>
      </c>
      <c r="W290" s="495" t="s">
        <v>73</v>
      </c>
      <c r="X290" s="495" t="s">
        <v>73</v>
      </c>
      <c r="Y290" s="496" t="s">
        <v>73</v>
      </c>
      <c r="Z290" s="496" t="s">
        <v>73</v>
      </c>
      <c r="AA290" s="496" t="s">
        <v>73</v>
      </c>
      <c r="AB290" s="496" t="s">
        <v>73</v>
      </c>
      <c r="AC290" s="496" t="s">
        <v>73</v>
      </c>
    </row>
    <row r="291">
      <c r="A291" s="338">
        <v>283.0</v>
      </c>
      <c r="B291" s="338">
        <v>800283.0</v>
      </c>
      <c r="C291" s="339" t="s">
        <v>3271</v>
      </c>
      <c r="D291" s="340" t="s">
        <v>73</v>
      </c>
      <c r="E291" s="469">
        <v>4150.0</v>
      </c>
      <c r="F291" s="487">
        <v>4150.0</v>
      </c>
      <c r="G291" s="470">
        <f t="shared" si="4"/>
        <v>0</v>
      </c>
      <c r="H291" s="228" t="s">
        <v>3272</v>
      </c>
      <c r="I291" s="228" t="s">
        <v>7559</v>
      </c>
      <c r="J291" s="432" t="b">
        <v>1</v>
      </c>
      <c r="K291" s="432" t="b">
        <v>1</v>
      </c>
      <c r="L291" s="432" t="b">
        <v>1</v>
      </c>
      <c r="M291" s="432" t="b">
        <v>1</v>
      </c>
      <c r="N291" s="432" t="b">
        <v>1</v>
      </c>
      <c r="O291" s="432" t="b">
        <v>1</v>
      </c>
      <c r="P291" s="432" t="b">
        <v>1</v>
      </c>
      <c r="Q291" s="432" t="b">
        <v>0</v>
      </c>
      <c r="R291" s="432" t="b">
        <v>1</v>
      </c>
      <c r="S291" s="497" t="b">
        <v>0</v>
      </c>
      <c r="T291" s="492" t="b">
        <v>0</v>
      </c>
      <c r="U291" s="492" t="b">
        <v>0</v>
      </c>
      <c r="V291" s="492" t="b">
        <v>0</v>
      </c>
      <c r="W291" s="492" t="b">
        <v>0</v>
      </c>
      <c r="X291" s="492" t="b">
        <v>0</v>
      </c>
      <c r="Y291" s="493" t="b">
        <v>0</v>
      </c>
      <c r="Z291" s="493" t="b">
        <v>0</v>
      </c>
      <c r="AA291" s="493" t="b">
        <v>0</v>
      </c>
      <c r="AB291" s="488" t="s">
        <v>73</v>
      </c>
      <c r="AC291" s="493" t="s">
        <v>73</v>
      </c>
    </row>
    <row r="292">
      <c r="A292" s="338">
        <v>284.0</v>
      </c>
      <c r="B292" s="338">
        <v>800284.0</v>
      </c>
      <c r="C292" s="339" t="s">
        <v>4000</v>
      </c>
      <c r="D292" s="340" t="s">
        <v>73</v>
      </c>
      <c r="E292" s="335">
        <v>50000.0</v>
      </c>
      <c r="F292" s="335">
        <v>50000.0</v>
      </c>
      <c r="G292" s="347">
        <f t="shared" si="4"/>
        <v>0</v>
      </c>
      <c r="H292" s="230" t="s">
        <v>611</v>
      </c>
      <c r="I292" s="230" t="s">
        <v>7556</v>
      </c>
      <c r="J292" s="331" t="b">
        <v>1</v>
      </c>
      <c r="K292" s="331" t="b">
        <v>1</v>
      </c>
      <c r="L292" s="331" t="b">
        <v>0</v>
      </c>
      <c r="M292" s="331" t="b">
        <v>1</v>
      </c>
      <c r="N292" s="331" t="b">
        <v>1</v>
      </c>
      <c r="O292" s="331" t="b">
        <v>1</v>
      </c>
      <c r="P292" s="331" t="b">
        <v>0</v>
      </c>
      <c r="Q292" s="331" t="b">
        <v>0</v>
      </c>
      <c r="R292" s="331" t="b">
        <v>0</v>
      </c>
      <c r="S292" s="498" t="b">
        <v>1</v>
      </c>
      <c r="T292" s="495" t="b">
        <v>0</v>
      </c>
      <c r="U292" s="495" t="b">
        <v>0</v>
      </c>
      <c r="V292" s="495" t="b">
        <v>0</v>
      </c>
      <c r="W292" s="495" t="b">
        <v>0</v>
      </c>
      <c r="X292" s="495" t="b">
        <v>0</v>
      </c>
      <c r="Y292" s="496" t="b">
        <v>0</v>
      </c>
      <c r="Z292" s="496" t="b">
        <v>0</v>
      </c>
      <c r="AA292" s="496" t="b">
        <v>0</v>
      </c>
      <c r="AB292" s="496" t="b">
        <v>0</v>
      </c>
      <c r="AC292" s="496" t="b">
        <v>0</v>
      </c>
    </row>
    <row r="293">
      <c r="A293" s="338">
        <v>285.0</v>
      </c>
      <c r="B293" s="338">
        <v>800285.0</v>
      </c>
      <c r="C293" s="339" t="s">
        <v>5054</v>
      </c>
      <c r="D293" s="499" t="s">
        <v>73</v>
      </c>
      <c r="E293" s="469">
        <v>35200.0</v>
      </c>
      <c r="F293" s="469">
        <v>35200.0</v>
      </c>
      <c r="G293" s="470">
        <f t="shared" si="4"/>
        <v>0</v>
      </c>
      <c r="H293" s="228" t="s">
        <v>4590</v>
      </c>
      <c r="I293" s="228" t="s">
        <v>7550</v>
      </c>
      <c r="J293" s="432" t="b">
        <v>1</v>
      </c>
      <c r="K293" s="432" t="b">
        <v>1</v>
      </c>
      <c r="L293" s="432" t="b">
        <v>1</v>
      </c>
      <c r="M293" s="432" t="b">
        <v>1</v>
      </c>
      <c r="N293" s="432" t="b">
        <v>1</v>
      </c>
      <c r="O293" s="432" t="b">
        <v>0</v>
      </c>
      <c r="P293" s="432" t="b">
        <v>0</v>
      </c>
      <c r="Q293" s="432" t="b">
        <v>0</v>
      </c>
      <c r="R293" s="432" t="b">
        <v>0</v>
      </c>
      <c r="S293" s="497" t="b">
        <v>0</v>
      </c>
      <c r="T293" s="492" t="b">
        <v>0</v>
      </c>
      <c r="U293" s="492" t="b">
        <v>0</v>
      </c>
      <c r="V293" s="492" t="b">
        <v>0</v>
      </c>
      <c r="W293" s="492" t="b">
        <v>0</v>
      </c>
      <c r="X293" s="492" t="b">
        <v>0</v>
      </c>
      <c r="Y293" s="493" t="b">
        <v>0</v>
      </c>
      <c r="Z293" s="493" t="b">
        <v>0</v>
      </c>
      <c r="AA293" s="493" t="b">
        <v>0</v>
      </c>
      <c r="AB293" s="493" t="b">
        <v>0</v>
      </c>
      <c r="AC293" s="493" t="b">
        <v>0</v>
      </c>
    </row>
    <row r="294">
      <c r="A294" s="338">
        <v>286.0</v>
      </c>
      <c r="B294" s="338">
        <v>800286.0</v>
      </c>
      <c r="C294" s="339" t="s">
        <v>3085</v>
      </c>
      <c r="D294" s="340" t="s">
        <v>73</v>
      </c>
      <c r="E294" s="335">
        <v>46200.0</v>
      </c>
      <c r="F294" s="335">
        <v>46200.0</v>
      </c>
      <c r="G294" s="347">
        <f t="shared" si="4"/>
        <v>0</v>
      </c>
      <c r="H294" s="230" t="s">
        <v>264</v>
      </c>
      <c r="I294" s="230" t="s">
        <v>7552</v>
      </c>
      <c r="J294" s="331" t="b">
        <v>1</v>
      </c>
      <c r="K294" s="331" t="b">
        <v>1</v>
      </c>
      <c r="L294" s="331" t="b">
        <v>1</v>
      </c>
      <c r="M294" s="331" t="b">
        <v>1</v>
      </c>
      <c r="N294" s="331" t="b">
        <v>1</v>
      </c>
      <c r="O294" s="331" t="b">
        <v>1</v>
      </c>
      <c r="P294" s="331" t="b">
        <v>1</v>
      </c>
      <c r="Q294" s="331" t="b">
        <v>1</v>
      </c>
      <c r="R294" s="331" t="b">
        <v>1</v>
      </c>
      <c r="S294" s="498" t="b">
        <v>1</v>
      </c>
      <c r="T294" s="495" t="b">
        <v>1</v>
      </c>
      <c r="U294" s="495" t="b">
        <v>1</v>
      </c>
      <c r="V294" s="495" t="b">
        <v>1</v>
      </c>
      <c r="W294" s="495" t="b">
        <v>1</v>
      </c>
      <c r="X294" s="495" t="b">
        <v>1</v>
      </c>
      <c r="Y294" s="496" t="b">
        <v>1</v>
      </c>
      <c r="Z294" s="496" t="b">
        <v>1</v>
      </c>
      <c r="AA294" s="488" t="s">
        <v>73</v>
      </c>
      <c r="AB294" s="496" t="s">
        <v>73</v>
      </c>
      <c r="AC294" s="496" t="s">
        <v>73</v>
      </c>
    </row>
    <row r="295">
      <c r="A295" s="478">
        <v>287.0</v>
      </c>
      <c r="B295" s="478">
        <v>800287.0</v>
      </c>
      <c r="C295" s="479" t="s">
        <v>2318</v>
      </c>
      <c r="D295" s="340" t="s">
        <v>73</v>
      </c>
      <c r="E295" s="469">
        <v>300000.0</v>
      </c>
      <c r="F295" s="470">
        <v>300000.0</v>
      </c>
      <c r="G295" s="470">
        <f t="shared" si="4"/>
        <v>0</v>
      </c>
      <c r="H295" s="228" t="s">
        <v>2319</v>
      </c>
      <c r="I295" s="228" t="s">
        <v>7547</v>
      </c>
      <c r="J295" s="432" t="b">
        <v>1</v>
      </c>
      <c r="K295" s="432" t="b">
        <v>1</v>
      </c>
      <c r="L295" s="432" t="b">
        <v>1</v>
      </c>
      <c r="M295" s="432" t="b">
        <v>1</v>
      </c>
      <c r="N295" s="432" t="b">
        <v>1</v>
      </c>
      <c r="O295" s="432" t="b">
        <v>1</v>
      </c>
      <c r="P295" s="432" t="b">
        <v>1</v>
      </c>
      <c r="Q295" s="432" t="b">
        <v>1</v>
      </c>
      <c r="R295" s="432" t="b">
        <v>1</v>
      </c>
      <c r="S295" s="497" t="b">
        <v>1</v>
      </c>
      <c r="T295" s="492" t="b">
        <v>1</v>
      </c>
      <c r="U295" s="492" t="s">
        <v>73</v>
      </c>
      <c r="V295" s="492" t="s">
        <v>73</v>
      </c>
      <c r="W295" s="492" t="s">
        <v>73</v>
      </c>
      <c r="X295" s="492" t="s">
        <v>73</v>
      </c>
      <c r="Y295" s="493" t="s">
        <v>73</v>
      </c>
      <c r="Z295" s="493" t="s">
        <v>73</v>
      </c>
      <c r="AA295" s="493" t="s">
        <v>73</v>
      </c>
      <c r="AB295" s="493" t="s">
        <v>73</v>
      </c>
      <c r="AC295" s="493" t="s">
        <v>73</v>
      </c>
    </row>
    <row r="296">
      <c r="A296" s="338">
        <v>288.0</v>
      </c>
      <c r="B296" s="338">
        <v>800288.0</v>
      </c>
      <c r="C296" s="339" t="s">
        <v>1497</v>
      </c>
      <c r="D296" s="340" t="s">
        <v>73</v>
      </c>
      <c r="E296" s="335">
        <v>8000.0</v>
      </c>
      <c r="F296" s="347">
        <v>8000.0</v>
      </c>
      <c r="G296" s="347">
        <f t="shared" si="4"/>
        <v>0</v>
      </c>
      <c r="H296" s="230" t="s">
        <v>1154</v>
      </c>
      <c r="I296" s="230" t="s">
        <v>3511</v>
      </c>
      <c r="J296" s="331" t="b">
        <v>1</v>
      </c>
      <c r="K296" s="331" t="b">
        <v>1</v>
      </c>
      <c r="L296" s="331" t="b">
        <v>1</v>
      </c>
      <c r="M296" s="331" t="b">
        <v>1</v>
      </c>
      <c r="N296" s="331" t="b">
        <v>0</v>
      </c>
      <c r="O296" s="331" t="b">
        <v>0</v>
      </c>
      <c r="P296" s="488" t="s">
        <v>73</v>
      </c>
      <c r="Q296" s="474"/>
      <c r="R296" s="474"/>
      <c r="S296" s="498" t="s">
        <v>73</v>
      </c>
      <c r="T296" s="495" t="s">
        <v>73</v>
      </c>
      <c r="U296" s="495" t="s">
        <v>73</v>
      </c>
      <c r="V296" s="495" t="s">
        <v>73</v>
      </c>
      <c r="W296" s="495" t="s">
        <v>73</v>
      </c>
      <c r="X296" s="495" t="s">
        <v>73</v>
      </c>
      <c r="Y296" s="496" t="s">
        <v>73</v>
      </c>
      <c r="Z296" s="496" t="s">
        <v>73</v>
      </c>
      <c r="AA296" s="496" t="s">
        <v>73</v>
      </c>
      <c r="AB296" s="496" t="s">
        <v>73</v>
      </c>
      <c r="AC296" s="496" t="s">
        <v>73</v>
      </c>
    </row>
    <row r="297">
      <c r="A297" s="338">
        <v>289.0</v>
      </c>
      <c r="B297" s="338">
        <v>800289.0</v>
      </c>
      <c r="C297" s="339" t="s">
        <v>5590</v>
      </c>
      <c r="D297" s="499" t="s">
        <v>73</v>
      </c>
      <c r="E297" s="469">
        <v>50000.0</v>
      </c>
      <c r="F297" s="469">
        <v>50000.0</v>
      </c>
      <c r="G297" s="470">
        <f t="shared" si="4"/>
        <v>0</v>
      </c>
      <c r="H297" s="228" t="s">
        <v>5591</v>
      </c>
      <c r="I297" s="228" t="s">
        <v>7551</v>
      </c>
      <c r="J297" s="432" t="b">
        <v>1</v>
      </c>
      <c r="K297" s="432" t="b">
        <v>1</v>
      </c>
      <c r="L297" s="432" t="b">
        <v>1</v>
      </c>
      <c r="M297" s="432" t="b">
        <v>1</v>
      </c>
      <c r="N297" s="432" t="b">
        <v>1</v>
      </c>
      <c r="O297" s="432" t="b">
        <v>1</v>
      </c>
      <c r="P297" s="432" t="b">
        <v>1</v>
      </c>
      <c r="Q297" s="432" t="b">
        <v>0</v>
      </c>
      <c r="R297" s="432" t="b">
        <v>1</v>
      </c>
      <c r="S297" s="497" t="b">
        <v>1</v>
      </c>
      <c r="T297" s="492" t="b">
        <v>1</v>
      </c>
      <c r="U297" s="492" t="b">
        <v>1</v>
      </c>
      <c r="V297" s="492" t="b">
        <v>1</v>
      </c>
      <c r="W297" s="492" t="b">
        <v>0</v>
      </c>
      <c r="X297" s="492" t="b">
        <v>1</v>
      </c>
      <c r="Y297" s="493" t="b">
        <v>1</v>
      </c>
      <c r="Z297" s="493" t="b">
        <v>1</v>
      </c>
      <c r="AA297" s="493" t="b">
        <v>0</v>
      </c>
      <c r="AB297" s="493" t="b">
        <v>0</v>
      </c>
      <c r="AC297" s="493" t="b">
        <v>0</v>
      </c>
    </row>
    <row r="298">
      <c r="A298" s="338">
        <v>290.0</v>
      </c>
      <c r="B298" s="338">
        <v>800290.0</v>
      </c>
      <c r="C298" s="339" t="s">
        <v>3510</v>
      </c>
      <c r="D298" s="340" t="s">
        <v>73</v>
      </c>
      <c r="E298" s="335">
        <v>75000.0</v>
      </c>
      <c r="F298" s="335">
        <v>75000.0</v>
      </c>
      <c r="G298" s="347">
        <f t="shared" si="4"/>
        <v>0</v>
      </c>
      <c r="H298" s="230" t="s">
        <v>3502</v>
      </c>
      <c r="I298" s="230" t="s">
        <v>3511</v>
      </c>
      <c r="J298" s="331" t="b">
        <v>0</v>
      </c>
      <c r="K298" s="331" t="b">
        <v>1</v>
      </c>
      <c r="L298" s="331" t="b">
        <v>1</v>
      </c>
      <c r="M298" s="331" t="b">
        <v>1</v>
      </c>
      <c r="N298" s="331" t="b">
        <v>1</v>
      </c>
      <c r="O298" s="331" t="b">
        <v>1</v>
      </c>
      <c r="P298" s="331" t="b">
        <v>0</v>
      </c>
      <c r="Q298" s="331" t="b">
        <v>1</v>
      </c>
      <c r="R298" s="331" t="b">
        <v>1</v>
      </c>
      <c r="S298" s="498" t="b">
        <v>0</v>
      </c>
      <c r="T298" s="495" t="b">
        <v>0</v>
      </c>
      <c r="U298" s="495" t="b">
        <v>0</v>
      </c>
      <c r="V298" s="495" t="b">
        <v>0</v>
      </c>
      <c r="W298" s="495" t="b">
        <v>0</v>
      </c>
      <c r="X298" s="495" t="b">
        <v>0</v>
      </c>
      <c r="Y298" s="496" t="b">
        <v>0</v>
      </c>
      <c r="Z298" s="496" t="b">
        <v>0</v>
      </c>
      <c r="AA298" s="496" t="b">
        <v>0</v>
      </c>
      <c r="AB298" s="496" t="b">
        <v>0</v>
      </c>
      <c r="AC298" s="496" t="b">
        <v>0</v>
      </c>
    </row>
    <row r="299">
      <c r="A299" s="141">
        <v>291.0</v>
      </c>
      <c r="B299" s="141">
        <v>800291.0</v>
      </c>
      <c r="C299" s="205" t="s">
        <v>551</v>
      </c>
      <c r="D299" s="340" t="s">
        <v>73</v>
      </c>
      <c r="E299" s="469">
        <v>2200.0</v>
      </c>
      <c r="F299" s="470">
        <v>2200.0</v>
      </c>
      <c r="G299" s="470">
        <f t="shared" si="4"/>
        <v>0</v>
      </c>
      <c r="H299" s="228" t="s">
        <v>552</v>
      </c>
      <c r="I299" s="228" t="s">
        <v>7556</v>
      </c>
      <c r="J299" s="432" t="b">
        <v>1</v>
      </c>
      <c r="K299" s="488" t="s">
        <v>73</v>
      </c>
      <c r="L299" s="474"/>
      <c r="M299" s="474"/>
      <c r="N299" s="474"/>
      <c r="O299" s="474"/>
      <c r="P299" s="474"/>
      <c r="Q299" s="474"/>
      <c r="R299" s="474"/>
      <c r="S299" s="497" t="s">
        <v>73</v>
      </c>
      <c r="T299" s="492" t="s">
        <v>73</v>
      </c>
      <c r="U299" s="492" t="s">
        <v>73</v>
      </c>
      <c r="V299" s="492" t="s">
        <v>73</v>
      </c>
      <c r="W299" s="492" t="s">
        <v>73</v>
      </c>
      <c r="X299" s="492" t="s">
        <v>73</v>
      </c>
      <c r="Y299" s="493" t="s">
        <v>73</v>
      </c>
      <c r="Z299" s="493" t="s">
        <v>73</v>
      </c>
      <c r="AA299" s="493" t="s">
        <v>73</v>
      </c>
      <c r="AB299" s="493" t="s">
        <v>73</v>
      </c>
      <c r="AC299" s="493" t="s">
        <v>73</v>
      </c>
    </row>
    <row r="300">
      <c r="A300" s="338">
        <v>292.0</v>
      </c>
      <c r="B300" s="338">
        <v>800292.0</v>
      </c>
      <c r="C300" s="339" t="s">
        <v>3514</v>
      </c>
      <c r="D300" s="340" t="s">
        <v>73</v>
      </c>
      <c r="E300" s="335">
        <v>75000.0</v>
      </c>
      <c r="F300" s="335">
        <v>75000.0</v>
      </c>
      <c r="G300" s="347">
        <f t="shared" si="4"/>
        <v>0</v>
      </c>
      <c r="H300" s="230" t="s">
        <v>3502</v>
      </c>
      <c r="I300" s="230" t="s">
        <v>3511</v>
      </c>
      <c r="J300" s="331" t="b">
        <v>0</v>
      </c>
      <c r="K300" s="331" t="b">
        <v>1</v>
      </c>
      <c r="L300" s="331" t="b">
        <v>1</v>
      </c>
      <c r="M300" s="331" t="b">
        <v>1</v>
      </c>
      <c r="N300" s="331" t="b">
        <v>1</v>
      </c>
      <c r="O300" s="331" t="b">
        <v>1</v>
      </c>
      <c r="P300" s="331" t="b">
        <v>0</v>
      </c>
      <c r="Q300" s="331" t="b">
        <v>1</v>
      </c>
      <c r="R300" s="331" t="b">
        <v>1</v>
      </c>
      <c r="S300" s="498" t="b">
        <v>0</v>
      </c>
      <c r="T300" s="495" t="b">
        <v>0</v>
      </c>
      <c r="U300" s="495" t="b">
        <v>0</v>
      </c>
      <c r="V300" s="495" t="b">
        <v>0</v>
      </c>
      <c r="W300" s="495" t="b">
        <v>0</v>
      </c>
      <c r="X300" s="495" t="b">
        <v>0</v>
      </c>
      <c r="Y300" s="496" t="b">
        <v>0</v>
      </c>
      <c r="Z300" s="496" t="b">
        <v>0</v>
      </c>
      <c r="AA300" s="496" t="b">
        <v>0</v>
      </c>
      <c r="AB300" s="496" t="b">
        <v>0</v>
      </c>
      <c r="AC300" s="496" t="b">
        <v>0</v>
      </c>
    </row>
    <row r="301">
      <c r="A301" s="128">
        <v>293.0</v>
      </c>
      <c r="B301" s="128">
        <v>800293.0</v>
      </c>
      <c r="C301" s="242" t="s">
        <v>2393</v>
      </c>
      <c r="D301" s="472" t="s">
        <v>73</v>
      </c>
      <c r="E301" s="469">
        <v>24000.0</v>
      </c>
      <c r="F301" s="470">
        <v>24000.0</v>
      </c>
      <c r="G301" s="470">
        <f t="shared" si="4"/>
        <v>0</v>
      </c>
      <c r="H301" s="228" t="s">
        <v>2394</v>
      </c>
      <c r="I301" s="228" t="s">
        <v>7556</v>
      </c>
      <c r="J301" s="432" t="b">
        <v>1</v>
      </c>
      <c r="K301" s="432" t="b">
        <v>1</v>
      </c>
      <c r="L301" s="432" t="b">
        <v>0</v>
      </c>
      <c r="M301" s="432" t="b">
        <v>1</v>
      </c>
      <c r="N301" s="432" t="b">
        <v>1</v>
      </c>
      <c r="O301" s="432" t="b">
        <v>0</v>
      </c>
      <c r="P301" s="432" t="b">
        <v>1</v>
      </c>
      <c r="Q301" s="432" t="b">
        <v>0</v>
      </c>
      <c r="R301" s="432" t="b">
        <v>0</v>
      </c>
      <c r="S301" s="497" t="b">
        <v>0</v>
      </c>
      <c r="T301" s="492" t="b">
        <v>0</v>
      </c>
      <c r="U301" s="492" t="b">
        <v>0</v>
      </c>
      <c r="V301" s="492" t="s">
        <v>73</v>
      </c>
      <c r="W301" s="492" t="s">
        <v>73</v>
      </c>
      <c r="X301" s="492" t="s">
        <v>73</v>
      </c>
      <c r="Y301" s="493" t="s">
        <v>73</v>
      </c>
      <c r="Z301" s="493" t="s">
        <v>73</v>
      </c>
      <c r="AA301" s="493" t="s">
        <v>73</v>
      </c>
      <c r="AB301" s="493" t="s">
        <v>73</v>
      </c>
      <c r="AC301" s="493" t="s">
        <v>73</v>
      </c>
    </row>
    <row r="302">
      <c r="A302" s="128">
        <v>294.0</v>
      </c>
      <c r="B302" s="128">
        <v>800294.0</v>
      </c>
      <c r="C302" s="242" t="s">
        <v>2463</v>
      </c>
      <c r="D302" s="472" t="s">
        <v>73</v>
      </c>
      <c r="E302" s="335">
        <v>75000.0</v>
      </c>
      <c r="F302" s="347">
        <v>75000.0</v>
      </c>
      <c r="G302" s="347">
        <f t="shared" si="4"/>
        <v>0</v>
      </c>
      <c r="H302" s="230" t="s">
        <v>900</v>
      </c>
      <c r="I302" s="230" t="s">
        <v>7552</v>
      </c>
      <c r="J302" s="331" t="b">
        <v>1</v>
      </c>
      <c r="K302" s="331" t="b">
        <v>1</v>
      </c>
      <c r="L302" s="331" t="b">
        <v>1</v>
      </c>
      <c r="M302" s="331" t="b">
        <v>1</v>
      </c>
      <c r="N302" s="331" t="b">
        <v>1</v>
      </c>
      <c r="O302" s="331" t="b">
        <v>1</v>
      </c>
      <c r="P302" s="331" t="b">
        <v>1</v>
      </c>
      <c r="Q302" s="331" t="b">
        <v>0</v>
      </c>
      <c r="R302" s="331" t="b">
        <v>0</v>
      </c>
      <c r="S302" s="498" t="b">
        <v>0</v>
      </c>
      <c r="T302" s="495" t="b">
        <v>0</v>
      </c>
      <c r="U302" s="495" t="b">
        <v>0</v>
      </c>
      <c r="V302" s="495" t="s">
        <v>73</v>
      </c>
      <c r="W302" s="495" t="s">
        <v>73</v>
      </c>
      <c r="X302" s="495" t="s">
        <v>73</v>
      </c>
      <c r="Y302" s="496" t="s">
        <v>73</v>
      </c>
      <c r="Z302" s="496" t="s">
        <v>73</v>
      </c>
      <c r="AA302" s="496" t="s">
        <v>73</v>
      </c>
      <c r="AB302" s="496" t="s">
        <v>73</v>
      </c>
      <c r="AC302" s="496" t="s">
        <v>73</v>
      </c>
    </row>
    <row r="303">
      <c r="A303" s="128">
        <v>295.0</v>
      </c>
      <c r="B303" s="128">
        <v>800295.0</v>
      </c>
      <c r="C303" s="242" t="s">
        <v>1774</v>
      </c>
      <c r="D303" s="472" t="s">
        <v>73</v>
      </c>
      <c r="E303" s="469">
        <v>27685.0</v>
      </c>
      <c r="F303" s="470">
        <v>27685.0</v>
      </c>
      <c r="G303" s="470">
        <f t="shared" si="4"/>
        <v>0</v>
      </c>
      <c r="H303" s="228" t="s">
        <v>929</v>
      </c>
      <c r="I303" s="228" t="s">
        <v>7560</v>
      </c>
      <c r="J303" s="432" t="b">
        <v>1</v>
      </c>
      <c r="K303" s="432" t="b">
        <v>1</v>
      </c>
      <c r="L303" s="432" t="b">
        <v>1</v>
      </c>
      <c r="M303" s="432" t="b">
        <v>1</v>
      </c>
      <c r="N303" s="432" t="b">
        <v>0</v>
      </c>
      <c r="O303" s="432" t="b">
        <v>0</v>
      </c>
      <c r="P303" s="432" t="b">
        <v>0</v>
      </c>
      <c r="Q303" s="432" t="b">
        <v>0</v>
      </c>
      <c r="R303" s="488" t="s">
        <v>73</v>
      </c>
      <c r="S303" s="497" t="s">
        <v>73</v>
      </c>
      <c r="T303" s="492" t="s">
        <v>73</v>
      </c>
      <c r="U303" s="492" t="s">
        <v>73</v>
      </c>
      <c r="V303" s="492" t="s">
        <v>73</v>
      </c>
      <c r="W303" s="492" t="s">
        <v>73</v>
      </c>
      <c r="X303" s="492" t="s">
        <v>73</v>
      </c>
      <c r="Y303" s="493" t="s">
        <v>73</v>
      </c>
      <c r="Z303" s="493" t="s">
        <v>73</v>
      </c>
      <c r="AA303" s="493" t="s">
        <v>73</v>
      </c>
      <c r="AB303" s="493" t="s">
        <v>73</v>
      </c>
      <c r="AC303" s="493" t="s">
        <v>73</v>
      </c>
    </row>
    <row r="304">
      <c r="A304" s="338">
        <v>296.0</v>
      </c>
      <c r="B304" s="338">
        <v>800296.0</v>
      </c>
      <c r="C304" s="339" t="s">
        <v>5705</v>
      </c>
      <c r="D304" s="312" t="s">
        <v>4642</v>
      </c>
      <c r="E304" s="335">
        <v>8000.0</v>
      </c>
      <c r="F304" s="347">
        <v>6667.0</v>
      </c>
      <c r="G304" s="347">
        <f t="shared" si="4"/>
        <v>1333</v>
      </c>
      <c r="H304" s="230" t="s">
        <v>5706</v>
      </c>
      <c r="I304" s="230" t="s">
        <v>3511</v>
      </c>
      <c r="J304" s="331" t="b">
        <v>0</v>
      </c>
      <c r="K304" s="331" t="b">
        <v>1</v>
      </c>
      <c r="L304" s="331" t="b">
        <v>0</v>
      </c>
      <c r="M304" s="331" t="b">
        <v>0</v>
      </c>
      <c r="N304" s="331" t="b">
        <v>0</v>
      </c>
      <c r="O304" s="331" t="b">
        <v>0</v>
      </c>
      <c r="P304" s="331" t="b">
        <v>0</v>
      </c>
      <c r="Q304" s="331" t="b">
        <v>1</v>
      </c>
      <c r="R304" s="331" t="b">
        <v>1</v>
      </c>
      <c r="S304" s="498" t="b">
        <v>1</v>
      </c>
      <c r="T304" s="495" t="b">
        <v>0</v>
      </c>
      <c r="U304" s="495" t="b">
        <v>0</v>
      </c>
      <c r="V304" s="495" t="b">
        <v>0</v>
      </c>
      <c r="W304" s="495" t="b">
        <v>0</v>
      </c>
      <c r="X304" s="495" t="b">
        <v>0</v>
      </c>
      <c r="Y304" s="496" t="b">
        <v>0</v>
      </c>
      <c r="Z304" s="496" t="b">
        <v>0</v>
      </c>
      <c r="AA304" s="496" t="b">
        <v>0</v>
      </c>
      <c r="AB304" s="496" t="b">
        <v>0</v>
      </c>
      <c r="AC304" s="496" t="b">
        <v>0</v>
      </c>
    </row>
    <row r="305">
      <c r="A305" s="338">
        <v>297.0</v>
      </c>
      <c r="B305" s="338">
        <v>800297.0</v>
      </c>
      <c r="C305" s="339" t="s">
        <v>4388</v>
      </c>
      <c r="D305" s="499" t="s">
        <v>73</v>
      </c>
      <c r="E305" s="469">
        <v>34620.0</v>
      </c>
      <c r="F305" s="469">
        <v>34620.0</v>
      </c>
      <c r="G305" s="470">
        <f t="shared" si="4"/>
        <v>0</v>
      </c>
      <c r="H305" s="228" t="s">
        <v>4389</v>
      </c>
      <c r="I305" s="228" t="s">
        <v>7546</v>
      </c>
      <c r="J305" s="432" t="b">
        <v>1</v>
      </c>
      <c r="K305" s="432" t="b">
        <v>1</v>
      </c>
      <c r="L305" s="432" t="b">
        <v>1</v>
      </c>
      <c r="M305" s="432" t="b">
        <v>1</v>
      </c>
      <c r="N305" s="432" t="b">
        <v>1</v>
      </c>
      <c r="O305" s="432" t="b">
        <v>1</v>
      </c>
      <c r="P305" s="432" t="b">
        <v>1</v>
      </c>
      <c r="Q305" s="432" t="b">
        <v>0</v>
      </c>
      <c r="R305" s="432" t="b">
        <v>1</v>
      </c>
      <c r="S305" s="497" t="b">
        <v>1</v>
      </c>
      <c r="T305" s="492" t="b">
        <v>1</v>
      </c>
      <c r="U305" s="492" t="b">
        <v>1</v>
      </c>
      <c r="V305" s="492" t="b">
        <v>1</v>
      </c>
      <c r="W305" s="492" t="b">
        <v>1</v>
      </c>
      <c r="X305" s="492" t="b">
        <v>0</v>
      </c>
      <c r="Y305" s="493" t="b">
        <v>0</v>
      </c>
      <c r="Z305" s="493" t="b">
        <v>0</v>
      </c>
      <c r="AA305" s="493" t="b">
        <v>0</v>
      </c>
      <c r="AB305" s="493" t="b">
        <v>0</v>
      </c>
      <c r="AC305" s="493" t="b">
        <v>0</v>
      </c>
    </row>
    <row r="306">
      <c r="A306" s="338">
        <v>298.0</v>
      </c>
      <c r="B306" s="338">
        <v>800298.0</v>
      </c>
      <c r="C306" s="339" t="s">
        <v>1461</v>
      </c>
      <c r="D306" s="340" t="s">
        <v>73</v>
      </c>
      <c r="E306" s="335">
        <v>19500.0</v>
      </c>
      <c r="F306" s="347">
        <v>19500.0</v>
      </c>
      <c r="G306" s="347">
        <f t="shared" si="4"/>
        <v>0</v>
      </c>
      <c r="H306" s="230" t="s">
        <v>763</v>
      </c>
      <c r="I306" s="230" t="s">
        <v>7548</v>
      </c>
      <c r="J306" s="331" t="b">
        <v>1</v>
      </c>
      <c r="K306" s="331" t="b">
        <v>1</v>
      </c>
      <c r="L306" s="331" t="b">
        <v>1</v>
      </c>
      <c r="M306" s="331" t="b">
        <v>1</v>
      </c>
      <c r="N306" s="331" t="b">
        <v>1</v>
      </c>
      <c r="O306" s="488" t="s">
        <v>73</v>
      </c>
      <c r="P306" s="474"/>
      <c r="Q306" s="474"/>
      <c r="R306" s="474"/>
      <c r="S306" s="498" t="s">
        <v>73</v>
      </c>
      <c r="T306" s="495" t="s">
        <v>73</v>
      </c>
      <c r="U306" s="495" t="s">
        <v>73</v>
      </c>
      <c r="V306" s="495" t="s">
        <v>73</v>
      </c>
      <c r="W306" s="495" t="s">
        <v>73</v>
      </c>
      <c r="X306" s="495" t="s">
        <v>73</v>
      </c>
      <c r="Y306" s="496" t="s">
        <v>73</v>
      </c>
      <c r="Z306" s="496" t="s">
        <v>73</v>
      </c>
      <c r="AA306" s="496" t="s">
        <v>73</v>
      </c>
      <c r="AB306" s="496" t="s">
        <v>73</v>
      </c>
      <c r="AC306" s="496" t="s">
        <v>73</v>
      </c>
    </row>
    <row r="307">
      <c r="A307" s="128">
        <v>299.0</v>
      </c>
      <c r="B307" s="128">
        <v>800299.0</v>
      </c>
      <c r="C307" s="242" t="s">
        <v>1685</v>
      </c>
      <c r="D307" s="472" t="s">
        <v>73</v>
      </c>
      <c r="E307" s="469">
        <v>21500.0</v>
      </c>
      <c r="F307" s="470">
        <v>21500.0</v>
      </c>
      <c r="G307" s="470">
        <f t="shared" si="4"/>
        <v>0</v>
      </c>
      <c r="H307" s="228" t="s">
        <v>650</v>
      </c>
      <c r="I307" s="228" t="s">
        <v>7558</v>
      </c>
      <c r="J307" s="432" t="b">
        <v>1</v>
      </c>
      <c r="K307" s="432" t="b">
        <v>1</v>
      </c>
      <c r="L307" s="432" t="b">
        <v>1</v>
      </c>
      <c r="M307" s="432" t="b">
        <v>1</v>
      </c>
      <c r="N307" s="432" t="b">
        <v>1</v>
      </c>
      <c r="O307" s="432" t="b">
        <v>1</v>
      </c>
      <c r="P307" s="432" t="b">
        <v>0</v>
      </c>
      <c r="Q307" s="432" t="b">
        <v>1</v>
      </c>
      <c r="R307" s="488" t="s">
        <v>73</v>
      </c>
      <c r="S307" s="497" t="s">
        <v>73</v>
      </c>
      <c r="T307" s="492" t="s">
        <v>73</v>
      </c>
      <c r="U307" s="492" t="s">
        <v>73</v>
      </c>
      <c r="V307" s="492" t="s">
        <v>73</v>
      </c>
      <c r="W307" s="492" t="s">
        <v>73</v>
      </c>
      <c r="X307" s="492" t="s">
        <v>73</v>
      </c>
      <c r="Y307" s="493" t="s">
        <v>73</v>
      </c>
      <c r="Z307" s="493" t="s">
        <v>73</v>
      </c>
      <c r="AA307" s="493" t="s">
        <v>73</v>
      </c>
      <c r="AB307" s="493" t="s">
        <v>73</v>
      </c>
      <c r="AC307" s="493" t="s">
        <v>73</v>
      </c>
    </row>
    <row r="308">
      <c r="A308" s="338">
        <v>300.0</v>
      </c>
      <c r="B308" s="338">
        <v>800300.0</v>
      </c>
      <c r="C308" s="339" t="s">
        <v>3257</v>
      </c>
      <c r="D308" s="472" t="s">
        <v>73</v>
      </c>
      <c r="E308" s="335">
        <v>6000.0</v>
      </c>
      <c r="F308" s="486">
        <v>6000.0</v>
      </c>
      <c r="G308" s="347">
        <f t="shared" si="4"/>
        <v>0</v>
      </c>
      <c r="H308" s="230" t="s">
        <v>3132</v>
      </c>
      <c r="I308" s="230" t="s">
        <v>7559</v>
      </c>
      <c r="J308" s="331" t="b">
        <v>1</v>
      </c>
      <c r="K308" s="331" t="b">
        <v>1</v>
      </c>
      <c r="L308" s="331" t="b">
        <v>1</v>
      </c>
      <c r="M308" s="331" t="b">
        <v>1</v>
      </c>
      <c r="N308" s="331" t="b">
        <v>1</v>
      </c>
      <c r="O308" s="331" t="b">
        <v>1</v>
      </c>
      <c r="P308" s="331" t="b">
        <v>1</v>
      </c>
      <c r="Q308" s="331" t="b">
        <v>1</v>
      </c>
      <c r="R308" s="331" t="b">
        <v>1</v>
      </c>
      <c r="S308" s="498" t="b">
        <v>1</v>
      </c>
      <c r="T308" s="495" t="b">
        <v>1</v>
      </c>
      <c r="U308" s="495" t="b">
        <v>1</v>
      </c>
      <c r="V308" s="495" t="b">
        <v>0</v>
      </c>
      <c r="W308" s="495" t="b">
        <v>0</v>
      </c>
      <c r="X308" s="495" t="b">
        <v>0</v>
      </c>
      <c r="Y308" s="496" t="b">
        <v>0</v>
      </c>
      <c r="Z308" s="496" t="b">
        <v>0</v>
      </c>
      <c r="AA308" s="496" t="b">
        <v>0</v>
      </c>
      <c r="AB308" s="496" t="b">
        <v>0</v>
      </c>
      <c r="AC308" s="474" t="s">
        <v>73</v>
      </c>
    </row>
    <row r="309">
      <c r="A309" s="128">
        <v>301.0</v>
      </c>
      <c r="B309" s="128">
        <v>800301.0</v>
      </c>
      <c r="C309" s="242" t="s">
        <v>1740</v>
      </c>
      <c r="D309" s="472" t="s">
        <v>73</v>
      </c>
      <c r="E309" s="469">
        <v>7000.0</v>
      </c>
      <c r="F309" s="470">
        <v>7000.0</v>
      </c>
      <c r="G309" s="470">
        <f t="shared" si="4"/>
        <v>0</v>
      </c>
      <c r="H309" s="228" t="s">
        <v>900</v>
      </c>
      <c r="I309" s="228" t="s">
        <v>7567</v>
      </c>
      <c r="J309" s="432" t="b">
        <v>1</v>
      </c>
      <c r="K309" s="432" t="b">
        <v>1</v>
      </c>
      <c r="L309" s="432" t="b">
        <v>1</v>
      </c>
      <c r="M309" s="432" t="b">
        <v>1</v>
      </c>
      <c r="N309" s="432" t="b">
        <v>1</v>
      </c>
      <c r="O309" s="432" t="b">
        <v>1</v>
      </c>
      <c r="P309" s="432" t="b">
        <v>0</v>
      </c>
      <c r="Q309" s="432" t="b">
        <v>0</v>
      </c>
      <c r="R309" s="474" t="s">
        <v>73</v>
      </c>
      <c r="S309" s="497" t="s">
        <v>73</v>
      </c>
      <c r="T309" s="492" t="s">
        <v>73</v>
      </c>
      <c r="U309" s="492" t="s">
        <v>73</v>
      </c>
      <c r="V309" s="492" t="s">
        <v>73</v>
      </c>
      <c r="W309" s="492" t="s">
        <v>73</v>
      </c>
      <c r="X309" s="492" t="s">
        <v>73</v>
      </c>
      <c r="Y309" s="493" t="s">
        <v>73</v>
      </c>
      <c r="Z309" s="493" t="s">
        <v>73</v>
      </c>
      <c r="AA309" s="493" t="s">
        <v>73</v>
      </c>
      <c r="AB309" s="493" t="s">
        <v>73</v>
      </c>
      <c r="AC309" s="493" t="s">
        <v>73</v>
      </c>
    </row>
    <row r="310">
      <c r="A310" s="338">
        <v>302.0</v>
      </c>
      <c r="B310" s="338">
        <v>800302.0</v>
      </c>
      <c r="C310" s="339" t="s">
        <v>482</v>
      </c>
      <c r="D310" s="472" t="s">
        <v>73</v>
      </c>
      <c r="E310" s="335">
        <v>8500.0</v>
      </c>
      <c r="F310" s="486">
        <v>8500.0</v>
      </c>
      <c r="G310" s="347">
        <f t="shared" si="4"/>
        <v>0</v>
      </c>
      <c r="H310" s="230" t="s">
        <v>478</v>
      </c>
      <c r="I310" s="230" t="s">
        <v>3511</v>
      </c>
      <c r="J310" s="331" t="b">
        <v>1</v>
      </c>
      <c r="K310" s="331" t="b">
        <v>1</v>
      </c>
      <c r="L310" s="331" t="b">
        <v>1</v>
      </c>
      <c r="M310" s="331" t="b">
        <v>1</v>
      </c>
      <c r="N310" s="331" t="b">
        <v>1</v>
      </c>
      <c r="O310" s="331" t="b">
        <v>1</v>
      </c>
      <c r="P310" s="331" t="b">
        <v>1</v>
      </c>
      <c r="Q310" s="331" t="b">
        <v>1</v>
      </c>
      <c r="R310" s="331" t="b">
        <v>1</v>
      </c>
      <c r="S310" s="498" t="b">
        <v>0</v>
      </c>
      <c r="T310" s="495" t="b">
        <v>1</v>
      </c>
      <c r="U310" s="495" t="b">
        <v>0</v>
      </c>
      <c r="V310" s="495" t="b">
        <v>0</v>
      </c>
      <c r="W310" s="495" t="b">
        <v>0</v>
      </c>
      <c r="X310" s="495" t="b">
        <v>0</v>
      </c>
      <c r="Y310" s="496" t="b">
        <v>0</v>
      </c>
      <c r="Z310" s="496" t="b">
        <v>0</v>
      </c>
      <c r="AA310" s="496" t="b">
        <v>0</v>
      </c>
      <c r="AB310" s="474" t="s">
        <v>73</v>
      </c>
      <c r="AC310" s="496" t="s">
        <v>73</v>
      </c>
    </row>
    <row r="311">
      <c r="A311" s="338">
        <v>303.0</v>
      </c>
      <c r="B311" s="338">
        <v>800303.0</v>
      </c>
      <c r="C311" s="339" t="s">
        <v>3246</v>
      </c>
      <c r="D311" s="340" t="s">
        <v>73</v>
      </c>
      <c r="E311" s="469">
        <v>34000.0</v>
      </c>
      <c r="F311" s="487">
        <v>34000.0</v>
      </c>
      <c r="G311" s="470">
        <f t="shared" si="4"/>
        <v>0</v>
      </c>
      <c r="H311" s="228" t="s">
        <v>455</v>
      </c>
      <c r="I311" s="228" t="s">
        <v>7549</v>
      </c>
      <c r="J311" s="432" t="b">
        <v>1</v>
      </c>
      <c r="K311" s="432" t="b">
        <v>0</v>
      </c>
      <c r="L311" s="432" t="b">
        <v>0</v>
      </c>
      <c r="M311" s="432" t="b">
        <v>0</v>
      </c>
      <c r="N311" s="432" t="b">
        <v>0</v>
      </c>
      <c r="O311" s="432" t="b">
        <v>1</v>
      </c>
      <c r="P311" s="432" t="b">
        <v>0</v>
      </c>
      <c r="Q311" s="432" t="b">
        <v>1</v>
      </c>
      <c r="R311" s="432" t="b">
        <v>0</v>
      </c>
      <c r="S311" s="497" t="b">
        <v>0</v>
      </c>
      <c r="T311" s="492" t="b">
        <v>0</v>
      </c>
      <c r="U311" s="492" t="b">
        <v>0</v>
      </c>
      <c r="V311" s="492" t="b">
        <v>0</v>
      </c>
      <c r="W311" s="492" t="b">
        <v>0</v>
      </c>
      <c r="X311" s="492" t="b">
        <v>0</v>
      </c>
      <c r="Y311" s="493" t="b">
        <v>0</v>
      </c>
      <c r="Z311" s="493" t="b">
        <v>0</v>
      </c>
      <c r="AA311" s="493" t="b">
        <v>0</v>
      </c>
      <c r="AB311" s="493" t="b">
        <v>0</v>
      </c>
      <c r="AC311" s="493" t="s">
        <v>73</v>
      </c>
    </row>
    <row r="312">
      <c r="A312" s="128">
        <v>304.0</v>
      </c>
      <c r="B312" s="128">
        <v>800304.0</v>
      </c>
      <c r="C312" s="242" t="s">
        <v>2025</v>
      </c>
      <c r="D312" s="472" t="s">
        <v>73</v>
      </c>
      <c r="E312" s="335">
        <v>104781.0</v>
      </c>
      <c r="F312" s="347">
        <v>104781.0</v>
      </c>
      <c r="G312" s="347">
        <f t="shared" si="4"/>
        <v>0</v>
      </c>
      <c r="H312" s="230" t="s">
        <v>2026</v>
      </c>
      <c r="I312" s="230" t="s">
        <v>7556</v>
      </c>
      <c r="J312" s="331" t="b">
        <v>1</v>
      </c>
      <c r="K312" s="331" t="b">
        <v>1</v>
      </c>
      <c r="L312" s="331" t="b">
        <v>1</v>
      </c>
      <c r="M312" s="331" t="b">
        <v>1</v>
      </c>
      <c r="N312" s="331" t="b">
        <v>1</v>
      </c>
      <c r="O312" s="331" t="b">
        <v>1</v>
      </c>
      <c r="P312" s="331" t="b">
        <v>0</v>
      </c>
      <c r="Q312" s="331" t="b">
        <v>0</v>
      </c>
      <c r="R312" s="331" t="b">
        <v>0</v>
      </c>
      <c r="S312" s="498" t="s">
        <v>73</v>
      </c>
      <c r="T312" s="495" t="s">
        <v>73</v>
      </c>
      <c r="U312" s="495" t="s">
        <v>73</v>
      </c>
      <c r="V312" s="495" t="s">
        <v>73</v>
      </c>
      <c r="W312" s="495" t="s">
        <v>73</v>
      </c>
      <c r="X312" s="495" t="s">
        <v>73</v>
      </c>
      <c r="Y312" s="496" t="s">
        <v>73</v>
      </c>
      <c r="Z312" s="496" t="s">
        <v>73</v>
      </c>
      <c r="AA312" s="496" t="s">
        <v>73</v>
      </c>
      <c r="AB312" s="496" t="s">
        <v>73</v>
      </c>
      <c r="AC312" s="496" t="s">
        <v>73</v>
      </c>
    </row>
    <row r="313">
      <c r="A313" s="128">
        <v>305.0</v>
      </c>
      <c r="B313" s="128">
        <v>800305.0</v>
      </c>
      <c r="C313" s="242" t="s">
        <v>2503</v>
      </c>
      <c r="D313" s="472" t="s">
        <v>73</v>
      </c>
      <c r="E313" s="469">
        <v>16143.0</v>
      </c>
      <c r="F313" s="470">
        <v>16143.0</v>
      </c>
      <c r="G313" s="470">
        <f t="shared" si="4"/>
        <v>0</v>
      </c>
      <c r="H313" s="228" t="s">
        <v>2504</v>
      </c>
      <c r="I313" s="228" t="s">
        <v>7548</v>
      </c>
      <c r="J313" s="432" t="b">
        <v>1</v>
      </c>
      <c r="K313" s="432" t="b">
        <v>1</v>
      </c>
      <c r="L313" s="432" t="b">
        <v>1</v>
      </c>
      <c r="M313" s="432" t="b">
        <v>0</v>
      </c>
      <c r="N313" s="432" t="b">
        <v>1</v>
      </c>
      <c r="O313" s="432" t="b">
        <v>0</v>
      </c>
      <c r="P313" s="432" t="b">
        <v>0</v>
      </c>
      <c r="Q313" s="432" t="b">
        <v>0</v>
      </c>
      <c r="R313" s="432" t="b">
        <v>0</v>
      </c>
      <c r="S313" s="497" t="b">
        <v>0</v>
      </c>
      <c r="T313" s="492" t="b">
        <v>0</v>
      </c>
      <c r="U313" s="492" t="b">
        <v>0</v>
      </c>
      <c r="V313" s="492" t="b">
        <v>0</v>
      </c>
      <c r="W313" s="492" t="s">
        <v>73</v>
      </c>
      <c r="X313" s="492" t="s">
        <v>73</v>
      </c>
      <c r="Y313" s="493" t="s">
        <v>73</v>
      </c>
      <c r="Z313" s="493" t="s">
        <v>73</v>
      </c>
      <c r="AA313" s="493" t="s">
        <v>73</v>
      </c>
      <c r="AB313" s="493" t="s">
        <v>73</v>
      </c>
      <c r="AC313" s="493" t="s">
        <v>73</v>
      </c>
    </row>
    <row r="314">
      <c r="A314" s="128">
        <v>306.0</v>
      </c>
      <c r="B314" s="128">
        <v>800306.0</v>
      </c>
      <c r="C314" s="242" t="s">
        <v>1764</v>
      </c>
      <c r="D314" s="340" t="s">
        <v>73</v>
      </c>
      <c r="E314" s="335">
        <v>8000.0</v>
      </c>
      <c r="F314" s="347">
        <v>8000.0</v>
      </c>
      <c r="G314" s="347">
        <f t="shared" si="4"/>
        <v>0</v>
      </c>
      <c r="H314" s="230" t="s">
        <v>1765</v>
      </c>
      <c r="I314" s="230" t="s">
        <v>7548</v>
      </c>
      <c r="J314" s="331" t="b">
        <v>1</v>
      </c>
      <c r="K314" s="331" t="b">
        <v>1</v>
      </c>
      <c r="L314" s="331" t="b">
        <v>1</v>
      </c>
      <c r="M314" s="331" t="b">
        <v>1</v>
      </c>
      <c r="N314" s="331" t="b">
        <v>1</v>
      </c>
      <c r="O314" s="331" t="b">
        <v>1</v>
      </c>
      <c r="P314" s="331" t="b">
        <v>1</v>
      </c>
      <c r="Q314" s="331" t="b">
        <v>0</v>
      </c>
      <c r="R314" s="488" t="s">
        <v>73</v>
      </c>
      <c r="S314" s="498" t="s">
        <v>73</v>
      </c>
      <c r="T314" s="495" t="s">
        <v>73</v>
      </c>
      <c r="U314" s="495" t="s">
        <v>73</v>
      </c>
      <c r="V314" s="495" t="s">
        <v>73</v>
      </c>
      <c r="W314" s="495" t="s">
        <v>73</v>
      </c>
      <c r="X314" s="495" t="s">
        <v>73</v>
      </c>
      <c r="Y314" s="496" t="s">
        <v>73</v>
      </c>
      <c r="Z314" s="496" t="s">
        <v>73</v>
      </c>
      <c r="AA314" s="496" t="s">
        <v>73</v>
      </c>
      <c r="AB314" s="496" t="s">
        <v>73</v>
      </c>
      <c r="AC314" s="496" t="s">
        <v>73</v>
      </c>
    </row>
    <row r="315">
      <c r="A315" s="338">
        <v>307.0</v>
      </c>
      <c r="B315" s="338">
        <v>800307.0</v>
      </c>
      <c r="C315" s="339" t="s">
        <v>1574</v>
      </c>
      <c r="D315" s="340" t="s">
        <v>73</v>
      </c>
      <c r="E315" s="469">
        <v>48500.0</v>
      </c>
      <c r="F315" s="470">
        <v>48500.0</v>
      </c>
      <c r="G315" s="470">
        <f t="shared" si="4"/>
        <v>0</v>
      </c>
      <c r="H315" s="228" t="s">
        <v>1575</v>
      </c>
      <c r="I315" s="228" t="s">
        <v>7552</v>
      </c>
      <c r="J315" s="432" t="b">
        <v>1</v>
      </c>
      <c r="K315" s="432" t="b">
        <v>1</v>
      </c>
      <c r="L315" s="432" t="b">
        <v>1</v>
      </c>
      <c r="M315" s="432" t="b">
        <v>1</v>
      </c>
      <c r="N315" s="432" t="b">
        <v>1</v>
      </c>
      <c r="O315" s="432" t="b">
        <v>0</v>
      </c>
      <c r="P315" s="488" t="s">
        <v>73</v>
      </c>
      <c r="Q315" s="474"/>
      <c r="R315" s="474"/>
      <c r="S315" s="497" t="s">
        <v>73</v>
      </c>
      <c r="T315" s="492" t="s">
        <v>73</v>
      </c>
      <c r="U315" s="492" t="s">
        <v>73</v>
      </c>
      <c r="V315" s="492" t="s">
        <v>73</v>
      </c>
      <c r="W315" s="492" t="s">
        <v>73</v>
      </c>
      <c r="X315" s="492" t="s">
        <v>73</v>
      </c>
      <c r="Y315" s="493" t="s">
        <v>73</v>
      </c>
      <c r="Z315" s="493" t="s">
        <v>73</v>
      </c>
      <c r="AA315" s="493" t="s">
        <v>73</v>
      </c>
      <c r="AB315" s="493" t="s">
        <v>73</v>
      </c>
      <c r="AC315" s="493" t="s">
        <v>73</v>
      </c>
    </row>
    <row r="316">
      <c r="A316" s="338">
        <v>308.0</v>
      </c>
      <c r="B316" s="338">
        <v>800308.0</v>
      </c>
      <c r="C316" s="339" t="s">
        <v>3478</v>
      </c>
      <c r="D316" s="340" t="s">
        <v>73</v>
      </c>
      <c r="E316" s="335">
        <v>112200.0</v>
      </c>
      <c r="F316" s="335">
        <v>112200.0</v>
      </c>
      <c r="G316" s="347">
        <f t="shared" si="4"/>
        <v>0</v>
      </c>
      <c r="H316" s="230" t="s">
        <v>3261</v>
      </c>
      <c r="I316" s="230" t="s">
        <v>3511</v>
      </c>
      <c r="J316" s="331" t="b">
        <v>1</v>
      </c>
      <c r="K316" s="331" t="b">
        <v>1</v>
      </c>
      <c r="L316" s="331" t="b">
        <v>1</v>
      </c>
      <c r="M316" s="331" t="b">
        <v>0</v>
      </c>
      <c r="N316" s="331" t="b">
        <v>1</v>
      </c>
      <c r="O316" s="331" t="b">
        <v>1</v>
      </c>
      <c r="P316" s="331" t="b">
        <v>0</v>
      </c>
      <c r="Q316" s="331" t="b">
        <v>0</v>
      </c>
      <c r="R316" s="331" t="b">
        <v>0</v>
      </c>
      <c r="S316" s="498" t="b">
        <v>0</v>
      </c>
      <c r="T316" s="495" t="b">
        <v>0</v>
      </c>
      <c r="U316" s="495" t="b">
        <v>0</v>
      </c>
      <c r="V316" s="495" t="b">
        <v>0</v>
      </c>
      <c r="W316" s="495" t="b">
        <v>0</v>
      </c>
      <c r="X316" s="495" t="b">
        <v>0</v>
      </c>
      <c r="Y316" s="496" t="b">
        <v>0</v>
      </c>
      <c r="Z316" s="496" t="b">
        <v>0</v>
      </c>
      <c r="AA316" s="496" t="b">
        <v>0</v>
      </c>
      <c r="AB316" s="496" t="b">
        <v>0</v>
      </c>
      <c r="AC316" s="496" t="b">
        <v>0</v>
      </c>
    </row>
    <row r="317">
      <c r="A317" s="141">
        <v>309.0</v>
      </c>
      <c r="B317" s="141">
        <v>800309.0</v>
      </c>
      <c r="C317" s="205" t="s">
        <v>863</v>
      </c>
      <c r="D317" s="340" t="s">
        <v>73</v>
      </c>
      <c r="E317" s="469">
        <v>18000.0</v>
      </c>
      <c r="F317" s="470">
        <v>18000.0</v>
      </c>
      <c r="G317" s="470">
        <f t="shared" si="4"/>
        <v>0</v>
      </c>
      <c r="H317" s="228" t="s">
        <v>864</v>
      </c>
      <c r="I317" s="228" t="s">
        <v>7557</v>
      </c>
      <c r="J317" s="432" t="b">
        <v>1</v>
      </c>
      <c r="K317" s="432" t="b">
        <v>1</v>
      </c>
      <c r="L317" s="488" t="s">
        <v>73</v>
      </c>
      <c r="M317" s="474"/>
      <c r="N317" s="474"/>
      <c r="O317" s="474"/>
      <c r="P317" s="474"/>
      <c r="Q317" s="474"/>
      <c r="R317" s="474"/>
      <c r="S317" s="497" t="s">
        <v>73</v>
      </c>
      <c r="T317" s="492" t="s">
        <v>73</v>
      </c>
      <c r="U317" s="492" t="s">
        <v>73</v>
      </c>
      <c r="V317" s="492" t="s">
        <v>73</v>
      </c>
      <c r="W317" s="492" t="s">
        <v>73</v>
      </c>
      <c r="X317" s="492" t="s">
        <v>73</v>
      </c>
      <c r="Y317" s="493" t="s">
        <v>73</v>
      </c>
      <c r="Z317" s="493" t="s">
        <v>73</v>
      </c>
      <c r="AA317" s="493" t="s">
        <v>73</v>
      </c>
      <c r="AB317" s="493" t="s">
        <v>73</v>
      </c>
      <c r="AC317" s="493" t="s">
        <v>73</v>
      </c>
    </row>
    <row r="318">
      <c r="A318" s="128">
        <v>310.0</v>
      </c>
      <c r="B318" s="128">
        <v>800310.0</v>
      </c>
      <c r="C318" s="242" t="s">
        <v>1813</v>
      </c>
      <c r="D318" s="340" t="s">
        <v>73</v>
      </c>
      <c r="E318" s="335">
        <v>34200.0</v>
      </c>
      <c r="F318" s="347">
        <v>34200.0</v>
      </c>
      <c r="G318" s="347">
        <f t="shared" si="4"/>
        <v>0</v>
      </c>
      <c r="H318" s="230" t="s">
        <v>1814</v>
      </c>
      <c r="I318" s="230" t="s">
        <v>7550</v>
      </c>
      <c r="J318" s="331" t="b">
        <v>1</v>
      </c>
      <c r="K318" s="331" t="b">
        <v>1</v>
      </c>
      <c r="L318" s="331" t="b">
        <v>1</v>
      </c>
      <c r="M318" s="331" t="b">
        <v>1</v>
      </c>
      <c r="N318" s="331" t="b">
        <v>1</v>
      </c>
      <c r="O318" s="331" t="b">
        <v>1</v>
      </c>
      <c r="P318" s="331" t="b">
        <v>1</v>
      </c>
      <c r="Q318" s="331" t="b">
        <v>1</v>
      </c>
      <c r="R318" s="488" t="s">
        <v>73</v>
      </c>
      <c r="S318" s="498" t="s">
        <v>73</v>
      </c>
      <c r="T318" s="495" t="s">
        <v>73</v>
      </c>
      <c r="U318" s="495" t="s">
        <v>73</v>
      </c>
      <c r="V318" s="495" t="s">
        <v>73</v>
      </c>
      <c r="W318" s="495" t="s">
        <v>73</v>
      </c>
      <c r="X318" s="495" t="s">
        <v>73</v>
      </c>
      <c r="Y318" s="496" t="s">
        <v>73</v>
      </c>
      <c r="Z318" s="496" t="s">
        <v>73</v>
      </c>
      <c r="AA318" s="496" t="s">
        <v>73</v>
      </c>
      <c r="AB318" s="496" t="s">
        <v>73</v>
      </c>
      <c r="AC318" s="496" t="s">
        <v>73</v>
      </c>
    </row>
    <row r="319">
      <c r="A319" s="475">
        <v>311.0</v>
      </c>
      <c r="B319" s="475">
        <v>800311.0</v>
      </c>
      <c r="C319" s="476" t="s">
        <v>2847</v>
      </c>
      <c r="D319" s="477" t="s">
        <v>73</v>
      </c>
      <c r="E319" s="469">
        <v>134538.0</v>
      </c>
      <c r="F319" s="469">
        <v>134538.0</v>
      </c>
      <c r="G319" s="470">
        <f t="shared" si="4"/>
        <v>0</v>
      </c>
      <c r="H319" s="228" t="s">
        <v>1814</v>
      </c>
      <c r="I319" s="228" t="s">
        <v>7547</v>
      </c>
      <c r="J319" s="432" t="b">
        <v>1</v>
      </c>
      <c r="K319" s="432" t="b">
        <v>1</v>
      </c>
      <c r="L319" s="432" t="b">
        <v>1</v>
      </c>
      <c r="M319" s="432" t="b">
        <v>1</v>
      </c>
      <c r="N319" s="432" t="b">
        <v>1</v>
      </c>
      <c r="O319" s="432" t="b">
        <v>1</v>
      </c>
      <c r="P319" s="432" t="b">
        <v>1</v>
      </c>
      <c r="Q319" s="432" t="b">
        <v>1</v>
      </c>
      <c r="R319" s="432" t="b">
        <v>1</v>
      </c>
      <c r="S319" s="497" t="b">
        <v>1</v>
      </c>
      <c r="T319" s="492" t="b">
        <v>1</v>
      </c>
      <c r="U319" s="492" t="b">
        <v>1</v>
      </c>
      <c r="V319" s="492" t="b">
        <v>0</v>
      </c>
      <c r="W319" s="492" t="b">
        <v>0</v>
      </c>
      <c r="X319" s="492" t="b">
        <v>0</v>
      </c>
      <c r="Y319" s="493" t="s">
        <v>73</v>
      </c>
      <c r="Z319" s="493" t="s">
        <v>73</v>
      </c>
      <c r="AA319" s="493" t="s">
        <v>73</v>
      </c>
      <c r="AB319" s="493" t="s">
        <v>73</v>
      </c>
      <c r="AC319" s="493" t="s">
        <v>73</v>
      </c>
    </row>
    <row r="320">
      <c r="A320" s="141">
        <v>312.0</v>
      </c>
      <c r="B320" s="141">
        <v>800312.0</v>
      </c>
      <c r="C320" s="205" t="s">
        <v>2314</v>
      </c>
      <c r="D320" s="340" t="s">
        <v>73</v>
      </c>
      <c r="E320" s="335">
        <v>7600.0</v>
      </c>
      <c r="F320" s="347">
        <v>7600.0</v>
      </c>
      <c r="G320" s="347">
        <f t="shared" si="4"/>
        <v>0</v>
      </c>
      <c r="H320" s="230" t="s">
        <v>1003</v>
      </c>
      <c r="I320" s="230" t="s">
        <v>7567</v>
      </c>
      <c r="J320" s="331" t="b">
        <v>1</v>
      </c>
      <c r="K320" s="331" t="b">
        <v>1</v>
      </c>
      <c r="L320" s="331" t="b">
        <v>1</v>
      </c>
      <c r="M320" s="488" t="s">
        <v>73</v>
      </c>
      <c r="N320" s="474"/>
      <c r="O320" s="474"/>
      <c r="P320" s="474"/>
      <c r="Q320" s="474"/>
      <c r="R320" s="474"/>
      <c r="S320" s="498" t="s">
        <v>73</v>
      </c>
      <c r="T320" s="495" t="s">
        <v>73</v>
      </c>
      <c r="U320" s="495" t="s">
        <v>73</v>
      </c>
      <c r="V320" s="495" t="s">
        <v>73</v>
      </c>
      <c r="W320" s="495" t="s">
        <v>73</v>
      </c>
      <c r="X320" s="495" t="s">
        <v>73</v>
      </c>
      <c r="Y320" s="496" t="s">
        <v>73</v>
      </c>
      <c r="Z320" s="496" t="s">
        <v>73</v>
      </c>
      <c r="AA320" s="496" t="s">
        <v>73</v>
      </c>
      <c r="AB320" s="496" t="s">
        <v>73</v>
      </c>
      <c r="AC320" s="496" t="s">
        <v>73</v>
      </c>
    </row>
    <row r="321">
      <c r="A321" s="141">
        <v>313.0</v>
      </c>
      <c r="B321" s="141">
        <v>800313.0</v>
      </c>
      <c r="C321" s="205" t="s">
        <v>1002</v>
      </c>
      <c r="D321" s="340" t="s">
        <v>73</v>
      </c>
      <c r="E321" s="469">
        <v>33000.0</v>
      </c>
      <c r="F321" s="470">
        <v>33000.0</v>
      </c>
      <c r="G321" s="470">
        <f t="shared" si="4"/>
        <v>0</v>
      </c>
      <c r="H321" s="228" t="s">
        <v>1003</v>
      </c>
      <c r="I321" s="228" t="s">
        <v>7552</v>
      </c>
      <c r="J321" s="432" t="b">
        <v>1</v>
      </c>
      <c r="K321" s="432" t="b">
        <v>1</v>
      </c>
      <c r="L321" s="432" t="b">
        <v>1</v>
      </c>
      <c r="M321" s="488" t="s">
        <v>73</v>
      </c>
      <c r="N321" s="474"/>
      <c r="O321" s="474"/>
      <c r="P321" s="474"/>
      <c r="Q321" s="474"/>
      <c r="R321" s="474"/>
      <c r="S321" s="497" t="s">
        <v>73</v>
      </c>
      <c r="T321" s="492" t="s">
        <v>73</v>
      </c>
      <c r="U321" s="492" t="s">
        <v>73</v>
      </c>
      <c r="V321" s="492" t="s">
        <v>73</v>
      </c>
      <c r="W321" s="492" t="s">
        <v>73</v>
      </c>
      <c r="X321" s="492" t="s">
        <v>73</v>
      </c>
      <c r="Y321" s="493" t="s">
        <v>73</v>
      </c>
      <c r="Z321" s="493" t="s">
        <v>73</v>
      </c>
      <c r="AA321" s="493" t="s">
        <v>73</v>
      </c>
      <c r="AB321" s="493" t="s">
        <v>73</v>
      </c>
      <c r="AC321" s="493" t="s">
        <v>73</v>
      </c>
    </row>
    <row r="322">
      <c r="A322" s="128">
        <v>314.0</v>
      </c>
      <c r="B322" s="128">
        <v>800314.0</v>
      </c>
      <c r="C322" s="242" t="s">
        <v>1894</v>
      </c>
      <c r="D322" s="340" t="s">
        <v>73</v>
      </c>
      <c r="E322" s="335">
        <v>104500.0</v>
      </c>
      <c r="F322" s="347">
        <v>104500.0</v>
      </c>
      <c r="G322" s="347">
        <f t="shared" si="4"/>
        <v>0</v>
      </c>
      <c r="H322" s="230" t="s">
        <v>1895</v>
      </c>
      <c r="I322" s="230" t="s">
        <v>7563</v>
      </c>
      <c r="J322" s="331" t="b">
        <v>1</v>
      </c>
      <c r="K322" s="331" t="b">
        <v>1</v>
      </c>
      <c r="L322" s="331" t="b">
        <v>1</v>
      </c>
      <c r="M322" s="331" t="b">
        <v>1</v>
      </c>
      <c r="N322" s="331" t="b">
        <v>1</v>
      </c>
      <c r="O322" s="331" t="b">
        <v>1</v>
      </c>
      <c r="P322" s="331" t="b">
        <v>1</v>
      </c>
      <c r="Q322" s="331" t="b">
        <v>0</v>
      </c>
      <c r="R322" s="488" t="s">
        <v>73</v>
      </c>
      <c r="S322" s="498" t="s">
        <v>73</v>
      </c>
      <c r="T322" s="495" t="s">
        <v>73</v>
      </c>
      <c r="U322" s="495" t="s">
        <v>73</v>
      </c>
      <c r="V322" s="495" t="s">
        <v>73</v>
      </c>
      <c r="W322" s="495" t="s">
        <v>73</v>
      </c>
      <c r="X322" s="495" t="s">
        <v>73</v>
      </c>
      <c r="Y322" s="496" t="s">
        <v>73</v>
      </c>
      <c r="Z322" s="496" t="s">
        <v>73</v>
      </c>
      <c r="AA322" s="496" t="s">
        <v>73</v>
      </c>
      <c r="AB322" s="496" t="s">
        <v>73</v>
      </c>
      <c r="AC322" s="496" t="s">
        <v>73</v>
      </c>
    </row>
    <row r="323">
      <c r="A323" s="338">
        <v>315.0</v>
      </c>
      <c r="B323" s="338">
        <v>800315.0</v>
      </c>
      <c r="C323" s="339" t="s">
        <v>5707</v>
      </c>
      <c r="D323" s="312" t="s">
        <v>4642</v>
      </c>
      <c r="E323" s="469">
        <v>9620.0</v>
      </c>
      <c r="F323" s="470">
        <v>8551.0</v>
      </c>
      <c r="G323" s="470">
        <f t="shared" si="4"/>
        <v>1069</v>
      </c>
      <c r="H323" s="228" t="s">
        <v>5637</v>
      </c>
      <c r="I323" s="228" t="s">
        <v>7559</v>
      </c>
      <c r="J323" s="432" t="b">
        <v>1</v>
      </c>
      <c r="K323" s="432" t="b">
        <v>1</v>
      </c>
      <c r="L323" s="432" t="b">
        <v>1</v>
      </c>
      <c r="M323" s="432" t="b">
        <v>1</v>
      </c>
      <c r="N323" s="432" t="b">
        <v>1</v>
      </c>
      <c r="O323" s="432" t="b">
        <v>1</v>
      </c>
      <c r="P323" s="432" t="b">
        <v>1</v>
      </c>
      <c r="Q323" s="432" t="b">
        <v>0</v>
      </c>
      <c r="R323" s="432" t="b">
        <v>0</v>
      </c>
      <c r="S323" s="497" t="b">
        <v>0</v>
      </c>
      <c r="T323" s="492" t="b">
        <v>0</v>
      </c>
      <c r="U323" s="492" t="b">
        <v>0</v>
      </c>
      <c r="V323" s="492" t="b">
        <v>0</v>
      </c>
      <c r="W323" s="492" t="b">
        <v>0</v>
      </c>
      <c r="X323" s="492" t="b">
        <v>0</v>
      </c>
      <c r="Y323" s="493" t="b">
        <v>0</v>
      </c>
      <c r="Z323" s="493" t="b">
        <v>0</v>
      </c>
      <c r="AA323" s="493" t="b">
        <v>0</v>
      </c>
      <c r="AB323" s="493" t="b">
        <v>0</v>
      </c>
      <c r="AC323" s="493" t="b">
        <v>0</v>
      </c>
    </row>
    <row r="324">
      <c r="A324" s="338">
        <v>316.0</v>
      </c>
      <c r="B324" s="338">
        <v>800316.0</v>
      </c>
      <c r="C324" s="339" t="s">
        <v>2541</v>
      </c>
      <c r="D324" s="340" t="s">
        <v>73</v>
      </c>
      <c r="E324" s="335">
        <v>45000.0</v>
      </c>
      <c r="F324" s="347">
        <v>45000.0</v>
      </c>
      <c r="G324" s="347">
        <f t="shared" si="4"/>
        <v>0</v>
      </c>
      <c r="H324" s="230" t="s">
        <v>838</v>
      </c>
      <c r="I324" s="230" t="s">
        <v>7549</v>
      </c>
      <c r="J324" s="331" t="b">
        <v>0</v>
      </c>
      <c r="K324" s="331" t="b">
        <v>0</v>
      </c>
      <c r="L324" s="331" t="b">
        <v>0</v>
      </c>
      <c r="M324" s="331" t="b">
        <v>0</v>
      </c>
      <c r="N324" s="331" t="b">
        <v>0</v>
      </c>
      <c r="O324" s="331" t="b">
        <v>0</v>
      </c>
      <c r="P324" s="331" t="b">
        <v>1</v>
      </c>
      <c r="Q324" s="331" t="b">
        <v>1</v>
      </c>
      <c r="R324" s="331" t="b">
        <v>0</v>
      </c>
      <c r="S324" s="498" t="b">
        <v>0</v>
      </c>
      <c r="T324" s="495" t="b">
        <v>0</v>
      </c>
      <c r="U324" s="495" t="b">
        <v>0</v>
      </c>
      <c r="V324" s="495" t="b">
        <v>0</v>
      </c>
      <c r="W324" s="495" t="s">
        <v>73</v>
      </c>
      <c r="X324" s="495" t="s">
        <v>73</v>
      </c>
      <c r="Y324" s="496" t="s">
        <v>73</v>
      </c>
      <c r="Z324" s="496" t="s">
        <v>73</v>
      </c>
      <c r="AA324" s="496" t="s">
        <v>73</v>
      </c>
      <c r="AB324" s="496" t="s">
        <v>73</v>
      </c>
      <c r="AC324" s="496" t="s">
        <v>73</v>
      </c>
    </row>
    <row r="325">
      <c r="A325" s="338">
        <v>317.0</v>
      </c>
      <c r="B325" s="338">
        <v>800317.0</v>
      </c>
      <c r="C325" s="339" t="s">
        <v>2951</v>
      </c>
      <c r="D325" s="340" t="s">
        <v>73</v>
      </c>
      <c r="E325" s="469">
        <v>7400.0</v>
      </c>
      <c r="F325" s="469">
        <v>7400.0</v>
      </c>
      <c r="G325" s="470">
        <f t="shared" si="4"/>
        <v>0</v>
      </c>
      <c r="H325" s="228" t="s">
        <v>2952</v>
      </c>
      <c r="I325" s="228" t="s">
        <v>7548</v>
      </c>
      <c r="J325" s="432" t="b">
        <v>1</v>
      </c>
      <c r="K325" s="432" t="b">
        <v>1</v>
      </c>
      <c r="L325" s="432" t="b">
        <v>1</v>
      </c>
      <c r="M325" s="432" t="b">
        <v>1</v>
      </c>
      <c r="N325" s="432" t="b">
        <v>1</v>
      </c>
      <c r="O325" s="432" t="b">
        <v>1</v>
      </c>
      <c r="P325" s="432" t="b">
        <v>0</v>
      </c>
      <c r="Q325" s="432" t="b">
        <v>0</v>
      </c>
      <c r="R325" s="432" t="b">
        <v>0</v>
      </c>
      <c r="S325" s="497" t="b">
        <v>0</v>
      </c>
      <c r="T325" s="492" t="b">
        <v>0</v>
      </c>
      <c r="U325" s="492" t="b">
        <v>0</v>
      </c>
      <c r="V325" s="492" t="b">
        <v>0</v>
      </c>
      <c r="W325" s="492" t="b">
        <v>0</v>
      </c>
      <c r="X325" s="492" t="b">
        <v>0</v>
      </c>
      <c r="Y325" s="488" t="b">
        <v>0</v>
      </c>
      <c r="Z325" s="493" t="s">
        <v>73</v>
      </c>
      <c r="AA325" s="493" t="s">
        <v>73</v>
      </c>
      <c r="AB325" s="493" t="s">
        <v>73</v>
      </c>
      <c r="AC325" s="493" t="s">
        <v>73</v>
      </c>
    </row>
    <row r="326">
      <c r="A326" s="128">
        <v>318.0</v>
      </c>
      <c r="B326" s="128">
        <v>800318.0</v>
      </c>
      <c r="C326" s="242" t="s">
        <v>1851</v>
      </c>
      <c r="D326" s="340" t="s">
        <v>73</v>
      </c>
      <c r="E326" s="335">
        <v>49500.0</v>
      </c>
      <c r="F326" s="347">
        <v>49500.0</v>
      </c>
      <c r="G326" s="347">
        <f t="shared" si="4"/>
        <v>0</v>
      </c>
      <c r="H326" s="230" t="s">
        <v>1852</v>
      </c>
      <c r="I326" s="230" t="s">
        <v>7560</v>
      </c>
      <c r="J326" s="331" t="b">
        <v>1</v>
      </c>
      <c r="K326" s="331" t="b">
        <v>1</v>
      </c>
      <c r="L326" s="331" t="b">
        <v>1</v>
      </c>
      <c r="M326" s="331" t="b">
        <v>1</v>
      </c>
      <c r="N326" s="331" t="b">
        <v>1</v>
      </c>
      <c r="O326" s="331" t="b">
        <v>1</v>
      </c>
      <c r="P326" s="331" t="b">
        <v>1</v>
      </c>
      <c r="Q326" s="331" t="b">
        <v>1</v>
      </c>
      <c r="R326" s="488" t="s">
        <v>73</v>
      </c>
      <c r="S326" s="498" t="s">
        <v>73</v>
      </c>
      <c r="T326" s="495" t="s">
        <v>73</v>
      </c>
      <c r="U326" s="495" t="s">
        <v>73</v>
      </c>
      <c r="V326" s="495" t="s">
        <v>73</v>
      </c>
      <c r="W326" s="495" t="s">
        <v>73</v>
      </c>
      <c r="X326" s="495" t="s">
        <v>73</v>
      </c>
      <c r="Y326" s="496" t="s">
        <v>73</v>
      </c>
      <c r="Z326" s="496" t="s">
        <v>73</v>
      </c>
      <c r="AA326" s="496" t="s">
        <v>73</v>
      </c>
      <c r="AB326" s="496" t="s">
        <v>73</v>
      </c>
      <c r="AC326" s="496" t="s">
        <v>73</v>
      </c>
    </row>
    <row r="327">
      <c r="A327" s="338">
        <v>319.0</v>
      </c>
      <c r="B327" s="338">
        <v>800319.0</v>
      </c>
      <c r="C327" s="339" t="s">
        <v>1561</v>
      </c>
      <c r="D327" s="340" t="s">
        <v>73</v>
      </c>
      <c r="E327" s="469">
        <v>34140.0</v>
      </c>
      <c r="F327" s="470">
        <v>34140.0</v>
      </c>
      <c r="G327" s="470">
        <f t="shared" si="4"/>
        <v>0</v>
      </c>
      <c r="H327" s="228" t="s">
        <v>665</v>
      </c>
      <c r="I327" s="228" t="s">
        <v>7547</v>
      </c>
      <c r="J327" s="432" t="b">
        <v>1</v>
      </c>
      <c r="K327" s="432" t="b">
        <v>1</v>
      </c>
      <c r="L327" s="432" t="b">
        <v>1</v>
      </c>
      <c r="M327" s="432" t="b">
        <v>1</v>
      </c>
      <c r="N327" s="432" t="b">
        <v>1</v>
      </c>
      <c r="O327" s="432" t="b">
        <v>1</v>
      </c>
      <c r="P327" s="488" t="s">
        <v>73</v>
      </c>
      <c r="Q327" s="474"/>
      <c r="R327" s="474"/>
      <c r="S327" s="497" t="s">
        <v>73</v>
      </c>
      <c r="T327" s="492" t="s">
        <v>73</v>
      </c>
      <c r="U327" s="492" t="s">
        <v>73</v>
      </c>
      <c r="V327" s="492" t="s">
        <v>73</v>
      </c>
      <c r="W327" s="492" t="s">
        <v>73</v>
      </c>
      <c r="X327" s="492" t="s">
        <v>73</v>
      </c>
      <c r="Y327" s="493" t="s">
        <v>73</v>
      </c>
      <c r="Z327" s="493" t="s">
        <v>73</v>
      </c>
      <c r="AA327" s="493" t="s">
        <v>73</v>
      </c>
      <c r="AB327" s="493" t="s">
        <v>73</v>
      </c>
      <c r="AC327" s="493" t="s">
        <v>73</v>
      </c>
    </row>
    <row r="328">
      <c r="A328" s="128">
        <v>320.0</v>
      </c>
      <c r="B328" s="128">
        <v>800320.0</v>
      </c>
      <c r="C328" s="242" t="s">
        <v>1885</v>
      </c>
      <c r="D328" s="340" t="s">
        <v>73</v>
      </c>
      <c r="E328" s="335">
        <v>68800.0</v>
      </c>
      <c r="F328" s="347">
        <v>68800.0</v>
      </c>
      <c r="G328" s="347">
        <f t="shared" si="4"/>
        <v>0</v>
      </c>
      <c r="H328" s="230" t="s">
        <v>1886</v>
      </c>
      <c r="I328" s="230" t="s">
        <v>7549</v>
      </c>
      <c r="J328" s="331" t="b">
        <v>0</v>
      </c>
      <c r="K328" s="331" t="b">
        <v>1</v>
      </c>
      <c r="L328" s="331" t="b">
        <v>1</v>
      </c>
      <c r="M328" s="331" t="b">
        <v>1</v>
      </c>
      <c r="N328" s="331" t="b">
        <v>0</v>
      </c>
      <c r="O328" s="331" t="b">
        <v>0</v>
      </c>
      <c r="P328" s="331" t="b">
        <v>0</v>
      </c>
      <c r="Q328" s="331" t="b">
        <v>0</v>
      </c>
      <c r="R328" s="488" t="s">
        <v>73</v>
      </c>
      <c r="S328" s="498" t="s">
        <v>73</v>
      </c>
      <c r="T328" s="495" t="s">
        <v>73</v>
      </c>
      <c r="U328" s="495" t="s">
        <v>73</v>
      </c>
      <c r="V328" s="495" t="s">
        <v>73</v>
      </c>
      <c r="W328" s="495" t="s">
        <v>73</v>
      </c>
      <c r="X328" s="495" t="s">
        <v>73</v>
      </c>
      <c r="Y328" s="496" t="s">
        <v>73</v>
      </c>
      <c r="Z328" s="496" t="s">
        <v>73</v>
      </c>
      <c r="AA328" s="496" t="s">
        <v>73</v>
      </c>
      <c r="AB328" s="496" t="s">
        <v>73</v>
      </c>
      <c r="AC328" s="496" t="s">
        <v>73</v>
      </c>
    </row>
    <row r="329">
      <c r="A329" s="338">
        <v>321.0</v>
      </c>
      <c r="B329" s="338">
        <v>800321.0</v>
      </c>
      <c r="C329" s="339" t="s">
        <v>2659</v>
      </c>
      <c r="D329" s="340" t="s">
        <v>73</v>
      </c>
      <c r="E329" s="469">
        <v>24600.0</v>
      </c>
      <c r="F329" s="470">
        <v>24600.0</v>
      </c>
      <c r="G329" s="470">
        <f t="shared" si="4"/>
        <v>0</v>
      </c>
      <c r="H329" s="228" t="s">
        <v>2660</v>
      </c>
      <c r="I329" s="228" t="s">
        <v>7548</v>
      </c>
      <c r="J329" s="432" t="b">
        <v>1</v>
      </c>
      <c r="K329" s="432" t="b">
        <v>0</v>
      </c>
      <c r="L329" s="432" t="b">
        <v>1</v>
      </c>
      <c r="M329" s="432" t="b">
        <v>1</v>
      </c>
      <c r="N329" s="432" t="b">
        <v>1</v>
      </c>
      <c r="O329" s="432" t="b">
        <v>1</v>
      </c>
      <c r="P329" s="432" t="b">
        <v>1</v>
      </c>
      <c r="Q329" s="432" t="b">
        <v>0</v>
      </c>
      <c r="R329" s="432" t="b">
        <v>1</v>
      </c>
      <c r="S329" s="497" t="b">
        <v>1</v>
      </c>
      <c r="T329" s="492" t="b">
        <v>0</v>
      </c>
      <c r="U329" s="492" t="b">
        <v>0</v>
      </c>
      <c r="V329" s="492" t="b">
        <v>0</v>
      </c>
      <c r="W329" s="492" t="b">
        <v>0</v>
      </c>
      <c r="X329" s="492" t="s">
        <v>73</v>
      </c>
      <c r="Y329" s="493" t="s">
        <v>73</v>
      </c>
      <c r="Z329" s="493" t="s">
        <v>73</v>
      </c>
      <c r="AA329" s="493" t="s">
        <v>73</v>
      </c>
      <c r="AB329" s="493" t="s">
        <v>73</v>
      </c>
      <c r="AC329" s="493" t="s">
        <v>73</v>
      </c>
    </row>
    <row r="330">
      <c r="A330" s="338">
        <v>322.0</v>
      </c>
      <c r="B330" s="338">
        <v>800322.0</v>
      </c>
      <c r="C330" s="339" t="s">
        <v>4909</v>
      </c>
      <c r="D330" s="499" t="s">
        <v>73</v>
      </c>
      <c r="E330" s="335">
        <v>60000.0</v>
      </c>
      <c r="F330" s="335">
        <v>60000.0</v>
      </c>
      <c r="G330" s="347">
        <f t="shared" si="4"/>
        <v>0</v>
      </c>
      <c r="H330" s="230" t="s">
        <v>611</v>
      </c>
      <c r="I330" s="230" t="s">
        <v>7549</v>
      </c>
      <c r="J330" s="331" t="b">
        <v>1</v>
      </c>
      <c r="K330" s="331" t="b">
        <v>1</v>
      </c>
      <c r="L330" s="331" t="b">
        <v>0</v>
      </c>
      <c r="M330" s="331" t="b">
        <v>1</v>
      </c>
      <c r="N330" s="331" t="b">
        <v>1</v>
      </c>
      <c r="O330" s="331" t="b">
        <v>1</v>
      </c>
      <c r="P330" s="331" t="b">
        <v>0</v>
      </c>
      <c r="Q330" s="331" t="b">
        <v>0</v>
      </c>
      <c r="R330" s="331" t="b">
        <v>0</v>
      </c>
      <c r="S330" s="498" t="b">
        <v>1</v>
      </c>
      <c r="T330" s="495" t="b">
        <v>0</v>
      </c>
      <c r="U330" s="495" t="b">
        <v>0</v>
      </c>
      <c r="V330" s="495" t="b">
        <v>0</v>
      </c>
      <c r="W330" s="495" t="b">
        <v>0</v>
      </c>
      <c r="X330" s="495" t="b">
        <v>0</v>
      </c>
      <c r="Y330" s="496" t="b">
        <v>0</v>
      </c>
      <c r="Z330" s="496" t="b">
        <v>0</v>
      </c>
      <c r="AA330" s="496" t="b">
        <v>0</v>
      </c>
      <c r="AB330" s="496" t="b">
        <v>0</v>
      </c>
      <c r="AC330" s="496" t="b">
        <v>0</v>
      </c>
    </row>
    <row r="331">
      <c r="A331" s="338">
        <v>323.0</v>
      </c>
      <c r="B331" s="338">
        <v>800323.0</v>
      </c>
      <c r="C331" s="339" t="s">
        <v>5034</v>
      </c>
      <c r="D331" s="499" t="s">
        <v>73</v>
      </c>
      <c r="E331" s="469">
        <v>35000.0</v>
      </c>
      <c r="F331" s="469">
        <v>35000.0</v>
      </c>
      <c r="G331" s="470">
        <f t="shared" si="4"/>
        <v>0</v>
      </c>
      <c r="H331" s="228" t="s">
        <v>611</v>
      </c>
      <c r="I331" s="228" t="s">
        <v>7548</v>
      </c>
      <c r="J331" s="432" t="b">
        <v>1</v>
      </c>
      <c r="K331" s="432" t="b">
        <v>1</v>
      </c>
      <c r="L331" s="432" t="b">
        <v>0</v>
      </c>
      <c r="M331" s="432" t="b">
        <v>1</v>
      </c>
      <c r="N331" s="432" t="b">
        <v>1</v>
      </c>
      <c r="O331" s="432" t="b">
        <v>1</v>
      </c>
      <c r="P331" s="432" t="b">
        <v>0</v>
      </c>
      <c r="Q331" s="432" t="b">
        <v>0</v>
      </c>
      <c r="R331" s="432" t="b">
        <v>0</v>
      </c>
      <c r="S331" s="497" t="b">
        <v>1</v>
      </c>
      <c r="T331" s="492" t="b">
        <v>0</v>
      </c>
      <c r="U331" s="492" t="b">
        <v>0</v>
      </c>
      <c r="V331" s="492" t="b">
        <v>0</v>
      </c>
      <c r="W331" s="492" t="b">
        <v>0</v>
      </c>
      <c r="X331" s="492" t="b">
        <v>0</v>
      </c>
      <c r="Y331" s="493" t="b">
        <v>0</v>
      </c>
      <c r="Z331" s="493" t="b">
        <v>0</v>
      </c>
      <c r="AA331" s="493" t="b">
        <v>0</v>
      </c>
      <c r="AB331" s="493" t="b">
        <v>0</v>
      </c>
      <c r="AC331" s="493" t="b">
        <v>0</v>
      </c>
    </row>
    <row r="332">
      <c r="A332" s="128">
        <v>324.0</v>
      </c>
      <c r="B332" s="128">
        <v>800324.0</v>
      </c>
      <c r="C332" s="245" t="s">
        <v>2427</v>
      </c>
      <c r="D332" s="472" t="s">
        <v>73</v>
      </c>
      <c r="E332" s="335">
        <v>23000.0</v>
      </c>
      <c r="F332" s="347">
        <v>23000.0</v>
      </c>
      <c r="G332" s="347">
        <f t="shared" si="4"/>
        <v>0</v>
      </c>
      <c r="H332" s="230" t="s">
        <v>417</v>
      </c>
      <c r="I332" s="230" t="s">
        <v>7560</v>
      </c>
      <c r="J332" s="331" t="b">
        <v>1</v>
      </c>
      <c r="K332" s="331" t="b">
        <v>1</v>
      </c>
      <c r="L332" s="331" t="b">
        <v>1</v>
      </c>
      <c r="M332" s="331" t="b">
        <v>1</v>
      </c>
      <c r="N332" s="331" t="b">
        <v>1</v>
      </c>
      <c r="O332" s="331" t="b">
        <v>1</v>
      </c>
      <c r="P332" s="331" t="b">
        <v>0</v>
      </c>
      <c r="Q332" s="331" t="b">
        <v>1</v>
      </c>
      <c r="R332" s="331" t="b">
        <v>0</v>
      </c>
      <c r="S332" s="498" t="b">
        <v>0</v>
      </c>
      <c r="T332" s="495" t="b">
        <v>0</v>
      </c>
      <c r="U332" s="495" t="b">
        <v>0</v>
      </c>
      <c r="V332" s="495" t="s">
        <v>73</v>
      </c>
      <c r="W332" s="495" t="s">
        <v>73</v>
      </c>
      <c r="X332" s="495" t="s">
        <v>73</v>
      </c>
      <c r="Y332" s="496" t="s">
        <v>73</v>
      </c>
      <c r="Z332" s="496" t="s">
        <v>73</v>
      </c>
      <c r="AA332" s="496" t="s">
        <v>73</v>
      </c>
      <c r="AB332" s="496" t="s">
        <v>73</v>
      </c>
      <c r="AC332" s="496" t="s">
        <v>73</v>
      </c>
    </row>
    <row r="333">
      <c r="A333" s="338">
        <v>325.0</v>
      </c>
      <c r="B333" s="338">
        <v>800325.0</v>
      </c>
      <c r="C333" s="339" t="s">
        <v>4819</v>
      </c>
      <c r="D333" s="340" t="s">
        <v>73</v>
      </c>
      <c r="E333" s="469">
        <v>21000.0</v>
      </c>
      <c r="F333" s="469">
        <v>21000.0</v>
      </c>
      <c r="G333" s="470">
        <f t="shared" si="4"/>
        <v>0</v>
      </c>
      <c r="H333" s="228" t="s">
        <v>4820</v>
      </c>
      <c r="I333" s="228" t="s">
        <v>7567</v>
      </c>
      <c r="J333" s="432" t="b">
        <v>1</v>
      </c>
      <c r="K333" s="432" t="b">
        <v>1</v>
      </c>
      <c r="L333" s="432" t="b">
        <v>1</v>
      </c>
      <c r="M333" s="432" t="b">
        <v>1</v>
      </c>
      <c r="N333" s="432" t="b">
        <v>1</v>
      </c>
      <c r="O333" s="432" t="b">
        <v>1</v>
      </c>
      <c r="P333" s="432" t="b">
        <v>1</v>
      </c>
      <c r="Q333" s="432" t="b">
        <v>0</v>
      </c>
      <c r="R333" s="432" t="b">
        <v>0</v>
      </c>
      <c r="S333" s="497" t="b">
        <v>0</v>
      </c>
      <c r="T333" s="492" t="b">
        <v>0</v>
      </c>
      <c r="U333" s="492" t="b">
        <v>0</v>
      </c>
      <c r="V333" s="492" t="b">
        <v>0</v>
      </c>
      <c r="W333" s="492" t="b">
        <v>0</v>
      </c>
      <c r="X333" s="492" t="b">
        <v>0</v>
      </c>
      <c r="Y333" s="493" t="b">
        <v>0</v>
      </c>
      <c r="Z333" s="493" t="b">
        <v>0</v>
      </c>
      <c r="AA333" s="493" t="b">
        <v>0</v>
      </c>
      <c r="AB333" s="493" t="b">
        <v>0</v>
      </c>
      <c r="AC333" s="493" t="b">
        <v>0</v>
      </c>
    </row>
    <row r="334">
      <c r="A334" s="338">
        <v>326.0</v>
      </c>
      <c r="B334" s="338">
        <v>800326.0</v>
      </c>
      <c r="C334" s="339" t="s">
        <v>5667</v>
      </c>
      <c r="D334" s="499" t="s">
        <v>73</v>
      </c>
      <c r="E334" s="335">
        <v>4950.0</v>
      </c>
      <c r="F334" s="335">
        <v>4950.0</v>
      </c>
      <c r="G334" s="347">
        <f t="shared" si="4"/>
        <v>0</v>
      </c>
      <c r="H334" s="230" t="s">
        <v>5668</v>
      </c>
      <c r="I334" s="230" t="s">
        <v>7561</v>
      </c>
      <c r="J334" s="331" t="b">
        <v>1</v>
      </c>
      <c r="K334" s="331" t="b">
        <v>1</v>
      </c>
      <c r="L334" s="331" t="b">
        <v>1</v>
      </c>
      <c r="M334" s="331" t="b">
        <v>1</v>
      </c>
      <c r="N334" s="331" t="b">
        <v>0</v>
      </c>
      <c r="O334" s="331" t="b">
        <v>0</v>
      </c>
      <c r="P334" s="331" t="b">
        <v>0</v>
      </c>
      <c r="Q334" s="331" t="b">
        <v>0</v>
      </c>
      <c r="R334" s="331" t="b">
        <v>0</v>
      </c>
      <c r="S334" s="498" t="b">
        <v>0</v>
      </c>
      <c r="T334" s="495" t="b">
        <v>0</v>
      </c>
      <c r="U334" s="495" t="b">
        <v>0</v>
      </c>
      <c r="V334" s="495" t="b">
        <v>0</v>
      </c>
      <c r="W334" s="495" t="b">
        <v>0</v>
      </c>
      <c r="X334" s="495" t="b">
        <v>0</v>
      </c>
      <c r="Y334" s="496" t="b">
        <v>0</v>
      </c>
      <c r="Z334" s="496" t="b">
        <v>0</v>
      </c>
      <c r="AA334" s="496" t="b">
        <v>0</v>
      </c>
      <c r="AB334" s="496" t="b">
        <v>0</v>
      </c>
      <c r="AC334" s="496" t="b">
        <v>0</v>
      </c>
    </row>
    <row r="335">
      <c r="A335" s="338">
        <v>327.0</v>
      </c>
      <c r="B335" s="338">
        <v>800327.0</v>
      </c>
      <c r="C335" s="339" t="s">
        <v>5708</v>
      </c>
      <c r="D335" s="312" t="s">
        <v>4642</v>
      </c>
      <c r="E335" s="469">
        <v>237000.0</v>
      </c>
      <c r="F335" s="470">
        <v>203143.0</v>
      </c>
      <c r="G335" s="470">
        <f t="shared" si="4"/>
        <v>33857</v>
      </c>
      <c r="H335" s="311" t="s">
        <v>5709</v>
      </c>
      <c r="I335" s="228" t="s">
        <v>7549</v>
      </c>
      <c r="J335" s="432" t="b">
        <v>1</v>
      </c>
      <c r="K335" s="432" t="b">
        <v>1</v>
      </c>
      <c r="L335" s="432" t="b">
        <v>1</v>
      </c>
      <c r="M335" s="432" t="b">
        <v>1</v>
      </c>
      <c r="N335" s="432" t="b">
        <v>1</v>
      </c>
      <c r="O335" s="432" t="b">
        <v>1</v>
      </c>
      <c r="P335" s="432" t="b">
        <v>1</v>
      </c>
      <c r="Q335" s="432" t="b">
        <v>1</v>
      </c>
      <c r="R335" s="432" t="b">
        <v>1</v>
      </c>
      <c r="S335" s="497" t="b">
        <v>1</v>
      </c>
      <c r="T335" s="492" t="b">
        <v>1</v>
      </c>
      <c r="U335" s="492" t="b">
        <v>0</v>
      </c>
      <c r="V335" s="492" t="b">
        <v>0</v>
      </c>
      <c r="W335" s="492" t="b">
        <v>0</v>
      </c>
      <c r="X335" s="492" t="b">
        <v>0</v>
      </c>
      <c r="Y335" s="493" t="b">
        <v>0</v>
      </c>
      <c r="Z335" s="493" t="b">
        <v>0</v>
      </c>
      <c r="AA335" s="493" t="b">
        <v>0</v>
      </c>
      <c r="AB335" s="493" t="b">
        <v>0</v>
      </c>
      <c r="AC335" s="493" t="b">
        <v>0</v>
      </c>
    </row>
    <row r="336">
      <c r="A336" s="128">
        <v>328.0</v>
      </c>
      <c r="B336" s="128">
        <v>800328.0</v>
      </c>
      <c r="C336" s="242" t="s">
        <v>1368</v>
      </c>
      <c r="D336" s="472" t="s">
        <v>73</v>
      </c>
      <c r="E336" s="335">
        <v>880.0</v>
      </c>
      <c r="F336" s="335">
        <v>880.0</v>
      </c>
      <c r="G336" s="347">
        <f t="shared" si="4"/>
        <v>0</v>
      </c>
      <c r="H336" s="230" t="s">
        <v>1369</v>
      </c>
      <c r="I336" s="230" t="s">
        <v>7551</v>
      </c>
      <c r="J336" s="331" t="b">
        <v>1</v>
      </c>
      <c r="K336" s="331" t="b">
        <v>1</v>
      </c>
      <c r="L336" s="331" t="b">
        <v>1</v>
      </c>
      <c r="M336" s="331" t="b">
        <v>1</v>
      </c>
      <c r="N336" s="474" t="s">
        <v>73</v>
      </c>
      <c r="O336" s="474"/>
      <c r="P336" s="474"/>
      <c r="Q336" s="474"/>
      <c r="R336" s="474"/>
      <c r="S336" s="498" t="s">
        <v>73</v>
      </c>
      <c r="T336" s="495" t="s">
        <v>73</v>
      </c>
      <c r="U336" s="495" t="s">
        <v>73</v>
      </c>
      <c r="V336" s="495" t="s">
        <v>73</v>
      </c>
      <c r="W336" s="495" t="s">
        <v>73</v>
      </c>
      <c r="X336" s="495" t="s">
        <v>73</v>
      </c>
      <c r="Y336" s="496" t="s">
        <v>73</v>
      </c>
      <c r="Z336" s="496" t="s">
        <v>73</v>
      </c>
      <c r="AA336" s="496" t="s">
        <v>73</v>
      </c>
      <c r="AB336" s="496" t="s">
        <v>73</v>
      </c>
      <c r="AC336" s="496" t="s">
        <v>73</v>
      </c>
    </row>
    <row r="337">
      <c r="A337" s="128">
        <v>329.0</v>
      </c>
      <c r="B337" s="128">
        <v>800329.0</v>
      </c>
      <c r="C337" s="242" t="s">
        <v>1707</v>
      </c>
      <c r="D337" s="472" t="s">
        <v>73</v>
      </c>
      <c r="E337" s="469">
        <v>100000.0</v>
      </c>
      <c r="F337" s="470">
        <v>100000.0</v>
      </c>
      <c r="G337" s="470">
        <f t="shared" si="4"/>
        <v>0</v>
      </c>
      <c r="H337" s="228" t="s">
        <v>1651</v>
      </c>
      <c r="I337" s="228" t="s">
        <v>7549</v>
      </c>
      <c r="J337" s="432" t="b">
        <v>1</v>
      </c>
      <c r="K337" s="432" t="b">
        <v>1</v>
      </c>
      <c r="L337" s="432" t="b">
        <v>1</v>
      </c>
      <c r="M337" s="432" t="b">
        <v>1</v>
      </c>
      <c r="N337" s="432" t="b">
        <v>1</v>
      </c>
      <c r="O337" s="432" t="b">
        <v>1</v>
      </c>
      <c r="P337" s="432" t="b">
        <v>1</v>
      </c>
      <c r="Q337" s="432" t="b">
        <v>1</v>
      </c>
      <c r="R337" s="474" t="s">
        <v>73</v>
      </c>
      <c r="S337" s="497" t="s">
        <v>73</v>
      </c>
      <c r="T337" s="492" t="s">
        <v>73</v>
      </c>
      <c r="U337" s="492" t="s">
        <v>73</v>
      </c>
      <c r="V337" s="492" t="s">
        <v>73</v>
      </c>
      <c r="W337" s="492" t="s">
        <v>73</v>
      </c>
      <c r="X337" s="492" t="s">
        <v>73</v>
      </c>
      <c r="Y337" s="493" t="s">
        <v>73</v>
      </c>
      <c r="Z337" s="493" t="s">
        <v>73</v>
      </c>
      <c r="AA337" s="493" t="s">
        <v>73</v>
      </c>
      <c r="AB337" s="493" t="s">
        <v>73</v>
      </c>
      <c r="AC337" s="493" t="s">
        <v>73</v>
      </c>
    </row>
    <row r="338">
      <c r="A338" s="338">
        <v>330.0</v>
      </c>
      <c r="B338" s="338">
        <v>800330.0</v>
      </c>
      <c r="C338" s="339" t="s">
        <v>5710</v>
      </c>
      <c r="D338" s="312" t="s">
        <v>4642</v>
      </c>
      <c r="E338" s="335">
        <v>16619.0</v>
      </c>
      <c r="F338" s="347">
        <v>13295.0</v>
      </c>
      <c r="G338" s="347">
        <f t="shared" si="4"/>
        <v>3324</v>
      </c>
      <c r="H338" s="230" t="s">
        <v>5711</v>
      </c>
      <c r="I338" s="230" t="s">
        <v>7559</v>
      </c>
      <c r="J338" s="331" t="b">
        <v>1</v>
      </c>
      <c r="K338" s="331" t="b">
        <v>1</v>
      </c>
      <c r="L338" s="331" t="b">
        <v>1</v>
      </c>
      <c r="M338" s="331" t="b">
        <v>1</v>
      </c>
      <c r="N338" s="331" t="b">
        <v>0</v>
      </c>
      <c r="O338" s="331" t="b">
        <v>0</v>
      </c>
      <c r="P338" s="331" t="b">
        <v>0</v>
      </c>
      <c r="Q338" s="331" t="b">
        <v>0</v>
      </c>
      <c r="R338" s="331" t="b">
        <v>0</v>
      </c>
      <c r="S338" s="498" t="b">
        <v>0</v>
      </c>
      <c r="T338" s="495" t="b">
        <v>0</v>
      </c>
      <c r="U338" s="495" t="b">
        <v>0</v>
      </c>
      <c r="V338" s="495" t="b">
        <v>0</v>
      </c>
      <c r="W338" s="495" t="b">
        <v>0</v>
      </c>
      <c r="X338" s="495" t="b">
        <v>0</v>
      </c>
      <c r="Y338" s="496" t="b">
        <v>0</v>
      </c>
      <c r="Z338" s="496" t="b">
        <v>0</v>
      </c>
      <c r="AA338" s="496" t="b">
        <v>0</v>
      </c>
      <c r="AB338" s="496" t="b">
        <v>0</v>
      </c>
      <c r="AC338" s="496" t="b">
        <v>0</v>
      </c>
    </row>
    <row r="339">
      <c r="A339" s="338">
        <v>331.0</v>
      </c>
      <c r="B339" s="338">
        <v>800331.0</v>
      </c>
      <c r="C339" s="339" t="s">
        <v>5989</v>
      </c>
      <c r="D339" s="312" t="s">
        <v>4642</v>
      </c>
      <c r="E339" s="469">
        <v>80000.0</v>
      </c>
      <c r="F339" s="470">
        <v>71111.0</v>
      </c>
      <c r="G339" s="470">
        <f t="shared" si="4"/>
        <v>8889</v>
      </c>
      <c r="H339" s="228" t="s">
        <v>1870</v>
      </c>
      <c r="I339" s="228" t="s">
        <v>7549</v>
      </c>
      <c r="J339" s="432" t="b">
        <v>1</v>
      </c>
      <c r="K339" s="432" t="b">
        <v>1</v>
      </c>
      <c r="L339" s="432" t="b">
        <v>1</v>
      </c>
      <c r="M339" s="432" t="b">
        <v>1</v>
      </c>
      <c r="N339" s="432" t="b">
        <v>1</v>
      </c>
      <c r="O339" s="432" t="b">
        <v>1</v>
      </c>
      <c r="P339" s="432" t="b">
        <v>1</v>
      </c>
      <c r="Q339" s="432" t="b">
        <v>0</v>
      </c>
      <c r="R339" s="432" t="b">
        <v>0</v>
      </c>
      <c r="S339" s="497" t="b">
        <v>0</v>
      </c>
      <c r="T339" s="492" t="b">
        <v>0</v>
      </c>
      <c r="U339" s="492" t="b">
        <v>0</v>
      </c>
      <c r="V339" s="492" t="b">
        <v>0</v>
      </c>
      <c r="W339" s="492" t="b">
        <v>0</v>
      </c>
      <c r="X339" s="492" t="b">
        <v>0</v>
      </c>
      <c r="Y339" s="493" t="b">
        <v>0</v>
      </c>
      <c r="Z339" s="493" t="b">
        <v>0</v>
      </c>
      <c r="AA339" s="493" t="b">
        <v>0</v>
      </c>
      <c r="AB339" s="493" t="b">
        <v>0</v>
      </c>
      <c r="AC339" s="493" t="b">
        <v>0</v>
      </c>
    </row>
    <row r="340">
      <c r="A340" s="141">
        <v>332.0</v>
      </c>
      <c r="B340" s="141">
        <v>800332.0</v>
      </c>
      <c r="C340" s="205" t="s">
        <v>638</v>
      </c>
      <c r="D340" s="340" t="s">
        <v>73</v>
      </c>
      <c r="E340" s="335">
        <v>500.0</v>
      </c>
      <c r="F340" s="347">
        <v>500.0</v>
      </c>
      <c r="G340" s="347">
        <f t="shared" si="4"/>
        <v>0</v>
      </c>
      <c r="H340" s="230" t="s">
        <v>639</v>
      </c>
      <c r="I340" s="230" t="s">
        <v>3511</v>
      </c>
      <c r="J340" s="331" t="b">
        <v>1</v>
      </c>
      <c r="K340" s="488" t="s">
        <v>73</v>
      </c>
      <c r="L340" s="474"/>
      <c r="M340" s="474"/>
      <c r="N340" s="474"/>
      <c r="O340" s="474"/>
      <c r="P340" s="474"/>
      <c r="Q340" s="474"/>
      <c r="R340" s="474"/>
      <c r="S340" s="498" t="s">
        <v>73</v>
      </c>
      <c r="T340" s="495" t="s">
        <v>73</v>
      </c>
      <c r="U340" s="495" t="s">
        <v>73</v>
      </c>
      <c r="V340" s="495" t="s">
        <v>73</v>
      </c>
      <c r="W340" s="495" t="s">
        <v>73</v>
      </c>
      <c r="X340" s="495" t="s">
        <v>73</v>
      </c>
      <c r="Y340" s="496" t="s">
        <v>73</v>
      </c>
      <c r="Z340" s="496" t="s">
        <v>73</v>
      </c>
      <c r="AA340" s="496" t="s">
        <v>73</v>
      </c>
      <c r="AB340" s="496" t="s">
        <v>73</v>
      </c>
      <c r="AC340" s="496" t="s">
        <v>73</v>
      </c>
    </row>
    <row r="341">
      <c r="A341" s="141">
        <v>333.0</v>
      </c>
      <c r="B341" s="141">
        <v>800333.0</v>
      </c>
      <c r="C341" s="205" t="s">
        <v>1134</v>
      </c>
      <c r="D341" s="340" t="s">
        <v>73</v>
      </c>
      <c r="E341" s="469">
        <v>10680.0</v>
      </c>
      <c r="F341" s="469">
        <v>10680.0</v>
      </c>
      <c r="G341" s="470">
        <f t="shared" si="4"/>
        <v>0</v>
      </c>
      <c r="H341" s="228" t="s">
        <v>1135</v>
      </c>
      <c r="I341" s="228" t="s">
        <v>7565</v>
      </c>
      <c r="J341" s="432" t="b">
        <v>1</v>
      </c>
      <c r="K341" s="432" t="b">
        <v>1</v>
      </c>
      <c r="L341" s="432" t="b">
        <v>1</v>
      </c>
      <c r="M341" s="488" t="s">
        <v>73</v>
      </c>
      <c r="N341" s="474"/>
      <c r="O341" s="474"/>
      <c r="P341" s="474"/>
      <c r="Q341" s="474"/>
      <c r="R341" s="474"/>
      <c r="S341" s="497" t="s">
        <v>73</v>
      </c>
      <c r="T341" s="492" t="s">
        <v>73</v>
      </c>
      <c r="U341" s="492" t="s">
        <v>73</v>
      </c>
      <c r="V341" s="492" t="s">
        <v>73</v>
      </c>
      <c r="W341" s="492" t="s">
        <v>73</v>
      </c>
      <c r="X341" s="492" t="s">
        <v>73</v>
      </c>
      <c r="Y341" s="493" t="s">
        <v>73</v>
      </c>
      <c r="Z341" s="493" t="s">
        <v>73</v>
      </c>
      <c r="AA341" s="493" t="s">
        <v>73</v>
      </c>
      <c r="AB341" s="493" t="s">
        <v>73</v>
      </c>
      <c r="AC341" s="493" t="s">
        <v>73</v>
      </c>
    </row>
    <row r="342">
      <c r="A342" s="141">
        <v>334.0</v>
      </c>
      <c r="B342" s="141">
        <v>800334.0</v>
      </c>
      <c r="C342" s="205" t="s">
        <v>881</v>
      </c>
      <c r="D342" s="340" t="s">
        <v>73</v>
      </c>
      <c r="E342" s="335">
        <v>17800.0</v>
      </c>
      <c r="F342" s="347">
        <v>17800.0</v>
      </c>
      <c r="G342" s="347">
        <f t="shared" si="4"/>
        <v>0</v>
      </c>
      <c r="H342" s="230" t="s">
        <v>882</v>
      </c>
      <c r="I342" s="230" t="s">
        <v>7555</v>
      </c>
      <c r="J342" s="331" t="b">
        <v>1</v>
      </c>
      <c r="K342" s="331" t="b">
        <v>1</v>
      </c>
      <c r="L342" s="488" t="s">
        <v>73</v>
      </c>
      <c r="M342" s="474"/>
      <c r="N342" s="474"/>
      <c r="O342" s="474"/>
      <c r="P342" s="474"/>
      <c r="Q342" s="474"/>
      <c r="R342" s="474"/>
      <c r="S342" s="498" t="s">
        <v>73</v>
      </c>
      <c r="T342" s="495" t="s">
        <v>73</v>
      </c>
      <c r="U342" s="495" t="s">
        <v>73</v>
      </c>
      <c r="V342" s="495" t="s">
        <v>73</v>
      </c>
      <c r="W342" s="495" t="s">
        <v>73</v>
      </c>
      <c r="X342" s="495" t="s">
        <v>73</v>
      </c>
      <c r="Y342" s="496" t="s">
        <v>73</v>
      </c>
      <c r="Z342" s="496" t="s">
        <v>73</v>
      </c>
      <c r="AA342" s="496" t="s">
        <v>73</v>
      </c>
      <c r="AB342" s="496" t="s">
        <v>73</v>
      </c>
      <c r="AC342" s="496" t="s">
        <v>73</v>
      </c>
    </row>
    <row r="343">
      <c r="A343" s="338">
        <v>335.0</v>
      </c>
      <c r="B343" s="338">
        <v>800335.0</v>
      </c>
      <c r="C343" s="339" t="s">
        <v>1646</v>
      </c>
      <c r="D343" s="340" t="s">
        <v>73</v>
      </c>
      <c r="E343" s="469">
        <v>37500.0</v>
      </c>
      <c r="F343" s="470">
        <v>37500.0</v>
      </c>
      <c r="G343" s="470">
        <f t="shared" si="4"/>
        <v>0</v>
      </c>
      <c r="H343" s="228" t="s">
        <v>1641</v>
      </c>
      <c r="I343" s="228" t="s">
        <v>7565</v>
      </c>
      <c r="J343" s="432" t="b">
        <v>1</v>
      </c>
      <c r="K343" s="432" t="b">
        <v>1</v>
      </c>
      <c r="L343" s="432" t="b">
        <v>1</v>
      </c>
      <c r="M343" s="432" t="b">
        <v>1</v>
      </c>
      <c r="N343" s="432" t="b">
        <v>1</v>
      </c>
      <c r="O343" s="432" t="b">
        <v>1</v>
      </c>
      <c r="P343" s="488" t="s">
        <v>73</v>
      </c>
      <c r="Q343" s="474"/>
      <c r="R343" s="474"/>
      <c r="S343" s="497" t="s">
        <v>73</v>
      </c>
      <c r="T343" s="492" t="s">
        <v>73</v>
      </c>
      <c r="U343" s="492" t="s">
        <v>73</v>
      </c>
      <c r="V343" s="492" t="s">
        <v>73</v>
      </c>
      <c r="W343" s="492" t="s">
        <v>73</v>
      </c>
      <c r="X343" s="492" t="s">
        <v>73</v>
      </c>
      <c r="Y343" s="493" t="s">
        <v>73</v>
      </c>
      <c r="Z343" s="493" t="s">
        <v>73</v>
      </c>
      <c r="AA343" s="493" t="s">
        <v>73</v>
      </c>
      <c r="AB343" s="493" t="s">
        <v>73</v>
      </c>
      <c r="AC343" s="493" t="s">
        <v>73</v>
      </c>
    </row>
    <row r="344">
      <c r="A344" s="338">
        <v>336.0</v>
      </c>
      <c r="B344" s="338">
        <v>800336.0</v>
      </c>
      <c r="C344" s="339" t="s">
        <v>1640</v>
      </c>
      <c r="D344" s="340" t="s">
        <v>73</v>
      </c>
      <c r="E344" s="335">
        <v>22500.0</v>
      </c>
      <c r="F344" s="347">
        <v>22500.0</v>
      </c>
      <c r="G344" s="347">
        <f t="shared" si="4"/>
        <v>0</v>
      </c>
      <c r="H344" s="230" t="s">
        <v>1641</v>
      </c>
      <c r="I344" s="230" t="s">
        <v>7566</v>
      </c>
      <c r="J344" s="331" t="b">
        <v>1</v>
      </c>
      <c r="K344" s="331" t="b">
        <v>1</v>
      </c>
      <c r="L344" s="331" t="b">
        <v>1</v>
      </c>
      <c r="M344" s="331" t="b">
        <v>1</v>
      </c>
      <c r="N344" s="331" t="b">
        <v>1</v>
      </c>
      <c r="O344" s="331" t="b">
        <v>1</v>
      </c>
      <c r="P344" s="488" t="s">
        <v>73</v>
      </c>
      <c r="Q344" s="474"/>
      <c r="R344" s="474"/>
      <c r="S344" s="498" t="s">
        <v>73</v>
      </c>
      <c r="T344" s="495" t="s">
        <v>73</v>
      </c>
      <c r="U344" s="495" t="s">
        <v>73</v>
      </c>
      <c r="V344" s="495" t="s">
        <v>73</v>
      </c>
      <c r="W344" s="495" t="s">
        <v>73</v>
      </c>
      <c r="X344" s="495" t="s">
        <v>73</v>
      </c>
      <c r="Y344" s="496" t="s">
        <v>73</v>
      </c>
      <c r="Z344" s="496" t="s">
        <v>73</v>
      </c>
      <c r="AA344" s="496" t="s">
        <v>73</v>
      </c>
      <c r="AB344" s="496" t="s">
        <v>73</v>
      </c>
      <c r="AC344" s="496" t="s">
        <v>73</v>
      </c>
    </row>
    <row r="345">
      <c r="A345" s="338">
        <v>337.0</v>
      </c>
      <c r="B345" s="338">
        <v>800337.0</v>
      </c>
      <c r="C345" s="339" t="s">
        <v>2021</v>
      </c>
      <c r="D345" s="340" t="s">
        <v>73</v>
      </c>
      <c r="E345" s="469">
        <v>9400.0</v>
      </c>
      <c r="F345" s="470">
        <v>9400.0</v>
      </c>
      <c r="G345" s="470">
        <f t="shared" si="4"/>
        <v>0</v>
      </c>
      <c r="H345" s="228" t="s">
        <v>1206</v>
      </c>
      <c r="I345" s="228" t="s">
        <v>7555</v>
      </c>
      <c r="J345" s="432" t="b">
        <v>1</v>
      </c>
      <c r="K345" s="432" t="b">
        <v>1</v>
      </c>
      <c r="L345" s="432" t="b">
        <v>1</v>
      </c>
      <c r="M345" s="432" t="b">
        <v>1</v>
      </c>
      <c r="N345" s="432" t="b">
        <v>1</v>
      </c>
      <c r="O345" s="432" t="b">
        <v>1</v>
      </c>
      <c r="P345" s="432" t="b">
        <v>1</v>
      </c>
      <c r="Q345" s="432" t="b">
        <v>1</v>
      </c>
      <c r="R345" s="432" t="b">
        <v>1</v>
      </c>
      <c r="S345" s="497" t="s">
        <v>73</v>
      </c>
      <c r="T345" s="492" t="s">
        <v>73</v>
      </c>
      <c r="U345" s="492" t="s">
        <v>73</v>
      </c>
      <c r="V345" s="492" t="s">
        <v>73</v>
      </c>
      <c r="W345" s="492" t="s">
        <v>73</v>
      </c>
      <c r="X345" s="492" t="s">
        <v>73</v>
      </c>
      <c r="Y345" s="493" t="s">
        <v>73</v>
      </c>
      <c r="Z345" s="493" t="s">
        <v>73</v>
      </c>
      <c r="AA345" s="493" t="s">
        <v>73</v>
      </c>
      <c r="AB345" s="493" t="s">
        <v>73</v>
      </c>
      <c r="AC345" s="493" t="s">
        <v>73</v>
      </c>
    </row>
    <row r="346">
      <c r="A346" s="141">
        <v>338.0</v>
      </c>
      <c r="B346" s="141">
        <v>800338.0</v>
      </c>
      <c r="C346" s="205" t="s">
        <v>1083</v>
      </c>
      <c r="D346" s="340" t="s">
        <v>73</v>
      </c>
      <c r="E346" s="335">
        <v>15000.0</v>
      </c>
      <c r="F346" s="347">
        <v>15000.0</v>
      </c>
      <c r="G346" s="347">
        <f t="shared" si="4"/>
        <v>0</v>
      </c>
      <c r="H346" s="230" t="s">
        <v>1084</v>
      </c>
      <c r="I346" s="230" t="s">
        <v>7562</v>
      </c>
      <c r="J346" s="331" t="b">
        <v>1</v>
      </c>
      <c r="K346" s="331" t="b">
        <v>1</v>
      </c>
      <c r="L346" s="331" t="b">
        <v>1</v>
      </c>
      <c r="M346" s="488" t="s">
        <v>73</v>
      </c>
      <c r="N346" s="474"/>
      <c r="O346" s="474"/>
      <c r="P346" s="474"/>
      <c r="Q346" s="474"/>
      <c r="R346" s="474"/>
      <c r="S346" s="498" t="s">
        <v>73</v>
      </c>
      <c r="T346" s="495" t="s">
        <v>73</v>
      </c>
      <c r="U346" s="495" t="s">
        <v>73</v>
      </c>
      <c r="V346" s="495" t="s">
        <v>73</v>
      </c>
      <c r="W346" s="495" t="s">
        <v>73</v>
      </c>
      <c r="X346" s="495" t="s">
        <v>73</v>
      </c>
      <c r="Y346" s="496" t="s">
        <v>73</v>
      </c>
      <c r="Z346" s="496" t="s">
        <v>73</v>
      </c>
      <c r="AA346" s="496" t="s">
        <v>73</v>
      </c>
      <c r="AB346" s="496" t="s">
        <v>73</v>
      </c>
      <c r="AC346" s="496" t="s">
        <v>73</v>
      </c>
    </row>
    <row r="347">
      <c r="A347" s="338">
        <v>339.0</v>
      </c>
      <c r="B347" s="338">
        <v>800339.0</v>
      </c>
      <c r="C347" s="339" t="s">
        <v>2580</v>
      </c>
      <c r="D347" s="340" t="s">
        <v>73</v>
      </c>
      <c r="E347" s="469">
        <v>20000.0</v>
      </c>
      <c r="F347" s="470">
        <v>20000.0</v>
      </c>
      <c r="G347" s="470">
        <f t="shared" si="4"/>
        <v>0</v>
      </c>
      <c r="H347" s="228" t="s">
        <v>1013</v>
      </c>
      <c r="I347" s="228" t="s">
        <v>7549</v>
      </c>
      <c r="J347" s="432" t="b">
        <v>1</v>
      </c>
      <c r="K347" s="432" t="b">
        <v>1</v>
      </c>
      <c r="L347" s="432" t="b">
        <v>0</v>
      </c>
      <c r="M347" s="432" t="b">
        <v>0</v>
      </c>
      <c r="N347" s="432" t="b">
        <v>0</v>
      </c>
      <c r="O347" s="432" t="b">
        <v>0</v>
      </c>
      <c r="P347" s="432" t="b">
        <v>0</v>
      </c>
      <c r="Q347" s="432" t="b">
        <v>0</v>
      </c>
      <c r="R347" s="432" t="b">
        <v>1</v>
      </c>
      <c r="S347" s="497" t="b">
        <v>0</v>
      </c>
      <c r="T347" s="492" t="b">
        <v>1</v>
      </c>
      <c r="U347" s="492" t="b">
        <v>0</v>
      </c>
      <c r="V347" s="492" t="b">
        <v>1</v>
      </c>
      <c r="W347" s="492" t="s">
        <v>73</v>
      </c>
      <c r="X347" s="492" t="s">
        <v>73</v>
      </c>
      <c r="Y347" s="493" t="s">
        <v>73</v>
      </c>
      <c r="Z347" s="493" t="s">
        <v>73</v>
      </c>
      <c r="AA347" s="493" t="s">
        <v>73</v>
      </c>
      <c r="AB347" s="493" t="s">
        <v>73</v>
      </c>
      <c r="AC347" s="493" t="s">
        <v>73</v>
      </c>
    </row>
    <row r="348">
      <c r="A348" s="338">
        <v>340.0</v>
      </c>
      <c r="B348" s="338">
        <v>800340.0</v>
      </c>
      <c r="C348" s="339" t="s">
        <v>1470</v>
      </c>
      <c r="D348" s="340" t="s">
        <v>73</v>
      </c>
      <c r="E348" s="335">
        <v>40340.0</v>
      </c>
      <c r="F348" s="347">
        <v>40340.0</v>
      </c>
      <c r="G348" s="347">
        <f t="shared" si="4"/>
        <v>0</v>
      </c>
      <c r="H348" s="230" t="s">
        <v>1471</v>
      </c>
      <c r="I348" s="230" t="s">
        <v>7549</v>
      </c>
      <c r="J348" s="331" t="b">
        <v>1</v>
      </c>
      <c r="K348" s="331" t="b">
        <v>1</v>
      </c>
      <c r="L348" s="331" t="b">
        <v>1</v>
      </c>
      <c r="M348" s="331" t="b">
        <v>1</v>
      </c>
      <c r="N348" s="331" t="b">
        <v>0</v>
      </c>
      <c r="O348" s="488" t="s">
        <v>73</v>
      </c>
      <c r="P348" s="474"/>
      <c r="Q348" s="474"/>
      <c r="R348" s="474"/>
      <c r="S348" s="498" t="s">
        <v>73</v>
      </c>
      <c r="T348" s="495" t="s">
        <v>73</v>
      </c>
      <c r="U348" s="495" t="s">
        <v>73</v>
      </c>
      <c r="V348" s="495" t="s">
        <v>73</v>
      </c>
      <c r="W348" s="495" t="s">
        <v>73</v>
      </c>
      <c r="X348" s="495" t="s">
        <v>73</v>
      </c>
      <c r="Y348" s="496" t="s">
        <v>73</v>
      </c>
      <c r="Z348" s="496" t="s">
        <v>73</v>
      </c>
      <c r="AA348" s="496" t="s">
        <v>73</v>
      </c>
      <c r="AB348" s="496" t="s">
        <v>73</v>
      </c>
      <c r="AC348" s="496" t="s">
        <v>73</v>
      </c>
    </row>
    <row r="349">
      <c r="A349" s="338">
        <v>341.0</v>
      </c>
      <c r="B349" s="338">
        <v>800341.0</v>
      </c>
      <c r="C349" s="339" t="s">
        <v>1913</v>
      </c>
      <c r="D349" s="340" t="s">
        <v>73</v>
      </c>
      <c r="E349" s="469">
        <v>29267.0</v>
      </c>
      <c r="F349" s="470">
        <v>29267.0</v>
      </c>
      <c r="G349" s="470">
        <f t="shared" si="4"/>
        <v>0</v>
      </c>
      <c r="H349" s="228" t="s">
        <v>929</v>
      </c>
      <c r="I349" s="228" t="s">
        <v>7552</v>
      </c>
      <c r="J349" s="432" t="b">
        <v>1</v>
      </c>
      <c r="K349" s="432" t="b">
        <v>1</v>
      </c>
      <c r="L349" s="432" t="b">
        <v>1</v>
      </c>
      <c r="M349" s="432" t="b">
        <v>1</v>
      </c>
      <c r="N349" s="432" t="b">
        <v>0</v>
      </c>
      <c r="O349" s="432" t="b">
        <v>0</v>
      </c>
      <c r="P349" s="432" t="b">
        <v>0</v>
      </c>
      <c r="Q349" s="432" t="b">
        <v>0</v>
      </c>
      <c r="R349" s="488" t="s">
        <v>73</v>
      </c>
      <c r="S349" s="497" t="s">
        <v>73</v>
      </c>
      <c r="T349" s="492" t="s">
        <v>73</v>
      </c>
      <c r="U349" s="492" t="s">
        <v>73</v>
      </c>
      <c r="V349" s="492" t="s">
        <v>73</v>
      </c>
      <c r="W349" s="492" t="s">
        <v>73</v>
      </c>
      <c r="X349" s="492" t="s">
        <v>73</v>
      </c>
      <c r="Y349" s="493" t="s">
        <v>73</v>
      </c>
      <c r="Z349" s="493" t="s">
        <v>73</v>
      </c>
      <c r="AA349" s="493" t="s">
        <v>73</v>
      </c>
      <c r="AB349" s="493" t="s">
        <v>73</v>
      </c>
      <c r="AC349" s="493" t="s">
        <v>73</v>
      </c>
    </row>
    <row r="350">
      <c r="A350" s="338">
        <v>342.0</v>
      </c>
      <c r="B350" s="338">
        <v>800342.0</v>
      </c>
      <c r="C350" s="339" t="s">
        <v>1413</v>
      </c>
      <c r="D350" s="340" t="s">
        <v>73</v>
      </c>
      <c r="E350" s="335">
        <v>49000.0</v>
      </c>
      <c r="F350" s="347">
        <v>49000.0</v>
      </c>
      <c r="G350" s="347">
        <f t="shared" si="4"/>
        <v>0</v>
      </c>
      <c r="H350" s="230" t="s">
        <v>503</v>
      </c>
      <c r="I350" s="230" t="s">
        <v>7556</v>
      </c>
      <c r="J350" s="331" t="b">
        <v>1</v>
      </c>
      <c r="K350" s="331" t="b">
        <v>1</v>
      </c>
      <c r="L350" s="331" t="b">
        <v>1</v>
      </c>
      <c r="M350" s="331" t="b">
        <v>1</v>
      </c>
      <c r="N350" s="331" t="b">
        <v>1</v>
      </c>
      <c r="O350" s="488" t="s">
        <v>73</v>
      </c>
      <c r="P350" s="474"/>
      <c r="Q350" s="474"/>
      <c r="R350" s="474"/>
      <c r="S350" s="498" t="s">
        <v>73</v>
      </c>
      <c r="T350" s="495" t="s">
        <v>73</v>
      </c>
      <c r="U350" s="495" t="s">
        <v>73</v>
      </c>
      <c r="V350" s="495" t="s">
        <v>73</v>
      </c>
      <c r="W350" s="495" t="s">
        <v>73</v>
      </c>
      <c r="X350" s="495" t="s">
        <v>73</v>
      </c>
      <c r="Y350" s="496" t="s">
        <v>73</v>
      </c>
      <c r="Z350" s="496" t="s">
        <v>73</v>
      </c>
      <c r="AA350" s="496" t="s">
        <v>73</v>
      </c>
      <c r="AB350" s="496" t="s">
        <v>73</v>
      </c>
      <c r="AC350" s="496" t="s">
        <v>73</v>
      </c>
    </row>
    <row r="351">
      <c r="A351" s="141">
        <v>343.0</v>
      </c>
      <c r="B351" s="141">
        <v>800343.0</v>
      </c>
      <c r="C351" s="205" t="s">
        <v>942</v>
      </c>
      <c r="D351" s="340" t="s">
        <v>73</v>
      </c>
      <c r="E351" s="469">
        <v>1400.0</v>
      </c>
      <c r="F351" s="470">
        <v>1400.0</v>
      </c>
      <c r="G351" s="470">
        <f t="shared" si="4"/>
        <v>0</v>
      </c>
      <c r="H351" s="228" t="s">
        <v>937</v>
      </c>
      <c r="I351" s="228" t="s">
        <v>7565</v>
      </c>
      <c r="J351" s="432" t="b">
        <v>1</v>
      </c>
      <c r="K351" s="432" t="b">
        <v>1</v>
      </c>
      <c r="L351" s="432" t="b">
        <v>0</v>
      </c>
      <c r="M351" s="488" t="s">
        <v>73</v>
      </c>
      <c r="N351" s="474"/>
      <c r="O351" s="474"/>
      <c r="P351" s="474"/>
      <c r="Q351" s="474"/>
      <c r="R351" s="474"/>
      <c r="S351" s="497" t="s">
        <v>73</v>
      </c>
      <c r="T351" s="492" t="s">
        <v>73</v>
      </c>
      <c r="U351" s="492" t="s">
        <v>73</v>
      </c>
      <c r="V351" s="492" t="s">
        <v>73</v>
      </c>
      <c r="W351" s="492" t="s">
        <v>73</v>
      </c>
      <c r="X351" s="492" t="s">
        <v>73</v>
      </c>
      <c r="Y351" s="493" t="s">
        <v>73</v>
      </c>
      <c r="Z351" s="493" t="s">
        <v>73</v>
      </c>
      <c r="AA351" s="493" t="s">
        <v>73</v>
      </c>
      <c r="AB351" s="493" t="s">
        <v>73</v>
      </c>
      <c r="AC351" s="493" t="s">
        <v>73</v>
      </c>
    </row>
    <row r="352">
      <c r="A352" s="141">
        <v>344.0</v>
      </c>
      <c r="B352" s="141">
        <v>800344.0</v>
      </c>
      <c r="C352" s="205" t="s">
        <v>936</v>
      </c>
      <c r="D352" s="340" t="s">
        <v>73</v>
      </c>
      <c r="E352" s="335">
        <v>1900.0</v>
      </c>
      <c r="F352" s="347">
        <v>1900.0</v>
      </c>
      <c r="G352" s="347">
        <f t="shared" si="4"/>
        <v>0</v>
      </c>
      <c r="H352" s="230" t="s">
        <v>937</v>
      </c>
      <c r="I352" s="230" t="s">
        <v>7561</v>
      </c>
      <c r="J352" s="331" t="b">
        <v>1</v>
      </c>
      <c r="K352" s="331" t="b">
        <v>1</v>
      </c>
      <c r="L352" s="331" t="b">
        <v>0</v>
      </c>
      <c r="M352" s="488" t="s">
        <v>73</v>
      </c>
      <c r="N352" s="474"/>
      <c r="O352" s="474"/>
      <c r="P352" s="474"/>
      <c r="Q352" s="474"/>
      <c r="R352" s="474"/>
      <c r="S352" s="498" t="s">
        <v>73</v>
      </c>
      <c r="T352" s="495" t="s">
        <v>73</v>
      </c>
      <c r="U352" s="495" t="s">
        <v>73</v>
      </c>
      <c r="V352" s="495" t="s">
        <v>73</v>
      </c>
      <c r="W352" s="495" t="s">
        <v>73</v>
      </c>
      <c r="X352" s="495" t="s">
        <v>73</v>
      </c>
      <c r="Y352" s="496" t="s">
        <v>73</v>
      </c>
      <c r="Z352" s="496" t="s">
        <v>73</v>
      </c>
      <c r="AA352" s="496" t="s">
        <v>73</v>
      </c>
      <c r="AB352" s="496" t="s">
        <v>73</v>
      </c>
      <c r="AC352" s="496" t="s">
        <v>73</v>
      </c>
    </row>
    <row r="353">
      <c r="A353" s="141">
        <v>345.0</v>
      </c>
      <c r="B353" s="141">
        <v>800345.0</v>
      </c>
      <c r="C353" s="205" t="s">
        <v>1128</v>
      </c>
      <c r="D353" s="340" t="s">
        <v>73</v>
      </c>
      <c r="E353" s="469">
        <v>37304.0</v>
      </c>
      <c r="F353" s="469">
        <v>37304.0</v>
      </c>
      <c r="G353" s="470">
        <f t="shared" si="4"/>
        <v>0</v>
      </c>
      <c r="H353" s="228" t="s">
        <v>1129</v>
      </c>
      <c r="I353" s="228" t="s">
        <v>7567</v>
      </c>
      <c r="J353" s="432" t="b">
        <v>1</v>
      </c>
      <c r="K353" s="432" t="b">
        <v>1</v>
      </c>
      <c r="L353" s="432" t="b">
        <v>1</v>
      </c>
      <c r="M353" s="488" t="s">
        <v>73</v>
      </c>
      <c r="N353" s="474"/>
      <c r="O353" s="474"/>
      <c r="P353" s="474"/>
      <c r="Q353" s="474"/>
      <c r="R353" s="474"/>
      <c r="S353" s="497" t="s">
        <v>73</v>
      </c>
      <c r="T353" s="492" t="s">
        <v>73</v>
      </c>
      <c r="U353" s="492" t="s">
        <v>73</v>
      </c>
      <c r="V353" s="492" t="s">
        <v>73</v>
      </c>
      <c r="W353" s="492" t="s">
        <v>73</v>
      </c>
      <c r="X353" s="492" t="s">
        <v>73</v>
      </c>
      <c r="Y353" s="493" t="s">
        <v>73</v>
      </c>
      <c r="Z353" s="493" t="s">
        <v>73</v>
      </c>
      <c r="AA353" s="493" t="s">
        <v>73</v>
      </c>
      <c r="AB353" s="493" t="s">
        <v>73</v>
      </c>
      <c r="AC353" s="493" t="s">
        <v>73</v>
      </c>
    </row>
    <row r="354">
      <c r="A354" s="338">
        <v>346.0</v>
      </c>
      <c r="B354" s="338">
        <v>800346.0</v>
      </c>
      <c r="C354" s="339" t="s">
        <v>3810</v>
      </c>
      <c r="D354" s="340" t="s">
        <v>73</v>
      </c>
      <c r="E354" s="335">
        <v>27000.0</v>
      </c>
      <c r="F354" s="335">
        <v>27000.0</v>
      </c>
      <c r="G354" s="347">
        <f t="shared" si="4"/>
        <v>0</v>
      </c>
      <c r="H354" s="230" t="s">
        <v>3811</v>
      </c>
      <c r="I354" s="230" t="s">
        <v>7545</v>
      </c>
      <c r="J354" s="331" t="b">
        <v>1</v>
      </c>
      <c r="K354" s="331" t="b">
        <v>1</v>
      </c>
      <c r="L354" s="331" t="b">
        <v>1</v>
      </c>
      <c r="M354" s="331" t="b">
        <v>1</v>
      </c>
      <c r="N354" s="331" t="b">
        <v>1</v>
      </c>
      <c r="O354" s="331" t="b">
        <v>1</v>
      </c>
      <c r="P354" s="331" t="b">
        <v>1</v>
      </c>
      <c r="Q354" s="331" t="b">
        <v>0</v>
      </c>
      <c r="R354" s="331" t="b">
        <v>1</v>
      </c>
      <c r="S354" s="498" t="b">
        <v>1</v>
      </c>
      <c r="T354" s="495" t="b">
        <v>1</v>
      </c>
      <c r="U354" s="495" t="b">
        <v>1</v>
      </c>
      <c r="V354" s="495" t="b">
        <v>1</v>
      </c>
      <c r="W354" s="495" t="b">
        <v>0</v>
      </c>
      <c r="X354" s="495" t="b">
        <v>1</v>
      </c>
      <c r="Y354" s="496" t="b">
        <v>1</v>
      </c>
      <c r="Z354" s="496" t="b">
        <v>1</v>
      </c>
      <c r="AA354" s="496" t="b">
        <v>1</v>
      </c>
      <c r="AB354" s="496" t="b">
        <v>0</v>
      </c>
      <c r="AC354" s="496" t="b">
        <v>0</v>
      </c>
    </row>
    <row r="355">
      <c r="A355" s="338">
        <v>347.0</v>
      </c>
      <c r="B355" s="338">
        <v>800347.0</v>
      </c>
      <c r="C355" s="339" t="s">
        <v>4756</v>
      </c>
      <c r="D355" s="340" t="s">
        <v>73</v>
      </c>
      <c r="E355" s="469">
        <v>27685.0</v>
      </c>
      <c r="F355" s="469">
        <v>27685.0</v>
      </c>
      <c r="G355" s="470">
        <f t="shared" si="4"/>
        <v>0</v>
      </c>
      <c r="H355" s="228" t="s">
        <v>929</v>
      </c>
      <c r="I355" s="228" t="s">
        <v>7567</v>
      </c>
      <c r="J355" s="432" t="b">
        <v>1</v>
      </c>
      <c r="K355" s="432" t="b">
        <v>1</v>
      </c>
      <c r="L355" s="432" t="b">
        <v>1</v>
      </c>
      <c r="M355" s="432" t="b">
        <v>1</v>
      </c>
      <c r="N355" s="432" t="b">
        <v>1</v>
      </c>
      <c r="O355" s="432" t="b">
        <v>0</v>
      </c>
      <c r="P355" s="432" t="b">
        <v>0</v>
      </c>
      <c r="Q355" s="432" t="b">
        <v>0</v>
      </c>
      <c r="R355" s="432" t="b">
        <v>0</v>
      </c>
      <c r="S355" s="497" t="b">
        <v>0</v>
      </c>
      <c r="T355" s="492" t="b">
        <v>0</v>
      </c>
      <c r="U355" s="492" t="b">
        <v>0</v>
      </c>
      <c r="V355" s="492" t="b">
        <v>0</v>
      </c>
      <c r="W355" s="492" t="b">
        <v>0</v>
      </c>
      <c r="X355" s="492" t="b">
        <v>0</v>
      </c>
      <c r="Y355" s="493" t="b">
        <v>0</v>
      </c>
      <c r="Z355" s="493" t="b">
        <v>0</v>
      </c>
      <c r="AA355" s="493" t="b">
        <v>0</v>
      </c>
      <c r="AB355" s="493" t="b">
        <v>0</v>
      </c>
      <c r="AC355" s="493" t="b">
        <v>0</v>
      </c>
    </row>
    <row r="356">
      <c r="A356" s="338">
        <v>348.0</v>
      </c>
      <c r="B356" s="338">
        <v>800348.0</v>
      </c>
      <c r="C356" s="339" t="s">
        <v>5712</v>
      </c>
      <c r="D356" s="312" t="s">
        <v>4642</v>
      </c>
      <c r="E356" s="335">
        <v>12000.0</v>
      </c>
      <c r="F356" s="347">
        <v>10286.0</v>
      </c>
      <c r="G356" s="347">
        <f t="shared" si="4"/>
        <v>1714</v>
      </c>
      <c r="H356" s="230" t="s">
        <v>5713</v>
      </c>
      <c r="I356" s="230" t="s">
        <v>7567</v>
      </c>
      <c r="J356" s="331" t="b">
        <v>1</v>
      </c>
      <c r="K356" s="331" t="b">
        <v>1</v>
      </c>
      <c r="L356" s="331" t="b">
        <v>1</v>
      </c>
      <c r="M356" s="331" t="b">
        <v>1</v>
      </c>
      <c r="N356" s="331" t="b">
        <v>1</v>
      </c>
      <c r="O356" s="331" t="b">
        <v>1</v>
      </c>
      <c r="P356" s="331" t="b">
        <v>1</v>
      </c>
      <c r="Q356" s="331" t="b">
        <v>0</v>
      </c>
      <c r="R356" s="331" t="b">
        <v>0</v>
      </c>
      <c r="S356" s="498" t="b">
        <v>0</v>
      </c>
      <c r="T356" s="495" t="b">
        <v>0</v>
      </c>
      <c r="U356" s="495" t="b">
        <v>0</v>
      </c>
      <c r="V356" s="495" t="b">
        <v>0</v>
      </c>
      <c r="W356" s="495" t="b">
        <v>0</v>
      </c>
      <c r="X356" s="495" t="b">
        <v>0</v>
      </c>
      <c r="Y356" s="496" t="b">
        <v>0</v>
      </c>
      <c r="Z356" s="496" t="b">
        <v>0</v>
      </c>
      <c r="AA356" s="496" t="b">
        <v>0</v>
      </c>
      <c r="AB356" s="496" t="b">
        <v>0</v>
      </c>
      <c r="AC356" s="496" t="b">
        <v>0</v>
      </c>
    </row>
    <row r="357">
      <c r="A357" s="338">
        <v>349.0</v>
      </c>
      <c r="B357" s="338">
        <v>800349.0</v>
      </c>
      <c r="C357" s="339" t="s">
        <v>2526</v>
      </c>
      <c r="D357" s="340" t="s">
        <v>73</v>
      </c>
      <c r="E357" s="469">
        <v>275000.0</v>
      </c>
      <c r="F357" s="470">
        <v>275000.0</v>
      </c>
      <c r="G357" s="470">
        <f t="shared" si="4"/>
        <v>0</v>
      </c>
      <c r="H357" s="228" t="s">
        <v>2527</v>
      </c>
      <c r="I357" s="228" t="s">
        <v>7549</v>
      </c>
      <c r="J357" s="432" t="b">
        <v>1</v>
      </c>
      <c r="K357" s="432" t="b">
        <v>1</v>
      </c>
      <c r="L357" s="432" t="b">
        <v>1</v>
      </c>
      <c r="M357" s="432" t="b">
        <v>1</v>
      </c>
      <c r="N357" s="432" t="b">
        <v>1</v>
      </c>
      <c r="O357" s="432" t="b">
        <v>0</v>
      </c>
      <c r="P357" s="432" t="b">
        <v>0</v>
      </c>
      <c r="Q357" s="432" t="b">
        <v>0</v>
      </c>
      <c r="R357" s="432" t="b">
        <v>1</v>
      </c>
      <c r="S357" s="497" t="b">
        <v>0</v>
      </c>
      <c r="T357" s="492" t="b">
        <v>1</v>
      </c>
      <c r="U357" s="492" t="b">
        <v>0</v>
      </c>
      <c r="V357" s="492" t="b">
        <v>0</v>
      </c>
      <c r="W357" s="492" t="s">
        <v>73</v>
      </c>
      <c r="X357" s="492" t="s">
        <v>73</v>
      </c>
      <c r="Y357" s="493" t="s">
        <v>73</v>
      </c>
      <c r="Z357" s="493" t="s">
        <v>73</v>
      </c>
      <c r="AA357" s="493" t="s">
        <v>73</v>
      </c>
      <c r="AB357" s="493" t="s">
        <v>73</v>
      </c>
      <c r="AC357" s="493" t="s">
        <v>73</v>
      </c>
    </row>
    <row r="358">
      <c r="A358" s="128">
        <v>350.0</v>
      </c>
      <c r="B358" s="128">
        <v>800350.0</v>
      </c>
      <c r="C358" s="242" t="s">
        <v>2076</v>
      </c>
      <c r="D358" s="340" t="s">
        <v>73</v>
      </c>
      <c r="E358" s="335">
        <v>10000.0</v>
      </c>
      <c r="F358" s="347">
        <v>10000.0</v>
      </c>
      <c r="G358" s="347">
        <f t="shared" si="4"/>
        <v>0</v>
      </c>
      <c r="H358" s="230" t="s">
        <v>2077</v>
      </c>
      <c r="I358" s="230" t="s">
        <v>7559</v>
      </c>
      <c r="J358" s="331" t="b">
        <v>1</v>
      </c>
      <c r="K358" s="331" t="b">
        <v>1</v>
      </c>
      <c r="L358" s="331" t="b">
        <v>1</v>
      </c>
      <c r="M358" s="331" t="b">
        <v>1</v>
      </c>
      <c r="N358" s="331" t="b">
        <v>1</v>
      </c>
      <c r="O358" s="331" t="b">
        <v>1</v>
      </c>
      <c r="P358" s="331" t="b">
        <v>1</v>
      </c>
      <c r="Q358" s="331" t="b">
        <v>0</v>
      </c>
      <c r="R358" s="331" t="b">
        <v>0</v>
      </c>
      <c r="S358" s="498" t="s">
        <v>73</v>
      </c>
      <c r="T358" s="495" t="s">
        <v>73</v>
      </c>
      <c r="U358" s="495" t="s">
        <v>73</v>
      </c>
      <c r="V358" s="495" t="s">
        <v>73</v>
      </c>
      <c r="W358" s="495" t="s">
        <v>73</v>
      </c>
      <c r="X358" s="495" t="s">
        <v>73</v>
      </c>
      <c r="Y358" s="496" t="s">
        <v>73</v>
      </c>
      <c r="Z358" s="496" t="s">
        <v>73</v>
      </c>
      <c r="AA358" s="496" t="s">
        <v>73</v>
      </c>
      <c r="AB358" s="496" t="s">
        <v>73</v>
      </c>
      <c r="AC358" s="496" t="s">
        <v>73</v>
      </c>
    </row>
    <row r="359">
      <c r="A359" s="338">
        <v>351.0</v>
      </c>
      <c r="B359" s="338">
        <v>800351.0</v>
      </c>
      <c r="C359" s="339" t="s">
        <v>1453</v>
      </c>
      <c r="D359" s="340" t="s">
        <v>73</v>
      </c>
      <c r="E359" s="469">
        <v>10500.0</v>
      </c>
      <c r="F359" s="470">
        <v>10500.0</v>
      </c>
      <c r="G359" s="470">
        <f t="shared" si="4"/>
        <v>0</v>
      </c>
      <c r="H359" s="228" t="s">
        <v>1454</v>
      </c>
      <c r="I359" s="228" t="s">
        <v>7550</v>
      </c>
      <c r="J359" s="432" t="b">
        <v>1</v>
      </c>
      <c r="K359" s="432" t="b">
        <v>1</v>
      </c>
      <c r="L359" s="432" t="b">
        <v>1</v>
      </c>
      <c r="M359" s="432" t="b">
        <v>1</v>
      </c>
      <c r="N359" s="432" t="b">
        <v>1</v>
      </c>
      <c r="O359" s="488" t="s">
        <v>73</v>
      </c>
      <c r="P359" s="474"/>
      <c r="Q359" s="474"/>
      <c r="R359" s="474"/>
      <c r="S359" s="497" t="s">
        <v>73</v>
      </c>
      <c r="T359" s="492" t="s">
        <v>73</v>
      </c>
      <c r="U359" s="492" t="s">
        <v>73</v>
      </c>
      <c r="V359" s="492" t="s">
        <v>73</v>
      </c>
      <c r="W359" s="492" t="s">
        <v>73</v>
      </c>
      <c r="X359" s="492" t="s">
        <v>73</v>
      </c>
      <c r="Y359" s="493" t="s">
        <v>73</v>
      </c>
      <c r="Z359" s="493" t="s">
        <v>73</v>
      </c>
      <c r="AA359" s="493" t="s">
        <v>73</v>
      </c>
      <c r="AB359" s="493" t="s">
        <v>73</v>
      </c>
      <c r="AC359" s="493" t="s">
        <v>73</v>
      </c>
    </row>
    <row r="360">
      <c r="A360" s="141">
        <v>352.0</v>
      </c>
      <c r="B360" s="141">
        <v>800352.0</v>
      </c>
      <c r="C360" s="205" t="s">
        <v>818</v>
      </c>
      <c r="D360" s="340" t="s">
        <v>73</v>
      </c>
      <c r="E360" s="335">
        <v>6425.0</v>
      </c>
      <c r="F360" s="347">
        <v>6425.0</v>
      </c>
      <c r="G360" s="347">
        <f t="shared" si="4"/>
        <v>0</v>
      </c>
      <c r="H360" s="230" t="s">
        <v>538</v>
      </c>
      <c r="I360" s="230" t="s">
        <v>7552</v>
      </c>
      <c r="J360" s="331" t="b">
        <v>1</v>
      </c>
      <c r="K360" s="331" t="b">
        <v>1</v>
      </c>
      <c r="L360" s="488" t="s">
        <v>73</v>
      </c>
      <c r="M360" s="474"/>
      <c r="N360" s="474"/>
      <c r="O360" s="474"/>
      <c r="P360" s="474"/>
      <c r="Q360" s="474"/>
      <c r="R360" s="474"/>
      <c r="S360" s="498" t="s">
        <v>73</v>
      </c>
      <c r="T360" s="495" t="s">
        <v>73</v>
      </c>
      <c r="U360" s="495" t="s">
        <v>73</v>
      </c>
      <c r="V360" s="495" t="s">
        <v>73</v>
      </c>
      <c r="W360" s="495" t="s">
        <v>73</v>
      </c>
      <c r="X360" s="495" t="s">
        <v>73</v>
      </c>
      <c r="Y360" s="496" t="s">
        <v>73</v>
      </c>
      <c r="Z360" s="496" t="s">
        <v>73</v>
      </c>
      <c r="AA360" s="496" t="s">
        <v>73</v>
      </c>
      <c r="AB360" s="496" t="s">
        <v>73</v>
      </c>
      <c r="AC360" s="496" t="s">
        <v>73</v>
      </c>
    </row>
    <row r="361">
      <c r="A361" s="141">
        <v>353.0</v>
      </c>
      <c r="B361" s="141">
        <v>800353.0</v>
      </c>
      <c r="C361" s="205" t="s">
        <v>893</v>
      </c>
      <c r="D361" s="340" t="s">
        <v>73</v>
      </c>
      <c r="E361" s="469">
        <v>15000.0</v>
      </c>
      <c r="F361" s="470">
        <v>15000.0</v>
      </c>
      <c r="G361" s="470">
        <f t="shared" si="4"/>
        <v>0</v>
      </c>
      <c r="H361" s="228" t="s">
        <v>894</v>
      </c>
      <c r="I361" s="228" t="s">
        <v>7549</v>
      </c>
      <c r="J361" s="432" t="b">
        <v>1</v>
      </c>
      <c r="K361" s="432" t="b">
        <v>1</v>
      </c>
      <c r="L361" s="488" t="s">
        <v>73</v>
      </c>
      <c r="M361" s="474"/>
      <c r="N361" s="474"/>
      <c r="O361" s="474"/>
      <c r="P361" s="474"/>
      <c r="Q361" s="474"/>
      <c r="R361" s="474"/>
      <c r="S361" s="497" t="s">
        <v>73</v>
      </c>
      <c r="T361" s="492" t="s">
        <v>73</v>
      </c>
      <c r="U361" s="492" t="s">
        <v>73</v>
      </c>
      <c r="V361" s="492" t="s">
        <v>73</v>
      </c>
      <c r="W361" s="492" t="s">
        <v>73</v>
      </c>
      <c r="X361" s="492" t="s">
        <v>73</v>
      </c>
      <c r="Y361" s="493" t="s">
        <v>73</v>
      </c>
      <c r="Z361" s="493" t="s">
        <v>73</v>
      </c>
      <c r="AA361" s="493" t="s">
        <v>73</v>
      </c>
      <c r="AB361" s="493" t="s">
        <v>73</v>
      </c>
      <c r="AC361" s="493" t="s">
        <v>73</v>
      </c>
    </row>
    <row r="362">
      <c r="A362" s="338">
        <v>354.0</v>
      </c>
      <c r="B362" s="338">
        <v>800354.0</v>
      </c>
      <c r="C362" s="339" t="s">
        <v>3201</v>
      </c>
      <c r="D362" s="340" t="s">
        <v>73</v>
      </c>
      <c r="E362" s="335">
        <v>7500.0</v>
      </c>
      <c r="F362" s="486">
        <v>7500.0</v>
      </c>
      <c r="G362" s="347">
        <f t="shared" si="4"/>
        <v>0</v>
      </c>
      <c r="H362" s="230" t="s">
        <v>455</v>
      </c>
      <c r="I362" s="230" t="s">
        <v>7564</v>
      </c>
      <c r="J362" s="331" t="b">
        <v>1</v>
      </c>
      <c r="K362" s="331" t="b">
        <v>0</v>
      </c>
      <c r="L362" s="331" t="b">
        <v>0</v>
      </c>
      <c r="M362" s="331" t="b">
        <v>0</v>
      </c>
      <c r="N362" s="331" t="b">
        <v>0</v>
      </c>
      <c r="O362" s="331" t="b">
        <v>1</v>
      </c>
      <c r="P362" s="331" t="b">
        <v>1</v>
      </c>
      <c r="Q362" s="331" t="b">
        <v>0</v>
      </c>
      <c r="R362" s="331" t="b">
        <v>0</v>
      </c>
      <c r="S362" s="498" t="b">
        <v>0</v>
      </c>
      <c r="T362" s="495" t="b">
        <v>0</v>
      </c>
      <c r="U362" s="495" t="b">
        <v>0</v>
      </c>
      <c r="V362" s="495" t="b">
        <v>0</v>
      </c>
      <c r="W362" s="495" t="b">
        <v>0</v>
      </c>
      <c r="X362" s="495" t="b">
        <v>0</v>
      </c>
      <c r="Y362" s="496" t="b">
        <v>0</v>
      </c>
      <c r="Z362" s="496" t="b">
        <v>0</v>
      </c>
      <c r="AA362" s="496" t="b">
        <v>0</v>
      </c>
      <c r="AB362" s="488" t="s">
        <v>73</v>
      </c>
      <c r="AC362" s="496" t="s">
        <v>73</v>
      </c>
    </row>
    <row r="363">
      <c r="A363" s="338">
        <v>355.0</v>
      </c>
      <c r="B363" s="338">
        <v>800355.0</v>
      </c>
      <c r="C363" s="344" t="s">
        <v>4912</v>
      </c>
      <c r="D363" s="499" t="s">
        <v>73</v>
      </c>
      <c r="E363" s="469">
        <v>25000.0</v>
      </c>
      <c r="F363" s="469">
        <v>25000.0</v>
      </c>
      <c r="G363" s="470">
        <f t="shared" si="4"/>
        <v>0</v>
      </c>
      <c r="H363" s="228" t="s">
        <v>4820</v>
      </c>
      <c r="I363" s="228" t="s">
        <v>7552</v>
      </c>
      <c r="J363" s="432" t="b">
        <v>1</v>
      </c>
      <c r="K363" s="432" t="b">
        <v>1</v>
      </c>
      <c r="L363" s="432" t="b">
        <v>1</v>
      </c>
      <c r="M363" s="432" t="b">
        <v>1</v>
      </c>
      <c r="N363" s="432" t="b">
        <v>1</v>
      </c>
      <c r="O363" s="432" t="b">
        <v>1</v>
      </c>
      <c r="P363" s="432" t="b">
        <v>1</v>
      </c>
      <c r="Q363" s="432" t="b">
        <v>0</v>
      </c>
      <c r="R363" s="432" t="b">
        <v>0</v>
      </c>
      <c r="S363" s="497" t="b">
        <v>0</v>
      </c>
      <c r="T363" s="492" t="b">
        <v>0</v>
      </c>
      <c r="U363" s="492" t="b">
        <v>0</v>
      </c>
      <c r="V363" s="492" t="b">
        <v>0</v>
      </c>
      <c r="W363" s="492" t="b">
        <v>0</v>
      </c>
      <c r="X363" s="492" t="b">
        <v>0</v>
      </c>
      <c r="Y363" s="493" t="b">
        <v>0</v>
      </c>
      <c r="Z363" s="493" t="b">
        <v>0</v>
      </c>
      <c r="AA363" s="493" t="b">
        <v>0</v>
      </c>
      <c r="AB363" s="493" t="b">
        <v>0</v>
      </c>
      <c r="AC363" s="493" t="b">
        <v>0</v>
      </c>
    </row>
    <row r="364">
      <c r="A364" s="141">
        <v>356.0</v>
      </c>
      <c r="B364" s="141">
        <v>800356.0</v>
      </c>
      <c r="C364" s="205" t="s">
        <v>1017</v>
      </c>
      <c r="D364" s="340" t="s">
        <v>73</v>
      </c>
      <c r="E364" s="335">
        <v>9832.0</v>
      </c>
      <c r="F364" s="347">
        <v>9832.0</v>
      </c>
      <c r="G364" s="347">
        <f t="shared" si="4"/>
        <v>0</v>
      </c>
      <c r="H364" s="230" t="s">
        <v>1018</v>
      </c>
      <c r="I364" s="230" t="s">
        <v>7555</v>
      </c>
      <c r="J364" s="331" t="b">
        <v>1</v>
      </c>
      <c r="K364" s="331" t="b">
        <v>1</v>
      </c>
      <c r="L364" s="331" t="b">
        <v>1</v>
      </c>
      <c r="M364" s="488" t="s">
        <v>73</v>
      </c>
      <c r="N364" s="474"/>
      <c r="O364" s="474"/>
      <c r="P364" s="474"/>
      <c r="Q364" s="474"/>
      <c r="R364" s="474"/>
      <c r="S364" s="498" t="s">
        <v>73</v>
      </c>
      <c r="T364" s="495" t="s">
        <v>73</v>
      </c>
      <c r="U364" s="495" t="s">
        <v>73</v>
      </c>
      <c r="V364" s="495" t="s">
        <v>73</v>
      </c>
      <c r="W364" s="495" t="s">
        <v>73</v>
      </c>
      <c r="X364" s="495" t="s">
        <v>73</v>
      </c>
      <c r="Y364" s="496" t="s">
        <v>73</v>
      </c>
      <c r="Z364" s="496" t="s">
        <v>73</v>
      </c>
      <c r="AA364" s="496" t="s">
        <v>73</v>
      </c>
      <c r="AB364" s="496" t="s">
        <v>73</v>
      </c>
      <c r="AC364" s="496" t="s">
        <v>73</v>
      </c>
    </row>
    <row r="365">
      <c r="A365" s="338">
        <v>357.0</v>
      </c>
      <c r="B365" s="338">
        <v>800357.0</v>
      </c>
      <c r="C365" s="339" t="s">
        <v>2160</v>
      </c>
      <c r="D365" s="340" t="s">
        <v>73</v>
      </c>
      <c r="E365" s="469">
        <v>15000.0</v>
      </c>
      <c r="F365" s="470">
        <v>15000.0</v>
      </c>
      <c r="G365" s="470">
        <f t="shared" si="4"/>
        <v>0</v>
      </c>
      <c r="H365" s="228" t="s">
        <v>1783</v>
      </c>
      <c r="I365" s="228" t="s">
        <v>7562</v>
      </c>
      <c r="J365" s="432" t="b">
        <v>1</v>
      </c>
      <c r="K365" s="432" t="b">
        <v>1</v>
      </c>
      <c r="L365" s="432" t="b">
        <v>1</v>
      </c>
      <c r="M365" s="432" t="b">
        <v>1</v>
      </c>
      <c r="N365" s="432" t="b">
        <v>1</v>
      </c>
      <c r="O365" s="432" t="b">
        <v>1</v>
      </c>
      <c r="P365" s="432" t="b">
        <v>0</v>
      </c>
      <c r="Q365" s="432" t="b">
        <v>0</v>
      </c>
      <c r="R365" s="432" t="b">
        <v>0</v>
      </c>
      <c r="S365" s="497" t="b">
        <v>0</v>
      </c>
      <c r="T365" s="492" t="s">
        <v>73</v>
      </c>
      <c r="U365" s="492" t="s">
        <v>73</v>
      </c>
      <c r="V365" s="492" t="s">
        <v>73</v>
      </c>
      <c r="W365" s="492" t="s">
        <v>73</v>
      </c>
      <c r="X365" s="492" t="s">
        <v>73</v>
      </c>
      <c r="Y365" s="493" t="s">
        <v>73</v>
      </c>
      <c r="Z365" s="493" t="s">
        <v>73</v>
      </c>
      <c r="AA365" s="493" t="s">
        <v>73</v>
      </c>
      <c r="AB365" s="493" t="s">
        <v>73</v>
      </c>
      <c r="AC365" s="493" t="s">
        <v>73</v>
      </c>
    </row>
    <row r="366">
      <c r="A366" s="338">
        <v>358.0</v>
      </c>
      <c r="B366" s="338">
        <v>800358.0</v>
      </c>
      <c r="C366" s="339" t="s">
        <v>3531</v>
      </c>
      <c r="D366" s="340" t="s">
        <v>73</v>
      </c>
      <c r="E366" s="335">
        <v>26000.0</v>
      </c>
      <c r="F366" s="335">
        <v>26000.0</v>
      </c>
      <c r="G366" s="347">
        <f t="shared" si="4"/>
        <v>0</v>
      </c>
      <c r="H366" s="230" t="s">
        <v>2504</v>
      </c>
      <c r="I366" s="230" t="s">
        <v>7558</v>
      </c>
      <c r="J366" s="331" t="b">
        <v>1</v>
      </c>
      <c r="K366" s="331" t="b">
        <v>1</v>
      </c>
      <c r="L366" s="331" t="b">
        <v>1</v>
      </c>
      <c r="M366" s="331" t="b">
        <v>0</v>
      </c>
      <c r="N366" s="331" t="b">
        <v>1</v>
      </c>
      <c r="O366" s="331" t="b">
        <v>1</v>
      </c>
      <c r="P366" s="331" t="b">
        <v>0</v>
      </c>
      <c r="Q366" s="331" t="b">
        <v>0</v>
      </c>
      <c r="R366" s="331" t="b">
        <v>0</v>
      </c>
      <c r="S366" s="498" t="b">
        <v>0</v>
      </c>
      <c r="T366" s="495" t="b">
        <v>0</v>
      </c>
      <c r="U366" s="495" t="b">
        <v>0</v>
      </c>
      <c r="V366" s="495" t="b">
        <v>0</v>
      </c>
      <c r="W366" s="495" t="b">
        <v>1</v>
      </c>
      <c r="X366" s="495" t="b">
        <v>1</v>
      </c>
      <c r="Y366" s="496" t="b">
        <v>0</v>
      </c>
      <c r="Z366" s="496" t="b">
        <v>1</v>
      </c>
      <c r="AA366" s="496" t="b">
        <v>0</v>
      </c>
      <c r="AB366" s="496" t="b">
        <v>1</v>
      </c>
      <c r="AC366" s="496" t="b">
        <v>0</v>
      </c>
    </row>
    <row r="367">
      <c r="A367" s="338">
        <v>359.0</v>
      </c>
      <c r="B367" s="338">
        <v>800359.0</v>
      </c>
      <c r="C367" s="339" t="s">
        <v>4956</v>
      </c>
      <c r="D367" s="312" t="s">
        <v>4642</v>
      </c>
      <c r="E367" s="469">
        <v>10000.0</v>
      </c>
      <c r="F367" s="470">
        <v>7500.0</v>
      </c>
      <c r="G367" s="470">
        <f t="shared" si="4"/>
        <v>2500</v>
      </c>
      <c r="H367" s="228" t="s">
        <v>422</v>
      </c>
      <c r="I367" s="228" t="s">
        <v>7567</v>
      </c>
      <c r="J367" s="432" t="b">
        <v>1</v>
      </c>
      <c r="K367" s="432" t="b">
        <v>1</v>
      </c>
      <c r="L367" s="432" t="b">
        <v>0</v>
      </c>
      <c r="M367" s="432" t="b">
        <v>1</v>
      </c>
      <c r="N367" s="432" t="b">
        <v>1</v>
      </c>
      <c r="O367" s="432" t="b">
        <v>0</v>
      </c>
      <c r="P367" s="432" t="b">
        <v>0</v>
      </c>
      <c r="Q367" s="432" t="b">
        <v>0</v>
      </c>
      <c r="R367" s="432" t="b">
        <v>0</v>
      </c>
      <c r="S367" s="497" t="b">
        <v>0</v>
      </c>
      <c r="T367" s="492" t="b">
        <v>0</v>
      </c>
      <c r="U367" s="492" t="b">
        <v>0</v>
      </c>
      <c r="V367" s="492" t="b">
        <v>0</v>
      </c>
      <c r="W367" s="492" t="b">
        <v>0</v>
      </c>
      <c r="X367" s="492" t="b">
        <v>0</v>
      </c>
      <c r="Y367" s="493" t="b">
        <v>0</v>
      </c>
      <c r="Z367" s="493" t="b">
        <v>0</v>
      </c>
      <c r="AA367" s="493" t="b">
        <v>0</v>
      </c>
      <c r="AB367" s="493" t="b">
        <v>0</v>
      </c>
      <c r="AC367" s="493" t="b">
        <v>0</v>
      </c>
    </row>
    <row r="368">
      <c r="A368" s="338">
        <v>360.0</v>
      </c>
      <c r="B368" s="338">
        <v>800360.0</v>
      </c>
      <c r="C368" s="339" t="s">
        <v>3686</v>
      </c>
      <c r="D368" s="340" t="s">
        <v>73</v>
      </c>
      <c r="E368" s="335">
        <v>50000.0</v>
      </c>
      <c r="F368" s="335">
        <v>50000.0</v>
      </c>
      <c r="G368" s="347">
        <f t="shared" si="4"/>
        <v>0</v>
      </c>
      <c r="H368" s="230" t="s">
        <v>1651</v>
      </c>
      <c r="I368" s="230" t="s">
        <v>7561</v>
      </c>
      <c r="J368" s="331" t="b">
        <v>1</v>
      </c>
      <c r="K368" s="331" t="b">
        <v>1</v>
      </c>
      <c r="L368" s="331" t="b">
        <v>1</v>
      </c>
      <c r="M368" s="331" t="b">
        <v>1</v>
      </c>
      <c r="N368" s="331" t="b">
        <v>1</v>
      </c>
      <c r="O368" s="331" t="b">
        <v>1</v>
      </c>
      <c r="P368" s="331" t="b">
        <v>1</v>
      </c>
      <c r="Q368" s="331" t="b">
        <v>1</v>
      </c>
      <c r="R368" s="331" t="b">
        <v>1</v>
      </c>
      <c r="S368" s="498" t="b">
        <v>1</v>
      </c>
      <c r="T368" s="495" t="b">
        <v>1</v>
      </c>
      <c r="U368" s="495" t="b">
        <v>1</v>
      </c>
      <c r="V368" s="495" t="b">
        <v>0</v>
      </c>
      <c r="W368" s="495" t="b">
        <v>0</v>
      </c>
      <c r="X368" s="495" t="b">
        <v>0</v>
      </c>
      <c r="Y368" s="496" t="b">
        <v>0</v>
      </c>
      <c r="Z368" s="496" t="b">
        <v>0</v>
      </c>
      <c r="AA368" s="496" t="b">
        <v>0</v>
      </c>
      <c r="AB368" s="496" t="b">
        <v>0</v>
      </c>
      <c r="AC368" s="496" t="b">
        <v>0</v>
      </c>
    </row>
    <row r="369">
      <c r="A369" s="338">
        <v>361.0</v>
      </c>
      <c r="B369" s="338">
        <v>800361.0</v>
      </c>
      <c r="C369" s="339" t="s">
        <v>5057</v>
      </c>
      <c r="D369" s="499" t="s">
        <v>73</v>
      </c>
      <c r="E369" s="469">
        <v>15000.0</v>
      </c>
      <c r="F369" s="487">
        <v>15000.0</v>
      </c>
      <c r="G369" s="470">
        <f t="shared" si="4"/>
        <v>0</v>
      </c>
      <c r="H369" s="228" t="s">
        <v>882</v>
      </c>
      <c r="I369" s="228" t="s">
        <v>7566</v>
      </c>
      <c r="J369" s="432" t="b">
        <v>1</v>
      </c>
      <c r="K369" s="432" t="b">
        <v>1</v>
      </c>
      <c r="L369" s="432" t="b">
        <v>1</v>
      </c>
      <c r="M369" s="432" t="b">
        <v>0</v>
      </c>
      <c r="N369" s="432" t="b">
        <v>0</v>
      </c>
      <c r="O369" s="432" t="b">
        <v>0</v>
      </c>
      <c r="P369" s="432" t="b">
        <v>0</v>
      </c>
      <c r="Q369" s="432" t="b">
        <v>0</v>
      </c>
      <c r="R369" s="432" t="b">
        <v>0</v>
      </c>
      <c r="S369" s="497" t="b">
        <v>0</v>
      </c>
      <c r="T369" s="492" t="b">
        <v>0</v>
      </c>
      <c r="U369" s="492" t="b">
        <v>0</v>
      </c>
      <c r="V369" s="492" t="b">
        <v>0</v>
      </c>
      <c r="W369" s="492" t="b">
        <v>0</v>
      </c>
      <c r="X369" s="492" t="b">
        <v>0</v>
      </c>
      <c r="Y369" s="493" t="b">
        <v>0</v>
      </c>
      <c r="Z369" s="493" t="b">
        <v>0</v>
      </c>
      <c r="AA369" s="493" t="b">
        <v>0</v>
      </c>
      <c r="AB369" s="493" t="b">
        <v>0</v>
      </c>
      <c r="AC369" s="493" t="b">
        <v>0</v>
      </c>
    </row>
    <row r="370">
      <c r="A370" s="338">
        <v>362.0</v>
      </c>
      <c r="B370" s="338">
        <v>800362.0</v>
      </c>
      <c r="C370" s="339" t="s">
        <v>5060</v>
      </c>
      <c r="D370" s="499" t="s">
        <v>73</v>
      </c>
      <c r="E370" s="335">
        <v>15000.0</v>
      </c>
      <c r="F370" s="486">
        <v>15000.0</v>
      </c>
      <c r="G370" s="347">
        <f t="shared" si="4"/>
        <v>0</v>
      </c>
      <c r="H370" s="230" t="s">
        <v>882</v>
      </c>
      <c r="I370" s="230" t="s">
        <v>7561</v>
      </c>
      <c r="J370" s="331" t="b">
        <v>1</v>
      </c>
      <c r="K370" s="331" t="b">
        <v>1</v>
      </c>
      <c r="L370" s="331" t="b">
        <v>1</v>
      </c>
      <c r="M370" s="331" t="b">
        <v>0</v>
      </c>
      <c r="N370" s="331" t="b">
        <v>0</v>
      </c>
      <c r="O370" s="331" t="b">
        <v>0</v>
      </c>
      <c r="P370" s="331" t="b">
        <v>0</v>
      </c>
      <c r="Q370" s="331" t="b">
        <v>0</v>
      </c>
      <c r="R370" s="331" t="b">
        <v>0</v>
      </c>
      <c r="S370" s="498" t="b">
        <v>0</v>
      </c>
      <c r="T370" s="495" t="b">
        <v>0</v>
      </c>
      <c r="U370" s="495" t="b">
        <v>0</v>
      </c>
      <c r="V370" s="495" t="b">
        <v>0</v>
      </c>
      <c r="W370" s="495" t="b">
        <v>0</v>
      </c>
      <c r="X370" s="495" t="b">
        <v>0</v>
      </c>
      <c r="Y370" s="496" t="b">
        <v>0</v>
      </c>
      <c r="Z370" s="496" t="b">
        <v>0</v>
      </c>
      <c r="AA370" s="496" t="b">
        <v>0</v>
      </c>
      <c r="AB370" s="496" t="b">
        <v>0</v>
      </c>
      <c r="AC370" s="496" t="b">
        <v>0</v>
      </c>
    </row>
    <row r="371">
      <c r="A371" s="338">
        <v>363.0</v>
      </c>
      <c r="B371" s="338">
        <v>800363.0</v>
      </c>
      <c r="C371" s="339" t="s">
        <v>5063</v>
      </c>
      <c r="D371" s="499" t="s">
        <v>73</v>
      </c>
      <c r="E371" s="469">
        <v>15000.0</v>
      </c>
      <c r="F371" s="487">
        <v>15000.0</v>
      </c>
      <c r="G371" s="470">
        <f t="shared" si="4"/>
        <v>0</v>
      </c>
      <c r="H371" s="228" t="s">
        <v>882</v>
      </c>
      <c r="I371" s="228" t="s">
        <v>7565</v>
      </c>
      <c r="J371" s="432" t="b">
        <v>1</v>
      </c>
      <c r="K371" s="432" t="b">
        <v>1</v>
      </c>
      <c r="L371" s="432" t="b">
        <v>1</v>
      </c>
      <c r="M371" s="432" t="b">
        <v>0</v>
      </c>
      <c r="N371" s="432" t="b">
        <v>0</v>
      </c>
      <c r="O371" s="432" t="b">
        <v>0</v>
      </c>
      <c r="P371" s="432" t="b">
        <v>0</v>
      </c>
      <c r="Q371" s="432" t="b">
        <v>0</v>
      </c>
      <c r="R371" s="432" t="b">
        <v>0</v>
      </c>
      <c r="S371" s="497" t="b">
        <v>0</v>
      </c>
      <c r="T371" s="492" t="b">
        <v>0</v>
      </c>
      <c r="U371" s="492" t="b">
        <v>0</v>
      </c>
      <c r="V371" s="492" t="b">
        <v>0</v>
      </c>
      <c r="W371" s="492" t="b">
        <v>0</v>
      </c>
      <c r="X371" s="492" t="b">
        <v>0</v>
      </c>
      <c r="Y371" s="493" t="b">
        <v>0</v>
      </c>
      <c r="Z371" s="493" t="b">
        <v>0</v>
      </c>
      <c r="AA371" s="493" t="b">
        <v>0</v>
      </c>
      <c r="AB371" s="493" t="b">
        <v>0</v>
      </c>
      <c r="AC371" s="493" t="b">
        <v>0</v>
      </c>
    </row>
    <row r="372">
      <c r="A372" s="128">
        <v>364.0</v>
      </c>
      <c r="B372" s="128">
        <v>800364.0</v>
      </c>
      <c r="C372" s="242" t="s">
        <v>2553</v>
      </c>
      <c r="D372" s="472" t="s">
        <v>73</v>
      </c>
      <c r="E372" s="335">
        <v>50000.0</v>
      </c>
      <c r="F372" s="347">
        <v>50000.0</v>
      </c>
      <c r="G372" s="347">
        <f t="shared" si="4"/>
        <v>0</v>
      </c>
      <c r="H372" s="230" t="s">
        <v>2324</v>
      </c>
      <c r="I372" s="230" t="s">
        <v>7556</v>
      </c>
      <c r="J372" s="331" t="b">
        <v>1</v>
      </c>
      <c r="K372" s="331" t="b">
        <v>1</v>
      </c>
      <c r="L372" s="331" t="b">
        <v>1</v>
      </c>
      <c r="M372" s="331" t="b">
        <v>1</v>
      </c>
      <c r="N372" s="331" t="b">
        <v>1</v>
      </c>
      <c r="O372" s="331" t="b">
        <v>1</v>
      </c>
      <c r="P372" s="331" t="b">
        <v>0</v>
      </c>
      <c r="Q372" s="331" t="b">
        <v>1</v>
      </c>
      <c r="R372" s="331" t="b">
        <v>1</v>
      </c>
      <c r="S372" s="498" t="b">
        <v>1</v>
      </c>
      <c r="T372" s="495" t="b">
        <v>0</v>
      </c>
      <c r="U372" s="495" t="b">
        <v>1</v>
      </c>
      <c r="V372" s="495" t="b">
        <v>1</v>
      </c>
      <c r="W372" s="495" t="s">
        <v>73</v>
      </c>
      <c r="X372" s="495" t="s">
        <v>73</v>
      </c>
      <c r="Y372" s="496" t="s">
        <v>73</v>
      </c>
      <c r="Z372" s="496" t="s">
        <v>73</v>
      </c>
      <c r="AA372" s="496" t="s">
        <v>73</v>
      </c>
      <c r="AB372" s="496" t="s">
        <v>73</v>
      </c>
      <c r="AC372" s="496" t="s">
        <v>73</v>
      </c>
    </row>
    <row r="373">
      <c r="A373" s="128">
        <v>365.0</v>
      </c>
      <c r="B373" s="128">
        <v>800365.0</v>
      </c>
      <c r="C373" s="242" t="s">
        <v>2961</v>
      </c>
      <c r="D373" s="472" t="s">
        <v>73</v>
      </c>
      <c r="E373" s="469">
        <v>75000.0</v>
      </c>
      <c r="F373" s="469">
        <v>75000.0</v>
      </c>
      <c r="G373" s="470">
        <f t="shared" si="4"/>
        <v>0</v>
      </c>
      <c r="H373" s="228" t="s">
        <v>2324</v>
      </c>
      <c r="I373" s="228" t="s">
        <v>7550</v>
      </c>
      <c r="J373" s="432" t="b">
        <v>1</v>
      </c>
      <c r="K373" s="432" t="b">
        <v>1</v>
      </c>
      <c r="L373" s="432" t="b">
        <v>1</v>
      </c>
      <c r="M373" s="432" t="b">
        <v>1</v>
      </c>
      <c r="N373" s="432" t="b">
        <v>1</v>
      </c>
      <c r="O373" s="432" t="b">
        <v>1</v>
      </c>
      <c r="P373" s="432" t="b">
        <v>0</v>
      </c>
      <c r="Q373" s="432" t="b">
        <v>1</v>
      </c>
      <c r="R373" s="432" t="b">
        <v>1</v>
      </c>
      <c r="S373" s="497" t="b">
        <v>1</v>
      </c>
      <c r="T373" s="492" t="b">
        <v>0</v>
      </c>
      <c r="U373" s="492" t="b">
        <v>1</v>
      </c>
      <c r="V373" s="492" t="b">
        <v>1</v>
      </c>
      <c r="W373" s="492" t="b">
        <v>0</v>
      </c>
      <c r="X373" s="492" t="b">
        <v>0</v>
      </c>
      <c r="Y373" s="493" t="b">
        <v>0</v>
      </c>
      <c r="Z373" s="493" t="s">
        <v>73</v>
      </c>
      <c r="AA373" s="493" t="s">
        <v>73</v>
      </c>
      <c r="AB373" s="493" t="s">
        <v>73</v>
      </c>
      <c r="AC373" s="493" t="s">
        <v>73</v>
      </c>
    </row>
    <row r="374">
      <c r="A374" s="128">
        <v>366.0</v>
      </c>
      <c r="B374" s="128">
        <v>800366.0</v>
      </c>
      <c r="C374" s="242" t="s">
        <v>2450</v>
      </c>
      <c r="D374" s="472" t="s">
        <v>73</v>
      </c>
      <c r="E374" s="335">
        <v>50000.0</v>
      </c>
      <c r="F374" s="347">
        <v>50000.0</v>
      </c>
      <c r="G374" s="347">
        <f t="shared" si="4"/>
        <v>0</v>
      </c>
      <c r="H374" s="230" t="s">
        <v>2324</v>
      </c>
      <c r="I374" s="230" t="s">
        <v>7558</v>
      </c>
      <c r="J374" s="331" t="b">
        <v>1</v>
      </c>
      <c r="K374" s="331" t="b">
        <v>1</v>
      </c>
      <c r="L374" s="331" t="b">
        <v>1</v>
      </c>
      <c r="M374" s="331" t="b">
        <v>1</v>
      </c>
      <c r="N374" s="331" t="b">
        <v>1</v>
      </c>
      <c r="O374" s="331" t="b">
        <v>1</v>
      </c>
      <c r="P374" s="331" t="b">
        <v>0</v>
      </c>
      <c r="Q374" s="331" t="b">
        <v>1</v>
      </c>
      <c r="R374" s="331" t="b">
        <v>1</v>
      </c>
      <c r="S374" s="498" t="b">
        <v>1</v>
      </c>
      <c r="T374" s="495" t="b">
        <v>1</v>
      </c>
      <c r="U374" s="495" t="b">
        <v>0</v>
      </c>
      <c r="V374" s="495" t="s">
        <v>73</v>
      </c>
      <c r="W374" s="495" t="s">
        <v>73</v>
      </c>
      <c r="X374" s="495" t="s">
        <v>73</v>
      </c>
      <c r="Y374" s="496" t="s">
        <v>73</v>
      </c>
      <c r="Z374" s="496" t="s">
        <v>73</v>
      </c>
      <c r="AA374" s="496" t="s">
        <v>73</v>
      </c>
      <c r="AB374" s="496" t="s">
        <v>73</v>
      </c>
      <c r="AC374" s="496" t="s">
        <v>73</v>
      </c>
    </row>
    <row r="375">
      <c r="A375" s="338">
        <v>367.0</v>
      </c>
      <c r="B375" s="338">
        <v>800367.0</v>
      </c>
      <c r="C375" s="339" t="s">
        <v>3030</v>
      </c>
      <c r="D375" s="472" t="s">
        <v>73</v>
      </c>
      <c r="E375" s="469">
        <v>50000.0</v>
      </c>
      <c r="F375" s="469">
        <v>50000.0</v>
      </c>
      <c r="G375" s="470">
        <f t="shared" si="4"/>
        <v>0</v>
      </c>
      <c r="H375" s="228" t="s">
        <v>2324</v>
      </c>
      <c r="I375" s="228" t="s">
        <v>7548</v>
      </c>
      <c r="J375" s="432" t="b">
        <v>1</v>
      </c>
      <c r="K375" s="432" t="b">
        <v>1</v>
      </c>
      <c r="L375" s="432" t="b">
        <v>1</v>
      </c>
      <c r="M375" s="432" t="b">
        <v>1</v>
      </c>
      <c r="N375" s="432" t="b">
        <v>1</v>
      </c>
      <c r="O375" s="432" t="b">
        <v>1</v>
      </c>
      <c r="P375" s="432" t="b">
        <v>0</v>
      </c>
      <c r="Q375" s="432" t="b">
        <v>1</v>
      </c>
      <c r="R375" s="432" t="b">
        <v>1</v>
      </c>
      <c r="S375" s="497" t="b">
        <v>1</v>
      </c>
      <c r="T375" s="492" t="b">
        <v>0</v>
      </c>
      <c r="U375" s="492" t="b">
        <v>1</v>
      </c>
      <c r="V375" s="492" t="b">
        <v>1</v>
      </c>
      <c r="W375" s="492" t="b">
        <v>0</v>
      </c>
      <c r="X375" s="492" t="b">
        <v>0</v>
      </c>
      <c r="Y375" s="493" t="b">
        <v>0</v>
      </c>
      <c r="Z375" s="474" t="s">
        <v>73</v>
      </c>
      <c r="AA375" s="493" t="s">
        <v>73</v>
      </c>
      <c r="AB375" s="493" t="s">
        <v>73</v>
      </c>
      <c r="AC375" s="493" t="s">
        <v>73</v>
      </c>
    </row>
  </sheetData>
  <autoFilter ref="$A$8:$AC$375"/>
  <mergeCells count="2">
    <mergeCell ref="A1:AC3"/>
    <mergeCell ref="E4:G4"/>
  </mergeCells>
  <conditionalFormatting sqref="T9:AC375">
    <cfRule type="cellIs" dxfId="3" priority="1" operator="equal">
      <formula>"COMPLETED"</formula>
    </cfRule>
  </conditionalFormatting>
  <conditionalFormatting sqref="B1:C375 D1:D11 E1:AC375 A2:A375 D13:D28 D35:D375">
    <cfRule type="containsText" dxfId="2" priority="2" operator="containsText" text="TRUE">
      <formula>NOT(ISERROR(SEARCH(("TRUE"),(B1))))</formula>
    </cfRule>
  </conditionalFormatting>
  <conditionalFormatting sqref="B1:C375 D1:D11 E1:AC375 A2:A375 D13:D28 D35:D375">
    <cfRule type="containsText" dxfId="1" priority="3" operator="containsText" text="FALSE">
      <formula>NOT(ISERROR(SEARCH(("FALSE"),(B1))))</formula>
    </cfRule>
  </conditionalFormatting>
  <conditionalFormatting sqref="A7:AC7">
    <cfRule type="colorScale" priority="4">
      <colorScale>
        <cfvo type="min"/>
        <cfvo type="percentile" val="50"/>
        <cfvo type="max"/>
        <color rgb="FFE67C73"/>
        <color rgb="FFFFFFFF"/>
        <color rgb="FF57BB8A"/>
      </colorScale>
    </cfRule>
  </conditionalFormatting>
  <conditionalFormatting sqref="S4:S375 T180">
    <cfRule type="cellIs" dxfId="4" priority="5"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ref="C151"/>
    <hyperlink r:id="rId145" ref="C152"/>
    <hyperlink r:id="rId146" ref="C153"/>
    <hyperlink r:id="rId147" ref="C154"/>
    <hyperlink r:id="rId148" ref="C155"/>
    <hyperlink r:id="rId149" ref="C156"/>
    <hyperlink r:id="rId150" ref="C157"/>
    <hyperlink r:id="rId151" ref="C158"/>
    <hyperlink r:id="rId152" ref="C159"/>
    <hyperlink r:id="rId153" ref="C160"/>
    <hyperlink r:id="rId154" ref="C161"/>
    <hyperlink r:id="rId155" ref="C162"/>
    <hyperlink r:id="rId156" ref="C163"/>
    <hyperlink r:id="rId157" ref="C164"/>
    <hyperlink r:id="rId158" ref="C165"/>
    <hyperlink r:id="rId159" ref="C166"/>
    <hyperlink r:id="rId160" ref="C167"/>
    <hyperlink r:id="rId161" ref="C168"/>
    <hyperlink r:id="rId162" ref="C169"/>
    <hyperlink r:id="rId163" ref="C170"/>
    <hyperlink r:id="rId164" ref="C171"/>
    <hyperlink r:id="rId165" ref="C172"/>
    <hyperlink r:id="rId166" ref="C173"/>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4"/>
    <hyperlink r:id="rId188" ref="C195"/>
    <hyperlink r:id="rId189" ref="C196"/>
    <hyperlink r:id="rId190" ref="C197"/>
    <hyperlink r:id="rId191" ref="C198"/>
    <hyperlink r:id="rId192" ref="C199"/>
    <hyperlink r:id="rId193" ref="C200"/>
    <hyperlink r:id="rId194" ref="C201"/>
    <hyperlink r:id="rId195" ref="C202"/>
    <hyperlink r:id="rId196" ref="C203"/>
    <hyperlink r:id="rId197" ref="C204"/>
    <hyperlink r:id="rId198" ref="C205"/>
    <hyperlink r:id="rId199" ref="C206"/>
    <hyperlink r:id="rId200" ref="C207"/>
    <hyperlink r:id="rId201" ref="C208"/>
    <hyperlink r:id="rId202" ref="C209"/>
    <hyperlink r:id="rId203" ref="C210"/>
    <hyperlink r:id="rId204" ref="C211"/>
    <hyperlink r:id="rId205" ref="C212"/>
    <hyperlink r:id="rId206" ref="C213"/>
    <hyperlink r:id="rId207" ref="C214"/>
    <hyperlink r:id="rId208" ref="C215"/>
    <hyperlink r:id="rId209" ref="C216"/>
    <hyperlink r:id="rId210" ref="C217"/>
    <hyperlink r:id="rId211" ref="C218"/>
    <hyperlink r:id="rId212" ref="C219"/>
    <hyperlink r:id="rId213" ref="C220"/>
    <hyperlink r:id="rId214" ref="C221"/>
    <hyperlink r:id="rId215" ref="C222"/>
    <hyperlink r:id="rId216" ref="C223"/>
    <hyperlink r:id="rId217" ref="C224"/>
    <hyperlink r:id="rId218" ref="C225"/>
    <hyperlink r:id="rId219" ref="C226"/>
    <hyperlink r:id="rId220" ref="C227"/>
    <hyperlink r:id="rId221" ref="C228"/>
    <hyperlink r:id="rId222" ref="C229"/>
    <hyperlink r:id="rId223" ref="C230"/>
    <hyperlink r:id="rId224" ref="C231"/>
    <hyperlink r:id="rId225" ref="C232"/>
    <hyperlink r:id="rId226" ref="C233"/>
    <hyperlink r:id="rId227" ref="C234"/>
    <hyperlink r:id="rId228" ref="C235"/>
    <hyperlink r:id="rId229" ref="C236"/>
    <hyperlink r:id="rId230" ref="C237"/>
    <hyperlink r:id="rId231" ref="C238"/>
    <hyperlink r:id="rId232" ref="C239"/>
    <hyperlink r:id="rId233" ref="C240"/>
    <hyperlink r:id="rId234" ref="C241"/>
    <hyperlink r:id="rId235" ref="C242"/>
    <hyperlink r:id="rId236" ref="C243"/>
    <hyperlink r:id="rId237" ref="C244"/>
    <hyperlink r:id="rId238" ref="C245"/>
    <hyperlink r:id="rId239" ref="C246"/>
    <hyperlink r:id="rId240" ref="C247"/>
    <hyperlink r:id="rId241" ref="C248"/>
    <hyperlink r:id="rId242" ref="C249"/>
    <hyperlink r:id="rId243" ref="C250"/>
    <hyperlink r:id="rId244" ref="C251"/>
    <hyperlink r:id="rId245" ref="C252"/>
    <hyperlink r:id="rId246" ref="C253"/>
    <hyperlink r:id="rId247" ref="C254"/>
    <hyperlink r:id="rId248" ref="C255"/>
    <hyperlink r:id="rId249" ref="C256"/>
    <hyperlink r:id="rId250" ref="C257"/>
    <hyperlink r:id="rId251" ref="C258"/>
    <hyperlink r:id="rId252" ref="C259"/>
    <hyperlink r:id="rId253" ref="C260"/>
    <hyperlink r:id="rId254" ref="C261"/>
    <hyperlink r:id="rId255" ref="C262"/>
    <hyperlink r:id="rId256" ref="C263"/>
    <hyperlink r:id="rId257" ref="C264"/>
    <hyperlink r:id="rId258" ref="C265"/>
    <hyperlink r:id="rId259" ref="C266"/>
    <hyperlink r:id="rId260" ref="C267"/>
    <hyperlink r:id="rId261" ref="C268"/>
    <hyperlink r:id="rId262" ref="C269"/>
    <hyperlink r:id="rId263" ref="C270"/>
    <hyperlink r:id="rId264" ref="C271"/>
    <hyperlink r:id="rId265" ref="H271"/>
    <hyperlink r:id="rId266" ref="C272"/>
    <hyperlink r:id="rId267" ref="C273"/>
    <hyperlink r:id="rId268" ref="C274"/>
    <hyperlink r:id="rId269" ref="C275"/>
    <hyperlink r:id="rId270" ref="C276"/>
    <hyperlink r:id="rId271" ref="C277"/>
    <hyperlink r:id="rId272" ref="C278"/>
    <hyperlink r:id="rId273" ref="C279"/>
    <hyperlink r:id="rId274" ref="C280"/>
    <hyperlink r:id="rId275" ref="C281"/>
    <hyperlink r:id="rId276" ref="C282"/>
    <hyperlink r:id="rId277" ref="C283"/>
    <hyperlink r:id="rId278" ref="C284"/>
    <hyperlink r:id="rId279" ref="C285"/>
    <hyperlink r:id="rId280" ref="C286"/>
    <hyperlink r:id="rId281" ref="C287"/>
    <hyperlink r:id="rId282" ref="C288"/>
    <hyperlink r:id="rId283" ref="C289"/>
    <hyperlink r:id="rId284" ref="C290"/>
    <hyperlink r:id="rId285" ref="C291"/>
    <hyperlink r:id="rId286" ref="C292"/>
    <hyperlink r:id="rId287" ref="C293"/>
    <hyperlink r:id="rId288" ref="C294"/>
    <hyperlink r:id="rId289" ref="C295"/>
    <hyperlink r:id="rId290" ref="C296"/>
    <hyperlink r:id="rId291" ref="C297"/>
    <hyperlink r:id="rId292" ref="C298"/>
    <hyperlink r:id="rId293" ref="C299"/>
    <hyperlink r:id="rId294" ref="C300"/>
    <hyperlink r:id="rId295" ref="C301"/>
    <hyperlink r:id="rId296" ref="C302"/>
    <hyperlink r:id="rId297" ref="C303"/>
    <hyperlink r:id="rId298" ref="C304"/>
    <hyperlink r:id="rId299" ref="C305"/>
    <hyperlink r:id="rId300" ref="C306"/>
    <hyperlink r:id="rId301" ref="C307"/>
    <hyperlink r:id="rId302" ref="C308"/>
    <hyperlink r:id="rId303" ref="C309"/>
    <hyperlink r:id="rId304" ref="C310"/>
    <hyperlink r:id="rId305" ref="C311"/>
    <hyperlink r:id="rId306" ref="C312"/>
    <hyperlink r:id="rId307" ref="C313"/>
    <hyperlink r:id="rId308" ref="C314"/>
    <hyperlink r:id="rId309" ref="C315"/>
    <hyperlink r:id="rId310" ref="C316"/>
    <hyperlink r:id="rId311" ref="C317"/>
    <hyperlink r:id="rId312" ref="C318"/>
    <hyperlink r:id="rId313" ref="C319"/>
    <hyperlink r:id="rId314" ref="C320"/>
    <hyperlink r:id="rId315" ref="C321"/>
    <hyperlink r:id="rId316" ref="C322"/>
    <hyperlink r:id="rId317" ref="C323"/>
    <hyperlink r:id="rId318" ref="C324"/>
    <hyperlink r:id="rId319" ref="C325"/>
    <hyperlink r:id="rId320" ref="C326"/>
    <hyperlink r:id="rId321" ref="C327"/>
    <hyperlink r:id="rId322" ref="C328"/>
    <hyperlink r:id="rId323" ref="C329"/>
    <hyperlink r:id="rId324" ref="C330"/>
    <hyperlink r:id="rId325" ref="C331"/>
    <hyperlink r:id="rId326" ref="C332"/>
    <hyperlink r:id="rId327" ref="C333"/>
    <hyperlink r:id="rId328" ref="C334"/>
    <hyperlink r:id="rId329" ref="C335"/>
    <hyperlink r:id="rId330" ref="H335"/>
    <hyperlink r:id="rId331" ref="C336"/>
    <hyperlink r:id="rId332" ref="C337"/>
    <hyperlink r:id="rId333" ref="C338"/>
    <hyperlink r:id="rId334" ref="C339"/>
    <hyperlink r:id="rId335" ref="C340"/>
    <hyperlink r:id="rId336" ref="C341"/>
    <hyperlink r:id="rId337" ref="C342"/>
    <hyperlink r:id="rId338" ref="C343"/>
    <hyperlink r:id="rId339" ref="C344"/>
    <hyperlink r:id="rId340" ref="C345"/>
    <hyperlink r:id="rId341" ref="C346"/>
    <hyperlink r:id="rId342" ref="C347"/>
    <hyperlink r:id="rId343" ref="C348"/>
    <hyperlink r:id="rId344" ref="C349"/>
    <hyperlink r:id="rId345" ref="C350"/>
    <hyperlink r:id="rId346" ref="C351"/>
    <hyperlink r:id="rId347" ref="C352"/>
    <hyperlink r:id="rId348" ref="C353"/>
    <hyperlink r:id="rId349" ref="C354"/>
    <hyperlink r:id="rId350" ref="C355"/>
    <hyperlink r:id="rId351" ref="C356"/>
    <hyperlink r:id="rId352" ref="C357"/>
    <hyperlink r:id="rId353" ref="C358"/>
    <hyperlink r:id="rId354" ref="C359"/>
    <hyperlink r:id="rId355" ref="C360"/>
    <hyperlink r:id="rId356" ref="C361"/>
    <hyperlink r:id="rId357" ref="C362"/>
    <hyperlink r:id="rId358" ref="C363"/>
    <hyperlink r:id="rId359" ref="C364"/>
    <hyperlink r:id="rId360" ref="C365"/>
    <hyperlink r:id="rId361" ref="C366"/>
    <hyperlink r:id="rId362" ref="C367"/>
    <hyperlink r:id="rId363" ref="C368"/>
    <hyperlink r:id="rId364" ref="C369"/>
    <hyperlink r:id="rId365" ref="C370"/>
    <hyperlink r:id="rId366" ref="C371"/>
    <hyperlink r:id="rId367" ref="C372"/>
    <hyperlink r:id="rId368" ref="C373"/>
    <hyperlink r:id="rId369" ref="C374"/>
    <hyperlink r:id="rId370" ref="C375"/>
  </hyperlinks>
  <drawing r:id="rId37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4.88"/>
    <col customWidth="1" min="2" max="2" width="12.5"/>
    <col customWidth="1" min="3" max="3" width="42.13"/>
    <col customWidth="1" min="4" max="4" width="15.75"/>
    <col customWidth="1" min="5" max="6" width="14.5"/>
    <col customWidth="1" min="7" max="7" width="13.25"/>
    <col customWidth="1" min="8" max="8" width="21.25"/>
    <col customWidth="1" min="9" max="9" width="35.75"/>
    <col customWidth="1" min="10" max="10" width="11.38"/>
    <col customWidth="1" min="11" max="11" width="11.0"/>
    <col customWidth="1" min="12" max="12" width="11.25"/>
    <col customWidth="1" min="13" max="31" width="11.38"/>
  </cols>
  <sheetData>
    <row r="1">
      <c r="A1" s="1" t="s">
        <v>7568</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c r="A2" s="4"/>
      <c r="AE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8"/>
    </row>
    <row r="4">
      <c r="A4" s="404"/>
      <c r="B4" s="405"/>
      <c r="C4" s="406" t="s">
        <v>7569</v>
      </c>
      <c r="D4" s="407"/>
      <c r="E4" s="507" t="s">
        <v>82</v>
      </c>
      <c r="F4" s="409"/>
      <c r="G4" s="410"/>
      <c r="H4" s="411"/>
      <c r="I4" s="406" t="s">
        <v>7570</v>
      </c>
      <c r="J4" s="411"/>
      <c r="K4" s="411"/>
      <c r="L4" s="411"/>
      <c r="M4" s="411"/>
      <c r="N4" s="468"/>
      <c r="O4" s="468"/>
      <c r="P4" s="468"/>
      <c r="Q4" s="508"/>
      <c r="R4" s="468"/>
      <c r="S4" s="509"/>
      <c r="T4" s="468"/>
      <c r="U4" s="468"/>
      <c r="V4" s="468"/>
      <c r="W4" s="468"/>
      <c r="X4" s="468"/>
      <c r="Y4" s="468"/>
      <c r="Z4" s="468"/>
      <c r="AA4" s="468"/>
      <c r="AB4" s="468"/>
      <c r="AC4" s="468"/>
      <c r="AD4" s="468"/>
      <c r="AE4" s="468"/>
    </row>
    <row r="5">
      <c r="A5" s="412" t="s">
        <v>85</v>
      </c>
      <c r="B5" s="413" t="s">
        <v>6788</v>
      </c>
      <c r="C5" s="413" t="s">
        <v>6789</v>
      </c>
      <c r="D5" s="414" t="s">
        <v>88</v>
      </c>
      <c r="E5" s="414" t="s">
        <v>89</v>
      </c>
      <c r="F5" s="414" t="s">
        <v>90</v>
      </c>
      <c r="G5" s="414" t="s">
        <v>91</v>
      </c>
      <c r="H5" s="415" t="s">
        <v>92</v>
      </c>
      <c r="I5" s="413" t="s">
        <v>6790</v>
      </c>
      <c r="J5" s="415" t="s">
        <v>7436</v>
      </c>
      <c r="K5" s="415" t="s">
        <v>7436</v>
      </c>
      <c r="L5" s="415" t="s">
        <v>7436</v>
      </c>
      <c r="M5" s="415" t="s">
        <v>7436</v>
      </c>
      <c r="N5" s="415" t="s">
        <v>7436</v>
      </c>
      <c r="O5" s="415" t="s">
        <v>7436</v>
      </c>
      <c r="P5" s="415" t="s">
        <v>7436</v>
      </c>
      <c r="Q5" s="415" t="s">
        <v>7436</v>
      </c>
      <c r="R5" s="415" t="s">
        <v>7436</v>
      </c>
      <c r="S5" s="415" t="s">
        <v>7436</v>
      </c>
      <c r="T5" s="415" t="s">
        <v>7436</v>
      </c>
      <c r="U5" s="415" t="s">
        <v>7436</v>
      </c>
      <c r="V5" s="415" t="s">
        <v>7436</v>
      </c>
      <c r="W5" s="415" t="s">
        <v>7436</v>
      </c>
      <c r="X5" s="415" t="s">
        <v>7436</v>
      </c>
      <c r="Y5" s="415" t="s">
        <v>7436</v>
      </c>
      <c r="Z5" s="415" t="s">
        <v>7436</v>
      </c>
      <c r="AA5" s="415" t="s">
        <v>7436</v>
      </c>
      <c r="AB5" s="415" t="s">
        <v>7436</v>
      </c>
      <c r="AC5" s="415" t="s">
        <v>7436</v>
      </c>
      <c r="AD5" s="415" t="s">
        <v>7436</v>
      </c>
      <c r="AE5" s="415" t="s">
        <v>7436</v>
      </c>
    </row>
    <row r="6">
      <c r="A6" s="416"/>
      <c r="B6" s="417"/>
      <c r="C6" s="418"/>
      <c r="D6" s="419"/>
      <c r="E6" s="419">
        <f t="shared" ref="E6:G6" si="1">SUM(E9:E277)</f>
        <v>6399832</v>
      </c>
      <c r="F6" s="419">
        <f t="shared" si="1"/>
        <v>5965576</v>
      </c>
      <c r="G6" s="419">
        <f t="shared" si="1"/>
        <v>434256</v>
      </c>
      <c r="H6" s="418"/>
      <c r="I6" s="418"/>
      <c r="J6" s="421" t="s">
        <v>7571</v>
      </c>
      <c r="K6" s="421" t="s">
        <v>7572</v>
      </c>
      <c r="L6" s="421" t="s">
        <v>7539</v>
      </c>
      <c r="M6" s="421" t="s">
        <v>7540</v>
      </c>
      <c r="N6" s="421" t="s">
        <v>7541</v>
      </c>
      <c r="O6" s="421" t="s">
        <v>7542</v>
      </c>
      <c r="P6" s="421" t="s">
        <v>7543</v>
      </c>
      <c r="Q6" s="421" t="s">
        <v>7544</v>
      </c>
      <c r="R6" s="421" t="s">
        <v>7500</v>
      </c>
      <c r="S6" s="421" t="s">
        <v>7501</v>
      </c>
      <c r="T6" s="421" t="s">
        <v>7502</v>
      </c>
      <c r="U6" s="421" t="s">
        <v>7503</v>
      </c>
      <c r="V6" s="421" t="s">
        <v>7504</v>
      </c>
      <c r="W6" s="421" t="s">
        <v>7505</v>
      </c>
      <c r="X6" s="421" t="s">
        <v>7506</v>
      </c>
      <c r="Y6" s="421" t="s">
        <v>7507</v>
      </c>
      <c r="Z6" s="421" t="s">
        <v>7508</v>
      </c>
      <c r="AA6" s="421" t="s">
        <v>7509</v>
      </c>
      <c r="AB6" s="421" t="s">
        <v>7510</v>
      </c>
      <c r="AC6" s="421" t="s">
        <v>7511</v>
      </c>
      <c r="AD6" s="421" t="s">
        <v>7437</v>
      </c>
      <c r="AE6" s="421" t="s">
        <v>7438</v>
      </c>
    </row>
    <row r="7">
      <c r="A7" s="422"/>
      <c r="B7" s="423"/>
      <c r="C7" s="424" t="s">
        <v>7329</v>
      </c>
      <c r="D7" s="425"/>
      <c r="E7" s="425"/>
      <c r="F7" s="425"/>
      <c r="G7" s="425"/>
      <c r="H7" s="423"/>
      <c r="I7" s="423"/>
      <c r="J7" s="426">
        <f t="shared" ref="J7:AE7" si="2">J8/($C$8 - (COUNTIF(J9:J277, "COMPLETED")+COUNTIF(J9:J277, "")))</f>
        <v>0.9018867925</v>
      </c>
      <c r="K7" s="426">
        <f t="shared" si="2"/>
        <v>0.9034749035</v>
      </c>
      <c r="L7" s="426">
        <f t="shared" si="2"/>
        <v>0.8299595142</v>
      </c>
      <c r="M7" s="426">
        <f t="shared" si="2"/>
        <v>0.7441860465</v>
      </c>
      <c r="N7" s="426">
        <f t="shared" si="2"/>
        <v>0.5656565657</v>
      </c>
      <c r="O7" s="426">
        <f t="shared" si="2"/>
        <v>0.4603174603</v>
      </c>
      <c r="P7" s="426">
        <f t="shared" si="2"/>
        <v>0.4345238095</v>
      </c>
      <c r="Q7" s="510">
        <f t="shared" si="2"/>
        <v>0.4303030303</v>
      </c>
      <c r="R7" s="426">
        <f t="shared" si="2"/>
        <v>0.2608695652</v>
      </c>
      <c r="S7" s="426">
        <f t="shared" si="2"/>
        <v>0.1772151899</v>
      </c>
      <c r="T7" s="426">
        <f t="shared" si="2"/>
        <v>0.2357142857</v>
      </c>
      <c r="U7" s="426">
        <f t="shared" si="2"/>
        <v>0.2536231884</v>
      </c>
      <c r="V7" s="426">
        <f t="shared" si="2"/>
        <v>0.1956521739</v>
      </c>
      <c r="W7" s="426">
        <f t="shared" si="2"/>
        <v>0.1219512195</v>
      </c>
      <c r="X7" s="426">
        <f t="shared" si="2"/>
        <v>0.1120689655</v>
      </c>
      <c r="Y7" s="426">
        <f t="shared" si="2"/>
        <v>0.1315789474</v>
      </c>
      <c r="Z7" s="426">
        <f t="shared" si="2"/>
        <v>0.06542056075</v>
      </c>
      <c r="AA7" s="426">
        <f t="shared" si="2"/>
        <v>0.06930693069</v>
      </c>
      <c r="AB7" s="426">
        <f t="shared" si="2"/>
        <v>0.07</v>
      </c>
      <c r="AC7" s="426">
        <f t="shared" si="2"/>
        <v>0.09782608696</v>
      </c>
      <c r="AD7" s="426">
        <f t="shared" si="2"/>
        <v>0.08235294118</v>
      </c>
      <c r="AE7" s="426">
        <f t="shared" si="2"/>
        <v>0.02666666667</v>
      </c>
    </row>
    <row r="8">
      <c r="A8" s="416"/>
      <c r="B8" s="417"/>
      <c r="C8" s="427">
        <f>Counta(C9:C277)</f>
        <v>269</v>
      </c>
      <c r="D8" s="419"/>
      <c r="E8" s="419"/>
      <c r="F8" s="419"/>
      <c r="G8" s="419"/>
      <c r="H8" s="417"/>
      <c r="I8" s="417"/>
      <c r="J8" s="428">
        <f t="shared" ref="J8:AE8" si="3">COUNTIF(J9:J277, TRUE)</f>
        <v>239</v>
      </c>
      <c r="K8" s="428">
        <f t="shared" si="3"/>
        <v>234</v>
      </c>
      <c r="L8" s="428">
        <f t="shared" si="3"/>
        <v>205</v>
      </c>
      <c r="M8" s="428">
        <f t="shared" si="3"/>
        <v>160</v>
      </c>
      <c r="N8" s="428">
        <f t="shared" si="3"/>
        <v>112</v>
      </c>
      <c r="O8" s="428">
        <f t="shared" si="3"/>
        <v>87</v>
      </c>
      <c r="P8" s="428">
        <f t="shared" si="3"/>
        <v>73</v>
      </c>
      <c r="Q8" s="511">
        <f t="shared" si="3"/>
        <v>71</v>
      </c>
      <c r="R8" s="428">
        <f t="shared" si="3"/>
        <v>42</v>
      </c>
      <c r="S8" s="428">
        <f t="shared" si="3"/>
        <v>28</v>
      </c>
      <c r="T8" s="428">
        <f t="shared" si="3"/>
        <v>33</v>
      </c>
      <c r="U8" s="428">
        <f t="shared" si="3"/>
        <v>35</v>
      </c>
      <c r="V8" s="428">
        <f t="shared" si="3"/>
        <v>27</v>
      </c>
      <c r="W8" s="428">
        <f t="shared" si="3"/>
        <v>15</v>
      </c>
      <c r="X8" s="428">
        <f t="shared" si="3"/>
        <v>13</v>
      </c>
      <c r="Y8" s="428">
        <f t="shared" si="3"/>
        <v>15</v>
      </c>
      <c r="Z8" s="428">
        <f t="shared" si="3"/>
        <v>7</v>
      </c>
      <c r="AA8" s="428">
        <f t="shared" si="3"/>
        <v>7</v>
      </c>
      <c r="AB8" s="428">
        <f t="shared" si="3"/>
        <v>7</v>
      </c>
      <c r="AC8" s="428">
        <f t="shared" si="3"/>
        <v>9</v>
      </c>
      <c r="AD8" s="428">
        <f t="shared" si="3"/>
        <v>7</v>
      </c>
      <c r="AE8" s="428">
        <f t="shared" si="3"/>
        <v>2</v>
      </c>
    </row>
    <row r="9">
      <c r="A9" s="338">
        <v>1.0</v>
      </c>
      <c r="B9" s="338">
        <v>700001.0</v>
      </c>
      <c r="C9" s="512" t="s">
        <v>5563</v>
      </c>
      <c r="D9" s="312" t="s">
        <v>4642</v>
      </c>
      <c r="E9" s="469">
        <v>5214.0</v>
      </c>
      <c r="F9" s="470">
        <v>3911.0</v>
      </c>
      <c r="G9" s="470">
        <f t="shared" ref="G9:G277" si="4">E9-F9</f>
        <v>1303</v>
      </c>
      <c r="H9" s="228" t="s">
        <v>5564</v>
      </c>
      <c r="I9" s="228" t="s">
        <v>7573</v>
      </c>
      <c r="J9" s="432" t="b">
        <v>1</v>
      </c>
      <c r="K9" s="432" t="b">
        <v>1</v>
      </c>
      <c r="L9" s="432" t="b">
        <v>1</v>
      </c>
      <c r="M9" s="432" t="b">
        <v>0</v>
      </c>
      <c r="N9" s="432" t="b">
        <v>0</v>
      </c>
      <c r="O9" s="432" t="b">
        <v>0</v>
      </c>
      <c r="P9" s="432" t="b">
        <v>0</v>
      </c>
      <c r="Q9" s="513" t="b">
        <v>0</v>
      </c>
      <c r="R9" s="432" t="b">
        <v>0</v>
      </c>
      <c r="S9" s="432" t="b">
        <v>0</v>
      </c>
      <c r="T9" s="432" t="b">
        <v>0</v>
      </c>
      <c r="U9" s="492" t="b">
        <v>0</v>
      </c>
      <c r="V9" s="492" t="b">
        <v>0</v>
      </c>
      <c r="W9" s="492" t="b">
        <v>0</v>
      </c>
      <c r="X9" s="492" t="b">
        <v>0</v>
      </c>
      <c r="Y9" s="492" t="b">
        <v>0</v>
      </c>
      <c r="Z9" s="492" t="b">
        <v>0</v>
      </c>
      <c r="AA9" s="493" t="b">
        <v>0</v>
      </c>
      <c r="AB9" s="493" t="b">
        <v>0</v>
      </c>
      <c r="AC9" s="493" t="b">
        <v>0</v>
      </c>
      <c r="AD9" s="493" t="b">
        <v>0</v>
      </c>
      <c r="AE9" s="493" t="b">
        <v>0</v>
      </c>
    </row>
    <row r="10">
      <c r="A10" s="338">
        <v>2.0</v>
      </c>
      <c r="B10" s="338">
        <v>700002.0</v>
      </c>
      <c r="C10" s="512" t="s">
        <v>5565</v>
      </c>
      <c r="D10" s="312" t="s">
        <v>4642</v>
      </c>
      <c r="E10" s="335">
        <v>4211.0</v>
      </c>
      <c r="F10" s="347">
        <v>3158.0</v>
      </c>
      <c r="G10" s="347">
        <f t="shared" si="4"/>
        <v>1053</v>
      </c>
      <c r="H10" s="230" t="s">
        <v>5564</v>
      </c>
      <c r="I10" s="230" t="s">
        <v>7573</v>
      </c>
      <c r="J10" s="331" t="b">
        <v>1</v>
      </c>
      <c r="K10" s="331" t="b">
        <v>1</v>
      </c>
      <c r="L10" s="331" t="b">
        <v>1</v>
      </c>
      <c r="M10" s="331" t="b">
        <v>0</v>
      </c>
      <c r="N10" s="331" t="b">
        <v>0</v>
      </c>
      <c r="O10" s="331" t="b">
        <v>0</v>
      </c>
      <c r="P10" s="331" t="b">
        <v>0</v>
      </c>
      <c r="Q10" s="514" t="b">
        <v>0</v>
      </c>
      <c r="R10" s="331" t="b">
        <v>0</v>
      </c>
      <c r="S10" s="331" t="b">
        <v>0</v>
      </c>
      <c r="T10" s="331" t="b">
        <v>0</v>
      </c>
      <c r="U10" s="495" t="b">
        <v>0</v>
      </c>
      <c r="V10" s="495" t="b">
        <v>0</v>
      </c>
      <c r="W10" s="331" t="b">
        <v>0</v>
      </c>
      <c r="X10" s="331" t="b">
        <v>0</v>
      </c>
      <c r="Y10" s="331" t="b">
        <v>0</v>
      </c>
      <c r="Z10" s="331" t="b">
        <v>0</v>
      </c>
      <c r="AA10" s="331" t="b">
        <v>0</v>
      </c>
      <c r="AB10" s="331" t="b">
        <v>0</v>
      </c>
      <c r="AC10" s="331" t="b">
        <v>0</v>
      </c>
      <c r="AD10" s="331" t="b">
        <v>0</v>
      </c>
      <c r="AE10" s="331" t="b">
        <v>0</v>
      </c>
    </row>
    <row r="11">
      <c r="A11" s="128">
        <v>3.0</v>
      </c>
      <c r="B11" s="128">
        <v>700003.0</v>
      </c>
      <c r="C11" s="241" t="s">
        <v>1881</v>
      </c>
      <c r="D11" s="340" t="s">
        <v>73</v>
      </c>
      <c r="E11" s="469">
        <v>68800.0</v>
      </c>
      <c r="F11" s="470">
        <v>68800.0</v>
      </c>
      <c r="G11" s="470">
        <f t="shared" si="4"/>
        <v>0</v>
      </c>
      <c r="H11" s="228" t="s">
        <v>1882</v>
      </c>
      <c r="I11" s="228" t="s">
        <v>7574</v>
      </c>
      <c r="J11" s="432" t="b">
        <v>1</v>
      </c>
      <c r="K11" s="432" t="b">
        <v>1</v>
      </c>
      <c r="L11" s="432" t="b">
        <v>1</v>
      </c>
      <c r="M11" s="432" t="b">
        <v>1</v>
      </c>
      <c r="N11" s="432" t="b">
        <v>0</v>
      </c>
      <c r="O11" s="432" t="b">
        <v>1</v>
      </c>
      <c r="P11" s="432" t="b">
        <v>1</v>
      </c>
      <c r="Q11" s="513" t="b">
        <v>1</v>
      </c>
      <c r="R11" s="432" t="b">
        <v>1</v>
      </c>
      <c r="S11" s="432" t="b">
        <v>0</v>
      </c>
      <c r="T11" s="488" t="s">
        <v>73</v>
      </c>
      <c r="U11" s="492" t="s">
        <v>73</v>
      </c>
      <c r="V11" s="492" t="s">
        <v>73</v>
      </c>
      <c r="W11" s="432" t="s">
        <v>73</v>
      </c>
      <c r="X11" s="432" t="s">
        <v>73</v>
      </c>
      <c r="Y11" s="432" t="s">
        <v>73</v>
      </c>
      <c r="Z11" s="432" t="s">
        <v>73</v>
      </c>
      <c r="AA11" s="432" t="s">
        <v>73</v>
      </c>
      <c r="AB11" s="432" t="s">
        <v>73</v>
      </c>
      <c r="AC11" s="432" t="s">
        <v>73</v>
      </c>
      <c r="AD11" s="432" t="s">
        <v>73</v>
      </c>
      <c r="AE11" s="432" t="s">
        <v>73</v>
      </c>
    </row>
    <row r="12">
      <c r="A12" s="128">
        <v>4.0</v>
      </c>
      <c r="B12" s="128">
        <v>700004.0</v>
      </c>
      <c r="C12" s="241" t="s">
        <v>1838</v>
      </c>
      <c r="D12" s="340" t="s">
        <v>73</v>
      </c>
      <c r="E12" s="335">
        <v>9999.0</v>
      </c>
      <c r="F12" s="347">
        <v>9999.0</v>
      </c>
      <c r="G12" s="347">
        <f t="shared" si="4"/>
        <v>0</v>
      </c>
      <c r="H12" s="230" t="s">
        <v>1839</v>
      </c>
      <c r="I12" s="230" t="s">
        <v>7575</v>
      </c>
      <c r="J12" s="331" t="b">
        <v>1</v>
      </c>
      <c r="K12" s="331" t="b">
        <v>1</v>
      </c>
      <c r="L12" s="331" t="b">
        <v>0</v>
      </c>
      <c r="M12" s="331" t="b">
        <v>0</v>
      </c>
      <c r="N12" s="331" t="b">
        <v>0</v>
      </c>
      <c r="O12" s="331" t="b">
        <v>0</v>
      </c>
      <c r="P12" s="331" t="b">
        <v>0</v>
      </c>
      <c r="Q12" s="514" t="b">
        <v>0</v>
      </c>
      <c r="R12" s="331" t="b">
        <v>0</v>
      </c>
      <c r="S12" s="331" t="b">
        <v>1</v>
      </c>
      <c r="T12" s="488" t="s">
        <v>73</v>
      </c>
      <c r="U12" s="495" t="s">
        <v>73</v>
      </c>
      <c r="V12" s="495" t="s">
        <v>73</v>
      </c>
      <c r="W12" s="331" t="s">
        <v>73</v>
      </c>
      <c r="X12" s="331" t="s">
        <v>73</v>
      </c>
      <c r="Y12" s="331" t="s">
        <v>73</v>
      </c>
      <c r="Z12" s="331" t="s">
        <v>73</v>
      </c>
      <c r="AA12" s="331" t="s">
        <v>73</v>
      </c>
      <c r="AB12" s="331" t="s">
        <v>73</v>
      </c>
      <c r="AC12" s="331" t="s">
        <v>73</v>
      </c>
      <c r="AD12" s="331" t="s">
        <v>73</v>
      </c>
      <c r="AE12" s="331" t="s">
        <v>73</v>
      </c>
    </row>
    <row r="13">
      <c r="A13" s="338">
        <v>5.0</v>
      </c>
      <c r="B13" s="338">
        <v>700005.0</v>
      </c>
      <c r="C13" s="512" t="s">
        <v>3009</v>
      </c>
      <c r="D13" s="340" t="s">
        <v>73</v>
      </c>
      <c r="E13" s="469">
        <v>12298.0</v>
      </c>
      <c r="F13" s="469">
        <v>12298.0</v>
      </c>
      <c r="G13" s="470">
        <f t="shared" si="4"/>
        <v>0</v>
      </c>
      <c r="H13" s="228" t="s">
        <v>3010</v>
      </c>
      <c r="I13" s="228" t="s">
        <v>7576</v>
      </c>
      <c r="J13" s="432" t="b">
        <v>1</v>
      </c>
      <c r="K13" s="432" t="b">
        <v>1</v>
      </c>
      <c r="L13" s="432" t="b">
        <v>0</v>
      </c>
      <c r="M13" s="432" t="b">
        <v>0</v>
      </c>
      <c r="N13" s="432" t="b">
        <v>0</v>
      </c>
      <c r="O13" s="432" t="b">
        <v>0</v>
      </c>
      <c r="P13" s="432" t="b">
        <v>0</v>
      </c>
      <c r="Q13" s="513" t="b">
        <v>0</v>
      </c>
      <c r="R13" s="432" t="b">
        <v>0</v>
      </c>
      <c r="S13" s="432" t="b">
        <v>0</v>
      </c>
      <c r="T13" s="432" t="b">
        <v>0</v>
      </c>
      <c r="U13" s="492" t="b">
        <v>0</v>
      </c>
      <c r="V13" s="492" t="b">
        <v>0</v>
      </c>
      <c r="W13" s="432" t="b">
        <v>0</v>
      </c>
      <c r="X13" s="432" t="b">
        <v>0</v>
      </c>
      <c r="Y13" s="432" t="b">
        <v>0</v>
      </c>
      <c r="Z13" s="432" t="b">
        <v>0</v>
      </c>
      <c r="AA13" s="432" t="b">
        <v>0</v>
      </c>
      <c r="AB13" s="432" t="b">
        <v>0</v>
      </c>
      <c r="AC13" s="432" t="s">
        <v>73</v>
      </c>
      <c r="AD13" s="432" t="s">
        <v>73</v>
      </c>
      <c r="AE13" s="432" t="s">
        <v>73</v>
      </c>
    </row>
    <row r="14">
      <c r="A14" s="338">
        <v>6.0</v>
      </c>
      <c r="B14" s="338">
        <v>700006.0</v>
      </c>
      <c r="C14" s="512" t="s">
        <v>4805</v>
      </c>
      <c r="D14" s="340" t="s">
        <v>73</v>
      </c>
      <c r="E14" s="335">
        <v>10000.0</v>
      </c>
      <c r="F14" s="335">
        <v>10000.0</v>
      </c>
      <c r="G14" s="347">
        <f t="shared" si="4"/>
        <v>0</v>
      </c>
      <c r="H14" s="230" t="s">
        <v>4806</v>
      </c>
      <c r="I14" s="230" t="s">
        <v>7575</v>
      </c>
      <c r="J14" s="331" t="b">
        <v>1</v>
      </c>
      <c r="K14" s="418" t="b">
        <v>0</v>
      </c>
      <c r="L14" s="331" t="b">
        <v>0</v>
      </c>
      <c r="M14" s="331" t="b">
        <v>1</v>
      </c>
      <c r="N14" s="331" t="b">
        <v>0</v>
      </c>
      <c r="O14" s="331" t="b">
        <v>0</v>
      </c>
      <c r="P14" s="331" t="b">
        <v>0</v>
      </c>
      <c r="Q14" s="514" t="b">
        <v>0</v>
      </c>
      <c r="R14" s="331" t="b">
        <v>0</v>
      </c>
      <c r="S14" s="331" t="b">
        <v>0</v>
      </c>
      <c r="T14" s="331" t="b">
        <v>0</v>
      </c>
      <c r="U14" s="495" t="b">
        <v>0</v>
      </c>
      <c r="V14" s="495" t="b">
        <v>0</v>
      </c>
      <c r="W14" s="331" t="b">
        <v>0</v>
      </c>
      <c r="X14" s="331" t="b">
        <v>0</v>
      </c>
      <c r="Y14" s="331" t="b">
        <v>0</v>
      </c>
      <c r="Z14" s="331" t="b">
        <v>0</v>
      </c>
      <c r="AA14" s="331" t="b">
        <v>0</v>
      </c>
      <c r="AB14" s="331" t="b">
        <v>0</v>
      </c>
      <c r="AC14" s="331" t="b">
        <v>0</v>
      </c>
      <c r="AD14" s="331" t="b">
        <v>0</v>
      </c>
      <c r="AE14" s="331" t="b">
        <v>0</v>
      </c>
    </row>
    <row r="15">
      <c r="A15" s="141">
        <v>7.0</v>
      </c>
      <c r="B15" s="141">
        <v>700007.0</v>
      </c>
      <c r="C15" s="208" t="s">
        <v>542</v>
      </c>
      <c r="D15" s="340" t="s">
        <v>73</v>
      </c>
      <c r="E15" s="469">
        <v>10000.0</v>
      </c>
      <c r="F15" s="470">
        <v>10000.0</v>
      </c>
      <c r="G15" s="470">
        <f t="shared" si="4"/>
        <v>0</v>
      </c>
      <c r="H15" s="228" t="s">
        <v>543</v>
      </c>
      <c r="I15" s="228" t="s">
        <v>7575</v>
      </c>
      <c r="J15" s="432" t="b">
        <v>1</v>
      </c>
      <c r="K15" s="432" t="b">
        <v>1</v>
      </c>
      <c r="L15" s="488" t="s">
        <v>73</v>
      </c>
      <c r="M15" s="474"/>
      <c r="N15" s="474"/>
      <c r="O15" s="474"/>
      <c r="P15" s="474"/>
      <c r="Q15" s="474"/>
      <c r="R15" s="474"/>
      <c r="S15" s="474"/>
      <c r="T15" s="474"/>
      <c r="U15" s="492" t="s">
        <v>73</v>
      </c>
      <c r="V15" s="492" t="s">
        <v>73</v>
      </c>
      <c r="W15" s="432" t="s">
        <v>73</v>
      </c>
      <c r="X15" s="432" t="s">
        <v>73</v>
      </c>
      <c r="Y15" s="432" t="s">
        <v>73</v>
      </c>
      <c r="Z15" s="432" t="s">
        <v>73</v>
      </c>
      <c r="AA15" s="432" t="s">
        <v>73</v>
      </c>
      <c r="AB15" s="432" t="s">
        <v>73</v>
      </c>
      <c r="AC15" s="432" t="s">
        <v>73</v>
      </c>
      <c r="AD15" s="432" t="s">
        <v>73</v>
      </c>
      <c r="AE15" s="432" t="s">
        <v>73</v>
      </c>
    </row>
    <row r="16">
      <c r="A16" s="338">
        <v>8.0</v>
      </c>
      <c r="B16" s="515">
        <v>700008.0</v>
      </c>
      <c r="C16" s="512" t="s">
        <v>5454</v>
      </c>
      <c r="D16" s="312" t="s">
        <v>4642</v>
      </c>
      <c r="E16" s="335">
        <v>9000.0</v>
      </c>
      <c r="F16" s="347">
        <v>0.0</v>
      </c>
      <c r="G16" s="347">
        <f t="shared" si="4"/>
        <v>9000</v>
      </c>
      <c r="H16" s="230" t="s">
        <v>5455</v>
      </c>
      <c r="I16" s="230" t="s">
        <v>7576</v>
      </c>
      <c r="J16" s="418" t="b">
        <v>0</v>
      </c>
      <c r="K16" s="418" t="b">
        <v>0</v>
      </c>
      <c r="L16" s="331" t="b">
        <v>0</v>
      </c>
      <c r="M16" s="331" t="b">
        <v>0</v>
      </c>
      <c r="N16" s="331" t="b">
        <v>0</v>
      </c>
      <c r="O16" s="331" t="b">
        <v>0</v>
      </c>
      <c r="P16" s="331" t="b">
        <v>0</v>
      </c>
      <c r="Q16" s="514" t="b">
        <v>0</v>
      </c>
      <c r="R16" s="331" t="b">
        <v>0</v>
      </c>
      <c r="S16" s="331" t="b">
        <v>0</v>
      </c>
      <c r="T16" s="331" t="b">
        <v>0</v>
      </c>
      <c r="U16" s="495" t="b">
        <v>0</v>
      </c>
      <c r="V16" s="495" t="b">
        <v>0</v>
      </c>
      <c r="W16" s="331" t="b">
        <v>0</v>
      </c>
      <c r="X16" s="331" t="b">
        <v>0</v>
      </c>
      <c r="Y16" s="331" t="b">
        <v>0</v>
      </c>
      <c r="Z16" s="331" t="b">
        <v>0</v>
      </c>
      <c r="AA16" s="331" t="b">
        <v>0</v>
      </c>
      <c r="AB16" s="331" t="b">
        <v>0</v>
      </c>
      <c r="AC16" s="331" t="b">
        <v>0</v>
      </c>
      <c r="AD16" s="331" t="b">
        <v>0</v>
      </c>
      <c r="AE16" s="331" t="b">
        <v>0</v>
      </c>
    </row>
    <row r="17">
      <c r="A17" s="141">
        <v>9.0</v>
      </c>
      <c r="B17" s="141">
        <v>700009.0</v>
      </c>
      <c r="C17" s="208" t="s">
        <v>1098</v>
      </c>
      <c r="D17" s="340" t="s">
        <v>73</v>
      </c>
      <c r="E17" s="469">
        <v>75000.0</v>
      </c>
      <c r="F17" s="470">
        <v>75000.0</v>
      </c>
      <c r="G17" s="470">
        <f t="shared" si="4"/>
        <v>0</v>
      </c>
      <c r="H17" s="228" t="s">
        <v>1099</v>
      </c>
      <c r="I17" s="228" t="s">
        <v>7577</v>
      </c>
      <c r="J17" s="432" t="b">
        <v>1</v>
      </c>
      <c r="K17" s="432" t="b">
        <v>1</v>
      </c>
      <c r="L17" s="432" t="b">
        <v>1</v>
      </c>
      <c r="M17" s="432" t="b">
        <v>1</v>
      </c>
      <c r="N17" s="432" t="b">
        <v>1</v>
      </c>
      <c r="O17" s="488" t="s">
        <v>73</v>
      </c>
      <c r="P17" s="474"/>
      <c r="Q17" s="474"/>
      <c r="R17" s="474"/>
      <c r="S17" s="474"/>
      <c r="T17" s="474"/>
      <c r="U17" s="492" t="s">
        <v>73</v>
      </c>
      <c r="V17" s="492" t="s">
        <v>73</v>
      </c>
      <c r="W17" s="432" t="s">
        <v>73</v>
      </c>
      <c r="X17" s="432" t="s">
        <v>73</v>
      </c>
      <c r="Y17" s="432" t="s">
        <v>73</v>
      </c>
      <c r="Z17" s="432" t="s">
        <v>73</v>
      </c>
      <c r="AA17" s="432" t="s">
        <v>73</v>
      </c>
      <c r="AB17" s="432" t="s">
        <v>73</v>
      </c>
      <c r="AC17" s="432" t="s">
        <v>73</v>
      </c>
      <c r="AD17" s="432" t="s">
        <v>73</v>
      </c>
      <c r="AE17" s="432" t="s">
        <v>73</v>
      </c>
    </row>
    <row r="18">
      <c r="A18" s="128">
        <v>10.0</v>
      </c>
      <c r="B18" s="128">
        <v>700010.0</v>
      </c>
      <c r="C18" s="241" t="s">
        <v>1715</v>
      </c>
      <c r="D18" s="340" t="s">
        <v>73</v>
      </c>
      <c r="E18" s="335">
        <v>85500.0</v>
      </c>
      <c r="F18" s="347">
        <v>85500.0</v>
      </c>
      <c r="G18" s="347">
        <f t="shared" si="4"/>
        <v>0</v>
      </c>
      <c r="H18" s="230" t="s">
        <v>855</v>
      </c>
      <c r="I18" s="230" t="s">
        <v>1716</v>
      </c>
      <c r="J18" s="331" t="b">
        <v>1</v>
      </c>
      <c r="K18" s="331" t="b">
        <v>1</v>
      </c>
      <c r="L18" s="331" t="b">
        <v>1</v>
      </c>
      <c r="M18" s="331" t="b">
        <v>1</v>
      </c>
      <c r="N18" s="331" t="b">
        <v>1</v>
      </c>
      <c r="O18" s="331" t="b">
        <v>1</v>
      </c>
      <c r="P18" s="331" t="b">
        <v>1</v>
      </c>
      <c r="Q18" s="331" t="b">
        <v>1</v>
      </c>
      <c r="R18" s="331" t="b">
        <v>1</v>
      </c>
      <c r="S18" s="331" t="b">
        <v>1</v>
      </c>
      <c r="T18" s="488" t="s">
        <v>73</v>
      </c>
      <c r="U18" s="495" t="s">
        <v>73</v>
      </c>
      <c r="V18" s="495" t="s">
        <v>73</v>
      </c>
      <c r="W18" s="331" t="s">
        <v>73</v>
      </c>
      <c r="X18" s="331" t="s">
        <v>73</v>
      </c>
      <c r="Y18" s="331" t="s">
        <v>73</v>
      </c>
      <c r="Z18" s="331" t="s">
        <v>73</v>
      </c>
      <c r="AA18" s="331" t="s">
        <v>73</v>
      </c>
      <c r="AB18" s="331" t="s">
        <v>73</v>
      </c>
      <c r="AC18" s="331" t="s">
        <v>73</v>
      </c>
      <c r="AD18" s="331" t="s">
        <v>73</v>
      </c>
      <c r="AE18" s="331" t="s">
        <v>73</v>
      </c>
    </row>
    <row r="19">
      <c r="A19" s="128">
        <v>11.0</v>
      </c>
      <c r="B19" s="128">
        <v>700011.0</v>
      </c>
      <c r="C19" s="241" t="s">
        <v>1720</v>
      </c>
      <c r="D19" s="340" t="s">
        <v>73</v>
      </c>
      <c r="E19" s="469">
        <v>85000.0</v>
      </c>
      <c r="F19" s="470">
        <v>85000.0</v>
      </c>
      <c r="G19" s="470">
        <f t="shared" si="4"/>
        <v>0</v>
      </c>
      <c r="H19" s="228" t="s">
        <v>855</v>
      </c>
      <c r="I19" s="228" t="s">
        <v>1716</v>
      </c>
      <c r="J19" s="432" t="b">
        <v>1</v>
      </c>
      <c r="K19" s="432" t="b">
        <v>1</v>
      </c>
      <c r="L19" s="432" t="b">
        <v>1</v>
      </c>
      <c r="M19" s="432" t="b">
        <v>1</v>
      </c>
      <c r="N19" s="432" t="b">
        <v>0</v>
      </c>
      <c r="O19" s="432" t="b">
        <v>1</v>
      </c>
      <c r="P19" s="432" t="b">
        <v>1</v>
      </c>
      <c r="Q19" s="432" t="b">
        <v>1</v>
      </c>
      <c r="R19" s="432" t="b">
        <v>1</v>
      </c>
      <c r="S19" s="432" t="b">
        <v>1</v>
      </c>
      <c r="T19" s="488" t="s">
        <v>73</v>
      </c>
      <c r="U19" s="492" t="s">
        <v>73</v>
      </c>
      <c r="V19" s="492" t="s">
        <v>73</v>
      </c>
      <c r="W19" s="432" t="s">
        <v>73</v>
      </c>
      <c r="X19" s="432" t="s">
        <v>73</v>
      </c>
      <c r="Y19" s="432" t="s">
        <v>73</v>
      </c>
      <c r="Z19" s="432" t="s">
        <v>73</v>
      </c>
      <c r="AA19" s="432" t="s">
        <v>73</v>
      </c>
      <c r="AB19" s="432" t="s">
        <v>73</v>
      </c>
      <c r="AC19" s="432" t="s">
        <v>73</v>
      </c>
      <c r="AD19" s="432" t="s">
        <v>73</v>
      </c>
      <c r="AE19" s="432" t="s">
        <v>73</v>
      </c>
    </row>
    <row r="20">
      <c r="A20" s="338">
        <v>12.0</v>
      </c>
      <c r="B20" s="338">
        <v>700012.0</v>
      </c>
      <c r="C20" s="512" t="s">
        <v>5566</v>
      </c>
      <c r="D20" s="312" t="s">
        <v>4642</v>
      </c>
      <c r="E20" s="335">
        <v>10000.0</v>
      </c>
      <c r="F20" s="347">
        <v>7500.0</v>
      </c>
      <c r="G20" s="347">
        <f t="shared" si="4"/>
        <v>2500</v>
      </c>
      <c r="H20" s="230" t="s">
        <v>3959</v>
      </c>
      <c r="I20" s="230" t="s">
        <v>7575</v>
      </c>
      <c r="J20" s="331" t="b">
        <v>1</v>
      </c>
      <c r="K20" s="331" t="b">
        <v>1</v>
      </c>
      <c r="L20" s="331" t="b">
        <v>1</v>
      </c>
      <c r="M20" s="331" t="b">
        <v>1</v>
      </c>
      <c r="N20" s="331" t="b">
        <v>0</v>
      </c>
      <c r="O20" s="331" t="b">
        <v>0</v>
      </c>
      <c r="P20" s="331" t="b">
        <v>0</v>
      </c>
      <c r="Q20" s="514" t="b">
        <v>0</v>
      </c>
      <c r="R20" s="331" t="b">
        <v>0</v>
      </c>
      <c r="S20" s="331" t="b">
        <v>0</v>
      </c>
      <c r="T20" s="331" t="b">
        <v>0</v>
      </c>
      <c r="U20" s="495" t="b">
        <v>0</v>
      </c>
      <c r="V20" s="495" t="b">
        <v>0</v>
      </c>
      <c r="W20" s="331" t="b">
        <v>0</v>
      </c>
      <c r="X20" s="331" t="b">
        <v>0</v>
      </c>
      <c r="Y20" s="331" t="b">
        <v>0</v>
      </c>
      <c r="Z20" s="331" t="b">
        <v>0</v>
      </c>
      <c r="AA20" s="331" t="b">
        <v>0</v>
      </c>
      <c r="AB20" s="331" t="b">
        <v>0</v>
      </c>
      <c r="AC20" s="331" t="b">
        <v>0</v>
      </c>
      <c r="AD20" s="331" t="b">
        <v>0</v>
      </c>
      <c r="AE20" s="331" t="b">
        <v>0</v>
      </c>
    </row>
    <row r="21">
      <c r="A21" s="338">
        <v>13.0</v>
      </c>
      <c r="B21" s="338">
        <v>700013.0</v>
      </c>
      <c r="C21" s="512" t="s">
        <v>1308</v>
      </c>
      <c r="D21" s="340" t="s">
        <v>73</v>
      </c>
      <c r="E21" s="469">
        <v>45000.0</v>
      </c>
      <c r="F21" s="469">
        <v>45000.0</v>
      </c>
      <c r="G21" s="470">
        <f t="shared" si="4"/>
        <v>0</v>
      </c>
      <c r="H21" s="228" t="s">
        <v>1309</v>
      </c>
      <c r="I21" s="228" t="s">
        <v>3570</v>
      </c>
      <c r="J21" s="516" t="b">
        <v>0</v>
      </c>
      <c r="K21" s="432" t="b">
        <v>1</v>
      </c>
      <c r="L21" s="432" t="b">
        <v>0</v>
      </c>
      <c r="M21" s="432" t="b">
        <v>0</v>
      </c>
      <c r="N21" s="432" t="b">
        <v>0</v>
      </c>
      <c r="O21" s="432" t="b">
        <v>0</v>
      </c>
      <c r="P21" s="488" t="s">
        <v>73</v>
      </c>
      <c r="Q21" s="474"/>
      <c r="R21" s="474"/>
      <c r="S21" s="474"/>
      <c r="T21" s="474"/>
      <c r="U21" s="492" t="s">
        <v>73</v>
      </c>
      <c r="V21" s="492" t="s">
        <v>73</v>
      </c>
      <c r="W21" s="432" t="s">
        <v>73</v>
      </c>
      <c r="X21" s="432" t="s">
        <v>73</v>
      </c>
      <c r="Y21" s="432" t="s">
        <v>73</v>
      </c>
      <c r="Z21" s="432" t="s">
        <v>73</v>
      </c>
      <c r="AA21" s="432" t="s">
        <v>73</v>
      </c>
      <c r="AB21" s="432" t="s">
        <v>73</v>
      </c>
      <c r="AC21" s="432" t="s">
        <v>73</v>
      </c>
      <c r="AD21" s="432" t="s">
        <v>73</v>
      </c>
      <c r="AE21" s="432" t="s">
        <v>73</v>
      </c>
    </row>
    <row r="22">
      <c r="A22" s="338">
        <v>14.0</v>
      </c>
      <c r="B22" s="338">
        <v>700014.0</v>
      </c>
      <c r="C22" s="512" t="s">
        <v>5567</v>
      </c>
      <c r="D22" s="312" t="s">
        <v>4642</v>
      </c>
      <c r="E22" s="335">
        <v>10000.0</v>
      </c>
      <c r="F22" s="347">
        <v>7500.0</v>
      </c>
      <c r="G22" s="347">
        <f t="shared" si="4"/>
        <v>2500</v>
      </c>
      <c r="H22" s="230" t="s">
        <v>3959</v>
      </c>
      <c r="I22" s="230" t="s">
        <v>7575</v>
      </c>
      <c r="J22" s="331" t="b">
        <v>1</v>
      </c>
      <c r="K22" s="331" t="b">
        <v>1</v>
      </c>
      <c r="L22" s="331" t="b">
        <v>1</v>
      </c>
      <c r="M22" s="331" t="b">
        <v>1</v>
      </c>
      <c r="N22" s="331" t="b">
        <v>0</v>
      </c>
      <c r="O22" s="331" t="b">
        <v>0</v>
      </c>
      <c r="P22" s="331" t="b">
        <v>0</v>
      </c>
      <c r="Q22" s="514" t="b">
        <v>0</v>
      </c>
      <c r="R22" s="331" t="b">
        <v>0</v>
      </c>
      <c r="S22" s="331" t="b">
        <v>0</v>
      </c>
      <c r="T22" s="331" t="b">
        <v>0</v>
      </c>
      <c r="U22" s="495" t="b">
        <v>0</v>
      </c>
      <c r="V22" s="495" t="b">
        <v>0</v>
      </c>
      <c r="W22" s="331" t="b">
        <v>0</v>
      </c>
      <c r="X22" s="331" t="b">
        <v>0</v>
      </c>
      <c r="Y22" s="331" t="b">
        <v>0</v>
      </c>
      <c r="Z22" s="331" t="b">
        <v>0</v>
      </c>
      <c r="AA22" s="331" t="b">
        <v>0</v>
      </c>
      <c r="AB22" s="331" t="b">
        <v>0</v>
      </c>
      <c r="AC22" s="331" t="b">
        <v>0</v>
      </c>
      <c r="AD22" s="331" t="b">
        <v>0</v>
      </c>
      <c r="AE22" s="331" t="b">
        <v>0</v>
      </c>
    </row>
    <row r="23">
      <c r="A23" s="141">
        <v>15.0</v>
      </c>
      <c r="B23" s="141">
        <v>700015.0</v>
      </c>
      <c r="C23" s="208" t="s">
        <v>391</v>
      </c>
      <c r="D23" s="340" t="s">
        <v>73</v>
      </c>
      <c r="E23" s="517"/>
      <c r="F23" s="470">
        <v>0.0</v>
      </c>
      <c r="G23" s="470">
        <f t="shared" si="4"/>
        <v>0</v>
      </c>
      <c r="H23" s="228" t="s">
        <v>387</v>
      </c>
      <c r="I23" s="228" t="s">
        <v>7578</v>
      </c>
      <c r="J23" s="432" t="b">
        <v>1</v>
      </c>
      <c r="K23" s="432" t="b">
        <v>1</v>
      </c>
      <c r="L23" s="488" t="s">
        <v>73</v>
      </c>
      <c r="M23" s="474"/>
      <c r="N23" s="474"/>
      <c r="O23" s="474"/>
      <c r="P23" s="474"/>
      <c r="Q23" s="474"/>
      <c r="R23" s="474"/>
      <c r="S23" s="474"/>
      <c r="T23" s="474"/>
      <c r="U23" s="492" t="s">
        <v>73</v>
      </c>
      <c r="V23" s="492" t="s">
        <v>73</v>
      </c>
      <c r="W23" s="432" t="s">
        <v>73</v>
      </c>
      <c r="X23" s="432" t="s">
        <v>73</v>
      </c>
      <c r="Y23" s="432" t="s">
        <v>73</v>
      </c>
      <c r="Z23" s="432" t="s">
        <v>73</v>
      </c>
      <c r="AA23" s="432" t="s">
        <v>73</v>
      </c>
      <c r="AB23" s="432" t="s">
        <v>73</v>
      </c>
      <c r="AC23" s="432" t="s">
        <v>73</v>
      </c>
      <c r="AD23" s="432" t="s">
        <v>73</v>
      </c>
      <c r="AE23" s="432" t="s">
        <v>73</v>
      </c>
    </row>
    <row r="24">
      <c r="A24" s="338">
        <v>16.0</v>
      </c>
      <c r="B24" s="338">
        <v>700016.0</v>
      </c>
      <c r="C24" s="512" t="s">
        <v>5568</v>
      </c>
      <c r="D24" s="312" t="s">
        <v>4642</v>
      </c>
      <c r="E24" s="335">
        <v>38100.0</v>
      </c>
      <c r="F24" s="347">
        <v>33867.0</v>
      </c>
      <c r="G24" s="347">
        <f t="shared" si="4"/>
        <v>4233</v>
      </c>
      <c r="H24" s="230" t="s">
        <v>1145</v>
      </c>
      <c r="I24" s="230" t="s">
        <v>7579</v>
      </c>
      <c r="J24" s="331" t="b">
        <v>1</v>
      </c>
      <c r="K24" s="331" t="b">
        <v>1</v>
      </c>
      <c r="L24" s="331" t="b">
        <v>1</v>
      </c>
      <c r="M24" s="331" t="b">
        <v>1</v>
      </c>
      <c r="N24" s="331" t="b">
        <v>1</v>
      </c>
      <c r="O24" s="331" t="b">
        <v>1</v>
      </c>
      <c r="P24" s="331" t="b">
        <v>1</v>
      </c>
      <c r="Q24" s="331" t="b">
        <v>1</v>
      </c>
      <c r="R24" s="331" t="b">
        <v>1</v>
      </c>
      <c r="S24" s="331" t="b">
        <v>0</v>
      </c>
      <c r="T24" s="331" t="b">
        <v>0</v>
      </c>
      <c r="U24" s="495" t="b">
        <v>0</v>
      </c>
      <c r="V24" s="495" t="b">
        <v>0</v>
      </c>
      <c r="W24" s="331" t="b">
        <v>0</v>
      </c>
      <c r="X24" s="331" t="b">
        <v>0</v>
      </c>
      <c r="Y24" s="331" t="b">
        <v>0</v>
      </c>
      <c r="Z24" s="331" t="b">
        <v>0</v>
      </c>
      <c r="AA24" s="331" t="b">
        <v>0</v>
      </c>
      <c r="AB24" s="331" t="b">
        <v>0</v>
      </c>
      <c r="AC24" s="331" t="b">
        <v>0</v>
      </c>
      <c r="AD24" s="331" t="b">
        <v>0</v>
      </c>
      <c r="AE24" s="331" t="b">
        <v>0</v>
      </c>
    </row>
    <row r="25">
      <c r="A25" s="141">
        <v>17.0</v>
      </c>
      <c r="B25" s="141">
        <v>700017.0</v>
      </c>
      <c r="C25" s="208" t="s">
        <v>793</v>
      </c>
      <c r="D25" s="340" t="s">
        <v>73</v>
      </c>
      <c r="E25" s="469">
        <v>25000.0</v>
      </c>
      <c r="F25" s="470">
        <v>25000.0</v>
      </c>
      <c r="G25" s="470">
        <f t="shared" si="4"/>
        <v>0</v>
      </c>
      <c r="H25" s="228" t="s">
        <v>381</v>
      </c>
      <c r="I25" s="228" t="s">
        <v>7580</v>
      </c>
      <c r="J25" s="432" t="b">
        <v>1</v>
      </c>
      <c r="K25" s="516" t="b">
        <v>0</v>
      </c>
      <c r="L25" s="516" t="b">
        <v>0</v>
      </c>
      <c r="M25" s="488" t="s">
        <v>73</v>
      </c>
      <c r="N25" s="474"/>
      <c r="O25" s="474"/>
      <c r="P25" s="474"/>
      <c r="Q25" s="474"/>
      <c r="R25" s="474"/>
      <c r="S25" s="474"/>
      <c r="T25" s="474"/>
      <c r="U25" s="492" t="s">
        <v>73</v>
      </c>
      <c r="V25" s="492" t="s">
        <v>73</v>
      </c>
      <c r="W25" s="432" t="s">
        <v>73</v>
      </c>
      <c r="X25" s="432" t="s">
        <v>73</v>
      </c>
      <c r="Y25" s="432" t="s">
        <v>73</v>
      </c>
      <c r="Z25" s="432" t="s">
        <v>73</v>
      </c>
      <c r="AA25" s="432" t="s">
        <v>73</v>
      </c>
      <c r="AB25" s="432" t="s">
        <v>73</v>
      </c>
      <c r="AC25" s="432" t="s">
        <v>73</v>
      </c>
      <c r="AD25" s="432" t="s">
        <v>73</v>
      </c>
      <c r="AE25" s="432" t="s">
        <v>73</v>
      </c>
    </row>
    <row r="26">
      <c r="A26" s="338">
        <v>18.0</v>
      </c>
      <c r="B26" s="338">
        <v>700018.0</v>
      </c>
      <c r="C26" s="512" t="s">
        <v>5569</v>
      </c>
      <c r="D26" s="312" t="s">
        <v>4642</v>
      </c>
      <c r="E26" s="335">
        <v>16000.0</v>
      </c>
      <c r="F26" s="347">
        <v>6000.0</v>
      </c>
      <c r="G26" s="347">
        <f t="shared" si="4"/>
        <v>10000</v>
      </c>
      <c r="H26" s="230" t="s">
        <v>5570</v>
      </c>
      <c r="I26" s="230" t="s">
        <v>7581</v>
      </c>
      <c r="J26" s="331" t="b">
        <v>1</v>
      </c>
      <c r="K26" s="331" t="b">
        <v>1</v>
      </c>
      <c r="L26" s="331" t="b">
        <v>1</v>
      </c>
      <c r="M26" s="418" t="b">
        <v>0</v>
      </c>
      <c r="N26" s="418" t="b">
        <v>0</v>
      </c>
      <c r="O26" s="331" t="b">
        <v>0</v>
      </c>
      <c r="P26" s="331" t="b">
        <v>0</v>
      </c>
      <c r="Q26" s="514" t="b">
        <v>0</v>
      </c>
      <c r="R26" s="331" t="b">
        <v>0</v>
      </c>
      <c r="S26" s="331" t="b">
        <v>0</v>
      </c>
      <c r="T26" s="331" t="b">
        <v>0</v>
      </c>
      <c r="U26" s="495" t="b">
        <v>0</v>
      </c>
      <c r="V26" s="495" t="b">
        <v>0</v>
      </c>
      <c r="W26" s="331" t="b">
        <v>0</v>
      </c>
      <c r="X26" s="331" t="b">
        <v>0</v>
      </c>
      <c r="Y26" s="331" t="b">
        <v>0</v>
      </c>
      <c r="Z26" s="331" t="b">
        <v>0</v>
      </c>
      <c r="AA26" s="331" t="b">
        <v>0</v>
      </c>
      <c r="AB26" s="331" t="b">
        <v>0</v>
      </c>
      <c r="AC26" s="331" t="b">
        <v>0</v>
      </c>
      <c r="AD26" s="331" t="b">
        <v>0</v>
      </c>
      <c r="AE26" s="331" t="b">
        <v>0</v>
      </c>
    </row>
    <row r="27">
      <c r="A27" s="338">
        <v>19.0</v>
      </c>
      <c r="B27" s="338">
        <v>700019.0</v>
      </c>
      <c r="C27" s="512" t="s">
        <v>2545</v>
      </c>
      <c r="D27" s="340" t="s">
        <v>73</v>
      </c>
      <c r="E27" s="469">
        <v>26850.0</v>
      </c>
      <c r="F27" s="470">
        <v>26850.0</v>
      </c>
      <c r="G27" s="470">
        <f t="shared" si="4"/>
        <v>0</v>
      </c>
      <c r="H27" s="228" t="s">
        <v>804</v>
      </c>
      <c r="I27" s="228" t="s">
        <v>7582</v>
      </c>
      <c r="J27" s="432" t="b">
        <v>1</v>
      </c>
      <c r="K27" s="432" t="b">
        <v>1</v>
      </c>
      <c r="L27" s="432" t="b">
        <v>1</v>
      </c>
      <c r="M27" s="432" t="b">
        <v>1</v>
      </c>
      <c r="N27" s="432" t="b">
        <v>1</v>
      </c>
      <c r="O27" s="432" t="b">
        <v>1</v>
      </c>
      <c r="P27" s="432" t="b">
        <v>1</v>
      </c>
      <c r="Q27" s="432" t="b">
        <v>1</v>
      </c>
      <c r="R27" s="432" t="b">
        <v>0</v>
      </c>
      <c r="S27" s="432" t="b">
        <v>0</v>
      </c>
      <c r="T27" s="432" t="b">
        <v>0</v>
      </c>
      <c r="U27" s="492" t="b">
        <v>0</v>
      </c>
      <c r="V27" s="492" t="b">
        <v>0</v>
      </c>
      <c r="W27" s="432" t="b">
        <v>0</v>
      </c>
      <c r="X27" s="432" t="b">
        <v>0</v>
      </c>
      <c r="Y27" s="432" t="s">
        <v>73</v>
      </c>
      <c r="Z27" s="432" t="s">
        <v>73</v>
      </c>
      <c r="AA27" s="432" t="s">
        <v>73</v>
      </c>
      <c r="AB27" s="432" t="s">
        <v>73</v>
      </c>
      <c r="AC27" s="432" t="s">
        <v>73</v>
      </c>
      <c r="AD27" s="432" t="s">
        <v>73</v>
      </c>
      <c r="AE27" s="432" t="s">
        <v>73</v>
      </c>
    </row>
    <row r="28">
      <c r="A28" s="338">
        <v>20.0</v>
      </c>
      <c r="B28" s="338">
        <v>700020.0</v>
      </c>
      <c r="C28" s="512" t="s">
        <v>1465</v>
      </c>
      <c r="D28" s="340" t="s">
        <v>73</v>
      </c>
      <c r="E28" s="335">
        <v>79950.0</v>
      </c>
      <c r="F28" s="347">
        <v>79950.0</v>
      </c>
      <c r="G28" s="347">
        <f t="shared" si="4"/>
        <v>0</v>
      </c>
      <c r="H28" s="230" t="s">
        <v>1466</v>
      </c>
      <c r="I28" s="230" t="s">
        <v>7581</v>
      </c>
      <c r="J28" s="331" t="b">
        <v>1</v>
      </c>
      <c r="K28" s="331" t="b">
        <v>1</v>
      </c>
      <c r="L28" s="331" t="b">
        <v>1</v>
      </c>
      <c r="M28" s="331" t="b">
        <v>1</v>
      </c>
      <c r="N28" s="331" t="b">
        <v>1</v>
      </c>
      <c r="O28" s="331" t="b">
        <v>1</v>
      </c>
      <c r="P28" s="331" t="b">
        <v>0</v>
      </c>
      <c r="Q28" s="488" t="s">
        <v>73</v>
      </c>
      <c r="R28" s="474"/>
      <c r="S28" s="474"/>
      <c r="T28" s="474"/>
      <c r="U28" s="495" t="s">
        <v>73</v>
      </c>
      <c r="V28" s="495" t="s">
        <v>73</v>
      </c>
      <c r="W28" s="331" t="s">
        <v>73</v>
      </c>
      <c r="X28" s="331" t="s">
        <v>73</v>
      </c>
      <c r="Y28" s="331" t="s">
        <v>73</v>
      </c>
      <c r="Z28" s="331" t="s">
        <v>73</v>
      </c>
      <c r="AA28" s="331" t="s">
        <v>73</v>
      </c>
      <c r="AB28" s="331" t="s">
        <v>73</v>
      </c>
      <c r="AC28" s="331" t="s">
        <v>73</v>
      </c>
      <c r="AD28" s="331" t="s">
        <v>73</v>
      </c>
      <c r="AE28" s="331" t="s">
        <v>73</v>
      </c>
    </row>
    <row r="29">
      <c r="A29" s="338">
        <v>21.0</v>
      </c>
      <c r="B29" s="338">
        <v>700021.0</v>
      </c>
      <c r="C29" s="518" t="s">
        <v>3569</v>
      </c>
      <c r="D29" s="340" t="s">
        <v>73</v>
      </c>
      <c r="E29" s="469">
        <v>25050.0</v>
      </c>
      <c r="F29" s="469">
        <v>25050.0</v>
      </c>
      <c r="G29" s="470">
        <f t="shared" si="4"/>
        <v>0</v>
      </c>
      <c r="H29" s="228" t="s">
        <v>601</v>
      </c>
      <c r="I29" s="228" t="s">
        <v>3570</v>
      </c>
      <c r="J29" s="432" t="b">
        <v>1</v>
      </c>
      <c r="K29" s="432" t="b">
        <v>1</v>
      </c>
      <c r="L29" s="432" t="b">
        <v>1</v>
      </c>
      <c r="M29" s="432" t="b">
        <v>1</v>
      </c>
      <c r="N29" s="432" t="b">
        <v>1</v>
      </c>
      <c r="O29" s="432" t="b">
        <v>1</v>
      </c>
      <c r="P29" s="432" t="b">
        <v>1</v>
      </c>
      <c r="Q29" s="432" t="b">
        <v>1</v>
      </c>
      <c r="R29" s="432" t="b">
        <v>1</v>
      </c>
      <c r="S29" s="432" t="b">
        <v>1</v>
      </c>
      <c r="T29" s="432" t="b">
        <v>1</v>
      </c>
      <c r="U29" s="492" t="b">
        <v>1</v>
      </c>
      <c r="V29" s="492" t="b">
        <v>1</v>
      </c>
      <c r="W29" s="432" t="b">
        <v>1</v>
      </c>
      <c r="X29" s="432" t="b">
        <v>1</v>
      </c>
      <c r="Y29" s="432" t="b">
        <v>1</v>
      </c>
      <c r="Z29" s="432" t="b">
        <v>1</v>
      </c>
      <c r="AA29" s="432" t="b">
        <v>1</v>
      </c>
      <c r="AB29" s="432" t="b">
        <v>1</v>
      </c>
      <c r="AC29" s="432" t="b">
        <v>0</v>
      </c>
      <c r="AD29" s="432" t="b">
        <v>0</v>
      </c>
      <c r="AE29" s="432" t="b">
        <v>0</v>
      </c>
    </row>
    <row r="30">
      <c r="A30" s="128">
        <v>22.0</v>
      </c>
      <c r="B30" s="128">
        <v>700022.0</v>
      </c>
      <c r="C30" s="241" t="s">
        <v>2284</v>
      </c>
      <c r="D30" s="472" t="s">
        <v>73</v>
      </c>
      <c r="E30" s="335">
        <v>50000.0</v>
      </c>
      <c r="F30" s="347">
        <v>50000.0</v>
      </c>
      <c r="G30" s="347">
        <f t="shared" si="4"/>
        <v>0</v>
      </c>
      <c r="H30" s="230" t="s">
        <v>2285</v>
      </c>
      <c r="I30" s="230" t="s">
        <v>7583</v>
      </c>
      <c r="J30" s="331" t="b">
        <v>1</v>
      </c>
      <c r="K30" s="418" t="b">
        <v>0</v>
      </c>
      <c r="L30" s="331" t="b">
        <v>1</v>
      </c>
      <c r="M30" s="331" t="b">
        <v>1</v>
      </c>
      <c r="N30" s="331" t="b">
        <v>1</v>
      </c>
      <c r="O30" s="331" t="b">
        <v>1</v>
      </c>
      <c r="P30" s="331" t="b">
        <v>1</v>
      </c>
      <c r="Q30" s="514" t="b">
        <v>0</v>
      </c>
      <c r="R30" s="331" t="b">
        <v>0</v>
      </c>
      <c r="S30" s="331" t="b">
        <v>0</v>
      </c>
      <c r="T30" s="331" t="b">
        <v>1</v>
      </c>
      <c r="U30" s="495" t="b">
        <v>1</v>
      </c>
      <c r="V30" s="495" t="b">
        <v>1</v>
      </c>
      <c r="W30" s="331" t="s">
        <v>73</v>
      </c>
      <c r="X30" s="331" t="s">
        <v>73</v>
      </c>
      <c r="Y30" s="331" t="s">
        <v>73</v>
      </c>
      <c r="Z30" s="331" t="s">
        <v>73</v>
      </c>
      <c r="AA30" s="331" t="s">
        <v>73</v>
      </c>
      <c r="AB30" s="331" t="s">
        <v>73</v>
      </c>
      <c r="AC30" s="331" t="s">
        <v>73</v>
      </c>
      <c r="AD30" s="331" t="s">
        <v>73</v>
      </c>
      <c r="AE30" s="331" t="s">
        <v>73</v>
      </c>
    </row>
    <row r="31">
      <c r="A31" s="338">
        <v>23.0</v>
      </c>
      <c r="B31" s="515">
        <v>700023.0</v>
      </c>
      <c r="C31" s="512" t="s">
        <v>1786</v>
      </c>
      <c r="D31" s="340" t="s">
        <v>73</v>
      </c>
      <c r="E31" s="469">
        <v>26500.0</v>
      </c>
      <c r="F31" s="470">
        <v>26500.0</v>
      </c>
      <c r="G31" s="470">
        <f t="shared" si="4"/>
        <v>0</v>
      </c>
      <c r="H31" s="228" t="s">
        <v>216</v>
      </c>
      <c r="I31" s="228" t="s">
        <v>7584</v>
      </c>
      <c r="J31" s="432" t="b">
        <v>1</v>
      </c>
      <c r="K31" s="516" t="b">
        <v>0</v>
      </c>
      <c r="L31" s="516" t="b">
        <v>0</v>
      </c>
      <c r="M31" s="516" t="b">
        <v>0</v>
      </c>
      <c r="N31" s="516" t="b">
        <v>0</v>
      </c>
      <c r="O31" s="432" t="b">
        <v>0</v>
      </c>
      <c r="P31" s="432" t="b">
        <v>0</v>
      </c>
      <c r="Q31" s="513" t="b">
        <v>0</v>
      </c>
      <c r="R31" s="432" t="b">
        <v>0</v>
      </c>
      <c r="S31" s="432" t="b">
        <v>0</v>
      </c>
      <c r="T31" s="488" t="s">
        <v>73</v>
      </c>
      <c r="U31" s="492" t="s">
        <v>73</v>
      </c>
      <c r="V31" s="492" t="s">
        <v>73</v>
      </c>
      <c r="W31" s="432" t="s">
        <v>73</v>
      </c>
      <c r="X31" s="432" t="s">
        <v>73</v>
      </c>
      <c r="Y31" s="432" t="s">
        <v>73</v>
      </c>
      <c r="Z31" s="432" t="s">
        <v>73</v>
      </c>
      <c r="AA31" s="432" t="s">
        <v>73</v>
      </c>
      <c r="AB31" s="432" t="s">
        <v>73</v>
      </c>
      <c r="AC31" s="432" t="s">
        <v>73</v>
      </c>
      <c r="AD31" s="432" t="s">
        <v>73</v>
      </c>
      <c r="AE31" s="432" t="s">
        <v>73</v>
      </c>
    </row>
    <row r="32">
      <c r="A32" s="141">
        <v>24.0</v>
      </c>
      <c r="B32" s="141">
        <v>700024.0</v>
      </c>
      <c r="C32" s="208" t="s">
        <v>850</v>
      </c>
      <c r="D32" s="340" t="s">
        <v>73</v>
      </c>
      <c r="E32" s="335">
        <v>15000.0</v>
      </c>
      <c r="F32" s="347">
        <v>15000.0</v>
      </c>
      <c r="G32" s="347">
        <f t="shared" si="4"/>
        <v>0</v>
      </c>
      <c r="H32" s="230" t="s">
        <v>838</v>
      </c>
      <c r="I32" s="230" t="s">
        <v>7574</v>
      </c>
      <c r="J32" s="418" t="b">
        <v>0</v>
      </c>
      <c r="K32" s="331" t="b">
        <v>1</v>
      </c>
      <c r="L32" s="331" t="b">
        <v>1</v>
      </c>
      <c r="M32" s="488" t="s">
        <v>73</v>
      </c>
      <c r="N32" s="474"/>
      <c r="O32" s="474"/>
      <c r="P32" s="474"/>
      <c r="Q32" s="474"/>
      <c r="R32" s="474"/>
      <c r="S32" s="474"/>
      <c r="T32" s="474"/>
      <c r="U32" s="495" t="s">
        <v>73</v>
      </c>
      <c r="V32" s="495" t="s">
        <v>73</v>
      </c>
      <c r="W32" s="331" t="s">
        <v>73</v>
      </c>
      <c r="X32" s="331" t="s">
        <v>73</v>
      </c>
      <c r="Y32" s="331" t="s">
        <v>73</v>
      </c>
      <c r="Z32" s="331" t="s">
        <v>73</v>
      </c>
      <c r="AA32" s="331" t="s">
        <v>73</v>
      </c>
      <c r="AB32" s="331" t="s">
        <v>73</v>
      </c>
      <c r="AC32" s="331" t="s">
        <v>73</v>
      </c>
      <c r="AD32" s="331" t="s">
        <v>73</v>
      </c>
      <c r="AE32" s="331" t="s">
        <v>73</v>
      </c>
    </row>
    <row r="33">
      <c r="A33" s="338">
        <v>25.0</v>
      </c>
      <c r="B33" s="338">
        <v>700025.0</v>
      </c>
      <c r="C33" s="512" t="s">
        <v>5736</v>
      </c>
      <c r="D33" s="312" t="s">
        <v>4642</v>
      </c>
      <c r="E33" s="469">
        <v>35300.0</v>
      </c>
      <c r="F33" s="470">
        <v>30257.0</v>
      </c>
      <c r="G33" s="470">
        <f t="shared" si="4"/>
        <v>5043</v>
      </c>
      <c r="H33" s="228" t="s">
        <v>5737</v>
      </c>
      <c r="I33" s="228" t="s">
        <v>7585</v>
      </c>
      <c r="J33" s="432" t="b">
        <v>1</v>
      </c>
      <c r="K33" s="432" t="b">
        <v>1</v>
      </c>
      <c r="L33" s="432" t="b">
        <v>1</v>
      </c>
      <c r="M33" s="432" t="b">
        <v>1</v>
      </c>
      <c r="N33" s="432" t="b">
        <v>0</v>
      </c>
      <c r="O33" s="432" t="b">
        <v>1</v>
      </c>
      <c r="P33" s="432" t="b">
        <v>0</v>
      </c>
      <c r="Q33" s="513" t="b">
        <v>0</v>
      </c>
      <c r="R33" s="432" t="b">
        <v>0</v>
      </c>
      <c r="S33" s="432" t="b">
        <v>0</v>
      </c>
      <c r="T33" s="432" t="b">
        <v>0</v>
      </c>
      <c r="U33" s="492" t="b">
        <v>0</v>
      </c>
      <c r="V33" s="492" t="b">
        <v>0</v>
      </c>
      <c r="W33" s="432" t="b">
        <v>0</v>
      </c>
      <c r="X33" s="432" t="b">
        <v>0</v>
      </c>
      <c r="Y33" s="432" t="b">
        <v>0</v>
      </c>
      <c r="Z33" s="432" t="b">
        <v>0</v>
      </c>
      <c r="AA33" s="432" t="b">
        <v>0</v>
      </c>
      <c r="AB33" s="432" t="b">
        <v>0</v>
      </c>
      <c r="AC33" s="432" t="b">
        <v>0</v>
      </c>
      <c r="AD33" s="432" t="b">
        <v>0</v>
      </c>
      <c r="AE33" s="432" t="b">
        <v>0</v>
      </c>
    </row>
    <row r="34">
      <c r="A34" s="338">
        <v>26.0</v>
      </c>
      <c r="B34" s="338">
        <v>700026.0</v>
      </c>
      <c r="C34" s="512" t="s">
        <v>3186</v>
      </c>
      <c r="D34" s="340" t="s">
        <v>73</v>
      </c>
      <c r="E34" s="335">
        <v>18000.0</v>
      </c>
      <c r="F34" s="486">
        <v>18000.0</v>
      </c>
      <c r="G34" s="347">
        <f t="shared" si="4"/>
        <v>0</v>
      </c>
      <c r="H34" s="230" t="s">
        <v>381</v>
      </c>
      <c r="I34" s="230" t="s">
        <v>7580</v>
      </c>
      <c r="J34" s="331" t="b">
        <v>1</v>
      </c>
      <c r="K34" s="331" t="b">
        <v>1</v>
      </c>
      <c r="L34" s="331" t="b">
        <v>0</v>
      </c>
      <c r="M34" s="331" t="b">
        <v>0</v>
      </c>
      <c r="N34" s="331" t="b">
        <v>0</v>
      </c>
      <c r="O34" s="331" t="b">
        <v>0</v>
      </c>
      <c r="P34" s="331" t="b">
        <v>0</v>
      </c>
      <c r="Q34" s="514" t="b">
        <v>0</v>
      </c>
      <c r="R34" s="331" t="b">
        <v>0</v>
      </c>
      <c r="S34" s="331" t="b">
        <v>0</v>
      </c>
      <c r="T34" s="331" t="b">
        <v>0</v>
      </c>
      <c r="U34" s="495" t="b">
        <v>0</v>
      </c>
      <c r="V34" s="495" t="b">
        <v>0</v>
      </c>
      <c r="W34" s="331" t="b">
        <v>0</v>
      </c>
      <c r="X34" s="331" t="b">
        <v>0</v>
      </c>
      <c r="Y34" s="331" t="b">
        <v>0</v>
      </c>
      <c r="Z34" s="331" t="b">
        <v>0</v>
      </c>
      <c r="AA34" s="331" t="b">
        <v>0</v>
      </c>
      <c r="AB34" s="331" t="b">
        <v>0</v>
      </c>
      <c r="AC34" s="331" t="b">
        <v>0</v>
      </c>
      <c r="AD34" s="331" t="b">
        <v>0</v>
      </c>
      <c r="AE34" s="331" t="s">
        <v>73</v>
      </c>
    </row>
    <row r="35">
      <c r="A35" s="141">
        <v>27.0</v>
      </c>
      <c r="B35" s="141">
        <v>700027.0</v>
      </c>
      <c r="C35" s="208" t="s">
        <v>781</v>
      </c>
      <c r="D35" s="340" t="s">
        <v>73</v>
      </c>
      <c r="E35" s="469">
        <v>60000.0</v>
      </c>
      <c r="F35" s="470">
        <v>60000.0</v>
      </c>
      <c r="G35" s="470">
        <f t="shared" si="4"/>
        <v>0</v>
      </c>
      <c r="H35" s="228" t="s">
        <v>381</v>
      </c>
      <c r="I35" s="228" t="s">
        <v>1716</v>
      </c>
      <c r="J35" s="432" t="b">
        <v>1</v>
      </c>
      <c r="K35" s="432" t="b">
        <v>1</v>
      </c>
      <c r="L35" s="432" t="b">
        <v>0</v>
      </c>
      <c r="M35" s="432" t="b">
        <v>0</v>
      </c>
      <c r="N35" s="488" t="s">
        <v>73</v>
      </c>
      <c r="O35" s="474"/>
      <c r="P35" s="474"/>
      <c r="Q35" s="474"/>
      <c r="R35" s="474"/>
      <c r="S35" s="474"/>
      <c r="T35" s="474"/>
      <c r="U35" s="492" t="s">
        <v>73</v>
      </c>
      <c r="V35" s="492" t="s">
        <v>73</v>
      </c>
      <c r="W35" s="432" t="s">
        <v>73</v>
      </c>
      <c r="X35" s="432" t="s">
        <v>73</v>
      </c>
      <c r="Y35" s="432" t="s">
        <v>73</v>
      </c>
      <c r="Z35" s="432" t="s">
        <v>73</v>
      </c>
      <c r="AA35" s="432" t="s">
        <v>73</v>
      </c>
      <c r="AB35" s="432" t="s">
        <v>73</v>
      </c>
      <c r="AC35" s="432" t="s">
        <v>73</v>
      </c>
      <c r="AD35" s="432" t="s">
        <v>73</v>
      </c>
      <c r="AE35" s="432" t="s">
        <v>73</v>
      </c>
    </row>
    <row r="36">
      <c r="A36" s="338">
        <v>28.0</v>
      </c>
      <c r="B36" s="338">
        <v>700028.0</v>
      </c>
      <c r="C36" s="512" t="s">
        <v>2213</v>
      </c>
      <c r="D36" s="340" t="s">
        <v>73</v>
      </c>
      <c r="E36" s="335">
        <v>49800.0</v>
      </c>
      <c r="F36" s="347">
        <v>49800.0</v>
      </c>
      <c r="G36" s="347">
        <f t="shared" si="4"/>
        <v>0</v>
      </c>
      <c r="H36" s="230" t="s">
        <v>2214</v>
      </c>
      <c r="I36" s="230" t="s">
        <v>7584</v>
      </c>
      <c r="J36" s="331" t="b">
        <v>1</v>
      </c>
      <c r="K36" s="331" t="b">
        <v>1</v>
      </c>
      <c r="L36" s="331" t="b">
        <v>1</v>
      </c>
      <c r="M36" s="331" t="b">
        <v>1</v>
      </c>
      <c r="N36" s="331" t="b">
        <v>1</v>
      </c>
      <c r="O36" s="331" t="b">
        <v>1</v>
      </c>
      <c r="P36" s="331" t="b">
        <v>1</v>
      </c>
      <c r="Q36" s="331" t="b">
        <v>1</v>
      </c>
      <c r="R36" s="331" t="b">
        <v>1</v>
      </c>
      <c r="S36" s="331" t="b">
        <v>1</v>
      </c>
      <c r="T36" s="331" t="b">
        <v>1</v>
      </c>
      <c r="U36" s="495" t="b">
        <v>0</v>
      </c>
      <c r="V36" s="495" t="b">
        <v>0</v>
      </c>
      <c r="W36" s="331" t="s">
        <v>73</v>
      </c>
      <c r="X36" s="331" t="s">
        <v>73</v>
      </c>
      <c r="Y36" s="331" t="s">
        <v>73</v>
      </c>
      <c r="Z36" s="331" t="s">
        <v>73</v>
      </c>
      <c r="AA36" s="331" t="s">
        <v>73</v>
      </c>
      <c r="AB36" s="331" t="s">
        <v>73</v>
      </c>
      <c r="AC36" s="331" t="s">
        <v>73</v>
      </c>
      <c r="AD36" s="331" t="s">
        <v>73</v>
      </c>
      <c r="AE36" s="331" t="s">
        <v>73</v>
      </c>
    </row>
    <row r="37">
      <c r="A37" s="338">
        <v>29.0</v>
      </c>
      <c r="B37" s="338">
        <v>700029.0</v>
      </c>
      <c r="C37" s="512" t="s">
        <v>5571</v>
      </c>
      <c r="D37" s="312" t="s">
        <v>4642</v>
      </c>
      <c r="E37" s="469">
        <v>17500.0</v>
      </c>
      <c r="F37" s="470">
        <v>11667.0</v>
      </c>
      <c r="G37" s="470">
        <f t="shared" si="4"/>
        <v>5833</v>
      </c>
      <c r="H37" s="228" t="s">
        <v>842</v>
      </c>
      <c r="I37" s="228" t="s">
        <v>7586</v>
      </c>
      <c r="J37" s="432" t="b">
        <v>1</v>
      </c>
      <c r="K37" s="432" t="b">
        <v>1</v>
      </c>
      <c r="L37" s="432" t="b">
        <v>1</v>
      </c>
      <c r="M37" s="432" t="b">
        <v>0</v>
      </c>
      <c r="N37" s="432" t="b">
        <v>1</v>
      </c>
      <c r="O37" s="432" t="b">
        <v>0</v>
      </c>
      <c r="P37" s="432" t="b">
        <v>0</v>
      </c>
      <c r="Q37" s="513" t="b">
        <v>0</v>
      </c>
      <c r="R37" s="432" t="b">
        <v>0</v>
      </c>
      <c r="S37" s="432" t="b">
        <v>0</v>
      </c>
      <c r="T37" s="432" t="b">
        <v>0</v>
      </c>
      <c r="U37" s="492" t="b">
        <v>0</v>
      </c>
      <c r="V37" s="492" t="b">
        <v>0</v>
      </c>
      <c r="W37" s="432" t="b">
        <v>0</v>
      </c>
      <c r="X37" s="432" t="b">
        <v>0</v>
      </c>
      <c r="Y37" s="432" t="b">
        <v>0</v>
      </c>
      <c r="Z37" s="432" t="b">
        <v>0</v>
      </c>
      <c r="AA37" s="432" t="b">
        <v>0</v>
      </c>
      <c r="AB37" s="432" t="b">
        <v>0</v>
      </c>
      <c r="AC37" s="432" t="b">
        <v>0</v>
      </c>
      <c r="AD37" s="432" t="b">
        <v>0</v>
      </c>
      <c r="AE37" s="432" t="b">
        <v>0</v>
      </c>
    </row>
    <row r="38">
      <c r="A38" s="128">
        <v>30.0</v>
      </c>
      <c r="B38" s="128">
        <v>700030.0</v>
      </c>
      <c r="C38" s="241" t="s">
        <v>2440</v>
      </c>
      <c r="D38" s="472" t="s">
        <v>73</v>
      </c>
      <c r="E38" s="335">
        <v>30000.0</v>
      </c>
      <c r="F38" s="335">
        <v>30000.0</v>
      </c>
      <c r="G38" s="347">
        <f t="shared" si="4"/>
        <v>0</v>
      </c>
      <c r="H38" s="230" t="s">
        <v>2441</v>
      </c>
      <c r="I38" s="230" t="s">
        <v>7587</v>
      </c>
      <c r="J38" s="331" t="b">
        <v>1</v>
      </c>
      <c r="K38" s="331" t="b">
        <v>1</v>
      </c>
      <c r="L38" s="331" t="b">
        <v>1</v>
      </c>
      <c r="M38" s="331" t="b">
        <v>1</v>
      </c>
      <c r="N38" s="331" t="b">
        <v>0</v>
      </c>
      <c r="O38" s="331" t="b">
        <v>0</v>
      </c>
      <c r="P38" s="331" t="b">
        <v>0</v>
      </c>
      <c r="Q38" s="514" t="b">
        <v>0</v>
      </c>
      <c r="R38" s="331" t="b">
        <v>0</v>
      </c>
      <c r="S38" s="331" t="b">
        <v>1</v>
      </c>
      <c r="T38" s="331" t="b">
        <v>0</v>
      </c>
      <c r="U38" s="495" t="b">
        <v>0</v>
      </c>
      <c r="V38" s="495" t="b">
        <v>0</v>
      </c>
      <c r="W38" s="331" t="b">
        <v>0</v>
      </c>
      <c r="X38" s="331" t="s">
        <v>73</v>
      </c>
      <c r="Y38" s="331" t="s">
        <v>73</v>
      </c>
      <c r="Z38" s="331" t="s">
        <v>73</v>
      </c>
      <c r="AA38" s="331" t="s">
        <v>73</v>
      </c>
      <c r="AB38" s="331" t="s">
        <v>73</v>
      </c>
      <c r="AC38" s="331" t="s">
        <v>73</v>
      </c>
      <c r="AD38" s="331" t="s">
        <v>73</v>
      </c>
      <c r="AE38" s="331" t="s">
        <v>73</v>
      </c>
    </row>
    <row r="39">
      <c r="A39" s="128">
        <v>31.0</v>
      </c>
      <c r="B39" s="128">
        <v>700031.0</v>
      </c>
      <c r="C39" s="241" t="s">
        <v>1421</v>
      </c>
      <c r="D39" s="472" t="s">
        <v>73</v>
      </c>
      <c r="E39" s="469">
        <v>10000.0</v>
      </c>
      <c r="F39" s="470">
        <v>10000.0</v>
      </c>
      <c r="G39" s="470">
        <f t="shared" si="4"/>
        <v>0</v>
      </c>
      <c r="H39" s="228" t="s">
        <v>1422</v>
      </c>
      <c r="I39" s="228" t="s">
        <v>7575</v>
      </c>
      <c r="J39" s="432" t="b">
        <v>1</v>
      </c>
      <c r="K39" s="432" t="b">
        <v>1</v>
      </c>
      <c r="L39" s="432" t="b">
        <v>1</v>
      </c>
      <c r="M39" s="432" t="b">
        <v>1</v>
      </c>
      <c r="N39" s="432" t="b">
        <v>1</v>
      </c>
      <c r="O39" s="432" t="b">
        <v>1</v>
      </c>
      <c r="P39" s="432" t="b">
        <v>0</v>
      </c>
      <c r="Q39" s="488" t="s">
        <v>73</v>
      </c>
      <c r="R39" s="474"/>
      <c r="S39" s="474"/>
      <c r="T39" s="474"/>
      <c r="U39" s="492" t="s">
        <v>73</v>
      </c>
      <c r="V39" s="492" t="s">
        <v>73</v>
      </c>
      <c r="W39" s="432" t="s">
        <v>73</v>
      </c>
      <c r="X39" s="432" t="s">
        <v>73</v>
      </c>
      <c r="Y39" s="432" t="s">
        <v>73</v>
      </c>
      <c r="Z39" s="432" t="s">
        <v>73</v>
      </c>
      <c r="AA39" s="432" t="s">
        <v>73</v>
      </c>
      <c r="AB39" s="432" t="s">
        <v>73</v>
      </c>
      <c r="AC39" s="432" t="s">
        <v>73</v>
      </c>
      <c r="AD39" s="432" t="s">
        <v>73</v>
      </c>
      <c r="AE39" s="432" t="s">
        <v>73</v>
      </c>
    </row>
    <row r="40">
      <c r="A40" s="338">
        <v>32.0</v>
      </c>
      <c r="B40" s="338">
        <v>700032.0</v>
      </c>
      <c r="C40" s="512" t="s">
        <v>3410</v>
      </c>
      <c r="D40" s="472" t="s">
        <v>73</v>
      </c>
      <c r="E40" s="335">
        <v>40000.0</v>
      </c>
      <c r="F40" s="335">
        <v>40000.0</v>
      </c>
      <c r="G40" s="347">
        <f t="shared" si="4"/>
        <v>0</v>
      </c>
      <c r="H40" s="230" t="s">
        <v>3411</v>
      </c>
      <c r="I40" s="230" t="s">
        <v>7588</v>
      </c>
      <c r="J40" s="331" t="b">
        <v>1</v>
      </c>
      <c r="K40" s="331" t="b">
        <v>1</v>
      </c>
      <c r="L40" s="331" t="b">
        <v>1</v>
      </c>
      <c r="M40" s="331" t="b">
        <v>1</v>
      </c>
      <c r="N40" s="331" t="b">
        <v>1</v>
      </c>
      <c r="O40" s="331" t="b">
        <v>1</v>
      </c>
      <c r="P40" s="331" t="b">
        <v>0</v>
      </c>
      <c r="Q40" s="514" t="b">
        <v>0</v>
      </c>
      <c r="R40" s="331" t="b">
        <v>0</v>
      </c>
      <c r="S40" s="331" t="b">
        <v>0</v>
      </c>
      <c r="T40" s="331" t="b">
        <v>0</v>
      </c>
      <c r="U40" s="495" t="b">
        <v>0</v>
      </c>
      <c r="V40" s="495" t="b">
        <v>0</v>
      </c>
      <c r="W40" s="331" t="b">
        <v>0</v>
      </c>
      <c r="X40" s="331" t="b">
        <v>0</v>
      </c>
      <c r="Y40" s="331" t="b">
        <v>0</v>
      </c>
      <c r="Z40" s="331" t="b">
        <v>0</v>
      </c>
      <c r="AA40" s="331" t="b">
        <v>0</v>
      </c>
      <c r="AB40" s="331" t="b">
        <v>0</v>
      </c>
      <c r="AC40" s="331" t="b">
        <v>0</v>
      </c>
      <c r="AD40" s="331" t="b">
        <v>0</v>
      </c>
      <c r="AE40" s="331" t="b">
        <v>0</v>
      </c>
    </row>
    <row r="41">
      <c r="A41" s="338">
        <v>33.0</v>
      </c>
      <c r="B41" s="338">
        <v>700033.0</v>
      </c>
      <c r="C41" s="518" t="s">
        <v>1334</v>
      </c>
      <c r="D41" s="340" t="s">
        <v>73</v>
      </c>
      <c r="E41" s="469">
        <v>35500.0</v>
      </c>
      <c r="F41" s="469">
        <v>35500.0</v>
      </c>
      <c r="G41" s="470">
        <f t="shared" si="4"/>
        <v>0</v>
      </c>
      <c r="H41" s="228" t="s">
        <v>381</v>
      </c>
      <c r="I41" s="228" t="s">
        <v>7582</v>
      </c>
      <c r="J41" s="432" t="b">
        <v>1</v>
      </c>
      <c r="K41" s="516" t="b">
        <v>0</v>
      </c>
      <c r="L41" s="432" t="b">
        <v>1</v>
      </c>
      <c r="M41" s="432" t="b">
        <v>0</v>
      </c>
      <c r="N41" s="432" t="b">
        <v>0</v>
      </c>
      <c r="O41" s="432" t="b">
        <v>0</v>
      </c>
      <c r="P41" s="488" t="s">
        <v>73</v>
      </c>
      <c r="Q41" s="474"/>
      <c r="R41" s="474"/>
      <c r="S41" s="474"/>
      <c r="T41" s="474"/>
      <c r="U41" s="492" t="s">
        <v>73</v>
      </c>
      <c r="V41" s="492" t="s">
        <v>73</v>
      </c>
      <c r="W41" s="432" t="s">
        <v>73</v>
      </c>
      <c r="X41" s="432" t="s">
        <v>73</v>
      </c>
      <c r="Y41" s="432" t="s">
        <v>73</v>
      </c>
      <c r="Z41" s="432" t="s">
        <v>73</v>
      </c>
      <c r="AA41" s="432" t="s">
        <v>73</v>
      </c>
      <c r="AB41" s="432" t="s">
        <v>73</v>
      </c>
      <c r="AC41" s="432" t="s">
        <v>73</v>
      </c>
      <c r="AD41" s="432" t="s">
        <v>73</v>
      </c>
      <c r="AE41" s="432" t="s">
        <v>73</v>
      </c>
    </row>
    <row r="42">
      <c r="A42" s="338">
        <v>34.0</v>
      </c>
      <c r="B42" s="338">
        <v>700034.0</v>
      </c>
      <c r="C42" s="518" t="s">
        <v>1330</v>
      </c>
      <c r="D42" s="340" t="s">
        <v>73</v>
      </c>
      <c r="E42" s="335">
        <v>10000.0</v>
      </c>
      <c r="F42" s="335">
        <v>10000.0</v>
      </c>
      <c r="G42" s="347">
        <f t="shared" si="4"/>
        <v>0</v>
      </c>
      <c r="H42" s="230" t="s">
        <v>381</v>
      </c>
      <c r="I42" s="230" t="s">
        <v>7589</v>
      </c>
      <c r="J42" s="331" t="b">
        <v>1</v>
      </c>
      <c r="K42" s="418" t="b">
        <v>0</v>
      </c>
      <c r="L42" s="331" t="b">
        <v>0</v>
      </c>
      <c r="M42" s="331" t="b">
        <v>1</v>
      </c>
      <c r="N42" s="331" t="b">
        <v>0</v>
      </c>
      <c r="O42" s="331" t="b">
        <v>0</v>
      </c>
      <c r="P42" s="488" t="s">
        <v>73</v>
      </c>
      <c r="Q42" s="474"/>
      <c r="R42" s="474"/>
      <c r="S42" s="474"/>
      <c r="T42" s="474"/>
      <c r="U42" s="495" t="s">
        <v>73</v>
      </c>
      <c r="V42" s="495" t="s">
        <v>73</v>
      </c>
      <c r="W42" s="331" t="s">
        <v>73</v>
      </c>
      <c r="X42" s="331" t="s">
        <v>73</v>
      </c>
      <c r="Y42" s="331" t="s">
        <v>73</v>
      </c>
      <c r="Z42" s="331" t="s">
        <v>73</v>
      </c>
      <c r="AA42" s="331" t="s">
        <v>73</v>
      </c>
      <c r="AB42" s="331" t="s">
        <v>73</v>
      </c>
      <c r="AC42" s="331" t="s">
        <v>73</v>
      </c>
      <c r="AD42" s="331" t="s">
        <v>73</v>
      </c>
      <c r="AE42" s="331" t="s">
        <v>73</v>
      </c>
    </row>
    <row r="43">
      <c r="A43" s="128">
        <v>35.0</v>
      </c>
      <c r="B43" s="128">
        <v>700035.0</v>
      </c>
      <c r="C43" s="241" t="s">
        <v>1825</v>
      </c>
      <c r="D43" s="340" t="s">
        <v>73</v>
      </c>
      <c r="E43" s="469">
        <v>38255.0</v>
      </c>
      <c r="F43" s="470">
        <v>38255.0</v>
      </c>
      <c r="G43" s="470">
        <f t="shared" si="4"/>
        <v>0</v>
      </c>
      <c r="H43" s="228" t="s">
        <v>580</v>
      </c>
      <c r="I43" s="228" t="s">
        <v>7586</v>
      </c>
      <c r="J43" s="432" t="b">
        <v>1</v>
      </c>
      <c r="K43" s="432" t="b">
        <v>1</v>
      </c>
      <c r="L43" s="432" t="b">
        <v>1</v>
      </c>
      <c r="M43" s="432" t="b">
        <v>1</v>
      </c>
      <c r="N43" s="432" t="b">
        <v>1</v>
      </c>
      <c r="O43" s="432" t="b">
        <v>1</v>
      </c>
      <c r="P43" s="432" t="b">
        <v>1</v>
      </c>
      <c r="Q43" s="432" t="b">
        <v>1</v>
      </c>
      <c r="R43" s="432" t="b">
        <v>1</v>
      </c>
      <c r="S43" s="432" t="b">
        <v>1</v>
      </c>
      <c r="T43" s="488" t="s">
        <v>73</v>
      </c>
      <c r="U43" s="492" t="s">
        <v>73</v>
      </c>
      <c r="V43" s="492" t="s">
        <v>73</v>
      </c>
      <c r="W43" s="432" t="s">
        <v>73</v>
      </c>
      <c r="X43" s="432" t="s">
        <v>73</v>
      </c>
      <c r="Y43" s="432" t="s">
        <v>73</v>
      </c>
      <c r="Z43" s="432" t="s">
        <v>73</v>
      </c>
      <c r="AA43" s="432" t="s">
        <v>73</v>
      </c>
      <c r="AB43" s="432" t="s">
        <v>73</v>
      </c>
      <c r="AC43" s="432" t="s">
        <v>73</v>
      </c>
      <c r="AD43" s="432" t="s">
        <v>73</v>
      </c>
      <c r="AE43" s="432" t="s">
        <v>73</v>
      </c>
    </row>
    <row r="44">
      <c r="A44" s="338">
        <v>36.0</v>
      </c>
      <c r="B44" s="338">
        <v>700036.0</v>
      </c>
      <c r="C44" s="512" t="s">
        <v>1601</v>
      </c>
      <c r="D44" s="340" t="s">
        <v>73</v>
      </c>
      <c r="E44" s="335">
        <v>25000.0</v>
      </c>
      <c r="F44" s="347">
        <v>25000.0</v>
      </c>
      <c r="G44" s="347">
        <f t="shared" si="4"/>
        <v>0</v>
      </c>
      <c r="H44" s="230" t="s">
        <v>503</v>
      </c>
      <c r="I44" s="230" t="s">
        <v>7586</v>
      </c>
      <c r="J44" s="331" t="b">
        <v>1</v>
      </c>
      <c r="K44" s="331" t="b">
        <v>1</v>
      </c>
      <c r="L44" s="331" t="b">
        <v>1</v>
      </c>
      <c r="M44" s="331" t="b">
        <v>1</v>
      </c>
      <c r="N44" s="331" t="b">
        <v>1</v>
      </c>
      <c r="O44" s="331" t="b">
        <v>1</v>
      </c>
      <c r="P44" s="331" t="b">
        <v>0</v>
      </c>
      <c r="Q44" s="514" t="b">
        <v>0</v>
      </c>
      <c r="R44" s="488" t="s">
        <v>73</v>
      </c>
      <c r="S44" s="474"/>
      <c r="T44" s="474"/>
      <c r="U44" s="495" t="s">
        <v>73</v>
      </c>
      <c r="V44" s="495" t="s">
        <v>73</v>
      </c>
      <c r="W44" s="331" t="s">
        <v>73</v>
      </c>
      <c r="X44" s="331" t="s">
        <v>73</v>
      </c>
      <c r="Y44" s="331" t="s">
        <v>73</v>
      </c>
      <c r="Z44" s="331" t="s">
        <v>73</v>
      </c>
      <c r="AA44" s="331" t="s">
        <v>73</v>
      </c>
      <c r="AB44" s="331" t="s">
        <v>73</v>
      </c>
      <c r="AC44" s="331" t="s">
        <v>73</v>
      </c>
      <c r="AD44" s="331" t="s">
        <v>73</v>
      </c>
      <c r="AE44" s="331" t="s">
        <v>73</v>
      </c>
    </row>
    <row r="45">
      <c r="A45" s="141">
        <v>37.0</v>
      </c>
      <c r="B45" s="141">
        <v>700037.0</v>
      </c>
      <c r="C45" s="208" t="s">
        <v>989</v>
      </c>
      <c r="D45" s="340" t="s">
        <v>73</v>
      </c>
      <c r="E45" s="469">
        <v>3900.0</v>
      </c>
      <c r="F45" s="470">
        <v>3900.0</v>
      </c>
      <c r="G45" s="470">
        <f t="shared" si="4"/>
        <v>0</v>
      </c>
      <c r="H45" s="228" t="s">
        <v>487</v>
      </c>
      <c r="I45" s="228" t="s">
        <v>7590</v>
      </c>
      <c r="J45" s="432" t="b">
        <v>1</v>
      </c>
      <c r="K45" s="432" t="b">
        <v>1</v>
      </c>
      <c r="L45" s="432" t="b">
        <v>0</v>
      </c>
      <c r="M45" s="432" t="b">
        <v>0</v>
      </c>
      <c r="N45" s="488" t="s">
        <v>73</v>
      </c>
      <c r="O45" s="474"/>
      <c r="P45" s="474"/>
      <c r="Q45" s="474"/>
      <c r="R45" s="474"/>
      <c r="S45" s="474"/>
      <c r="T45" s="474"/>
      <c r="U45" s="492" t="s">
        <v>73</v>
      </c>
      <c r="V45" s="492" t="s">
        <v>73</v>
      </c>
      <c r="W45" s="432" t="s">
        <v>73</v>
      </c>
      <c r="X45" s="432" t="s">
        <v>73</v>
      </c>
      <c r="Y45" s="432" t="s">
        <v>73</v>
      </c>
      <c r="Z45" s="432" t="s">
        <v>73</v>
      </c>
      <c r="AA45" s="432" t="s">
        <v>73</v>
      </c>
      <c r="AB45" s="432" t="s">
        <v>73</v>
      </c>
      <c r="AC45" s="432" t="s">
        <v>73</v>
      </c>
      <c r="AD45" s="432" t="s">
        <v>73</v>
      </c>
      <c r="AE45" s="432" t="s">
        <v>73</v>
      </c>
    </row>
    <row r="46">
      <c r="A46" s="338">
        <v>38.0</v>
      </c>
      <c r="B46" s="338">
        <v>700038.0</v>
      </c>
      <c r="C46" s="512" t="s">
        <v>1196</v>
      </c>
      <c r="D46" s="340" t="s">
        <v>73</v>
      </c>
      <c r="E46" s="335">
        <v>8000.0</v>
      </c>
      <c r="F46" s="347">
        <v>8000.0</v>
      </c>
      <c r="G46" s="347">
        <f t="shared" si="4"/>
        <v>0</v>
      </c>
      <c r="H46" s="230" t="s">
        <v>915</v>
      </c>
      <c r="I46" s="230" t="s">
        <v>7590</v>
      </c>
      <c r="J46" s="331" t="b">
        <v>1</v>
      </c>
      <c r="K46" s="331" t="b">
        <v>1</v>
      </c>
      <c r="L46" s="331" t="b">
        <v>1</v>
      </c>
      <c r="M46" s="331" t="b">
        <v>1</v>
      </c>
      <c r="N46" s="331" t="b">
        <v>1</v>
      </c>
      <c r="O46" s="331" t="b">
        <v>1</v>
      </c>
      <c r="P46" s="488" t="s">
        <v>73</v>
      </c>
      <c r="Q46" s="474"/>
      <c r="R46" s="474"/>
      <c r="S46" s="474"/>
      <c r="T46" s="474"/>
      <c r="U46" s="495" t="s">
        <v>73</v>
      </c>
      <c r="V46" s="495" t="s">
        <v>73</v>
      </c>
      <c r="W46" s="331" t="s">
        <v>73</v>
      </c>
      <c r="X46" s="331" t="s">
        <v>73</v>
      </c>
      <c r="Y46" s="331" t="s">
        <v>73</v>
      </c>
      <c r="Z46" s="331" t="s">
        <v>73</v>
      </c>
      <c r="AA46" s="331" t="s">
        <v>73</v>
      </c>
      <c r="AB46" s="331" t="s">
        <v>73</v>
      </c>
      <c r="AC46" s="331" t="s">
        <v>73</v>
      </c>
      <c r="AD46" s="331" t="s">
        <v>73</v>
      </c>
      <c r="AE46" s="331" t="s">
        <v>73</v>
      </c>
    </row>
    <row r="47">
      <c r="A47" s="141">
        <v>39.0</v>
      </c>
      <c r="B47" s="141">
        <v>700039.0</v>
      </c>
      <c r="C47" s="208" t="s">
        <v>491</v>
      </c>
      <c r="D47" s="340" t="s">
        <v>73</v>
      </c>
      <c r="E47" s="469">
        <v>7500.0</v>
      </c>
      <c r="F47" s="470">
        <v>7500.0</v>
      </c>
      <c r="G47" s="470">
        <f t="shared" si="4"/>
        <v>0</v>
      </c>
      <c r="H47" s="228" t="s">
        <v>492</v>
      </c>
      <c r="I47" s="228" t="s">
        <v>7582</v>
      </c>
      <c r="J47" s="432" t="b">
        <v>1</v>
      </c>
      <c r="K47" s="432" t="b">
        <v>1</v>
      </c>
      <c r="L47" s="488" t="s">
        <v>73</v>
      </c>
      <c r="M47" s="474"/>
      <c r="N47" s="474"/>
      <c r="O47" s="474"/>
      <c r="P47" s="474"/>
      <c r="Q47" s="474"/>
      <c r="R47" s="474"/>
      <c r="S47" s="474"/>
      <c r="T47" s="474"/>
      <c r="U47" s="492" t="s">
        <v>73</v>
      </c>
      <c r="V47" s="492" t="s">
        <v>73</v>
      </c>
      <c r="W47" s="432" t="s">
        <v>73</v>
      </c>
      <c r="X47" s="432" t="s">
        <v>73</v>
      </c>
      <c r="Y47" s="432" t="s">
        <v>73</v>
      </c>
      <c r="Z47" s="432" t="s">
        <v>73</v>
      </c>
      <c r="AA47" s="432" t="s">
        <v>73</v>
      </c>
      <c r="AB47" s="432" t="s">
        <v>73</v>
      </c>
      <c r="AC47" s="432" t="s">
        <v>73</v>
      </c>
      <c r="AD47" s="432" t="s">
        <v>73</v>
      </c>
      <c r="AE47" s="432" t="s">
        <v>73</v>
      </c>
    </row>
    <row r="48">
      <c r="A48" s="141">
        <v>40.0</v>
      </c>
      <c r="B48" s="141">
        <v>700040.0</v>
      </c>
      <c r="C48" s="208" t="s">
        <v>1153</v>
      </c>
      <c r="D48" s="340" t="s">
        <v>73</v>
      </c>
      <c r="E48" s="335">
        <v>57000.0</v>
      </c>
      <c r="F48" s="347">
        <v>57000.0</v>
      </c>
      <c r="G48" s="347">
        <f t="shared" si="4"/>
        <v>0</v>
      </c>
      <c r="H48" s="230" t="s">
        <v>1154</v>
      </c>
      <c r="I48" s="230" t="s">
        <v>7588</v>
      </c>
      <c r="J48" s="331" t="b">
        <v>1</v>
      </c>
      <c r="K48" s="331" t="b">
        <v>1</v>
      </c>
      <c r="L48" s="331" t="b">
        <v>1</v>
      </c>
      <c r="M48" s="331" t="b">
        <v>1</v>
      </c>
      <c r="N48" s="331" t="b">
        <v>1</v>
      </c>
      <c r="O48" s="488" t="s">
        <v>73</v>
      </c>
      <c r="P48" s="474"/>
      <c r="Q48" s="474"/>
      <c r="R48" s="474"/>
      <c r="S48" s="474"/>
      <c r="T48" s="474"/>
      <c r="U48" s="495" t="s">
        <v>73</v>
      </c>
      <c r="V48" s="495" t="s">
        <v>73</v>
      </c>
      <c r="W48" s="331" t="s">
        <v>73</v>
      </c>
      <c r="X48" s="331" t="s">
        <v>73</v>
      </c>
      <c r="Y48" s="331" t="s">
        <v>73</v>
      </c>
      <c r="Z48" s="331" t="s">
        <v>73</v>
      </c>
      <c r="AA48" s="331" t="s">
        <v>73</v>
      </c>
      <c r="AB48" s="331" t="s">
        <v>73</v>
      </c>
      <c r="AC48" s="331" t="s">
        <v>73</v>
      </c>
      <c r="AD48" s="331" t="s">
        <v>73</v>
      </c>
      <c r="AE48" s="331" t="s">
        <v>73</v>
      </c>
    </row>
    <row r="49">
      <c r="A49" s="338">
        <v>41.0</v>
      </c>
      <c r="B49" s="338">
        <v>700041.0</v>
      </c>
      <c r="C49" s="512" t="s">
        <v>4863</v>
      </c>
      <c r="D49" s="340" t="s">
        <v>73</v>
      </c>
      <c r="E49" s="469">
        <v>10777.0</v>
      </c>
      <c r="F49" s="469">
        <v>10777.0</v>
      </c>
      <c r="G49" s="470">
        <f t="shared" si="4"/>
        <v>0</v>
      </c>
      <c r="H49" s="228" t="s">
        <v>4864</v>
      </c>
      <c r="I49" s="228" t="s">
        <v>7586</v>
      </c>
      <c r="J49" s="432" t="b">
        <v>1</v>
      </c>
      <c r="K49" s="432" t="b">
        <v>1</v>
      </c>
      <c r="L49" s="432" t="b">
        <v>1</v>
      </c>
      <c r="M49" s="432" t="b">
        <v>1</v>
      </c>
      <c r="N49" s="432" t="b">
        <v>1</v>
      </c>
      <c r="O49" s="432" t="b">
        <v>1</v>
      </c>
      <c r="P49" s="432" t="b">
        <v>1</v>
      </c>
      <c r="Q49" s="432" t="b">
        <v>1</v>
      </c>
      <c r="R49" s="432" t="b">
        <v>1</v>
      </c>
      <c r="S49" s="432" t="b">
        <v>1</v>
      </c>
      <c r="T49" s="432" t="b">
        <v>1</v>
      </c>
      <c r="U49" s="492" t="b">
        <v>0</v>
      </c>
      <c r="V49" s="492" t="b">
        <v>0</v>
      </c>
      <c r="W49" s="432" t="b">
        <v>0</v>
      </c>
      <c r="X49" s="432" t="b">
        <v>0</v>
      </c>
      <c r="Y49" s="432" t="b">
        <v>0</v>
      </c>
      <c r="Z49" s="432" t="b">
        <v>0</v>
      </c>
      <c r="AA49" s="432" t="b">
        <v>0</v>
      </c>
      <c r="AB49" s="432" t="b">
        <v>0</v>
      </c>
      <c r="AC49" s="432" t="b">
        <v>0</v>
      </c>
      <c r="AD49" s="432" t="b">
        <v>1</v>
      </c>
      <c r="AE49" s="432" t="b">
        <v>1</v>
      </c>
    </row>
    <row r="50">
      <c r="A50" s="338">
        <v>42.0</v>
      </c>
      <c r="B50" s="338">
        <v>700042.0</v>
      </c>
      <c r="C50" s="512" t="s">
        <v>1181</v>
      </c>
      <c r="D50" s="340" t="s">
        <v>73</v>
      </c>
      <c r="E50" s="335">
        <v>6000.0</v>
      </c>
      <c r="F50" s="347">
        <v>6000.0</v>
      </c>
      <c r="G50" s="347">
        <f t="shared" si="4"/>
        <v>0</v>
      </c>
      <c r="H50" s="230" t="s">
        <v>1182</v>
      </c>
      <c r="I50" s="230" t="s">
        <v>7590</v>
      </c>
      <c r="J50" s="331" t="b">
        <v>1</v>
      </c>
      <c r="K50" s="331" t="b">
        <v>1</v>
      </c>
      <c r="L50" s="331" t="b">
        <v>1</v>
      </c>
      <c r="M50" s="331" t="b">
        <v>1</v>
      </c>
      <c r="N50" s="331" t="b">
        <v>1</v>
      </c>
      <c r="O50" s="331" t="b">
        <v>1</v>
      </c>
      <c r="P50" s="488" t="s">
        <v>73</v>
      </c>
      <c r="Q50" s="474"/>
      <c r="R50" s="474"/>
      <c r="S50" s="474"/>
      <c r="T50" s="474"/>
      <c r="U50" s="495" t="s">
        <v>73</v>
      </c>
      <c r="V50" s="495" t="s">
        <v>73</v>
      </c>
      <c r="W50" s="331" t="s">
        <v>73</v>
      </c>
      <c r="X50" s="331" t="s">
        <v>73</v>
      </c>
      <c r="Y50" s="331" t="s">
        <v>73</v>
      </c>
      <c r="Z50" s="331" t="s">
        <v>73</v>
      </c>
      <c r="AA50" s="331" t="s">
        <v>73</v>
      </c>
      <c r="AB50" s="331" t="s">
        <v>73</v>
      </c>
      <c r="AC50" s="331" t="s">
        <v>73</v>
      </c>
      <c r="AD50" s="331" t="s">
        <v>73</v>
      </c>
      <c r="AE50" s="331" t="s">
        <v>73</v>
      </c>
    </row>
    <row r="51">
      <c r="A51" s="338">
        <v>43.0</v>
      </c>
      <c r="B51" s="515">
        <v>700043.0</v>
      </c>
      <c r="C51" s="512" t="s">
        <v>5572</v>
      </c>
      <c r="D51" s="312" t="s">
        <v>4642</v>
      </c>
      <c r="E51" s="469">
        <v>28000.0</v>
      </c>
      <c r="F51" s="470">
        <v>4667.0</v>
      </c>
      <c r="G51" s="470">
        <f t="shared" si="4"/>
        <v>23333</v>
      </c>
      <c r="H51" s="228" t="s">
        <v>5573</v>
      </c>
      <c r="I51" s="228" t="s">
        <v>7583</v>
      </c>
      <c r="J51" s="516" t="b">
        <v>0</v>
      </c>
      <c r="K51" s="516" t="b">
        <v>0</v>
      </c>
      <c r="L51" s="516" t="b">
        <v>0</v>
      </c>
      <c r="M51" s="516" t="b">
        <v>0</v>
      </c>
      <c r="N51" s="516" t="b">
        <v>0</v>
      </c>
      <c r="O51" s="432" t="b">
        <v>0</v>
      </c>
      <c r="P51" s="432" t="b">
        <v>0</v>
      </c>
      <c r="Q51" s="513" t="b">
        <v>0</v>
      </c>
      <c r="R51" s="432" t="b">
        <v>0</v>
      </c>
      <c r="S51" s="432" t="b">
        <v>0</v>
      </c>
      <c r="T51" s="432" t="b">
        <v>0</v>
      </c>
      <c r="U51" s="492" t="b">
        <v>0</v>
      </c>
      <c r="V51" s="492" t="b">
        <v>0</v>
      </c>
      <c r="W51" s="432" t="b">
        <v>0</v>
      </c>
      <c r="X51" s="432" t="b">
        <v>0</v>
      </c>
      <c r="Y51" s="432" t="b">
        <v>0</v>
      </c>
      <c r="Z51" s="432" t="b">
        <v>0</v>
      </c>
      <c r="AA51" s="432" t="b">
        <v>0</v>
      </c>
      <c r="AB51" s="432" t="b">
        <v>0</v>
      </c>
      <c r="AC51" s="432" t="b">
        <v>0</v>
      </c>
      <c r="AD51" s="432" t="b">
        <v>0</v>
      </c>
      <c r="AE51" s="432" t="b">
        <v>0</v>
      </c>
    </row>
    <row r="52">
      <c r="A52" s="338">
        <v>44.0</v>
      </c>
      <c r="B52" s="338">
        <v>700044.0</v>
      </c>
      <c r="C52" s="512" t="s">
        <v>4453</v>
      </c>
      <c r="D52" s="340" t="s">
        <v>73</v>
      </c>
      <c r="E52" s="335">
        <v>30000.0</v>
      </c>
      <c r="F52" s="335">
        <v>30000.0</v>
      </c>
      <c r="G52" s="347">
        <f t="shared" si="4"/>
        <v>0</v>
      </c>
      <c r="H52" s="230" t="s">
        <v>1343</v>
      </c>
      <c r="I52" s="230" t="s">
        <v>7586</v>
      </c>
      <c r="J52" s="331" t="b">
        <v>1</v>
      </c>
      <c r="K52" s="331" t="b">
        <v>1</v>
      </c>
      <c r="L52" s="331" t="b">
        <v>1</v>
      </c>
      <c r="M52" s="331" t="b">
        <v>1</v>
      </c>
      <c r="N52" s="331" t="b">
        <v>1</v>
      </c>
      <c r="O52" s="331" t="b">
        <v>1</v>
      </c>
      <c r="P52" s="331" t="b">
        <v>1</v>
      </c>
      <c r="Q52" s="331" t="b">
        <v>1</v>
      </c>
      <c r="R52" s="331" t="b">
        <v>1</v>
      </c>
      <c r="S52" s="331" t="b">
        <v>0</v>
      </c>
      <c r="T52" s="331" t="b">
        <v>0</v>
      </c>
      <c r="U52" s="495" t="b">
        <v>0</v>
      </c>
      <c r="V52" s="495" t="b">
        <v>0</v>
      </c>
      <c r="W52" s="331" t="b">
        <v>0</v>
      </c>
      <c r="X52" s="331" t="b">
        <v>0</v>
      </c>
      <c r="Y52" s="331" t="b">
        <v>0</v>
      </c>
      <c r="Z52" s="331" t="b">
        <v>0</v>
      </c>
      <c r="AA52" s="331" t="b">
        <v>0</v>
      </c>
      <c r="AB52" s="331" t="b">
        <v>0</v>
      </c>
      <c r="AC52" s="331" t="b">
        <v>0</v>
      </c>
      <c r="AD52" s="331" t="b">
        <v>0</v>
      </c>
      <c r="AE52" s="331" t="b">
        <v>0</v>
      </c>
    </row>
    <row r="53">
      <c r="A53" s="338">
        <v>45.0</v>
      </c>
      <c r="B53" s="338">
        <v>700045.0</v>
      </c>
      <c r="C53" s="512" t="s">
        <v>2531</v>
      </c>
      <c r="D53" s="340" t="s">
        <v>73</v>
      </c>
      <c r="E53" s="469">
        <v>21900.0</v>
      </c>
      <c r="F53" s="470">
        <v>21900.0</v>
      </c>
      <c r="G53" s="470">
        <f t="shared" si="4"/>
        <v>0</v>
      </c>
      <c r="H53" s="228" t="s">
        <v>2532</v>
      </c>
      <c r="I53" s="228" t="s">
        <v>7587</v>
      </c>
      <c r="J53" s="432" t="b">
        <v>1</v>
      </c>
      <c r="K53" s="432" t="b">
        <v>1</v>
      </c>
      <c r="L53" s="432" t="b">
        <v>1</v>
      </c>
      <c r="M53" s="432" t="b">
        <v>1</v>
      </c>
      <c r="N53" s="432" t="b">
        <v>0</v>
      </c>
      <c r="O53" s="432" t="b">
        <v>1</v>
      </c>
      <c r="P53" s="432" t="b">
        <v>1</v>
      </c>
      <c r="Q53" s="432" t="b">
        <v>1</v>
      </c>
      <c r="R53" s="432" t="b">
        <v>0</v>
      </c>
      <c r="S53" s="432" t="b">
        <v>0</v>
      </c>
      <c r="T53" s="432" t="b">
        <v>0</v>
      </c>
      <c r="U53" s="492" t="b">
        <v>0</v>
      </c>
      <c r="V53" s="492" t="b">
        <v>0</v>
      </c>
      <c r="W53" s="432" t="b">
        <v>0</v>
      </c>
      <c r="X53" s="432" t="b">
        <v>0</v>
      </c>
      <c r="Y53" s="432" t="s">
        <v>73</v>
      </c>
      <c r="Z53" s="432" t="s">
        <v>73</v>
      </c>
      <c r="AA53" s="432" t="s">
        <v>73</v>
      </c>
      <c r="AB53" s="432" t="s">
        <v>73</v>
      </c>
      <c r="AC53" s="432" t="s">
        <v>73</v>
      </c>
      <c r="AD53" s="432" t="s">
        <v>73</v>
      </c>
      <c r="AE53" s="432" t="s">
        <v>73</v>
      </c>
    </row>
    <row r="54">
      <c r="A54" s="141">
        <v>46.0</v>
      </c>
      <c r="B54" s="141">
        <v>700046.0</v>
      </c>
      <c r="C54" s="239" t="s">
        <v>981</v>
      </c>
      <c r="D54" s="340" t="s">
        <v>73</v>
      </c>
      <c r="E54" s="335">
        <v>10000.0</v>
      </c>
      <c r="F54" s="347">
        <v>10000.0</v>
      </c>
      <c r="G54" s="347">
        <f t="shared" si="4"/>
        <v>0</v>
      </c>
      <c r="H54" s="230" t="s">
        <v>977</v>
      </c>
      <c r="I54" s="230" t="s">
        <v>7591</v>
      </c>
      <c r="J54" s="331" t="b">
        <v>1</v>
      </c>
      <c r="K54" s="331" t="b">
        <v>1</v>
      </c>
      <c r="L54" s="418" t="b">
        <v>0</v>
      </c>
      <c r="M54" s="488" t="s">
        <v>73</v>
      </c>
      <c r="N54" s="474"/>
      <c r="O54" s="474"/>
      <c r="P54" s="474"/>
      <c r="Q54" s="474"/>
      <c r="R54" s="474"/>
      <c r="S54" s="474"/>
      <c r="T54" s="474"/>
      <c r="U54" s="495" t="s">
        <v>73</v>
      </c>
      <c r="V54" s="495" t="s">
        <v>73</v>
      </c>
      <c r="W54" s="331" t="s">
        <v>73</v>
      </c>
      <c r="X54" s="331" t="s">
        <v>73</v>
      </c>
      <c r="Y54" s="331" t="s">
        <v>73</v>
      </c>
      <c r="Z54" s="331" t="s">
        <v>73</v>
      </c>
      <c r="AA54" s="331" t="s">
        <v>73</v>
      </c>
      <c r="AB54" s="331" t="s">
        <v>73</v>
      </c>
      <c r="AC54" s="331" t="s">
        <v>73</v>
      </c>
      <c r="AD54" s="331" t="s">
        <v>73</v>
      </c>
      <c r="AE54" s="331" t="s">
        <v>73</v>
      </c>
    </row>
    <row r="55">
      <c r="A55" s="338">
        <v>47.0</v>
      </c>
      <c r="B55" s="338">
        <v>700047.0</v>
      </c>
      <c r="C55" s="512" t="s">
        <v>1943</v>
      </c>
      <c r="D55" s="340" t="s">
        <v>73</v>
      </c>
      <c r="E55" s="469">
        <v>40000.0</v>
      </c>
      <c r="F55" s="470">
        <v>40000.0</v>
      </c>
      <c r="G55" s="470">
        <f t="shared" si="4"/>
        <v>0</v>
      </c>
      <c r="H55" s="228" t="s">
        <v>838</v>
      </c>
      <c r="I55" s="228" t="s">
        <v>7573</v>
      </c>
      <c r="J55" s="516" t="b">
        <v>0</v>
      </c>
      <c r="K55" s="432" t="b">
        <v>1</v>
      </c>
      <c r="L55" s="432" t="b">
        <v>1</v>
      </c>
      <c r="M55" s="516" t="b">
        <v>0</v>
      </c>
      <c r="N55" s="516" t="b">
        <v>0</v>
      </c>
      <c r="O55" s="432" t="b">
        <v>0</v>
      </c>
      <c r="P55" s="432" t="b">
        <v>0</v>
      </c>
      <c r="Q55" s="513" t="b">
        <v>0</v>
      </c>
      <c r="R55" s="432" t="b">
        <v>0</v>
      </c>
      <c r="S55" s="432" t="b">
        <v>0</v>
      </c>
      <c r="T55" s="488" t="s">
        <v>73</v>
      </c>
      <c r="U55" s="492" t="s">
        <v>73</v>
      </c>
      <c r="V55" s="492" t="s">
        <v>73</v>
      </c>
      <c r="W55" s="432" t="s">
        <v>73</v>
      </c>
      <c r="X55" s="432" t="s">
        <v>73</v>
      </c>
      <c r="Y55" s="432" t="s">
        <v>73</v>
      </c>
      <c r="Z55" s="432" t="s">
        <v>73</v>
      </c>
      <c r="AA55" s="432" t="s">
        <v>73</v>
      </c>
      <c r="AB55" s="432" t="s">
        <v>73</v>
      </c>
      <c r="AC55" s="432" t="s">
        <v>73</v>
      </c>
      <c r="AD55" s="432" t="s">
        <v>73</v>
      </c>
      <c r="AE55" s="432" t="s">
        <v>73</v>
      </c>
    </row>
    <row r="56">
      <c r="A56" s="338">
        <v>48.0</v>
      </c>
      <c r="B56" s="515">
        <v>700048.0</v>
      </c>
      <c r="C56" s="512" t="s">
        <v>5350</v>
      </c>
      <c r="D56" s="312" t="s">
        <v>4642</v>
      </c>
      <c r="E56" s="335">
        <v>3627.0</v>
      </c>
      <c r="F56" s="347">
        <v>0.0</v>
      </c>
      <c r="G56" s="347">
        <f t="shared" si="4"/>
        <v>3627</v>
      </c>
      <c r="H56" s="230" t="s">
        <v>5345</v>
      </c>
      <c r="I56" s="230" t="s">
        <v>7592</v>
      </c>
      <c r="J56" s="418" t="b">
        <v>0</v>
      </c>
      <c r="K56" s="418" t="b">
        <v>0</v>
      </c>
      <c r="L56" s="418" t="b">
        <v>0</v>
      </c>
      <c r="M56" s="418" t="b">
        <v>0</v>
      </c>
      <c r="N56" s="418" t="b">
        <v>0</v>
      </c>
      <c r="O56" s="331" t="b">
        <v>0</v>
      </c>
      <c r="P56" s="331" t="b">
        <v>0</v>
      </c>
      <c r="Q56" s="514" t="b">
        <v>0</v>
      </c>
      <c r="R56" s="331" t="b">
        <v>0</v>
      </c>
      <c r="S56" s="331" t="b">
        <v>0</v>
      </c>
      <c r="T56" s="331" t="b">
        <v>0</v>
      </c>
      <c r="U56" s="495" t="b">
        <v>0</v>
      </c>
      <c r="V56" s="495" t="b">
        <v>0</v>
      </c>
      <c r="W56" s="331" t="b">
        <v>0</v>
      </c>
      <c r="X56" s="331" t="b">
        <v>0</v>
      </c>
      <c r="Y56" s="331" t="b">
        <v>0</v>
      </c>
      <c r="Z56" s="331" t="b">
        <v>0</v>
      </c>
      <c r="AA56" s="331" t="b">
        <v>0</v>
      </c>
      <c r="AB56" s="331" t="b">
        <v>0</v>
      </c>
      <c r="AC56" s="331" t="b">
        <v>0</v>
      </c>
      <c r="AD56" s="331" t="b">
        <v>0</v>
      </c>
      <c r="AE56" s="331" t="b">
        <v>0</v>
      </c>
    </row>
    <row r="57">
      <c r="A57" s="338">
        <v>49.0</v>
      </c>
      <c r="B57" s="338">
        <v>700049.0</v>
      </c>
      <c r="C57" s="512" t="s">
        <v>1272</v>
      </c>
      <c r="D57" s="340" t="s">
        <v>73</v>
      </c>
      <c r="E57" s="469">
        <v>9600.0</v>
      </c>
      <c r="F57" s="469">
        <v>9600.0</v>
      </c>
      <c r="G57" s="470">
        <f t="shared" si="4"/>
        <v>0</v>
      </c>
      <c r="H57" s="228" t="s">
        <v>1273</v>
      </c>
      <c r="I57" s="228" t="s">
        <v>7587</v>
      </c>
      <c r="J57" s="432" t="b">
        <v>1</v>
      </c>
      <c r="K57" s="432" t="b">
        <v>1</v>
      </c>
      <c r="L57" s="432" t="b">
        <v>1</v>
      </c>
      <c r="M57" s="432" t="b">
        <v>1</v>
      </c>
      <c r="N57" s="432" t="b">
        <v>1</v>
      </c>
      <c r="O57" s="432" t="b">
        <v>1</v>
      </c>
      <c r="P57" s="488" t="s">
        <v>73</v>
      </c>
      <c r="Q57" s="474"/>
      <c r="R57" s="474"/>
      <c r="S57" s="474"/>
      <c r="T57" s="474"/>
      <c r="U57" s="492" t="s">
        <v>73</v>
      </c>
      <c r="V57" s="492" t="s">
        <v>73</v>
      </c>
      <c r="W57" s="432" t="s">
        <v>73</v>
      </c>
      <c r="X57" s="432" t="s">
        <v>73</v>
      </c>
      <c r="Y57" s="432" t="s">
        <v>73</v>
      </c>
      <c r="Z57" s="432" t="s">
        <v>73</v>
      </c>
      <c r="AA57" s="432" t="s">
        <v>73</v>
      </c>
      <c r="AB57" s="432" t="s">
        <v>73</v>
      </c>
      <c r="AC57" s="432" t="s">
        <v>73</v>
      </c>
      <c r="AD57" s="432" t="s">
        <v>73</v>
      </c>
      <c r="AE57" s="432" t="s">
        <v>73</v>
      </c>
    </row>
    <row r="58">
      <c r="A58" s="141">
        <v>50.0</v>
      </c>
      <c r="B58" s="141">
        <v>700050.0</v>
      </c>
      <c r="C58" s="208" t="s">
        <v>1089</v>
      </c>
      <c r="D58" s="340" t="s">
        <v>73</v>
      </c>
      <c r="E58" s="335">
        <v>23960.0</v>
      </c>
      <c r="F58" s="347">
        <v>23960.0</v>
      </c>
      <c r="G58" s="347">
        <f t="shared" si="4"/>
        <v>0</v>
      </c>
      <c r="H58" s="230" t="s">
        <v>665</v>
      </c>
      <c r="I58" s="230" t="s">
        <v>7586</v>
      </c>
      <c r="J58" s="331" t="b">
        <v>1</v>
      </c>
      <c r="K58" s="331" t="b">
        <v>1</v>
      </c>
      <c r="L58" s="331" t="b">
        <v>1</v>
      </c>
      <c r="M58" s="331" t="b">
        <v>1</v>
      </c>
      <c r="N58" s="331" t="b">
        <v>1</v>
      </c>
      <c r="O58" s="488" t="s">
        <v>73</v>
      </c>
      <c r="P58" s="474"/>
      <c r="Q58" s="474"/>
      <c r="R58" s="474"/>
      <c r="S58" s="474"/>
      <c r="T58" s="474"/>
      <c r="U58" s="495" t="s">
        <v>73</v>
      </c>
      <c r="V58" s="495" t="s">
        <v>73</v>
      </c>
      <c r="W58" s="331" t="s">
        <v>73</v>
      </c>
      <c r="X58" s="331" t="s">
        <v>73</v>
      </c>
      <c r="Y58" s="331" t="s">
        <v>73</v>
      </c>
      <c r="Z58" s="331" t="s">
        <v>73</v>
      </c>
      <c r="AA58" s="331" t="s">
        <v>73</v>
      </c>
      <c r="AB58" s="331" t="s">
        <v>73</v>
      </c>
      <c r="AC58" s="331" t="s">
        <v>73</v>
      </c>
      <c r="AD58" s="331" t="s">
        <v>73</v>
      </c>
      <c r="AE58" s="331" t="s">
        <v>73</v>
      </c>
    </row>
    <row r="59">
      <c r="A59" s="338">
        <v>51.0</v>
      </c>
      <c r="B59" s="338">
        <v>700051.0</v>
      </c>
      <c r="C59" s="512" t="s">
        <v>2668</v>
      </c>
      <c r="D59" s="340" t="s">
        <v>73</v>
      </c>
      <c r="E59" s="469">
        <v>5572.0</v>
      </c>
      <c r="F59" s="470">
        <v>5572.0</v>
      </c>
      <c r="G59" s="470">
        <f t="shared" si="4"/>
        <v>0</v>
      </c>
      <c r="H59" s="228" t="s">
        <v>150</v>
      </c>
      <c r="I59" s="228" t="s">
        <v>7590</v>
      </c>
      <c r="J59" s="432" t="b">
        <v>1</v>
      </c>
      <c r="K59" s="432" t="b">
        <v>1</v>
      </c>
      <c r="L59" s="432" t="b">
        <v>1</v>
      </c>
      <c r="M59" s="516" t="b">
        <v>0</v>
      </c>
      <c r="N59" s="516" t="b">
        <v>0</v>
      </c>
      <c r="O59" s="432" t="b">
        <v>0</v>
      </c>
      <c r="P59" s="432" t="b">
        <v>0</v>
      </c>
      <c r="Q59" s="513" t="b">
        <v>0</v>
      </c>
      <c r="R59" s="432" t="b">
        <v>0</v>
      </c>
      <c r="S59" s="432" t="b">
        <v>0</v>
      </c>
      <c r="T59" s="432" t="b">
        <v>0</v>
      </c>
      <c r="U59" s="492" t="b">
        <v>0</v>
      </c>
      <c r="V59" s="492" t="b">
        <v>0</v>
      </c>
      <c r="W59" s="432" t="b">
        <v>0</v>
      </c>
      <c r="X59" s="432" t="b">
        <v>0</v>
      </c>
      <c r="Y59" s="432" t="b">
        <v>0</v>
      </c>
      <c r="Z59" s="432" t="s">
        <v>73</v>
      </c>
      <c r="AA59" s="432" t="s">
        <v>73</v>
      </c>
      <c r="AB59" s="432" t="s">
        <v>73</v>
      </c>
      <c r="AC59" s="432" t="s">
        <v>73</v>
      </c>
      <c r="AD59" s="432" t="s">
        <v>73</v>
      </c>
      <c r="AE59" s="432" t="s">
        <v>73</v>
      </c>
    </row>
    <row r="60">
      <c r="A60" s="338">
        <v>52.0</v>
      </c>
      <c r="B60" s="338">
        <v>700052.0</v>
      </c>
      <c r="C60" s="512" t="s">
        <v>1298</v>
      </c>
      <c r="D60" s="340" t="s">
        <v>73</v>
      </c>
      <c r="E60" s="335">
        <v>40500.0</v>
      </c>
      <c r="F60" s="335">
        <v>40500.0</v>
      </c>
      <c r="G60" s="347">
        <f t="shared" si="4"/>
        <v>0</v>
      </c>
      <c r="H60" s="230" t="s">
        <v>1299</v>
      </c>
      <c r="I60" s="230" t="s">
        <v>7582</v>
      </c>
      <c r="J60" s="331" t="b">
        <v>1</v>
      </c>
      <c r="K60" s="331" t="b">
        <v>1</v>
      </c>
      <c r="L60" s="331" t="b">
        <v>1</v>
      </c>
      <c r="M60" s="331" t="b">
        <v>1</v>
      </c>
      <c r="N60" s="331" t="b">
        <v>1</v>
      </c>
      <c r="O60" s="331" t="b">
        <v>1</v>
      </c>
      <c r="P60" s="488" t="s">
        <v>73</v>
      </c>
      <c r="Q60" s="474"/>
      <c r="R60" s="474"/>
      <c r="S60" s="474"/>
      <c r="T60" s="474"/>
      <c r="U60" s="495" t="s">
        <v>73</v>
      </c>
      <c r="V60" s="495" t="s">
        <v>73</v>
      </c>
      <c r="W60" s="331" t="s">
        <v>73</v>
      </c>
      <c r="X60" s="331" t="s">
        <v>73</v>
      </c>
      <c r="Y60" s="331" t="s">
        <v>73</v>
      </c>
      <c r="Z60" s="331" t="s">
        <v>73</v>
      </c>
      <c r="AA60" s="331" t="s">
        <v>73</v>
      </c>
      <c r="AB60" s="331" t="s">
        <v>73</v>
      </c>
      <c r="AC60" s="331" t="s">
        <v>73</v>
      </c>
      <c r="AD60" s="331" t="s">
        <v>73</v>
      </c>
      <c r="AE60" s="331" t="s">
        <v>73</v>
      </c>
    </row>
    <row r="61">
      <c r="A61" s="141">
        <v>53.0</v>
      </c>
      <c r="B61" s="141">
        <v>700053.0</v>
      </c>
      <c r="C61" s="208" t="s">
        <v>386</v>
      </c>
      <c r="D61" s="340" t="s">
        <v>73</v>
      </c>
      <c r="E61" s="469">
        <v>9636.0</v>
      </c>
      <c r="F61" s="470">
        <v>9636.0</v>
      </c>
      <c r="G61" s="470">
        <f t="shared" si="4"/>
        <v>0</v>
      </c>
      <c r="H61" s="228" t="s">
        <v>387</v>
      </c>
      <c r="I61" s="228" t="s">
        <v>7586</v>
      </c>
      <c r="J61" s="432" t="b">
        <v>1</v>
      </c>
      <c r="K61" s="488" t="s">
        <v>73</v>
      </c>
      <c r="L61" s="474"/>
      <c r="M61" s="474"/>
      <c r="N61" s="474"/>
      <c r="O61" s="474"/>
      <c r="P61" s="474"/>
      <c r="Q61" s="474"/>
      <c r="R61" s="474"/>
      <c r="S61" s="474"/>
      <c r="T61" s="474"/>
      <c r="U61" s="492" t="s">
        <v>73</v>
      </c>
      <c r="V61" s="492" t="s">
        <v>73</v>
      </c>
      <c r="W61" s="432" t="s">
        <v>73</v>
      </c>
      <c r="X61" s="432" t="s">
        <v>73</v>
      </c>
      <c r="Y61" s="432" t="s">
        <v>73</v>
      </c>
      <c r="Z61" s="432" t="s">
        <v>73</v>
      </c>
      <c r="AA61" s="432" t="s">
        <v>73</v>
      </c>
      <c r="AB61" s="432" t="s">
        <v>73</v>
      </c>
      <c r="AC61" s="432" t="s">
        <v>73</v>
      </c>
      <c r="AD61" s="432" t="s">
        <v>73</v>
      </c>
      <c r="AE61" s="432" t="s">
        <v>73</v>
      </c>
    </row>
    <row r="62">
      <c r="A62" s="338">
        <v>54.0</v>
      </c>
      <c r="B62" s="338">
        <v>700054.0</v>
      </c>
      <c r="C62" s="512" t="s">
        <v>1205</v>
      </c>
      <c r="D62" s="340" t="s">
        <v>73</v>
      </c>
      <c r="E62" s="335">
        <v>4181.0</v>
      </c>
      <c r="F62" s="347">
        <v>4181.0</v>
      </c>
      <c r="G62" s="347">
        <f t="shared" si="4"/>
        <v>0</v>
      </c>
      <c r="H62" s="230" t="s">
        <v>1206</v>
      </c>
      <c r="I62" s="230" t="s">
        <v>7580</v>
      </c>
      <c r="J62" s="331" t="b">
        <v>1</v>
      </c>
      <c r="K62" s="331" t="b">
        <v>1</v>
      </c>
      <c r="L62" s="331" t="b">
        <v>1</v>
      </c>
      <c r="M62" s="418" t="b">
        <v>0</v>
      </c>
      <c r="N62" s="418" t="b">
        <v>0</v>
      </c>
      <c r="O62" s="331" t="b">
        <v>0</v>
      </c>
      <c r="P62" s="488" t="s">
        <v>73</v>
      </c>
      <c r="Q62" s="474"/>
      <c r="R62" s="474"/>
      <c r="S62" s="474"/>
      <c r="T62" s="474"/>
      <c r="U62" s="495" t="s">
        <v>73</v>
      </c>
      <c r="V62" s="495" t="s">
        <v>73</v>
      </c>
      <c r="W62" s="331" t="s">
        <v>73</v>
      </c>
      <c r="X62" s="331" t="s">
        <v>73</v>
      </c>
      <c r="Y62" s="331" t="s">
        <v>73</v>
      </c>
      <c r="Z62" s="331" t="s">
        <v>73</v>
      </c>
      <c r="AA62" s="331" t="s">
        <v>73</v>
      </c>
      <c r="AB62" s="331" t="s">
        <v>73</v>
      </c>
      <c r="AC62" s="331" t="s">
        <v>73</v>
      </c>
      <c r="AD62" s="331" t="s">
        <v>73</v>
      </c>
      <c r="AE62" s="331" t="s">
        <v>73</v>
      </c>
    </row>
    <row r="63">
      <c r="A63" s="338">
        <v>55.0</v>
      </c>
      <c r="B63" s="338">
        <v>700055.0</v>
      </c>
      <c r="C63" s="512" t="s">
        <v>1210</v>
      </c>
      <c r="D63" s="340" t="s">
        <v>73</v>
      </c>
      <c r="E63" s="469">
        <v>6765.0</v>
      </c>
      <c r="F63" s="470">
        <v>6765.0</v>
      </c>
      <c r="G63" s="470">
        <f t="shared" si="4"/>
        <v>0</v>
      </c>
      <c r="H63" s="228" t="s">
        <v>1206</v>
      </c>
      <c r="I63" s="228" t="s">
        <v>7586</v>
      </c>
      <c r="J63" s="432" t="b">
        <v>1</v>
      </c>
      <c r="K63" s="432" t="b">
        <v>1</v>
      </c>
      <c r="L63" s="432" t="b">
        <v>1</v>
      </c>
      <c r="M63" s="516" t="b">
        <v>0</v>
      </c>
      <c r="N63" s="516" t="b">
        <v>0</v>
      </c>
      <c r="O63" s="432" t="b">
        <v>0</v>
      </c>
      <c r="P63" s="488" t="s">
        <v>73</v>
      </c>
      <c r="Q63" s="474"/>
      <c r="R63" s="474"/>
      <c r="S63" s="474"/>
      <c r="T63" s="474"/>
      <c r="U63" s="492" t="s">
        <v>73</v>
      </c>
      <c r="V63" s="492" t="s">
        <v>73</v>
      </c>
      <c r="W63" s="432" t="s">
        <v>73</v>
      </c>
      <c r="X63" s="432" t="s">
        <v>73</v>
      </c>
      <c r="Y63" s="432" t="s">
        <v>73</v>
      </c>
      <c r="Z63" s="432" t="s">
        <v>73</v>
      </c>
      <c r="AA63" s="432" t="s">
        <v>73</v>
      </c>
      <c r="AB63" s="432" t="s">
        <v>73</v>
      </c>
      <c r="AC63" s="432" t="s">
        <v>73</v>
      </c>
      <c r="AD63" s="432" t="s">
        <v>73</v>
      </c>
      <c r="AE63" s="432" t="s">
        <v>73</v>
      </c>
    </row>
    <row r="64">
      <c r="A64" s="338">
        <v>56.0</v>
      </c>
      <c r="B64" s="338">
        <v>700056.0</v>
      </c>
      <c r="C64" s="512" t="s">
        <v>1678</v>
      </c>
      <c r="D64" s="340" t="s">
        <v>73</v>
      </c>
      <c r="E64" s="335">
        <v>17501.0</v>
      </c>
      <c r="F64" s="347">
        <v>17501.0</v>
      </c>
      <c r="G64" s="347">
        <f t="shared" si="4"/>
        <v>0</v>
      </c>
      <c r="H64" s="230" t="s">
        <v>1422</v>
      </c>
      <c r="I64" s="230" t="s">
        <v>7582</v>
      </c>
      <c r="J64" s="331" t="b">
        <v>1</v>
      </c>
      <c r="K64" s="331" t="b">
        <v>1</v>
      </c>
      <c r="L64" s="331" t="b">
        <v>1</v>
      </c>
      <c r="M64" s="331" t="b">
        <v>1</v>
      </c>
      <c r="N64" s="331" t="b">
        <v>1</v>
      </c>
      <c r="O64" s="331" t="b">
        <v>1</v>
      </c>
      <c r="P64" s="331" t="b">
        <v>1</v>
      </c>
      <c r="Q64" s="514" t="b">
        <v>0</v>
      </c>
      <c r="R64" s="331" t="b">
        <v>0</v>
      </c>
      <c r="S64" s="488" t="s">
        <v>73</v>
      </c>
      <c r="T64" s="488"/>
      <c r="U64" s="495" t="s">
        <v>73</v>
      </c>
      <c r="V64" s="495" t="s">
        <v>73</v>
      </c>
      <c r="W64" s="331" t="s">
        <v>73</v>
      </c>
      <c r="X64" s="331" t="s">
        <v>73</v>
      </c>
      <c r="Y64" s="331" t="s">
        <v>73</v>
      </c>
      <c r="Z64" s="331" t="s">
        <v>73</v>
      </c>
      <c r="AA64" s="331" t="s">
        <v>73</v>
      </c>
      <c r="AB64" s="331" t="s">
        <v>73</v>
      </c>
      <c r="AC64" s="331" t="s">
        <v>73</v>
      </c>
      <c r="AD64" s="331" t="s">
        <v>73</v>
      </c>
      <c r="AE64" s="331" t="s">
        <v>73</v>
      </c>
    </row>
    <row r="65">
      <c r="A65" s="482">
        <v>57.0</v>
      </c>
      <c r="B65" s="429">
        <v>700057.0</v>
      </c>
      <c r="C65" s="519" t="s">
        <v>7593</v>
      </c>
      <c r="D65" s="500" t="s">
        <v>71</v>
      </c>
      <c r="E65" s="517"/>
      <c r="F65" s="470">
        <v>0.0</v>
      </c>
      <c r="G65" s="470">
        <f t="shared" si="4"/>
        <v>0</v>
      </c>
      <c r="H65" s="228" t="s">
        <v>311</v>
      </c>
      <c r="I65" s="228" t="s">
        <v>7578</v>
      </c>
      <c r="J65" s="432" t="b">
        <v>1</v>
      </c>
      <c r="K65" s="432" t="b">
        <v>1</v>
      </c>
      <c r="L65" s="432" t="b">
        <v>1</v>
      </c>
      <c r="M65" s="432" t="b">
        <v>1</v>
      </c>
      <c r="N65" s="432" t="b">
        <v>1</v>
      </c>
      <c r="O65" s="520" t="b">
        <v>0</v>
      </c>
      <c r="P65" s="432" t="b">
        <v>0</v>
      </c>
      <c r="Q65" s="513" t="b">
        <v>0</v>
      </c>
      <c r="R65" s="432" t="b">
        <v>0</v>
      </c>
      <c r="S65" s="432" t="b">
        <v>0</v>
      </c>
      <c r="T65" s="432" t="b">
        <v>0</v>
      </c>
      <c r="U65" s="492" t="b">
        <v>0</v>
      </c>
      <c r="V65" s="492" t="b">
        <v>0</v>
      </c>
      <c r="W65" s="432" t="b">
        <v>0</v>
      </c>
      <c r="X65" s="432" t="b">
        <v>0</v>
      </c>
      <c r="Y65" s="432" t="b">
        <v>0</v>
      </c>
      <c r="Z65" s="432" t="b">
        <v>0</v>
      </c>
      <c r="AA65" s="432" t="b">
        <v>0</v>
      </c>
      <c r="AB65" s="432" t="b">
        <v>0</v>
      </c>
      <c r="AC65" s="432" t="b">
        <v>0</v>
      </c>
      <c r="AD65" s="432" t="b">
        <v>0</v>
      </c>
      <c r="AE65" s="432" t="b">
        <v>0</v>
      </c>
    </row>
    <row r="66">
      <c r="A66" s="338">
        <v>58.0</v>
      </c>
      <c r="B66" s="338">
        <v>700058.0</v>
      </c>
      <c r="C66" s="512" t="s">
        <v>2152</v>
      </c>
      <c r="D66" s="340" t="s">
        <v>73</v>
      </c>
      <c r="E66" s="335">
        <v>12700.0</v>
      </c>
      <c r="F66" s="347">
        <v>12700.0</v>
      </c>
      <c r="G66" s="347">
        <f t="shared" si="4"/>
        <v>0</v>
      </c>
      <c r="H66" s="230" t="s">
        <v>167</v>
      </c>
      <c r="I66" s="230" t="s">
        <v>7576</v>
      </c>
      <c r="J66" s="331" t="b">
        <v>1</v>
      </c>
      <c r="K66" s="331" t="b">
        <v>1</v>
      </c>
      <c r="L66" s="331" t="b">
        <v>1</v>
      </c>
      <c r="M66" s="418" t="b">
        <v>0</v>
      </c>
      <c r="N66" s="418" t="b">
        <v>0</v>
      </c>
      <c r="O66" s="331" t="b">
        <v>0</v>
      </c>
      <c r="P66" s="331" t="b">
        <v>0</v>
      </c>
      <c r="Q66" s="514" t="b">
        <v>0</v>
      </c>
      <c r="R66" s="331" t="b">
        <v>0</v>
      </c>
      <c r="S66" s="331" t="b">
        <v>0</v>
      </c>
      <c r="T66" s="331" t="b">
        <v>0</v>
      </c>
      <c r="U66" s="495" t="s">
        <v>73</v>
      </c>
      <c r="V66" s="495" t="s">
        <v>73</v>
      </c>
      <c r="W66" s="331" t="s">
        <v>73</v>
      </c>
      <c r="X66" s="331" t="s">
        <v>73</v>
      </c>
      <c r="Y66" s="331" t="s">
        <v>73</v>
      </c>
      <c r="Z66" s="331" t="s">
        <v>73</v>
      </c>
      <c r="AA66" s="331" t="s">
        <v>73</v>
      </c>
      <c r="AB66" s="331" t="s">
        <v>73</v>
      </c>
      <c r="AC66" s="331" t="s">
        <v>73</v>
      </c>
      <c r="AD66" s="331" t="s">
        <v>73</v>
      </c>
      <c r="AE66" s="331" t="s">
        <v>73</v>
      </c>
    </row>
    <row r="67">
      <c r="A67" s="338">
        <v>59.0</v>
      </c>
      <c r="B67" s="338">
        <v>700059.0</v>
      </c>
      <c r="C67" s="512" t="s">
        <v>1533</v>
      </c>
      <c r="D67" s="340" t="s">
        <v>73</v>
      </c>
      <c r="E67" s="469">
        <v>37500.0</v>
      </c>
      <c r="F67" s="470">
        <v>37500.0</v>
      </c>
      <c r="G67" s="470">
        <f t="shared" si="4"/>
        <v>0</v>
      </c>
      <c r="H67" s="228" t="s">
        <v>1534</v>
      </c>
      <c r="I67" s="228" t="s">
        <v>7594</v>
      </c>
      <c r="J67" s="432" t="b">
        <v>1</v>
      </c>
      <c r="K67" s="432" t="b">
        <v>1</v>
      </c>
      <c r="L67" s="516" t="b">
        <v>0</v>
      </c>
      <c r="M67" s="516" t="b">
        <v>0</v>
      </c>
      <c r="N67" s="516" t="b">
        <v>0</v>
      </c>
      <c r="O67" s="432" t="b">
        <v>0</v>
      </c>
      <c r="P67" s="432" t="b">
        <v>0</v>
      </c>
      <c r="Q67" s="513" t="b">
        <v>0</v>
      </c>
      <c r="R67" s="432" t="b">
        <v>0</v>
      </c>
      <c r="S67" s="488" t="s">
        <v>73</v>
      </c>
      <c r="T67" s="488"/>
      <c r="U67" s="492" t="s">
        <v>73</v>
      </c>
      <c r="V67" s="492" t="s">
        <v>73</v>
      </c>
      <c r="W67" s="432" t="s">
        <v>73</v>
      </c>
      <c r="X67" s="432" t="s">
        <v>73</v>
      </c>
      <c r="Y67" s="432" t="s">
        <v>73</v>
      </c>
      <c r="Z67" s="432" t="s">
        <v>73</v>
      </c>
      <c r="AA67" s="432" t="s">
        <v>73</v>
      </c>
      <c r="AB67" s="432" t="s">
        <v>73</v>
      </c>
      <c r="AC67" s="432" t="s">
        <v>73</v>
      </c>
      <c r="AD67" s="432" t="s">
        <v>73</v>
      </c>
      <c r="AE67" s="432" t="s">
        <v>73</v>
      </c>
    </row>
    <row r="68">
      <c r="A68" s="141">
        <v>60.0</v>
      </c>
      <c r="B68" s="141">
        <v>700060.0</v>
      </c>
      <c r="C68" s="208" t="s">
        <v>462</v>
      </c>
      <c r="D68" s="340" t="s">
        <v>73</v>
      </c>
      <c r="E68" s="335">
        <v>10000.0</v>
      </c>
      <c r="F68" s="347">
        <v>10000.0</v>
      </c>
      <c r="G68" s="347">
        <f t="shared" si="4"/>
        <v>0</v>
      </c>
      <c r="H68" s="230" t="s">
        <v>900</v>
      </c>
      <c r="I68" s="230" t="s">
        <v>7589</v>
      </c>
      <c r="J68" s="331" t="b">
        <v>1</v>
      </c>
      <c r="K68" s="331" t="b">
        <v>1</v>
      </c>
      <c r="L68" s="521" t="s">
        <v>73</v>
      </c>
      <c r="M68" s="488"/>
      <c r="N68" s="488"/>
      <c r="O68" s="488"/>
      <c r="P68" s="488"/>
      <c r="Q68" s="488"/>
      <c r="R68" s="488"/>
      <c r="S68" s="488"/>
      <c r="T68" s="488"/>
      <c r="U68" s="495" t="s">
        <v>73</v>
      </c>
      <c r="V68" s="495" t="s">
        <v>73</v>
      </c>
      <c r="W68" s="331" t="s">
        <v>73</v>
      </c>
      <c r="X68" s="331" t="s">
        <v>73</v>
      </c>
      <c r="Y68" s="331" t="s">
        <v>73</v>
      </c>
      <c r="Z68" s="331" t="s">
        <v>73</v>
      </c>
      <c r="AA68" s="331" t="s">
        <v>73</v>
      </c>
      <c r="AB68" s="331" t="s">
        <v>73</v>
      </c>
      <c r="AC68" s="331" t="s">
        <v>73</v>
      </c>
      <c r="AD68" s="331" t="s">
        <v>73</v>
      </c>
      <c r="AE68" s="331" t="s">
        <v>73</v>
      </c>
    </row>
    <row r="69">
      <c r="A69" s="141">
        <v>61.0</v>
      </c>
      <c r="B69" s="141">
        <v>700061.0</v>
      </c>
      <c r="C69" s="208" t="s">
        <v>315</v>
      </c>
      <c r="D69" s="340" t="s">
        <v>73</v>
      </c>
      <c r="E69" s="469">
        <v>11400.0</v>
      </c>
      <c r="F69" s="470">
        <v>11400.0</v>
      </c>
      <c r="G69" s="470">
        <f t="shared" si="4"/>
        <v>0</v>
      </c>
      <c r="H69" s="228" t="s">
        <v>7595</v>
      </c>
      <c r="I69" s="228" t="s">
        <v>7589</v>
      </c>
      <c r="J69" s="432" t="b">
        <v>1</v>
      </c>
      <c r="K69" s="488" t="s">
        <v>73</v>
      </c>
      <c r="L69" s="488"/>
      <c r="M69" s="488"/>
      <c r="N69" s="488"/>
      <c r="O69" s="488"/>
      <c r="P69" s="488"/>
      <c r="Q69" s="488"/>
      <c r="R69" s="488"/>
      <c r="S69" s="488"/>
      <c r="T69" s="488"/>
      <c r="U69" s="492" t="s">
        <v>73</v>
      </c>
      <c r="V69" s="492" t="s">
        <v>73</v>
      </c>
      <c r="W69" s="432" t="s">
        <v>73</v>
      </c>
      <c r="X69" s="432" t="s">
        <v>73</v>
      </c>
      <c r="Y69" s="432" t="s">
        <v>73</v>
      </c>
      <c r="Z69" s="432" t="s">
        <v>73</v>
      </c>
      <c r="AA69" s="432" t="s">
        <v>73</v>
      </c>
      <c r="AB69" s="432" t="s">
        <v>73</v>
      </c>
      <c r="AC69" s="432" t="s">
        <v>73</v>
      </c>
      <c r="AD69" s="432" t="s">
        <v>73</v>
      </c>
      <c r="AE69" s="432" t="s">
        <v>73</v>
      </c>
    </row>
    <row r="70">
      <c r="A70" s="141">
        <v>62.0</v>
      </c>
      <c r="B70" s="141">
        <v>700062.0</v>
      </c>
      <c r="C70" s="208" t="s">
        <v>664</v>
      </c>
      <c r="D70" s="340" t="s">
        <v>73</v>
      </c>
      <c r="E70" s="335">
        <v>18000.0</v>
      </c>
      <c r="F70" s="347">
        <v>18000.0</v>
      </c>
      <c r="G70" s="347">
        <f t="shared" si="4"/>
        <v>0</v>
      </c>
      <c r="H70" s="230" t="s">
        <v>665</v>
      </c>
      <c r="I70" s="230" t="s">
        <v>7580</v>
      </c>
      <c r="J70" s="331" t="b">
        <v>1</v>
      </c>
      <c r="K70" s="331" t="b">
        <v>1</v>
      </c>
      <c r="L70" s="331" t="b">
        <v>1</v>
      </c>
      <c r="M70" s="521" t="s">
        <v>73</v>
      </c>
      <c r="N70" s="488"/>
      <c r="O70" s="488"/>
      <c r="P70" s="488"/>
      <c r="Q70" s="488"/>
      <c r="R70" s="488"/>
      <c r="S70" s="488"/>
      <c r="T70" s="488"/>
      <c r="U70" s="495" t="s">
        <v>73</v>
      </c>
      <c r="V70" s="495" t="s">
        <v>73</v>
      </c>
      <c r="W70" s="331" t="s">
        <v>73</v>
      </c>
      <c r="X70" s="331" t="s">
        <v>73</v>
      </c>
      <c r="Y70" s="331" t="s">
        <v>73</v>
      </c>
      <c r="Z70" s="331" t="s">
        <v>73</v>
      </c>
      <c r="AA70" s="331" t="s">
        <v>73</v>
      </c>
      <c r="AB70" s="331" t="s">
        <v>73</v>
      </c>
      <c r="AC70" s="331" t="s">
        <v>73</v>
      </c>
      <c r="AD70" s="331" t="s">
        <v>73</v>
      </c>
      <c r="AE70" s="331" t="s">
        <v>73</v>
      </c>
    </row>
    <row r="71">
      <c r="A71" s="141">
        <v>63.0</v>
      </c>
      <c r="B71" s="141">
        <v>700063.0</v>
      </c>
      <c r="C71" s="208" t="s">
        <v>669</v>
      </c>
      <c r="D71" s="340" t="s">
        <v>73</v>
      </c>
      <c r="E71" s="469">
        <v>18290.0</v>
      </c>
      <c r="F71" s="470">
        <v>18290.0</v>
      </c>
      <c r="G71" s="470">
        <f t="shared" si="4"/>
        <v>0</v>
      </c>
      <c r="H71" s="228" t="s">
        <v>670</v>
      </c>
      <c r="I71" s="228" t="s">
        <v>1716</v>
      </c>
      <c r="J71" s="432" t="b">
        <v>1</v>
      </c>
      <c r="K71" s="432" t="b">
        <v>1</v>
      </c>
      <c r="L71" s="516" t="b">
        <v>0</v>
      </c>
      <c r="M71" s="521" t="s">
        <v>73</v>
      </c>
      <c r="N71" s="488"/>
      <c r="O71" s="488"/>
      <c r="P71" s="488"/>
      <c r="Q71" s="488"/>
      <c r="R71" s="488"/>
      <c r="S71" s="488"/>
      <c r="T71" s="488"/>
      <c r="U71" s="492" t="s">
        <v>73</v>
      </c>
      <c r="V71" s="492" t="s">
        <v>73</v>
      </c>
      <c r="W71" s="432" t="s">
        <v>73</v>
      </c>
      <c r="X71" s="432" t="s">
        <v>73</v>
      </c>
      <c r="Y71" s="432" t="s">
        <v>73</v>
      </c>
      <c r="Z71" s="432" t="s">
        <v>73</v>
      </c>
      <c r="AA71" s="432" t="s">
        <v>73</v>
      </c>
      <c r="AB71" s="432" t="s">
        <v>73</v>
      </c>
      <c r="AC71" s="432" t="s">
        <v>73</v>
      </c>
      <c r="AD71" s="432" t="s">
        <v>73</v>
      </c>
      <c r="AE71" s="432" t="s">
        <v>73</v>
      </c>
    </row>
    <row r="72">
      <c r="A72" s="338">
        <v>64.0</v>
      </c>
      <c r="B72" s="338">
        <v>700064.0</v>
      </c>
      <c r="C72" s="512" t="s">
        <v>1377</v>
      </c>
      <c r="D72" s="340" t="s">
        <v>73</v>
      </c>
      <c r="E72" s="335">
        <v>4350.0</v>
      </c>
      <c r="F72" s="335">
        <v>4350.0</v>
      </c>
      <c r="G72" s="347">
        <f t="shared" si="4"/>
        <v>0</v>
      </c>
      <c r="H72" s="230" t="s">
        <v>167</v>
      </c>
      <c r="I72" s="230" t="s">
        <v>7580</v>
      </c>
      <c r="J72" s="331" t="b">
        <v>1</v>
      </c>
      <c r="K72" s="331" t="b">
        <v>1</v>
      </c>
      <c r="L72" s="331" t="b">
        <v>1</v>
      </c>
      <c r="M72" s="418" t="b">
        <v>0</v>
      </c>
      <c r="N72" s="418" t="b">
        <v>0</v>
      </c>
      <c r="O72" s="331" t="b">
        <v>0</v>
      </c>
      <c r="P72" s="488" t="s">
        <v>73</v>
      </c>
      <c r="Q72" s="488"/>
      <c r="R72" s="488"/>
      <c r="S72" s="488"/>
      <c r="T72" s="488"/>
      <c r="U72" s="495" t="s">
        <v>73</v>
      </c>
      <c r="V72" s="495" t="s">
        <v>73</v>
      </c>
      <c r="W72" s="331" t="s">
        <v>73</v>
      </c>
      <c r="X72" s="331" t="s">
        <v>73</v>
      </c>
      <c r="Y72" s="331" t="s">
        <v>73</v>
      </c>
      <c r="Z72" s="331" t="s">
        <v>73</v>
      </c>
      <c r="AA72" s="331" t="s">
        <v>73</v>
      </c>
      <c r="AB72" s="331" t="s">
        <v>73</v>
      </c>
      <c r="AC72" s="331" t="s">
        <v>73</v>
      </c>
      <c r="AD72" s="331" t="s">
        <v>73</v>
      </c>
      <c r="AE72" s="331" t="s">
        <v>73</v>
      </c>
    </row>
    <row r="73">
      <c r="A73" s="141">
        <v>65.0</v>
      </c>
      <c r="B73" s="141">
        <v>700065.0</v>
      </c>
      <c r="C73" s="208" t="s">
        <v>796</v>
      </c>
      <c r="D73" s="340" t="s">
        <v>73</v>
      </c>
      <c r="E73" s="469">
        <v>8000.0</v>
      </c>
      <c r="F73" s="470">
        <v>8000.0</v>
      </c>
      <c r="G73" s="470">
        <f t="shared" si="4"/>
        <v>0</v>
      </c>
      <c r="H73" s="228" t="s">
        <v>381</v>
      </c>
      <c r="I73" s="228" t="s">
        <v>7589</v>
      </c>
      <c r="J73" s="432" t="b">
        <v>1</v>
      </c>
      <c r="K73" s="516" t="b">
        <v>0</v>
      </c>
      <c r="L73" s="516" t="b">
        <v>0</v>
      </c>
      <c r="M73" s="488" t="s">
        <v>73</v>
      </c>
      <c r="N73" s="488"/>
      <c r="O73" s="488"/>
      <c r="P73" s="488"/>
      <c r="Q73" s="488"/>
      <c r="R73" s="488"/>
      <c r="S73" s="488"/>
      <c r="T73" s="488"/>
      <c r="U73" s="492" t="s">
        <v>73</v>
      </c>
      <c r="V73" s="492" t="s">
        <v>73</v>
      </c>
      <c r="W73" s="432" t="s">
        <v>73</v>
      </c>
      <c r="X73" s="432" t="s">
        <v>73</v>
      </c>
      <c r="Y73" s="432" t="s">
        <v>73</v>
      </c>
      <c r="Z73" s="432" t="s">
        <v>73</v>
      </c>
      <c r="AA73" s="432" t="s">
        <v>73</v>
      </c>
      <c r="AB73" s="432" t="s">
        <v>73</v>
      </c>
      <c r="AC73" s="432" t="s">
        <v>73</v>
      </c>
      <c r="AD73" s="432" t="s">
        <v>73</v>
      </c>
      <c r="AE73" s="432" t="s">
        <v>73</v>
      </c>
    </row>
    <row r="74">
      <c r="A74" s="338">
        <v>66.0</v>
      </c>
      <c r="B74" s="338">
        <v>700066.0</v>
      </c>
      <c r="C74" s="512" t="s">
        <v>3392</v>
      </c>
      <c r="D74" s="340" t="s">
        <v>73</v>
      </c>
      <c r="E74" s="335">
        <v>41000.0</v>
      </c>
      <c r="F74" s="335">
        <v>41000.0</v>
      </c>
      <c r="G74" s="347">
        <f t="shared" si="4"/>
        <v>0</v>
      </c>
      <c r="H74" s="230" t="s">
        <v>1343</v>
      </c>
      <c r="I74" s="230" t="s">
        <v>7594</v>
      </c>
      <c r="J74" s="331" t="b">
        <v>1</v>
      </c>
      <c r="K74" s="331" t="b">
        <v>1</v>
      </c>
      <c r="L74" s="331" t="b">
        <v>1</v>
      </c>
      <c r="M74" s="331" t="b">
        <v>1</v>
      </c>
      <c r="N74" s="331" t="b">
        <v>1</v>
      </c>
      <c r="O74" s="331" t="b">
        <v>1</v>
      </c>
      <c r="P74" s="331" t="b">
        <v>1</v>
      </c>
      <c r="Q74" s="331" t="b">
        <v>1</v>
      </c>
      <c r="R74" s="331" t="b">
        <v>0</v>
      </c>
      <c r="S74" s="331" t="b">
        <v>0</v>
      </c>
      <c r="T74" s="331" t="b">
        <v>0</v>
      </c>
      <c r="U74" s="495" t="b">
        <v>0</v>
      </c>
      <c r="V74" s="495" t="b">
        <v>0</v>
      </c>
      <c r="W74" s="331" t="b">
        <v>0</v>
      </c>
      <c r="X74" s="331" t="b">
        <v>0</v>
      </c>
      <c r="Y74" s="331" t="b">
        <v>0</v>
      </c>
      <c r="Z74" s="331" t="b">
        <v>0</v>
      </c>
      <c r="AA74" s="331" t="b">
        <v>0</v>
      </c>
      <c r="AB74" s="331" t="b">
        <v>0</v>
      </c>
      <c r="AC74" s="331" t="b">
        <v>0</v>
      </c>
      <c r="AD74" s="331" t="b">
        <v>0</v>
      </c>
      <c r="AE74" s="488" t="s">
        <v>73</v>
      </c>
    </row>
    <row r="75">
      <c r="A75" s="338">
        <v>67.0</v>
      </c>
      <c r="B75" s="338">
        <v>700067.0</v>
      </c>
      <c r="C75" s="512" t="s">
        <v>2306</v>
      </c>
      <c r="D75" s="472" t="s">
        <v>73</v>
      </c>
      <c r="E75" s="469">
        <v>4350.0</v>
      </c>
      <c r="F75" s="470">
        <v>4350.0</v>
      </c>
      <c r="G75" s="470">
        <f t="shared" si="4"/>
        <v>0</v>
      </c>
      <c r="H75" s="228" t="s">
        <v>167</v>
      </c>
      <c r="I75" s="228" t="s">
        <v>7586</v>
      </c>
      <c r="J75" s="432" t="b">
        <v>1</v>
      </c>
      <c r="K75" s="432" t="b">
        <v>1</v>
      </c>
      <c r="L75" s="432" t="b">
        <v>1</v>
      </c>
      <c r="M75" s="432" t="b">
        <v>0</v>
      </c>
      <c r="N75" s="432" t="b">
        <v>0</v>
      </c>
      <c r="O75" s="432" t="b">
        <v>0</v>
      </c>
      <c r="P75" s="432" t="b">
        <v>0</v>
      </c>
      <c r="Q75" s="513" t="b">
        <v>0</v>
      </c>
      <c r="R75" s="432" t="b">
        <v>0</v>
      </c>
      <c r="S75" s="432" t="b">
        <v>0</v>
      </c>
      <c r="T75" s="432" t="b">
        <v>0</v>
      </c>
      <c r="U75" s="492" t="b">
        <v>1</v>
      </c>
      <c r="V75" s="492" t="b">
        <v>0</v>
      </c>
      <c r="W75" s="432" t="s">
        <v>73</v>
      </c>
      <c r="X75" s="432" t="s">
        <v>73</v>
      </c>
      <c r="Y75" s="432" t="s">
        <v>73</v>
      </c>
      <c r="Z75" s="432" t="s">
        <v>73</v>
      </c>
      <c r="AA75" s="432" t="s">
        <v>73</v>
      </c>
      <c r="AB75" s="432" t="s">
        <v>73</v>
      </c>
      <c r="AC75" s="432" t="s">
        <v>73</v>
      </c>
      <c r="AD75" s="432" t="s">
        <v>73</v>
      </c>
      <c r="AE75" s="432" t="s">
        <v>73</v>
      </c>
    </row>
    <row r="76">
      <c r="A76" s="128">
        <v>68.0</v>
      </c>
      <c r="B76" s="128">
        <v>700068.0</v>
      </c>
      <c r="C76" s="241" t="s">
        <v>1856</v>
      </c>
      <c r="D76" s="472" t="s">
        <v>73</v>
      </c>
      <c r="E76" s="335">
        <v>15000.0</v>
      </c>
      <c r="F76" s="347">
        <v>15000.0</v>
      </c>
      <c r="G76" s="347">
        <f t="shared" si="4"/>
        <v>0</v>
      </c>
      <c r="H76" s="230" t="s">
        <v>1534</v>
      </c>
      <c r="I76" s="230" t="s">
        <v>7589</v>
      </c>
      <c r="J76" s="331" t="b">
        <v>1</v>
      </c>
      <c r="K76" s="331" t="b">
        <v>1</v>
      </c>
      <c r="L76" s="331" t="b">
        <v>0</v>
      </c>
      <c r="M76" s="331" t="b">
        <v>0</v>
      </c>
      <c r="N76" s="331" t="b">
        <v>0</v>
      </c>
      <c r="O76" s="331" t="b">
        <v>0</v>
      </c>
      <c r="P76" s="331" t="b">
        <v>0</v>
      </c>
      <c r="Q76" s="514" t="b">
        <v>0</v>
      </c>
      <c r="R76" s="331" t="b">
        <v>0</v>
      </c>
      <c r="S76" s="331" t="b">
        <v>0</v>
      </c>
      <c r="T76" s="474" t="s">
        <v>73</v>
      </c>
      <c r="U76" s="495" t="s">
        <v>73</v>
      </c>
      <c r="V76" s="495" t="s">
        <v>73</v>
      </c>
      <c r="W76" s="331" t="s">
        <v>73</v>
      </c>
      <c r="X76" s="331" t="s">
        <v>73</v>
      </c>
      <c r="Y76" s="331" t="s">
        <v>73</v>
      </c>
      <c r="Z76" s="331" t="s">
        <v>73</v>
      </c>
      <c r="AA76" s="331" t="s">
        <v>73</v>
      </c>
      <c r="AB76" s="331" t="s">
        <v>73</v>
      </c>
      <c r="AC76" s="331" t="s">
        <v>73</v>
      </c>
      <c r="AD76" s="331" t="s">
        <v>73</v>
      </c>
      <c r="AE76" s="331" t="s">
        <v>73</v>
      </c>
    </row>
    <row r="77">
      <c r="A77" s="128">
        <v>69.0</v>
      </c>
      <c r="B77" s="128">
        <v>700069.0</v>
      </c>
      <c r="C77" s="241" t="s">
        <v>1860</v>
      </c>
      <c r="D77" s="472" t="s">
        <v>73</v>
      </c>
      <c r="E77" s="469">
        <v>6000.0</v>
      </c>
      <c r="F77" s="470">
        <v>6000.0</v>
      </c>
      <c r="G77" s="470">
        <f t="shared" si="4"/>
        <v>0</v>
      </c>
      <c r="H77" s="228" t="s">
        <v>1534</v>
      </c>
      <c r="I77" s="228" t="s">
        <v>7589</v>
      </c>
      <c r="J77" s="432" t="b">
        <v>1</v>
      </c>
      <c r="K77" s="432" t="b">
        <v>1</v>
      </c>
      <c r="L77" s="432" t="b">
        <v>0</v>
      </c>
      <c r="M77" s="432" t="b">
        <v>0</v>
      </c>
      <c r="N77" s="432" t="b">
        <v>0</v>
      </c>
      <c r="O77" s="432" t="b">
        <v>0</v>
      </c>
      <c r="P77" s="432" t="b">
        <v>0</v>
      </c>
      <c r="Q77" s="513" t="b">
        <v>0</v>
      </c>
      <c r="R77" s="432" t="b">
        <v>0</v>
      </c>
      <c r="S77" s="432" t="b">
        <v>0</v>
      </c>
      <c r="T77" s="474" t="s">
        <v>73</v>
      </c>
      <c r="U77" s="492" t="s">
        <v>73</v>
      </c>
      <c r="V77" s="492" t="s">
        <v>73</v>
      </c>
      <c r="W77" s="432" t="s">
        <v>73</v>
      </c>
      <c r="X77" s="432" t="s">
        <v>73</v>
      </c>
      <c r="Y77" s="432" t="s">
        <v>73</v>
      </c>
      <c r="Z77" s="432" t="s">
        <v>73</v>
      </c>
      <c r="AA77" s="432" t="s">
        <v>73</v>
      </c>
      <c r="AB77" s="432" t="s">
        <v>73</v>
      </c>
      <c r="AC77" s="432" t="s">
        <v>73</v>
      </c>
      <c r="AD77" s="432" t="s">
        <v>73</v>
      </c>
      <c r="AE77" s="432" t="s">
        <v>73</v>
      </c>
    </row>
    <row r="78">
      <c r="A78" s="128">
        <v>70.0</v>
      </c>
      <c r="B78" s="522">
        <v>700070.0</v>
      </c>
      <c r="C78" s="241" t="s">
        <v>1227</v>
      </c>
      <c r="D78" s="472" t="s">
        <v>73</v>
      </c>
      <c r="E78" s="335">
        <v>5000.0</v>
      </c>
      <c r="F78" s="335">
        <v>5000.0</v>
      </c>
      <c r="G78" s="347">
        <f t="shared" si="4"/>
        <v>0</v>
      </c>
      <c r="H78" s="230" t="s">
        <v>381</v>
      </c>
      <c r="I78" s="230" t="s">
        <v>7580</v>
      </c>
      <c r="J78" s="331" t="b">
        <v>1</v>
      </c>
      <c r="K78" s="418" t="b">
        <v>0</v>
      </c>
      <c r="L78" s="331" t="b">
        <v>0</v>
      </c>
      <c r="M78" s="331" t="b">
        <v>0</v>
      </c>
      <c r="N78" s="331" t="b">
        <v>0</v>
      </c>
      <c r="O78" s="331" t="b">
        <v>0</v>
      </c>
      <c r="P78" s="488" t="s">
        <v>73</v>
      </c>
      <c r="Q78" s="488"/>
      <c r="R78" s="488"/>
      <c r="S78" s="488"/>
      <c r="T78" s="488"/>
      <c r="U78" s="495" t="s">
        <v>73</v>
      </c>
      <c r="V78" s="495" t="s">
        <v>73</v>
      </c>
      <c r="W78" s="331" t="s">
        <v>73</v>
      </c>
      <c r="X78" s="331" t="s">
        <v>73</v>
      </c>
      <c r="Y78" s="331" t="s">
        <v>73</v>
      </c>
      <c r="Z78" s="331" t="s">
        <v>73</v>
      </c>
      <c r="AA78" s="331" t="s">
        <v>73</v>
      </c>
      <c r="AB78" s="331" t="s">
        <v>73</v>
      </c>
      <c r="AC78" s="331" t="s">
        <v>73</v>
      </c>
      <c r="AD78" s="331" t="s">
        <v>73</v>
      </c>
      <c r="AE78" s="331" t="s">
        <v>73</v>
      </c>
    </row>
    <row r="79">
      <c r="A79" s="338">
        <v>71.0</v>
      </c>
      <c r="B79" s="338">
        <v>700071.0</v>
      </c>
      <c r="C79" s="512" t="s">
        <v>5574</v>
      </c>
      <c r="D79" s="312" t="s">
        <v>4642</v>
      </c>
      <c r="E79" s="469">
        <v>2000.0</v>
      </c>
      <c r="F79" s="470">
        <v>1111.0</v>
      </c>
      <c r="G79" s="470">
        <f t="shared" si="4"/>
        <v>889</v>
      </c>
      <c r="H79" s="228" t="s">
        <v>5575</v>
      </c>
      <c r="I79" s="228" t="s">
        <v>7590</v>
      </c>
      <c r="J79" s="432" t="b">
        <v>1</v>
      </c>
      <c r="K79" s="432" t="b">
        <v>1</v>
      </c>
      <c r="L79" s="432" t="b">
        <v>1</v>
      </c>
      <c r="M79" s="432" t="b">
        <v>1</v>
      </c>
      <c r="N79" s="432" t="b">
        <v>0</v>
      </c>
      <c r="O79" s="432" t="b">
        <v>0</v>
      </c>
      <c r="P79" s="432" t="b">
        <v>0</v>
      </c>
      <c r="Q79" s="513" t="b">
        <v>0</v>
      </c>
      <c r="R79" s="432" t="b">
        <v>0</v>
      </c>
      <c r="S79" s="432" t="b">
        <v>0</v>
      </c>
      <c r="T79" s="432" t="b">
        <v>0</v>
      </c>
      <c r="U79" s="492" t="b">
        <v>0</v>
      </c>
      <c r="V79" s="492" t="b">
        <v>0</v>
      </c>
      <c r="W79" s="432" t="b">
        <v>0</v>
      </c>
      <c r="X79" s="432" t="b">
        <v>0</v>
      </c>
      <c r="Y79" s="432" t="b">
        <v>0</v>
      </c>
      <c r="Z79" s="432" t="b">
        <v>0</v>
      </c>
      <c r="AA79" s="432" t="b">
        <v>0</v>
      </c>
      <c r="AB79" s="432" t="b">
        <v>0</v>
      </c>
      <c r="AC79" s="432" t="b">
        <v>0</v>
      </c>
      <c r="AD79" s="432" t="b">
        <v>0</v>
      </c>
      <c r="AE79" s="432" t="b">
        <v>0</v>
      </c>
    </row>
    <row r="80">
      <c r="A80" s="338">
        <v>72.0</v>
      </c>
      <c r="B80" s="338">
        <v>700072.0</v>
      </c>
      <c r="C80" s="512" t="s">
        <v>3128</v>
      </c>
      <c r="D80" s="340" t="s">
        <v>73</v>
      </c>
      <c r="E80" s="335">
        <v>15000.0</v>
      </c>
      <c r="F80" s="335">
        <v>15000.0</v>
      </c>
      <c r="G80" s="347">
        <f t="shared" si="4"/>
        <v>0</v>
      </c>
      <c r="H80" s="230" t="s">
        <v>2924</v>
      </c>
      <c r="I80" s="230" t="s">
        <v>7580</v>
      </c>
      <c r="J80" s="331" t="b">
        <v>1</v>
      </c>
      <c r="K80" s="331" t="b">
        <v>1</v>
      </c>
      <c r="L80" s="331" t="b">
        <v>1</v>
      </c>
      <c r="M80" s="331" t="b">
        <v>1</v>
      </c>
      <c r="N80" s="331" t="b">
        <v>1</v>
      </c>
      <c r="O80" s="331" t="b">
        <v>1</v>
      </c>
      <c r="P80" s="331" t="b">
        <v>1</v>
      </c>
      <c r="Q80" s="331" t="b">
        <v>1</v>
      </c>
      <c r="R80" s="331" t="b">
        <v>1</v>
      </c>
      <c r="S80" s="331" t="b">
        <v>0</v>
      </c>
      <c r="T80" s="331" t="b">
        <v>1</v>
      </c>
      <c r="U80" s="495" t="b">
        <v>1</v>
      </c>
      <c r="V80" s="495" t="b">
        <v>1</v>
      </c>
      <c r="W80" s="331" t="b">
        <v>0</v>
      </c>
      <c r="X80" s="331" t="b">
        <v>0</v>
      </c>
      <c r="Y80" s="331" t="b">
        <v>0</v>
      </c>
      <c r="Z80" s="331" t="b">
        <v>0</v>
      </c>
      <c r="AA80" s="331" t="b">
        <v>0</v>
      </c>
      <c r="AB80" s="331" t="b">
        <v>0</v>
      </c>
      <c r="AC80" s="488" t="s">
        <v>73</v>
      </c>
      <c r="AD80" s="331" t="s">
        <v>73</v>
      </c>
      <c r="AE80" s="331" t="s">
        <v>73</v>
      </c>
    </row>
    <row r="81">
      <c r="A81" s="338">
        <v>73.0</v>
      </c>
      <c r="B81" s="338">
        <v>700073.0</v>
      </c>
      <c r="C81" s="512" t="s">
        <v>5671</v>
      </c>
      <c r="D81" s="312" t="s">
        <v>4642</v>
      </c>
      <c r="E81" s="469">
        <v>4500.0</v>
      </c>
      <c r="F81" s="470">
        <v>3000.0</v>
      </c>
      <c r="G81" s="470">
        <f t="shared" si="4"/>
        <v>1500</v>
      </c>
      <c r="H81" s="228" t="s">
        <v>5672</v>
      </c>
      <c r="I81" s="228" t="s">
        <v>7596</v>
      </c>
      <c r="J81" s="432" t="b">
        <v>1</v>
      </c>
      <c r="K81" s="432" t="b">
        <v>1</v>
      </c>
      <c r="L81" s="432" t="b">
        <v>1</v>
      </c>
      <c r="M81" s="432" t="b">
        <v>1</v>
      </c>
      <c r="N81" s="432" t="b">
        <v>1</v>
      </c>
      <c r="O81" s="432" t="b">
        <v>1</v>
      </c>
      <c r="P81" s="432" t="b">
        <v>1</v>
      </c>
      <c r="Q81" s="432" t="b">
        <v>1</v>
      </c>
      <c r="R81" s="432" t="b">
        <v>0</v>
      </c>
      <c r="S81" s="432" t="b">
        <v>0</v>
      </c>
      <c r="T81" s="432" t="b">
        <v>0</v>
      </c>
      <c r="U81" s="492" t="b">
        <v>0</v>
      </c>
      <c r="V81" s="492" t="b">
        <v>0</v>
      </c>
      <c r="W81" s="432" t="b">
        <v>0</v>
      </c>
      <c r="X81" s="432" t="b">
        <v>0</v>
      </c>
      <c r="Y81" s="432" t="b">
        <v>0</v>
      </c>
      <c r="Z81" s="432" t="b">
        <v>0</v>
      </c>
      <c r="AA81" s="432" t="b">
        <v>0</v>
      </c>
      <c r="AB81" s="432" t="b">
        <v>0</v>
      </c>
      <c r="AC81" s="432" t="b">
        <v>0</v>
      </c>
      <c r="AD81" s="432" t="b">
        <v>0</v>
      </c>
      <c r="AE81" s="432" t="b">
        <v>0</v>
      </c>
    </row>
    <row r="82">
      <c r="A82" s="338">
        <v>74.0</v>
      </c>
      <c r="B82" s="338">
        <v>700074.0</v>
      </c>
      <c r="C82" s="512" t="s">
        <v>3264</v>
      </c>
      <c r="D82" s="340" t="s">
        <v>73</v>
      </c>
      <c r="E82" s="335">
        <v>3840.0</v>
      </c>
      <c r="F82" s="486">
        <v>3840.0</v>
      </c>
      <c r="G82" s="347">
        <f t="shared" si="4"/>
        <v>0</v>
      </c>
      <c r="H82" s="230" t="s">
        <v>3265</v>
      </c>
      <c r="I82" s="230" t="s">
        <v>7584</v>
      </c>
      <c r="J82" s="331" t="b">
        <v>1</v>
      </c>
      <c r="K82" s="418" t="b">
        <v>0</v>
      </c>
      <c r="L82" s="331" t="b">
        <v>1</v>
      </c>
      <c r="M82" s="331" t="b">
        <v>0</v>
      </c>
      <c r="N82" s="331" t="b">
        <v>0</v>
      </c>
      <c r="O82" s="331" t="b">
        <v>0</v>
      </c>
      <c r="P82" s="331" t="b">
        <v>0</v>
      </c>
      <c r="Q82" s="514" t="b">
        <v>0</v>
      </c>
      <c r="R82" s="331" t="b">
        <v>0</v>
      </c>
      <c r="S82" s="331" t="b">
        <v>0</v>
      </c>
      <c r="T82" s="331" t="b">
        <v>0</v>
      </c>
      <c r="U82" s="495" t="b">
        <v>0</v>
      </c>
      <c r="V82" s="495" t="b">
        <v>0</v>
      </c>
      <c r="W82" s="331" t="b">
        <v>0</v>
      </c>
      <c r="X82" s="331" t="b">
        <v>0</v>
      </c>
      <c r="Y82" s="331" t="b">
        <v>0</v>
      </c>
      <c r="Z82" s="331" t="b">
        <v>0</v>
      </c>
      <c r="AA82" s="331" t="b">
        <v>0</v>
      </c>
      <c r="AB82" s="331" t="b">
        <v>0</v>
      </c>
      <c r="AC82" s="331" t="b">
        <v>0</v>
      </c>
      <c r="AD82" s="488" t="s">
        <v>73</v>
      </c>
      <c r="AE82" s="331" t="s">
        <v>73</v>
      </c>
    </row>
    <row r="83">
      <c r="A83" s="141">
        <v>75.0</v>
      </c>
      <c r="B83" s="141">
        <v>700075.0</v>
      </c>
      <c r="C83" s="208" t="s">
        <v>972</v>
      </c>
      <c r="D83" s="340" t="s">
        <v>73</v>
      </c>
      <c r="E83" s="469">
        <v>19100.0</v>
      </c>
      <c r="F83" s="470">
        <v>19100.0</v>
      </c>
      <c r="G83" s="470">
        <f t="shared" si="4"/>
        <v>0</v>
      </c>
      <c r="H83" s="228" t="s">
        <v>167</v>
      </c>
      <c r="I83" s="228" t="s">
        <v>7576</v>
      </c>
      <c r="J83" s="432" t="b">
        <v>1</v>
      </c>
      <c r="K83" s="432" t="b">
        <v>1</v>
      </c>
      <c r="L83" s="432" t="b">
        <v>1</v>
      </c>
      <c r="M83" s="432" t="b">
        <v>0</v>
      </c>
      <c r="N83" s="488" t="s">
        <v>73</v>
      </c>
      <c r="O83" s="488"/>
      <c r="P83" s="488"/>
      <c r="Q83" s="488"/>
      <c r="R83" s="488"/>
      <c r="S83" s="488"/>
      <c r="T83" s="488"/>
      <c r="U83" s="492" t="s">
        <v>73</v>
      </c>
      <c r="V83" s="492" t="s">
        <v>73</v>
      </c>
      <c r="W83" s="432" t="s">
        <v>73</v>
      </c>
      <c r="X83" s="432" t="s">
        <v>73</v>
      </c>
      <c r="Y83" s="432" t="s">
        <v>73</v>
      </c>
      <c r="Z83" s="432" t="s">
        <v>73</v>
      </c>
      <c r="AA83" s="432" t="s">
        <v>73</v>
      </c>
      <c r="AB83" s="432" t="s">
        <v>73</v>
      </c>
      <c r="AC83" s="432" t="s">
        <v>73</v>
      </c>
      <c r="AD83" s="432" t="s">
        <v>73</v>
      </c>
      <c r="AE83" s="432" t="s">
        <v>73</v>
      </c>
    </row>
    <row r="84">
      <c r="A84" s="141">
        <v>76.0</v>
      </c>
      <c r="B84" s="141">
        <v>700076.0</v>
      </c>
      <c r="C84" s="208" t="s">
        <v>362</v>
      </c>
      <c r="D84" s="340" t="s">
        <v>73</v>
      </c>
      <c r="E84" s="335">
        <v>24000.0</v>
      </c>
      <c r="F84" s="347">
        <v>24000.0</v>
      </c>
      <c r="G84" s="347">
        <f t="shared" si="4"/>
        <v>0</v>
      </c>
      <c r="H84" s="230" t="s">
        <v>1401</v>
      </c>
      <c r="I84" s="230" t="s">
        <v>7577</v>
      </c>
      <c r="J84" s="488" t="s">
        <v>73</v>
      </c>
      <c r="K84" s="488"/>
      <c r="L84" s="488"/>
      <c r="M84" s="488"/>
      <c r="N84" s="488"/>
      <c r="O84" s="488"/>
      <c r="P84" s="488"/>
      <c r="Q84" s="488"/>
      <c r="R84" s="488"/>
      <c r="S84" s="488"/>
      <c r="T84" s="488"/>
      <c r="U84" s="495" t="s">
        <v>73</v>
      </c>
      <c r="V84" s="495" t="s">
        <v>73</v>
      </c>
      <c r="W84" s="331" t="s">
        <v>73</v>
      </c>
      <c r="X84" s="331" t="s">
        <v>73</v>
      </c>
      <c r="Y84" s="331" t="s">
        <v>73</v>
      </c>
      <c r="Z84" s="331" t="s">
        <v>73</v>
      </c>
      <c r="AA84" s="331" t="s">
        <v>73</v>
      </c>
      <c r="AB84" s="331" t="s">
        <v>73</v>
      </c>
      <c r="AC84" s="331" t="s">
        <v>73</v>
      </c>
      <c r="AD84" s="331" t="s">
        <v>73</v>
      </c>
      <c r="AE84" s="331" t="s">
        <v>73</v>
      </c>
    </row>
    <row r="85">
      <c r="A85" s="338">
        <v>77.0</v>
      </c>
      <c r="B85" s="338">
        <v>700077.0</v>
      </c>
      <c r="C85" s="512" t="s">
        <v>3249</v>
      </c>
      <c r="D85" s="340" t="s">
        <v>73</v>
      </c>
      <c r="E85" s="469">
        <v>9900.0</v>
      </c>
      <c r="F85" s="487">
        <v>9900.0</v>
      </c>
      <c r="G85" s="470">
        <f t="shared" si="4"/>
        <v>0</v>
      </c>
      <c r="H85" s="228" t="s">
        <v>449</v>
      </c>
      <c r="I85" s="228" t="s">
        <v>3570</v>
      </c>
      <c r="J85" s="432" t="b">
        <v>1</v>
      </c>
      <c r="K85" s="432" t="b">
        <v>1</v>
      </c>
      <c r="L85" s="432" t="b">
        <v>1</v>
      </c>
      <c r="M85" s="432" t="b">
        <v>1</v>
      </c>
      <c r="N85" s="432" t="b">
        <v>0</v>
      </c>
      <c r="O85" s="432" t="b">
        <v>0</v>
      </c>
      <c r="P85" s="432" t="b">
        <v>0</v>
      </c>
      <c r="Q85" s="432" t="b">
        <v>1</v>
      </c>
      <c r="R85" s="432" t="b">
        <v>1</v>
      </c>
      <c r="S85" s="432" t="b">
        <v>0</v>
      </c>
      <c r="T85" s="432" t="b">
        <v>0</v>
      </c>
      <c r="U85" s="492" t="b">
        <v>0</v>
      </c>
      <c r="V85" s="492" t="b">
        <v>0</v>
      </c>
      <c r="W85" s="432" t="b">
        <v>0</v>
      </c>
      <c r="X85" s="432" t="b">
        <v>0</v>
      </c>
      <c r="Y85" s="432" t="b">
        <v>0</v>
      </c>
      <c r="Z85" s="432" t="b">
        <v>0</v>
      </c>
      <c r="AA85" s="432" t="b">
        <v>0</v>
      </c>
      <c r="AB85" s="432" t="b">
        <v>0</v>
      </c>
      <c r="AC85" s="432" t="b">
        <v>0</v>
      </c>
      <c r="AD85" s="432" t="b">
        <v>0</v>
      </c>
      <c r="AE85" s="432" t="s">
        <v>73</v>
      </c>
    </row>
    <row r="86">
      <c r="A86" s="338">
        <v>78.0</v>
      </c>
      <c r="B86" s="338">
        <v>700078.0</v>
      </c>
      <c r="C86" s="512" t="s">
        <v>1475</v>
      </c>
      <c r="D86" s="340" t="s">
        <v>73</v>
      </c>
      <c r="E86" s="335">
        <v>2950.0</v>
      </c>
      <c r="F86" s="347">
        <v>2950.0</v>
      </c>
      <c r="G86" s="347">
        <f t="shared" si="4"/>
        <v>0</v>
      </c>
      <c r="H86" s="230" t="s">
        <v>1476</v>
      </c>
      <c r="I86" s="230" t="s">
        <v>7590</v>
      </c>
      <c r="J86" s="331" t="b">
        <v>1</v>
      </c>
      <c r="K86" s="418" t="b">
        <v>0</v>
      </c>
      <c r="L86" s="331" t="b">
        <v>1</v>
      </c>
      <c r="M86" s="331" t="b">
        <v>1</v>
      </c>
      <c r="N86" s="331" t="b">
        <v>0</v>
      </c>
      <c r="O86" s="331" t="b">
        <v>0</v>
      </c>
      <c r="P86" s="331" t="b">
        <v>0</v>
      </c>
      <c r="Q86" s="488" t="s">
        <v>73</v>
      </c>
      <c r="R86" s="488"/>
      <c r="S86" s="488"/>
      <c r="T86" s="488"/>
      <c r="U86" s="495" t="s">
        <v>73</v>
      </c>
      <c r="V86" s="495" t="s">
        <v>73</v>
      </c>
      <c r="W86" s="331" t="s">
        <v>73</v>
      </c>
      <c r="X86" s="331" t="s">
        <v>73</v>
      </c>
      <c r="Y86" s="331" t="s">
        <v>73</v>
      </c>
      <c r="Z86" s="331" t="s">
        <v>73</v>
      </c>
      <c r="AA86" s="331" t="s">
        <v>73</v>
      </c>
      <c r="AB86" s="331" t="s">
        <v>73</v>
      </c>
      <c r="AC86" s="331" t="s">
        <v>73</v>
      </c>
      <c r="AD86" s="331" t="s">
        <v>73</v>
      </c>
      <c r="AE86" s="331" t="s">
        <v>73</v>
      </c>
    </row>
    <row r="87">
      <c r="A87" s="475">
        <v>79.0</v>
      </c>
      <c r="B87" s="475">
        <v>700079.0</v>
      </c>
      <c r="C87" s="523" t="s">
        <v>2998</v>
      </c>
      <c r="D87" s="477" t="s">
        <v>73</v>
      </c>
      <c r="E87" s="517"/>
      <c r="F87" s="470">
        <v>0.0</v>
      </c>
      <c r="G87" s="470">
        <f t="shared" si="4"/>
        <v>0</v>
      </c>
      <c r="H87" s="228" t="s">
        <v>2999</v>
      </c>
      <c r="I87" s="228" t="s">
        <v>7578</v>
      </c>
      <c r="J87" s="432" t="b">
        <v>1</v>
      </c>
      <c r="K87" s="432" t="b">
        <v>1</v>
      </c>
      <c r="L87" s="516" t="b">
        <v>0</v>
      </c>
      <c r="M87" s="516" t="b">
        <v>0</v>
      </c>
      <c r="N87" s="516" t="b">
        <v>0</v>
      </c>
      <c r="O87" s="432" t="b">
        <v>0</v>
      </c>
      <c r="P87" s="432" t="b">
        <v>0</v>
      </c>
      <c r="Q87" s="513" t="b">
        <v>0</v>
      </c>
      <c r="R87" s="432" t="b">
        <v>0</v>
      </c>
      <c r="S87" s="432" t="b">
        <v>0</v>
      </c>
      <c r="T87" s="432" t="b">
        <v>0</v>
      </c>
      <c r="U87" s="492" t="b">
        <v>0</v>
      </c>
      <c r="V87" s="492" t="b">
        <v>0</v>
      </c>
      <c r="W87" s="432" t="b">
        <v>0</v>
      </c>
      <c r="X87" s="432" t="b">
        <v>0</v>
      </c>
      <c r="Y87" s="432" t="b">
        <v>0</v>
      </c>
      <c r="Z87" s="432" t="b">
        <v>0</v>
      </c>
      <c r="AA87" s="432" t="b">
        <v>0</v>
      </c>
      <c r="AB87" s="432" t="b">
        <v>0</v>
      </c>
      <c r="AC87" s="432" t="s">
        <v>73</v>
      </c>
      <c r="AD87" s="432" t="s">
        <v>73</v>
      </c>
      <c r="AE87" s="432" t="s">
        <v>73</v>
      </c>
    </row>
    <row r="88">
      <c r="A88" s="141">
        <v>80.0</v>
      </c>
      <c r="B88" s="141">
        <v>700080.0</v>
      </c>
      <c r="C88" s="208" t="s">
        <v>339</v>
      </c>
      <c r="D88" s="340" t="s">
        <v>73</v>
      </c>
      <c r="E88" s="335">
        <v>7000.0</v>
      </c>
      <c r="F88" s="347">
        <v>7000.0</v>
      </c>
      <c r="G88" s="347">
        <f t="shared" si="4"/>
        <v>0</v>
      </c>
      <c r="H88" s="230" t="s">
        <v>3065</v>
      </c>
      <c r="I88" s="230" t="s">
        <v>7589</v>
      </c>
      <c r="J88" s="488" t="s">
        <v>73</v>
      </c>
      <c r="K88" s="488"/>
      <c r="L88" s="488"/>
      <c r="M88" s="488"/>
      <c r="N88" s="488"/>
      <c r="O88" s="488"/>
      <c r="P88" s="488"/>
      <c r="Q88" s="488"/>
      <c r="R88" s="488"/>
      <c r="S88" s="488"/>
      <c r="T88" s="488"/>
      <c r="U88" s="495" t="s">
        <v>73</v>
      </c>
      <c r="V88" s="495" t="s">
        <v>73</v>
      </c>
      <c r="W88" s="331" t="s">
        <v>73</v>
      </c>
      <c r="X88" s="331" t="s">
        <v>73</v>
      </c>
      <c r="Y88" s="331" t="s">
        <v>73</v>
      </c>
      <c r="Z88" s="331" t="s">
        <v>73</v>
      </c>
      <c r="AA88" s="331" t="s">
        <v>73</v>
      </c>
      <c r="AB88" s="331" t="s">
        <v>73</v>
      </c>
      <c r="AC88" s="331" t="s">
        <v>73</v>
      </c>
      <c r="AD88" s="331" t="s">
        <v>73</v>
      </c>
      <c r="AE88" s="331" t="s">
        <v>73</v>
      </c>
    </row>
    <row r="89">
      <c r="A89" s="141">
        <v>81.0</v>
      </c>
      <c r="B89" s="141">
        <v>700081.0</v>
      </c>
      <c r="C89" s="208" t="s">
        <v>691</v>
      </c>
      <c r="D89" s="340" t="s">
        <v>73</v>
      </c>
      <c r="E89" s="469">
        <v>9000.0</v>
      </c>
      <c r="F89" s="470">
        <v>9000.0</v>
      </c>
      <c r="G89" s="470">
        <f t="shared" si="4"/>
        <v>0</v>
      </c>
      <c r="H89" s="228" t="s">
        <v>503</v>
      </c>
      <c r="I89" s="228" t="s">
        <v>7596</v>
      </c>
      <c r="J89" s="432" t="b">
        <v>1</v>
      </c>
      <c r="K89" s="432" t="b">
        <v>1</v>
      </c>
      <c r="L89" s="432" t="b">
        <v>1</v>
      </c>
      <c r="M89" s="488" t="s">
        <v>73</v>
      </c>
      <c r="N89" s="488"/>
      <c r="O89" s="488"/>
      <c r="P89" s="488"/>
      <c r="Q89" s="488"/>
      <c r="R89" s="488"/>
      <c r="S89" s="488"/>
      <c r="T89" s="488"/>
      <c r="U89" s="492" t="s">
        <v>73</v>
      </c>
      <c r="V89" s="492" t="s">
        <v>73</v>
      </c>
      <c r="W89" s="432" t="s">
        <v>73</v>
      </c>
      <c r="X89" s="432" t="s">
        <v>73</v>
      </c>
      <c r="Y89" s="432" t="s">
        <v>73</v>
      </c>
      <c r="Z89" s="432" t="s">
        <v>73</v>
      </c>
      <c r="AA89" s="432" t="s">
        <v>73</v>
      </c>
      <c r="AB89" s="432" t="s">
        <v>73</v>
      </c>
      <c r="AC89" s="432" t="s">
        <v>73</v>
      </c>
      <c r="AD89" s="432" t="s">
        <v>73</v>
      </c>
      <c r="AE89" s="432" t="s">
        <v>73</v>
      </c>
    </row>
    <row r="90">
      <c r="A90" s="338">
        <v>82.0</v>
      </c>
      <c r="B90" s="338">
        <v>700082.0</v>
      </c>
      <c r="C90" s="512" t="s">
        <v>1285</v>
      </c>
      <c r="D90" s="340" t="s">
        <v>73</v>
      </c>
      <c r="E90" s="335">
        <v>29440.0</v>
      </c>
      <c r="F90" s="335">
        <v>29440.0</v>
      </c>
      <c r="G90" s="347">
        <f t="shared" si="4"/>
        <v>0</v>
      </c>
      <c r="H90" s="230" t="s">
        <v>1273</v>
      </c>
      <c r="I90" s="230" t="s">
        <v>7574</v>
      </c>
      <c r="J90" s="331" t="b">
        <v>1</v>
      </c>
      <c r="K90" s="331" t="b">
        <v>1</v>
      </c>
      <c r="L90" s="331" t="b">
        <v>1</v>
      </c>
      <c r="M90" s="331" t="b">
        <v>1</v>
      </c>
      <c r="N90" s="331" t="b">
        <v>1</v>
      </c>
      <c r="O90" s="331" t="b">
        <v>1</v>
      </c>
      <c r="P90" s="488" t="s">
        <v>73</v>
      </c>
      <c r="Q90" s="488"/>
      <c r="R90" s="488"/>
      <c r="S90" s="488"/>
      <c r="T90" s="488"/>
      <c r="U90" s="495" t="s">
        <v>73</v>
      </c>
      <c r="V90" s="495" t="s">
        <v>73</v>
      </c>
      <c r="W90" s="331" t="s">
        <v>73</v>
      </c>
      <c r="X90" s="331" t="s">
        <v>73</v>
      </c>
      <c r="Y90" s="331" t="s">
        <v>73</v>
      </c>
      <c r="Z90" s="331" t="s">
        <v>73</v>
      </c>
      <c r="AA90" s="331" t="s">
        <v>73</v>
      </c>
      <c r="AB90" s="331" t="s">
        <v>73</v>
      </c>
      <c r="AC90" s="331" t="s">
        <v>73</v>
      </c>
      <c r="AD90" s="331" t="s">
        <v>73</v>
      </c>
      <c r="AE90" s="331" t="s">
        <v>73</v>
      </c>
    </row>
    <row r="91">
      <c r="A91" s="338">
        <v>83.0</v>
      </c>
      <c r="B91" s="338">
        <v>700083.0</v>
      </c>
      <c r="C91" s="512" t="s">
        <v>5816</v>
      </c>
      <c r="D91" s="312" t="s">
        <v>4642</v>
      </c>
      <c r="E91" s="469">
        <v>75000.0</v>
      </c>
      <c r="F91" s="470">
        <v>32143.0</v>
      </c>
      <c r="G91" s="470">
        <f t="shared" si="4"/>
        <v>42857</v>
      </c>
      <c r="H91" s="228" t="s">
        <v>5380</v>
      </c>
      <c r="I91" s="228" t="s">
        <v>7574</v>
      </c>
      <c r="J91" s="432" t="b">
        <v>1</v>
      </c>
      <c r="K91" s="432" t="b">
        <v>1</v>
      </c>
      <c r="L91" s="516" t="b">
        <v>0</v>
      </c>
      <c r="M91" s="516" t="b">
        <v>0</v>
      </c>
      <c r="N91" s="516" t="b">
        <v>0</v>
      </c>
      <c r="O91" s="432" t="b">
        <v>0</v>
      </c>
      <c r="P91" s="432" t="b">
        <v>0</v>
      </c>
      <c r="Q91" s="513" t="b">
        <v>0</v>
      </c>
      <c r="R91" s="432" t="b">
        <v>0</v>
      </c>
      <c r="S91" s="432" t="b">
        <v>0</v>
      </c>
      <c r="T91" s="432" t="b">
        <v>0</v>
      </c>
      <c r="U91" s="492" t="b">
        <v>0</v>
      </c>
      <c r="V91" s="492" t="b">
        <v>0</v>
      </c>
      <c r="W91" s="432" t="b">
        <v>0</v>
      </c>
      <c r="X91" s="432" t="b">
        <v>0</v>
      </c>
      <c r="Y91" s="432" t="b">
        <v>0</v>
      </c>
      <c r="Z91" s="432" t="b">
        <v>0</v>
      </c>
      <c r="AA91" s="432" t="b">
        <v>0</v>
      </c>
      <c r="AB91" s="432" t="b">
        <v>0</v>
      </c>
      <c r="AC91" s="432" t="b">
        <v>0</v>
      </c>
      <c r="AD91" s="432" t="b">
        <v>0</v>
      </c>
      <c r="AE91" s="432" t="b">
        <v>0</v>
      </c>
    </row>
    <row r="92">
      <c r="A92" s="141">
        <v>84.0</v>
      </c>
      <c r="B92" s="141">
        <v>700084.0</v>
      </c>
      <c r="C92" s="208" t="s">
        <v>513</v>
      </c>
      <c r="D92" s="340" t="s">
        <v>73</v>
      </c>
      <c r="E92" s="335">
        <v>24500.0</v>
      </c>
      <c r="F92" s="347">
        <v>24500.0</v>
      </c>
      <c r="G92" s="347">
        <f t="shared" si="4"/>
        <v>0</v>
      </c>
      <c r="H92" s="230" t="s">
        <v>514</v>
      </c>
      <c r="I92" s="230" t="s">
        <v>7574</v>
      </c>
      <c r="J92" s="331" t="b">
        <v>1</v>
      </c>
      <c r="K92" s="331" t="b">
        <v>1</v>
      </c>
      <c r="L92" s="488" t="s">
        <v>73</v>
      </c>
      <c r="M92" s="488"/>
      <c r="N92" s="488"/>
      <c r="O92" s="488"/>
      <c r="P92" s="488"/>
      <c r="Q92" s="488"/>
      <c r="R92" s="488"/>
      <c r="S92" s="488"/>
      <c r="T92" s="488"/>
      <c r="U92" s="495" t="s">
        <v>73</v>
      </c>
      <c r="V92" s="495" t="s">
        <v>73</v>
      </c>
      <c r="W92" s="331" t="s">
        <v>73</v>
      </c>
      <c r="X92" s="331" t="s">
        <v>73</v>
      </c>
      <c r="Y92" s="331" t="s">
        <v>73</v>
      </c>
      <c r="Z92" s="331" t="s">
        <v>73</v>
      </c>
      <c r="AA92" s="331" t="s">
        <v>73</v>
      </c>
      <c r="AB92" s="331" t="s">
        <v>73</v>
      </c>
      <c r="AC92" s="331" t="s">
        <v>73</v>
      </c>
      <c r="AD92" s="331" t="s">
        <v>73</v>
      </c>
      <c r="AE92" s="331" t="s">
        <v>73</v>
      </c>
    </row>
    <row r="93">
      <c r="A93" s="338">
        <v>85.0</v>
      </c>
      <c r="B93" s="338">
        <v>700085.0</v>
      </c>
      <c r="C93" s="512" t="s">
        <v>5576</v>
      </c>
      <c r="D93" s="312" t="s">
        <v>4642</v>
      </c>
      <c r="E93" s="469">
        <v>19000.0</v>
      </c>
      <c r="F93" s="470">
        <v>15833.0</v>
      </c>
      <c r="G93" s="470">
        <f t="shared" si="4"/>
        <v>3167</v>
      </c>
      <c r="H93" s="228" t="s">
        <v>5577</v>
      </c>
      <c r="I93" s="228" t="s">
        <v>7576</v>
      </c>
      <c r="J93" s="432" t="b">
        <v>1</v>
      </c>
      <c r="K93" s="432" t="b">
        <v>1</v>
      </c>
      <c r="L93" s="432" t="b">
        <v>1</v>
      </c>
      <c r="M93" s="432" t="b">
        <v>1</v>
      </c>
      <c r="N93" s="432" t="b">
        <v>1</v>
      </c>
      <c r="O93" s="432" t="b">
        <v>0</v>
      </c>
      <c r="P93" s="432" t="b">
        <v>0</v>
      </c>
      <c r="Q93" s="513" t="b">
        <v>0</v>
      </c>
      <c r="R93" s="432" t="b">
        <v>0</v>
      </c>
      <c r="S93" s="432" t="b">
        <v>0</v>
      </c>
      <c r="T93" s="432" t="b">
        <v>0</v>
      </c>
      <c r="U93" s="492" t="b">
        <v>0</v>
      </c>
      <c r="V93" s="492" t="b">
        <v>0</v>
      </c>
      <c r="W93" s="432" t="b">
        <v>0</v>
      </c>
      <c r="X93" s="432" t="b">
        <v>0</v>
      </c>
      <c r="Y93" s="432" t="b">
        <v>0</v>
      </c>
      <c r="Z93" s="432" t="b">
        <v>0</v>
      </c>
      <c r="AA93" s="432" t="b">
        <v>0</v>
      </c>
      <c r="AB93" s="432" t="b">
        <v>0</v>
      </c>
      <c r="AC93" s="432" t="b">
        <v>0</v>
      </c>
      <c r="AD93" s="432" t="b">
        <v>0</v>
      </c>
      <c r="AE93" s="432" t="b">
        <v>0</v>
      </c>
    </row>
    <row r="94">
      <c r="A94" s="338">
        <v>86.0</v>
      </c>
      <c r="B94" s="338">
        <v>700086.0</v>
      </c>
      <c r="C94" s="512" t="s">
        <v>5578</v>
      </c>
      <c r="D94" s="312" t="s">
        <v>4642</v>
      </c>
      <c r="E94" s="335">
        <v>48400.0</v>
      </c>
      <c r="F94" s="347">
        <v>40333.0</v>
      </c>
      <c r="G94" s="347">
        <f t="shared" si="4"/>
        <v>8067</v>
      </c>
      <c r="H94" s="230" t="s">
        <v>5577</v>
      </c>
      <c r="I94" s="230" t="s">
        <v>7574</v>
      </c>
      <c r="J94" s="331" t="b">
        <v>1</v>
      </c>
      <c r="K94" s="331" t="b">
        <v>1</v>
      </c>
      <c r="L94" s="331" t="b">
        <v>1</v>
      </c>
      <c r="M94" s="331" t="b">
        <v>1</v>
      </c>
      <c r="N94" s="331" t="b">
        <v>1</v>
      </c>
      <c r="O94" s="331" t="b">
        <v>0</v>
      </c>
      <c r="P94" s="331" t="b">
        <v>0</v>
      </c>
      <c r="Q94" s="514" t="b">
        <v>0</v>
      </c>
      <c r="R94" s="331" t="b">
        <v>0</v>
      </c>
      <c r="S94" s="331" t="b">
        <v>0</v>
      </c>
      <c r="T94" s="331" t="b">
        <v>0</v>
      </c>
      <c r="U94" s="495" t="b">
        <v>0</v>
      </c>
      <c r="V94" s="495" t="b">
        <v>0</v>
      </c>
      <c r="W94" s="331" t="b">
        <v>0</v>
      </c>
      <c r="X94" s="331" t="b">
        <v>0</v>
      </c>
      <c r="Y94" s="331" t="b">
        <v>0</v>
      </c>
      <c r="Z94" s="331" t="b">
        <v>0</v>
      </c>
      <c r="AA94" s="331" t="b">
        <v>0</v>
      </c>
      <c r="AB94" s="331" t="b">
        <v>0</v>
      </c>
      <c r="AC94" s="331" t="b">
        <v>0</v>
      </c>
      <c r="AD94" s="331" t="b">
        <v>0</v>
      </c>
      <c r="AE94" s="331" t="b">
        <v>0</v>
      </c>
    </row>
    <row r="95">
      <c r="A95" s="338">
        <v>87.0</v>
      </c>
      <c r="B95" s="338">
        <v>700087.0</v>
      </c>
      <c r="C95" s="512" t="s">
        <v>5579</v>
      </c>
      <c r="D95" s="312" t="s">
        <v>4642</v>
      </c>
      <c r="E95" s="469">
        <v>25000.0</v>
      </c>
      <c r="F95" s="470">
        <v>20833.0</v>
      </c>
      <c r="G95" s="470">
        <f t="shared" si="4"/>
        <v>4167</v>
      </c>
      <c r="H95" s="228" t="s">
        <v>5577</v>
      </c>
      <c r="I95" s="228" t="s">
        <v>7596</v>
      </c>
      <c r="J95" s="432" t="b">
        <v>1</v>
      </c>
      <c r="K95" s="432" t="b">
        <v>1</v>
      </c>
      <c r="L95" s="432" t="b">
        <v>1</v>
      </c>
      <c r="M95" s="432" t="b">
        <v>1</v>
      </c>
      <c r="N95" s="432" t="b">
        <v>1</v>
      </c>
      <c r="O95" s="432" t="b">
        <v>0</v>
      </c>
      <c r="P95" s="432" t="b">
        <v>0</v>
      </c>
      <c r="Q95" s="513" t="b">
        <v>0</v>
      </c>
      <c r="R95" s="432" t="b">
        <v>0</v>
      </c>
      <c r="S95" s="432" t="b">
        <v>0</v>
      </c>
      <c r="T95" s="432" t="b">
        <v>0</v>
      </c>
      <c r="U95" s="492" t="b">
        <v>0</v>
      </c>
      <c r="V95" s="492" t="b">
        <v>0</v>
      </c>
      <c r="W95" s="432" t="b">
        <v>0</v>
      </c>
      <c r="X95" s="432" t="b">
        <v>0</v>
      </c>
      <c r="Y95" s="432" t="b">
        <v>0</v>
      </c>
      <c r="Z95" s="432" t="b">
        <v>0</v>
      </c>
      <c r="AA95" s="432" t="b">
        <v>0</v>
      </c>
      <c r="AB95" s="432" t="b">
        <v>0</v>
      </c>
      <c r="AC95" s="432" t="b">
        <v>0</v>
      </c>
      <c r="AD95" s="432" t="b">
        <v>0</v>
      </c>
      <c r="AE95" s="432" t="b">
        <v>0</v>
      </c>
    </row>
    <row r="96">
      <c r="A96" s="338">
        <v>88.0</v>
      </c>
      <c r="B96" s="338">
        <v>700088.0</v>
      </c>
      <c r="C96" s="512" t="s">
        <v>5580</v>
      </c>
      <c r="D96" s="312" t="s">
        <v>4642</v>
      </c>
      <c r="E96" s="335">
        <v>19000.0</v>
      </c>
      <c r="F96" s="347">
        <v>15833.0</v>
      </c>
      <c r="G96" s="347">
        <f t="shared" si="4"/>
        <v>3167</v>
      </c>
      <c r="H96" s="230" t="s">
        <v>5577</v>
      </c>
      <c r="I96" s="230" t="s">
        <v>7590</v>
      </c>
      <c r="J96" s="331" t="b">
        <v>1</v>
      </c>
      <c r="K96" s="331" t="b">
        <v>1</v>
      </c>
      <c r="L96" s="331" t="b">
        <v>1</v>
      </c>
      <c r="M96" s="331" t="b">
        <v>1</v>
      </c>
      <c r="N96" s="331" t="b">
        <v>1</v>
      </c>
      <c r="O96" s="331" t="b">
        <v>0</v>
      </c>
      <c r="P96" s="331" t="b">
        <v>0</v>
      </c>
      <c r="Q96" s="514" t="b">
        <v>0</v>
      </c>
      <c r="R96" s="331" t="b">
        <v>0</v>
      </c>
      <c r="S96" s="331" t="b">
        <v>0</v>
      </c>
      <c r="T96" s="331" t="b">
        <v>0</v>
      </c>
      <c r="U96" s="495" t="b">
        <v>0</v>
      </c>
      <c r="V96" s="495" t="b">
        <v>0</v>
      </c>
      <c r="W96" s="331" t="b">
        <v>0</v>
      </c>
      <c r="X96" s="331" t="b">
        <v>0</v>
      </c>
      <c r="Y96" s="331" t="b">
        <v>0</v>
      </c>
      <c r="Z96" s="331" t="b">
        <v>0</v>
      </c>
      <c r="AA96" s="331" t="b">
        <v>0</v>
      </c>
      <c r="AB96" s="331" t="b">
        <v>0</v>
      </c>
      <c r="AC96" s="331" t="b">
        <v>0</v>
      </c>
      <c r="AD96" s="331" t="b">
        <v>0</v>
      </c>
      <c r="AE96" s="331" t="b">
        <v>0</v>
      </c>
    </row>
    <row r="97">
      <c r="A97" s="338">
        <v>89.0</v>
      </c>
      <c r="B97" s="338">
        <v>700089.0</v>
      </c>
      <c r="C97" s="512" t="s">
        <v>5885</v>
      </c>
      <c r="D97" s="312" t="s">
        <v>4642</v>
      </c>
      <c r="E97" s="469">
        <v>12000.0</v>
      </c>
      <c r="F97" s="470">
        <v>6000.0</v>
      </c>
      <c r="G97" s="470">
        <f t="shared" si="4"/>
        <v>6000</v>
      </c>
      <c r="H97" s="228" t="s">
        <v>5886</v>
      </c>
      <c r="I97" s="228" t="s">
        <v>7584</v>
      </c>
      <c r="J97" s="432" t="b">
        <v>1</v>
      </c>
      <c r="K97" s="432" t="b">
        <v>1</v>
      </c>
      <c r="L97" s="432" t="b">
        <v>1</v>
      </c>
      <c r="M97" s="432" t="b">
        <v>1</v>
      </c>
      <c r="N97" s="432" t="b">
        <v>0</v>
      </c>
      <c r="O97" s="432" t="b">
        <v>0</v>
      </c>
      <c r="P97" s="432" t="b">
        <v>0</v>
      </c>
      <c r="Q97" s="513" t="b">
        <v>0</v>
      </c>
      <c r="R97" s="432" t="b">
        <v>0</v>
      </c>
      <c r="S97" s="432" t="b">
        <v>0</v>
      </c>
      <c r="T97" s="432" t="b">
        <v>0</v>
      </c>
      <c r="U97" s="492" t="b">
        <v>0</v>
      </c>
      <c r="V97" s="492" t="b">
        <v>0</v>
      </c>
      <c r="W97" s="432" t="b">
        <v>0</v>
      </c>
      <c r="X97" s="432" t="b">
        <v>0</v>
      </c>
      <c r="Y97" s="432" t="b">
        <v>0</v>
      </c>
      <c r="Z97" s="432" t="b">
        <v>0</v>
      </c>
      <c r="AA97" s="432" t="b">
        <v>0</v>
      </c>
      <c r="AB97" s="432" t="b">
        <v>0</v>
      </c>
      <c r="AC97" s="432" t="b">
        <v>0</v>
      </c>
      <c r="AD97" s="432" t="b">
        <v>0</v>
      </c>
      <c r="AE97" s="432" t="b">
        <v>0</v>
      </c>
    </row>
    <row r="98">
      <c r="A98" s="338">
        <v>90.0</v>
      </c>
      <c r="B98" s="338">
        <v>700090.0</v>
      </c>
      <c r="C98" s="512" t="s">
        <v>3333</v>
      </c>
      <c r="D98" s="499" t="s">
        <v>73</v>
      </c>
      <c r="E98" s="335">
        <v>10080.0</v>
      </c>
      <c r="F98" s="335">
        <v>10080.0</v>
      </c>
      <c r="G98" s="347">
        <f t="shared" si="4"/>
        <v>0</v>
      </c>
      <c r="H98" s="230" t="s">
        <v>3334</v>
      </c>
      <c r="I98" s="230" t="s">
        <v>7573</v>
      </c>
      <c r="J98" s="331" t="b">
        <v>1</v>
      </c>
      <c r="K98" s="331" t="b">
        <v>1</v>
      </c>
      <c r="L98" s="331" t="b">
        <v>0</v>
      </c>
      <c r="M98" s="331" t="b">
        <v>1</v>
      </c>
      <c r="N98" s="331" t="b">
        <v>0</v>
      </c>
      <c r="O98" s="331" t="b">
        <v>0</v>
      </c>
      <c r="P98" s="331" t="b">
        <v>0</v>
      </c>
      <c r="Q98" s="514" t="b">
        <v>0</v>
      </c>
      <c r="R98" s="331" t="b">
        <v>0</v>
      </c>
      <c r="S98" s="331" t="b">
        <v>0</v>
      </c>
      <c r="T98" s="331" t="b">
        <v>0</v>
      </c>
      <c r="U98" s="495" t="b">
        <v>0</v>
      </c>
      <c r="V98" s="495" t="b">
        <v>0</v>
      </c>
      <c r="W98" s="331" t="b">
        <v>0</v>
      </c>
      <c r="X98" s="331" t="b">
        <v>0</v>
      </c>
      <c r="Y98" s="331" t="b">
        <v>0</v>
      </c>
      <c r="Z98" s="331" t="b">
        <v>0</v>
      </c>
      <c r="AA98" s="331" t="b">
        <v>0</v>
      </c>
      <c r="AB98" s="331" t="b">
        <v>0</v>
      </c>
      <c r="AC98" s="331" t="b">
        <v>0</v>
      </c>
      <c r="AD98" s="331" t="b">
        <v>0</v>
      </c>
      <c r="AE98" s="331" t="b">
        <v>0</v>
      </c>
    </row>
    <row r="99">
      <c r="A99" s="128">
        <v>91.0</v>
      </c>
      <c r="B99" s="128">
        <v>700091.0</v>
      </c>
      <c r="C99" s="241" t="s">
        <v>1237</v>
      </c>
      <c r="D99" s="472" t="s">
        <v>73</v>
      </c>
      <c r="E99" s="469">
        <v>29000.0</v>
      </c>
      <c r="F99" s="469">
        <v>29000.0</v>
      </c>
      <c r="G99" s="470">
        <f t="shared" si="4"/>
        <v>0</v>
      </c>
      <c r="H99" s="228" t="s">
        <v>1238</v>
      </c>
      <c r="I99" s="228" t="s">
        <v>7582</v>
      </c>
      <c r="J99" s="432" t="b">
        <v>1</v>
      </c>
      <c r="K99" s="432" t="b">
        <v>1</v>
      </c>
      <c r="L99" s="432" t="b">
        <v>1</v>
      </c>
      <c r="M99" s="432" t="b">
        <v>1</v>
      </c>
      <c r="N99" s="432" t="b">
        <v>1</v>
      </c>
      <c r="O99" s="432" t="b">
        <v>1</v>
      </c>
      <c r="P99" s="488" t="s">
        <v>73</v>
      </c>
      <c r="Q99" s="488"/>
      <c r="R99" s="488"/>
      <c r="S99" s="488"/>
      <c r="T99" s="488"/>
      <c r="U99" s="492" t="s">
        <v>73</v>
      </c>
      <c r="V99" s="492" t="s">
        <v>73</v>
      </c>
      <c r="W99" s="432" t="s">
        <v>73</v>
      </c>
      <c r="X99" s="432" t="s">
        <v>73</v>
      </c>
      <c r="Y99" s="432" t="s">
        <v>73</v>
      </c>
      <c r="Z99" s="432" t="s">
        <v>73</v>
      </c>
      <c r="AA99" s="432" t="s">
        <v>73</v>
      </c>
      <c r="AB99" s="432" t="s">
        <v>73</v>
      </c>
      <c r="AC99" s="432" t="s">
        <v>73</v>
      </c>
      <c r="AD99" s="432" t="s">
        <v>73</v>
      </c>
      <c r="AE99" s="432" t="s">
        <v>73</v>
      </c>
    </row>
    <row r="100">
      <c r="A100" s="338">
        <v>92.0</v>
      </c>
      <c r="B100" s="338">
        <v>700092.0</v>
      </c>
      <c r="C100" s="512" t="s">
        <v>4150</v>
      </c>
      <c r="D100" s="499" t="s">
        <v>73</v>
      </c>
      <c r="E100" s="335">
        <v>20000.0</v>
      </c>
      <c r="F100" s="335">
        <v>20000.0</v>
      </c>
      <c r="G100" s="347">
        <f t="shared" si="4"/>
        <v>0</v>
      </c>
      <c r="H100" s="230" t="s">
        <v>4151</v>
      </c>
      <c r="I100" s="230" t="s">
        <v>7581</v>
      </c>
      <c r="J100" s="331" t="b">
        <v>1</v>
      </c>
      <c r="K100" s="331" t="b">
        <v>1</v>
      </c>
      <c r="L100" s="331" t="b">
        <v>1</v>
      </c>
      <c r="M100" s="331" t="b">
        <v>1</v>
      </c>
      <c r="N100" s="331" t="b">
        <v>0</v>
      </c>
      <c r="O100" s="331" t="b">
        <v>0</v>
      </c>
      <c r="P100" s="331" t="b">
        <v>0</v>
      </c>
      <c r="Q100" s="514" t="b">
        <v>0</v>
      </c>
      <c r="R100" s="331" t="b">
        <v>0</v>
      </c>
      <c r="S100" s="331" t="b">
        <v>0</v>
      </c>
      <c r="T100" s="331" t="b">
        <v>0</v>
      </c>
      <c r="U100" s="495" t="b">
        <v>0</v>
      </c>
      <c r="V100" s="495" t="b">
        <v>0</v>
      </c>
      <c r="W100" s="331" t="b">
        <v>0</v>
      </c>
      <c r="X100" s="331" t="b">
        <v>0</v>
      </c>
      <c r="Y100" s="331" t="b">
        <v>0</v>
      </c>
      <c r="Z100" s="331" t="b">
        <v>0</v>
      </c>
      <c r="AA100" s="331" t="b">
        <v>0</v>
      </c>
      <c r="AB100" s="331" t="b">
        <v>0</v>
      </c>
      <c r="AC100" s="331" t="b">
        <v>0</v>
      </c>
      <c r="AD100" s="331" t="b">
        <v>0</v>
      </c>
      <c r="AE100" s="331" t="b">
        <v>0</v>
      </c>
    </row>
    <row r="101">
      <c r="A101" s="338">
        <v>93.0</v>
      </c>
      <c r="B101" s="338">
        <v>700093.0</v>
      </c>
      <c r="C101" s="512" t="s">
        <v>5738</v>
      </c>
      <c r="D101" s="312" t="s">
        <v>4642</v>
      </c>
      <c r="E101" s="469">
        <v>39500.0</v>
      </c>
      <c r="F101" s="470">
        <v>35393.0</v>
      </c>
      <c r="G101" s="470">
        <f t="shared" si="4"/>
        <v>4107</v>
      </c>
      <c r="H101" s="228" t="s">
        <v>5737</v>
      </c>
      <c r="I101" s="228" t="s">
        <v>7592</v>
      </c>
      <c r="J101" s="432" t="b">
        <v>1</v>
      </c>
      <c r="K101" s="432" t="b">
        <v>1</v>
      </c>
      <c r="L101" s="432" t="b">
        <v>1</v>
      </c>
      <c r="M101" s="432" t="b">
        <v>1</v>
      </c>
      <c r="N101" s="432" t="b">
        <v>0</v>
      </c>
      <c r="O101" s="432" t="b">
        <v>0</v>
      </c>
      <c r="P101" s="432" t="b">
        <v>0</v>
      </c>
      <c r="Q101" s="513" t="b">
        <v>0</v>
      </c>
      <c r="R101" s="432" t="b">
        <v>0</v>
      </c>
      <c r="S101" s="432" t="b">
        <v>0</v>
      </c>
      <c r="T101" s="432" t="b">
        <v>0</v>
      </c>
      <c r="U101" s="492" t="b">
        <v>0</v>
      </c>
      <c r="V101" s="492" t="b">
        <v>0</v>
      </c>
      <c r="W101" s="432" t="b">
        <v>0</v>
      </c>
      <c r="X101" s="432" t="b">
        <v>0</v>
      </c>
      <c r="Y101" s="432" t="b">
        <v>0</v>
      </c>
      <c r="Z101" s="432" t="b">
        <v>0</v>
      </c>
      <c r="AA101" s="432" t="b">
        <v>0</v>
      </c>
      <c r="AB101" s="432" t="b">
        <v>0</v>
      </c>
      <c r="AC101" s="432" t="b">
        <v>0</v>
      </c>
      <c r="AD101" s="432" t="b">
        <v>0</v>
      </c>
      <c r="AE101" s="432" t="b">
        <v>0</v>
      </c>
    </row>
    <row r="102">
      <c r="A102" s="338">
        <v>94.0</v>
      </c>
      <c r="B102" s="338">
        <v>700094.0</v>
      </c>
      <c r="C102" s="512" t="s">
        <v>1956</v>
      </c>
      <c r="D102" s="472" t="s">
        <v>73</v>
      </c>
      <c r="E102" s="335">
        <v>23600.0</v>
      </c>
      <c r="F102" s="347">
        <v>23600.0</v>
      </c>
      <c r="G102" s="347">
        <f t="shared" si="4"/>
        <v>0</v>
      </c>
      <c r="H102" s="230" t="s">
        <v>1957</v>
      </c>
      <c r="I102" s="230" t="s">
        <v>7587</v>
      </c>
      <c r="J102" s="331" t="b">
        <v>1</v>
      </c>
      <c r="K102" s="331" t="b">
        <v>1</v>
      </c>
      <c r="L102" s="331" t="b">
        <v>1</v>
      </c>
      <c r="M102" s="331" t="b">
        <v>1</v>
      </c>
      <c r="N102" s="331" t="b">
        <v>1</v>
      </c>
      <c r="O102" s="331" t="b">
        <v>1</v>
      </c>
      <c r="P102" s="331" t="b">
        <v>1</v>
      </c>
      <c r="Q102" s="331" t="b">
        <v>1</v>
      </c>
      <c r="R102" s="331" t="b">
        <v>0</v>
      </c>
      <c r="S102" s="331" t="b">
        <v>0</v>
      </c>
      <c r="T102" s="474" t="s">
        <v>73</v>
      </c>
      <c r="U102" s="495" t="s">
        <v>73</v>
      </c>
      <c r="V102" s="495" t="s">
        <v>73</v>
      </c>
      <c r="W102" s="331" t="s">
        <v>73</v>
      </c>
      <c r="X102" s="331" t="s">
        <v>73</v>
      </c>
      <c r="Y102" s="331" t="s">
        <v>73</v>
      </c>
      <c r="Z102" s="331" t="s">
        <v>73</v>
      </c>
      <c r="AA102" s="331" t="s">
        <v>73</v>
      </c>
      <c r="AB102" s="331" t="s">
        <v>73</v>
      </c>
      <c r="AC102" s="331" t="s">
        <v>73</v>
      </c>
      <c r="AD102" s="331" t="s">
        <v>73</v>
      </c>
      <c r="AE102" s="331" t="s">
        <v>73</v>
      </c>
    </row>
    <row r="103">
      <c r="A103" s="338">
        <v>95.0</v>
      </c>
      <c r="B103" s="338">
        <v>700095.0</v>
      </c>
      <c r="C103" s="512" t="s">
        <v>3235</v>
      </c>
      <c r="D103" s="472" t="s">
        <v>73</v>
      </c>
      <c r="E103" s="469">
        <v>16896.0</v>
      </c>
      <c r="F103" s="487">
        <v>16896.0</v>
      </c>
      <c r="G103" s="470">
        <f t="shared" si="4"/>
        <v>0</v>
      </c>
      <c r="H103" s="228" t="s">
        <v>3236</v>
      </c>
      <c r="I103" s="228" t="s">
        <v>7582</v>
      </c>
      <c r="J103" s="516" t="b">
        <v>0</v>
      </c>
      <c r="K103" s="432" t="b">
        <v>1</v>
      </c>
      <c r="L103" s="432" t="b">
        <v>1</v>
      </c>
      <c r="M103" s="432" t="b">
        <v>1</v>
      </c>
      <c r="N103" s="432" t="b">
        <v>1</v>
      </c>
      <c r="O103" s="432" t="b">
        <v>0</v>
      </c>
      <c r="P103" s="432" t="b">
        <v>1</v>
      </c>
      <c r="Q103" s="432" t="b">
        <v>1</v>
      </c>
      <c r="R103" s="432" t="b">
        <v>1</v>
      </c>
      <c r="S103" s="432" t="b">
        <v>1</v>
      </c>
      <c r="T103" s="432" t="b">
        <v>1</v>
      </c>
      <c r="U103" s="492" t="b">
        <v>1</v>
      </c>
      <c r="V103" s="492" t="b">
        <v>0</v>
      </c>
      <c r="W103" s="432" t="b">
        <v>1</v>
      </c>
      <c r="X103" s="432" t="b">
        <v>1</v>
      </c>
      <c r="Y103" s="432" t="b">
        <v>1</v>
      </c>
      <c r="Z103" s="432" t="b">
        <v>1</v>
      </c>
      <c r="AA103" s="432" t="b">
        <v>0</v>
      </c>
      <c r="AB103" s="432" t="b">
        <v>1</v>
      </c>
      <c r="AC103" s="432" t="b">
        <v>0</v>
      </c>
      <c r="AD103" s="474" t="s">
        <v>73</v>
      </c>
      <c r="AE103" s="432" t="s">
        <v>73</v>
      </c>
    </row>
    <row r="104">
      <c r="A104" s="338">
        <v>96.0</v>
      </c>
      <c r="B104" s="338">
        <v>700096.0</v>
      </c>
      <c r="C104" s="512" t="s">
        <v>5379</v>
      </c>
      <c r="D104" s="312" t="s">
        <v>4642</v>
      </c>
      <c r="E104" s="335">
        <v>91740.0</v>
      </c>
      <c r="F104" s="347">
        <v>80273.0</v>
      </c>
      <c r="G104" s="347">
        <f t="shared" si="4"/>
        <v>11467</v>
      </c>
      <c r="H104" s="230" t="s">
        <v>5380</v>
      </c>
      <c r="I104" s="230" t="s">
        <v>7587</v>
      </c>
      <c r="J104" s="331" t="b">
        <v>1</v>
      </c>
      <c r="K104" s="331" t="b">
        <v>1</v>
      </c>
      <c r="L104" s="331" t="b">
        <v>0</v>
      </c>
      <c r="M104" s="331" t="b">
        <v>0</v>
      </c>
      <c r="N104" s="331" t="b">
        <v>0</v>
      </c>
      <c r="O104" s="331" t="b">
        <v>0</v>
      </c>
      <c r="P104" s="331" t="b">
        <v>0</v>
      </c>
      <c r="Q104" s="514" t="b">
        <v>0</v>
      </c>
      <c r="R104" s="331" t="b">
        <v>0</v>
      </c>
      <c r="S104" s="331" t="b">
        <v>0</v>
      </c>
      <c r="T104" s="331" t="b">
        <v>0</v>
      </c>
      <c r="U104" s="495" t="b">
        <v>0</v>
      </c>
      <c r="V104" s="495" t="b">
        <v>1</v>
      </c>
      <c r="W104" s="331" t="b">
        <v>1</v>
      </c>
      <c r="X104" s="331" t="b">
        <v>1</v>
      </c>
      <c r="Y104" s="331" t="b">
        <v>1</v>
      </c>
      <c r="Z104" s="331" t="b">
        <v>0</v>
      </c>
      <c r="AA104" s="331" t="b">
        <v>1</v>
      </c>
      <c r="AB104" s="331" t="b">
        <v>0</v>
      </c>
      <c r="AC104" s="331" t="b">
        <v>0</v>
      </c>
      <c r="AD104" s="331" t="b">
        <v>0</v>
      </c>
      <c r="AE104" s="331" t="b">
        <v>0</v>
      </c>
    </row>
    <row r="105">
      <c r="A105" s="338">
        <v>97.0</v>
      </c>
      <c r="B105" s="338">
        <v>700097.0</v>
      </c>
      <c r="C105" s="512" t="s">
        <v>3125</v>
      </c>
      <c r="D105" s="472" t="s">
        <v>73</v>
      </c>
      <c r="E105" s="469">
        <v>12000.0</v>
      </c>
      <c r="F105" s="469">
        <v>12000.0</v>
      </c>
      <c r="G105" s="470">
        <f t="shared" si="4"/>
        <v>0</v>
      </c>
      <c r="H105" s="228" t="s">
        <v>2924</v>
      </c>
      <c r="I105" s="228" t="s">
        <v>7583</v>
      </c>
      <c r="J105" s="432" t="b">
        <v>1</v>
      </c>
      <c r="K105" s="432" t="b">
        <v>1</v>
      </c>
      <c r="L105" s="432" t="b">
        <v>1</v>
      </c>
      <c r="M105" s="432" t="b">
        <v>1</v>
      </c>
      <c r="N105" s="432" t="b">
        <v>1</v>
      </c>
      <c r="O105" s="432" t="b">
        <v>1</v>
      </c>
      <c r="P105" s="432" t="b">
        <v>1</v>
      </c>
      <c r="Q105" s="432" t="b">
        <v>1</v>
      </c>
      <c r="R105" s="432" t="b">
        <v>1</v>
      </c>
      <c r="S105" s="432" t="b">
        <v>0</v>
      </c>
      <c r="T105" s="432" t="b">
        <v>1</v>
      </c>
      <c r="U105" s="492" t="b">
        <v>1</v>
      </c>
      <c r="V105" s="492" t="b">
        <v>0</v>
      </c>
      <c r="W105" s="432" t="b">
        <v>0</v>
      </c>
      <c r="X105" s="432" t="b">
        <v>0</v>
      </c>
      <c r="Y105" s="432" t="b">
        <v>0</v>
      </c>
      <c r="Z105" s="432" t="b">
        <v>0</v>
      </c>
      <c r="AA105" s="432" t="b">
        <v>0</v>
      </c>
      <c r="AB105" s="432" t="b">
        <v>0</v>
      </c>
      <c r="AC105" s="474" t="s">
        <v>73</v>
      </c>
      <c r="AD105" s="432" t="s">
        <v>73</v>
      </c>
      <c r="AE105" s="432" t="s">
        <v>73</v>
      </c>
    </row>
    <row r="106">
      <c r="A106" s="338">
        <v>98.0</v>
      </c>
      <c r="B106" s="338">
        <v>700098.0</v>
      </c>
      <c r="C106" s="512" t="s">
        <v>2743</v>
      </c>
      <c r="D106" s="472" t="s">
        <v>73</v>
      </c>
      <c r="E106" s="335">
        <v>25000.0</v>
      </c>
      <c r="F106" s="335">
        <v>25000.0</v>
      </c>
      <c r="G106" s="347">
        <f t="shared" si="4"/>
        <v>0</v>
      </c>
      <c r="H106" s="230" t="s">
        <v>2045</v>
      </c>
      <c r="I106" s="230" t="s">
        <v>7583</v>
      </c>
      <c r="J106" s="331" t="b">
        <v>1</v>
      </c>
      <c r="K106" s="331" t="b">
        <v>1</v>
      </c>
      <c r="L106" s="331" t="b">
        <v>1</v>
      </c>
      <c r="M106" s="331" t="b">
        <v>1</v>
      </c>
      <c r="N106" s="331" t="b">
        <v>0</v>
      </c>
      <c r="O106" s="331" t="b">
        <v>0</v>
      </c>
      <c r="P106" s="331" t="b">
        <v>1</v>
      </c>
      <c r="Q106" s="331" t="b">
        <v>1</v>
      </c>
      <c r="R106" s="331" t="b">
        <v>0</v>
      </c>
      <c r="S106" s="331" t="b">
        <v>1</v>
      </c>
      <c r="T106" s="331" t="b">
        <v>1</v>
      </c>
      <c r="U106" s="495" t="b">
        <v>1</v>
      </c>
      <c r="V106" s="495" t="b">
        <v>1</v>
      </c>
      <c r="W106" s="331" t="b">
        <v>1</v>
      </c>
      <c r="X106" s="331" t="b">
        <v>1</v>
      </c>
      <c r="Y106" s="331" t="b">
        <v>1</v>
      </c>
      <c r="Z106" s="331" t="s">
        <v>73</v>
      </c>
      <c r="AA106" s="331" t="s">
        <v>73</v>
      </c>
      <c r="AB106" s="331" t="s">
        <v>73</v>
      </c>
      <c r="AC106" s="331" t="s">
        <v>73</v>
      </c>
      <c r="AD106" s="331" t="s">
        <v>73</v>
      </c>
      <c r="AE106" s="331" t="s">
        <v>73</v>
      </c>
    </row>
    <row r="107">
      <c r="A107" s="338">
        <v>99.0</v>
      </c>
      <c r="B107" s="338">
        <v>700099.0</v>
      </c>
      <c r="C107" s="512" t="s">
        <v>4867</v>
      </c>
      <c r="D107" s="340" t="s">
        <v>73</v>
      </c>
      <c r="E107" s="469">
        <v>9940.0</v>
      </c>
      <c r="F107" s="469">
        <v>9940.0</v>
      </c>
      <c r="G107" s="470">
        <f t="shared" si="4"/>
        <v>0</v>
      </c>
      <c r="H107" s="228" t="s">
        <v>4864</v>
      </c>
      <c r="I107" s="228" t="s">
        <v>7583</v>
      </c>
      <c r="J107" s="432" t="b">
        <v>1</v>
      </c>
      <c r="K107" s="432" t="b">
        <v>1</v>
      </c>
      <c r="L107" s="432" t="b">
        <v>1</v>
      </c>
      <c r="M107" s="432" t="b">
        <v>0</v>
      </c>
      <c r="N107" s="432" t="b">
        <v>1</v>
      </c>
      <c r="O107" s="432" t="b">
        <v>1</v>
      </c>
      <c r="P107" s="432" t="b">
        <v>1</v>
      </c>
      <c r="Q107" s="432" t="b">
        <v>1</v>
      </c>
      <c r="R107" s="432" t="b">
        <v>1</v>
      </c>
      <c r="S107" s="432" t="b">
        <v>0</v>
      </c>
      <c r="T107" s="432" t="b">
        <v>1</v>
      </c>
      <c r="U107" s="492" t="b">
        <v>0</v>
      </c>
      <c r="V107" s="492" t="b">
        <v>0</v>
      </c>
      <c r="W107" s="432" t="b">
        <v>0</v>
      </c>
      <c r="X107" s="432" t="b">
        <v>0</v>
      </c>
      <c r="Y107" s="432" t="b">
        <v>0</v>
      </c>
      <c r="Z107" s="432" t="b">
        <v>0</v>
      </c>
      <c r="AA107" s="432" t="b">
        <v>0</v>
      </c>
      <c r="AB107" s="432" t="b">
        <v>0</v>
      </c>
      <c r="AC107" s="432" t="b">
        <v>0</v>
      </c>
      <c r="AD107" s="432" t="b">
        <v>1</v>
      </c>
      <c r="AE107" s="432" t="b">
        <v>1</v>
      </c>
    </row>
    <row r="108">
      <c r="A108" s="338">
        <v>100.0</v>
      </c>
      <c r="B108" s="338">
        <v>700100.0</v>
      </c>
      <c r="C108" s="512" t="s">
        <v>3440</v>
      </c>
      <c r="D108" s="340" t="s">
        <v>73</v>
      </c>
      <c r="E108" s="335">
        <v>24000.0</v>
      </c>
      <c r="F108" s="335">
        <v>24000.0</v>
      </c>
      <c r="G108" s="347">
        <f t="shared" si="4"/>
        <v>0</v>
      </c>
      <c r="H108" s="230" t="s">
        <v>2924</v>
      </c>
      <c r="I108" s="230" t="s">
        <v>7587</v>
      </c>
      <c r="J108" s="331" t="b">
        <v>1</v>
      </c>
      <c r="K108" s="331" t="b">
        <v>1</v>
      </c>
      <c r="L108" s="331" t="b">
        <v>1</v>
      </c>
      <c r="M108" s="331" t="b">
        <v>1</v>
      </c>
      <c r="N108" s="331" t="b">
        <v>1</v>
      </c>
      <c r="O108" s="331" t="b">
        <v>1</v>
      </c>
      <c r="P108" s="331" t="b">
        <v>1</v>
      </c>
      <c r="Q108" s="331" t="b">
        <v>1</v>
      </c>
      <c r="R108" s="331" t="b">
        <v>1</v>
      </c>
      <c r="S108" s="331" t="b">
        <v>0</v>
      </c>
      <c r="T108" s="331" t="b">
        <v>1</v>
      </c>
      <c r="U108" s="495" t="b">
        <v>1</v>
      </c>
      <c r="V108" s="495" t="b">
        <v>0</v>
      </c>
      <c r="W108" s="331" t="b">
        <v>0</v>
      </c>
      <c r="X108" s="331" t="b">
        <v>0</v>
      </c>
      <c r="Y108" s="331" t="b">
        <v>0</v>
      </c>
      <c r="Z108" s="331" t="b">
        <v>0</v>
      </c>
      <c r="AA108" s="331" t="b">
        <v>0</v>
      </c>
      <c r="AB108" s="331" t="b">
        <v>0</v>
      </c>
      <c r="AC108" s="331" t="b">
        <v>1</v>
      </c>
      <c r="AD108" s="331" t="b">
        <v>1</v>
      </c>
      <c r="AE108" s="331" t="b">
        <v>0</v>
      </c>
    </row>
    <row r="109">
      <c r="A109" s="141">
        <v>101.0</v>
      </c>
      <c r="B109" s="141">
        <v>700101.0</v>
      </c>
      <c r="C109" s="208" t="s">
        <v>547</v>
      </c>
      <c r="D109" s="340" t="s">
        <v>73</v>
      </c>
      <c r="E109" s="469">
        <v>9941.0</v>
      </c>
      <c r="F109" s="470">
        <v>9941.0</v>
      </c>
      <c r="G109" s="470">
        <f t="shared" si="4"/>
        <v>0</v>
      </c>
      <c r="H109" s="228" t="s">
        <v>150</v>
      </c>
      <c r="I109" s="228" t="s">
        <v>7580</v>
      </c>
      <c r="J109" s="432" t="b">
        <v>1</v>
      </c>
      <c r="K109" s="432" t="b">
        <v>1</v>
      </c>
      <c r="L109" s="432" t="b">
        <v>1</v>
      </c>
      <c r="M109" s="488" t="s">
        <v>73</v>
      </c>
      <c r="N109" s="488"/>
      <c r="O109" s="488"/>
      <c r="P109" s="488"/>
      <c r="Q109" s="488"/>
      <c r="R109" s="488"/>
      <c r="S109" s="488"/>
      <c r="T109" s="488"/>
      <c r="U109" s="492" t="s">
        <v>73</v>
      </c>
      <c r="V109" s="492" t="s">
        <v>73</v>
      </c>
      <c r="W109" s="432" t="s">
        <v>73</v>
      </c>
      <c r="X109" s="432" t="s">
        <v>73</v>
      </c>
      <c r="Y109" s="432" t="s">
        <v>73</v>
      </c>
      <c r="Z109" s="432" t="s">
        <v>73</v>
      </c>
      <c r="AA109" s="432" t="s">
        <v>73</v>
      </c>
      <c r="AB109" s="432" t="s">
        <v>73</v>
      </c>
      <c r="AC109" s="432" t="s">
        <v>73</v>
      </c>
      <c r="AD109" s="432" t="s">
        <v>73</v>
      </c>
      <c r="AE109" s="432" t="s">
        <v>73</v>
      </c>
    </row>
    <row r="110">
      <c r="A110" s="338">
        <v>102.0</v>
      </c>
      <c r="B110" s="338">
        <v>700102.0</v>
      </c>
      <c r="C110" s="512" t="s">
        <v>3168</v>
      </c>
      <c r="D110" s="340" t="s">
        <v>73</v>
      </c>
      <c r="E110" s="335">
        <v>5000.0</v>
      </c>
      <c r="F110" s="486">
        <v>5000.0</v>
      </c>
      <c r="G110" s="347">
        <f t="shared" si="4"/>
        <v>0</v>
      </c>
      <c r="H110" s="230" t="s">
        <v>557</v>
      </c>
      <c r="I110" s="230" t="s">
        <v>7583</v>
      </c>
      <c r="J110" s="331" t="b">
        <v>1</v>
      </c>
      <c r="K110" s="331" t="b">
        <v>1</v>
      </c>
      <c r="L110" s="331" t="b">
        <v>1</v>
      </c>
      <c r="M110" s="331" t="b">
        <v>1</v>
      </c>
      <c r="N110" s="331" t="b">
        <v>1</v>
      </c>
      <c r="O110" s="331" t="b">
        <v>0</v>
      </c>
      <c r="P110" s="331" t="b">
        <v>0</v>
      </c>
      <c r="Q110" s="514" t="b">
        <v>0</v>
      </c>
      <c r="R110" s="331" t="b">
        <v>0</v>
      </c>
      <c r="S110" s="331" t="b">
        <v>0</v>
      </c>
      <c r="T110" s="331" t="b">
        <v>0</v>
      </c>
      <c r="U110" s="495" t="b">
        <v>0</v>
      </c>
      <c r="V110" s="495" t="b">
        <v>0</v>
      </c>
      <c r="W110" s="331" t="b">
        <v>0</v>
      </c>
      <c r="X110" s="331" t="b">
        <v>0</v>
      </c>
      <c r="Y110" s="331" t="b">
        <v>0</v>
      </c>
      <c r="Z110" s="331" t="b">
        <v>0</v>
      </c>
      <c r="AA110" s="331" t="b">
        <v>0</v>
      </c>
      <c r="AB110" s="331" t="b">
        <v>0</v>
      </c>
      <c r="AC110" s="331" t="b">
        <v>0</v>
      </c>
      <c r="AD110" s="488" t="s">
        <v>73</v>
      </c>
      <c r="AE110" s="331" t="s">
        <v>73</v>
      </c>
    </row>
    <row r="111">
      <c r="A111" s="141">
        <v>103.0</v>
      </c>
      <c r="B111" s="141">
        <v>700103.0</v>
      </c>
      <c r="C111" s="208" t="s">
        <v>910</v>
      </c>
      <c r="D111" s="340" t="s">
        <v>73</v>
      </c>
      <c r="E111" s="469">
        <v>12000.0</v>
      </c>
      <c r="F111" s="470">
        <v>12000.0</v>
      </c>
      <c r="G111" s="470">
        <f t="shared" si="4"/>
        <v>0</v>
      </c>
      <c r="H111" s="228" t="s">
        <v>381</v>
      </c>
      <c r="I111" s="228" t="s">
        <v>7580</v>
      </c>
      <c r="J111" s="432" t="b">
        <v>1</v>
      </c>
      <c r="K111" s="432" t="b">
        <v>1</v>
      </c>
      <c r="L111" s="432" t="b">
        <v>0</v>
      </c>
      <c r="M111" s="432" t="b">
        <v>0</v>
      </c>
      <c r="N111" s="488" t="s">
        <v>73</v>
      </c>
      <c r="O111" s="488"/>
      <c r="P111" s="488"/>
      <c r="Q111" s="488"/>
      <c r="R111" s="488"/>
      <c r="S111" s="488"/>
      <c r="T111" s="488"/>
      <c r="U111" s="492" t="s">
        <v>73</v>
      </c>
      <c r="V111" s="492" t="s">
        <v>73</v>
      </c>
      <c r="W111" s="432" t="s">
        <v>73</v>
      </c>
      <c r="X111" s="432" t="s">
        <v>73</v>
      </c>
      <c r="Y111" s="432" t="s">
        <v>73</v>
      </c>
      <c r="Z111" s="432" t="s">
        <v>73</v>
      </c>
      <c r="AA111" s="432" t="s">
        <v>73</v>
      </c>
      <c r="AB111" s="432" t="s">
        <v>73</v>
      </c>
      <c r="AC111" s="432" t="s">
        <v>73</v>
      </c>
      <c r="AD111" s="432" t="s">
        <v>73</v>
      </c>
      <c r="AE111" s="432" t="s">
        <v>73</v>
      </c>
    </row>
    <row r="112">
      <c r="A112" s="141">
        <v>104.0</v>
      </c>
      <c r="B112" s="141">
        <v>700104.0</v>
      </c>
      <c r="C112" s="208" t="s">
        <v>616</v>
      </c>
      <c r="D112" s="340" t="s">
        <v>73</v>
      </c>
      <c r="E112" s="335">
        <v>3000.0</v>
      </c>
      <c r="F112" s="347">
        <v>3000.0</v>
      </c>
      <c r="G112" s="347">
        <f t="shared" si="4"/>
        <v>0</v>
      </c>
      <c r="H112" s="230" t="s">
        <v>381</v>
      </c>
      <c r="I112" s="230" t="s">
        <v>7591</v>
      </c>
      <c r="J112" s="331" t="b">
        <v>1</v>
      </c>
      <c r="K112" s="331" t="b">
        <v>1</v>
      </c>
      <c r="L112" s="331" t="b">
        <v>0</v>
      </c>
      <c r="M112" s="488" t="s">
        <v>73</v>
      </c>
      <c r="N112" s="488"/>
      <c r="O112" s="488"/>
      <c r="P112" s="488"/>
      <c r="Q112" s="488"/>
      <c r="R112" s="488"/>
      <c r="S112" s="488"/>
      <c r="T112" s="488"/>
      <c r="U112" s="495" t="s">
        <v>73</v>
      </c>
      <c r="V112" s="495" t="s">
        <v>73</v>
      </c>
      <c r="W112" s="331" t="s">
        <v>73</v>
      </c>
      <c r="X112" s="331" t="s">
        <v>73</v>
      </c>
      <c r="Y112" s="331" t="s">
        <v>73</v>
      </c>
      <c r="Z112" s="331" t="s">
        <v>73</v>
      </c>
      <c r="AA112" s="331" t="s">
        <v>73</v>
      </c>
      <c r="AB112" s="331" t="s">
        <v>73</v>
      </c>
      <c r="AC112" s="331" t="s">
        <v>73</v>
      </c>
      <c r="AD112" s="331" t="s">
        <v>73</v>
      </c>
      <c r="AE112" s="331" t="s">
        <v>73</v>
      </c>
    </row>
    <row r="113">
      <c r="A113" s="141">
        <v>105.0</v>
      </c>
      <c r="B113" s="524">
        <v>700105.0</v>
      </c>
      <c r="C113" s="208" t="s">
        <v>1057</v>
      </c>
      <c r="D113" s="340" t="s">
        <v>73</v>
      </c>
      <c r="E113" s="469">
        <v>15000.0</v>
      </c>
      <c r="F113" s="470">
        <v>15000.0</v>
      </c>
      <c r="G113" s="470">
        <f t="shared" si="4"/>
        <v>0</v>
      </c>
      <c r="H113" s="228" t="s">
        <v>381</v>
      </c>
      <c r="I113" s="228" t="s">
        <v>7590</v>
      </c>
      <c r="J113" s="432" t="b">
        <v>1</v>
      </c>
      <c r="K113" s="432" t="b">
        <v>1</v>
      </c>
      <c r="L113" s="432" t="b">
        <v>0</v>
      </c>
      <c r="M113" s="432" t="b">
        <v>0</v>
      </c>
      <c r="N113" s="432" t="b">
        <v>0</v>
      </c>
      <c r="O113" s="488" t="s">
        <v>73</v>
      </c>
      <c r="P113" s="488"/>
      <c r="Q113" s="488"/>
      <c r="R113" s="488"/>
      <c r="S113" s="488"/>
      <c r="T113" s="488"/>
      <c r="U113" s="492" t="s">
        <v>73</v>
      </c>
      <c r="V113" s="492" t="s">
        <v>73</v>
      </c>
      <c r="W113" s="432" t="s">
        <v>73</v>
      </c>
      <c r="X113" s="432" t="s">
        <v>73</v>
      </c>
      <c r="Y113" s="432" t="s">
        <v>73</v>
      </c>
      <c r="Z113" s="432" t="s">
        <v>73</v>
      </c>
      <c r="AA113" s="432" t="s">
        <v>73</v>
      </c>
      <c r="AB113" s="432" t="s">
        <v>73</v>
      </c>
      <c r="AC113" s="432" t="s">
        <v>73</v>
      </c>
      <c r="AD113" s="432" t="s">
        <v>73</v>
      </c>
      <c r="AE113" s="432" t="s">
        <v>73</v>
      </c>
    </row>
    <row r="114">
      <c r="A114" s="141">
        <v>106.0</v>
      </c>
      <c r="B114" s="141">
        <v>700106.0</v>
      </c>
      <c r="C114" s="208" t="s">
        <v>659</v>
      </c>
      <c r="D114" s="340" t="s">
        <v>73</v>
      </c>
      <c r="E114" s="335">
        <v>34250.0</v>
      </c>
      <c r="F114" s="347">
        <v>34250.0</v>
      </c>
      <c r="G114" s="347">
        <f t="shared" si="4"/>
        <v>0</v>
      </c>
      <c r="H114" s="230" t="s">
        <v>509</v>
      </c>
      <c r="I114" s="230" t="s">
        <v>1716</v>
      </c>
      <c r="J114" s="331" t="b">
        <v>1</v>
      </c>
      <c r="K114" s="331" t="b">
        <v>1</v>
      </c>
      <c r="L114" s="331" t="b">
        <v>1</v>
      </c>
      <c r="M114" s="488" t="s">
        <v>73</v>
      </c>
      <c r="N114" s="488"/>
      <c r="O114" s="488"/>
      <c r="P114" s="488"/>
      <c r="Q114" s="488"/>
      <c r="R114" s="488"/>
      <c r="S114" s="488"/>
      <c r="T114" s="488"/>
      <c r="U114" s="495" t="s">
        <v>73</v>
      </c>
      <c r="V114" s="495" t="s">
        <v>73</v>
      </c>
      <c r="W114" s="331" t="s">
        <v>73</v>
      </c>
      <c r="X114" s="331" t="s">
        <v>73</v>
      </c>
      <c r="Y114" s="331" t="s">
        <v>73</v>
      </c>
      <c r="Z114" s="331" t="s">
        <v>73</v>
      </c>
      <c r="AA114" s="331" t="s">
        <v>73</v>
      </c>
      <c r="AB114" s="331" t="s">
        <v>73</v>
      </c>
      <c r="AC114" s="331" t="s">
        <v>73</v>
      </c>
      <c r="AD114" s="331" t="s">
        <v>73</v>
      </c>
      <c r="AE114" s="331" t="s">
        <v>73</v>
      </c>
    </row>
    <row r="115">
      <c r="A115" s="141">
        <v>107.0</v>
      </c>
      <c r="B115" s="141">
        <v>700107.0</v>
      </c>
      <c r="C115" s="208" t="s">
        <v>522</v>
      </c>
      <c r="D115" s="340" t="s">
        <v>73</v>
      </c>
      <c r="E115" s="469">
        <v>5000.0</v>
      </c>
      <c r="F115" s="470">
        <v>5000.0</v>
      </c>
      <c r="G115" s="470">
        <f t="shared" si="4"/>
        <v>0</v>
      </c>
      <c r="H115" s="228" t="s">
        <v>523</v>
      </c>
      <c r="I115" s="228" t="s">
        <v>7579</v>
      </c>
      <c r="J115" s="432" t="b">
        <v>1</v>
      </c>
      <c r="K115" s="432" t="b">
        <v>1</v>
      </c>
      <c r="L115" s="488" t="s">
        <v>73</v>
      </c>
      <c r="M115" s="488"/>
      <c r="N115" s="488"/>
      <c r="O115" s="488"/>
      <c r="P115" s="488"/>
      <c r="Q115" s="488"/>
      <c r="R115" s="488"/>
      <c r="S115" s="488"/>
      <c r="T115" s="488"/>
      <c r="U115" s="492" t="s">
        <v>73</v>
      </c>
      <c r="V115" s="492" t="s">
        <v>73</v>
      </c>
      <c r="W115" s="432" t="s">
        <v>73</v>
      </c>
      <c r="X115" s="432" t="s">
        <v>73</v>
      </c>
      <c r="Y115" s="432" t="s">
        <v>73</v>
      </c>
      <c r="Z115" s="432" t="s">
        <v>73</v>
      </c>
      <c r="AA115" s="432" t="s">
        <v>73</v>
      </c>
      <c r="AB115" s="432" t="s">
        <v>73</v>
      </c>
      <c r="AC115" s="432" t="s">
        <v>73</v>
      </c>
      <c r="AD115" s="432" t="s">
        <v>73</v>
      </c>
      <c r="AE115" s="432" t="s">
        <v>73</v>
      </c>
    </row>
    <row r="116">
      <c r="A116" s="338">
        <v>108.0</v>
      </c>
      <c r="B116" s="338">
        <v>700108.0</v>
      </c>
      <c r="C116" s="512" t="s">
        <v>3110</v>
      </c>
      <c r="D116" s="340" t="s">
        <v>73</v>
      </c>
      <c r="E116" s="335">
        <v>4350.0</v>
      </c>
      <c r="F116" s="335">
        <v>4350.0</v>
      </c>
      <c r="G116" s="347">
        <f t="shared" si="4"/>
        <v>0</v>
      </c>
      <c r="H116" s="230" t="s">
        <v>167</v>
      </c>
      <c r="I116" s="230" t="s">
        <v>7589</v>
      </c>
      <c r="J116" s="418" t="b">
        <v>0</v>
      </c>
      <c r="K116" s="331" t="b">
        <v>1</v>
      </c>
      <c r="L116" s="331" t="b">
        <v>1</v>
      </c>
      <c r="M116" s="418" t="b">
        <v>0</v>
      </c>
      <c r="N116" s="418" t="b">
        <v>0</v>
      </c>
      <c r="O116" s="331" t="b">
        <v>0</v>
      </c>
      <c r="P116" s="331" t="b">
        <v>0</v>
      </c>
      <c r="Q116" s="514" t="b">
        <v>0</v>
      </c>
      <c r="R116" s="331" t="b">
        <v>0</v>
      </c>
      <c r="S116" s="331" t="b">
        <v>0</v>
      </c>
      <c r="T116" s="331" t="b">
        <v>0</v>
      </c>
      <c r="U116" s="495" t="b">
        <v>1</v>
      </c>
      <c r="V116" s="495" t="b">
        <v>0</v>
      </c>
      <c r="W116" s="331" t="b">
        <v>0</v>
      </c>
      <c r="X116" s="331" t="b">
        <v>0</v>
      </c>
      <c r="Y116" s="331" t="b">
        <v>1</v>
      </c>
      <c r="Z116" s="331" t="b">
        <v>1</v>
      </c>
      <c r="AA116" s="331" t="b">
        <v>0</v>
      </c>
      <c r="AB116" s="331" t="b">
        <v>0</v>
      </c>
      <c r="AC116" s="331" t="b">
        <v>1</v>
      </c>
      <c r="AD116" s="331" t="s">
        <v>73</v>
      </c>
      <c r="AE116" s="331" t="s">
        <v>73</v>
      </c>
    </row>
    <row r="117">
      <c r="A117" s="141">
        <v>109.0</v>
      </c>
      <c r="B117" s="141">
        <v>700109.0</v>
      </c>
      <c r="C117" s="208" t="s">
        <v>2747</v>
      </c>
      <c r="D117" s="525" t="s">
        <v>73</v>
      </c>
      <c r="E117" s="469">
        <v>8000.0</v>
      </c>
      <c r="F117" s="470">
        <v>8000.0</v>
      </c>
      <c r="G117" s="470">
        <f t="shared" si="4"/>
        <v>0</v>
      </c>
      <c r="H117" s="228" t="s">
        <v>2748</v>
      </c>
      <c r="I117" s="228" t="s">
        <v>7575</v>
      </c>
      <c r="J117" s="516" t="b">
        <v>0</v>
      </c>
      <c r="K117" s="516" t="b">
        <v>0</v>
      </c>
      <c r="L117" s="432" t="b">
        <v>1</v>
      </c>
      <c r="M117" s="432" t="b">
        <v>1</v>
      </c>
      <c r="N117" s="432" t="b">
        <v>0</v>
      </c>
      <c r="O117" s="432" t="b">
        <v>0</v>
      </c>
      <c r="P117" s="432" t="b">
        <v>0</v>
      </c>
      <c r="Q117" s="513" t="b">
        <v>0</v>
      </c>
      <c r="R117" s="432" t="b">
        <v>0</v>
      </c>
      <c r="S117" s="432" t="b">
        <v>0</v>
      </c>
      <c r="T117" s="432" t="b">
        <v>0</v>
      </c>
      <c r="U117" s="492" t="b">
        <v>0</v>
      </c>
      <c r="V117" s="492" t="b">
        <v>0</v>
      </c>
      <c r="W117" s="432" t="b">
        <v>0</v>
      </c>
      <c r="X117" s="432" t="b">
        <v>0</v>
      </c>
      <c r="Y117" s="432" t="b">
        <v>1</v>
      </c>
      <c r="Z117" s="432" t="s">
        <v>73</v>
      </c>
      <c r="AA117" s="432" t="s">
        <v>73</v>
      </c>
      <c r="AB117" s="432" t="s">
        <v>73</v>
      </c>
      <c r="AC117" s="432" t="s">
        <v>73</v>
      </c>
      <c r="AD117" s="432" t="s">
        <v>73</v>
      </c>
      <c r="AE117" s="432" t="s">
        <v>73</v>
      </c>
    </row>
    <row r="118">
      <c r="A118" s="338">
        <v>110.0</v>
      </c>
      <c r="B118" s="338">
        <v>700110.0</v>
      </c>
      <c r="C118" s="512" t="s">
        <v>5624</v>
      </c>
      <c r="D118" s="312" t="s">
        <v>4642</v>
      </c>
      <c r="E118" s="335">
        <v>2987.0</v>
      </c>
      <c r="F118" s="347">
        <v>1991.0</v>
      </c>
      <c r="G118" s="347">
        <f t="shared" si="4"/>
        <v>996</v>
      </c>
      <c r="H118" s="230" t="s">
        <v>5625</v>
      </c>
      <c r="I118" s="230" t="s">
        <v>7574</v>
      </c>
      <c r="J118" s="418" t="b">
        <v>0</v>
      </c>
      <c r="K118" s="331" t="b">
        <v>1</v>
      </c>
      <c r="L118" s="418" t="b">
        <v>0</v>
      </c>
      <c r="M118" s="331" t="b">
        <v>1</v>
      </c>
      <c r="N118" s="331" t="b">
        <v>1</v>
      </c>
      <c r="O118" s="331" t="b">
        <v>0</v>
      </c>
      <c r="P118" s="331" t="b">
        <v>0</v>
      </c>
      <c r="Q118" s="514" t="b">
        <v>0</v>
      </c>
      <c r="R118" s="331" t="b">
        <v>0</v>
      </c>
      <c r="S118" s="331" t="b">
        <v>0</v>
      </c>
      <c r="T118" s="331" t="b">
        <v>0</v>
      </c>
      <c r="U118" s="495" t="b">
        <v>0</v>
      </c>
      <c r="V118" s="495" t="b">
        <v>0</v>
      </c>
      <c r="W118" s="331" t="b">
        <v>0</v>
      </c>
      <c r="X118" s="331" t="b">
        <v>0</v>
      </c>
      <c r="Y118" s="331" t="b">
        <v>0</v>
      </c>
      <c r="Z118" s="331" t="b">
        <v>0</v>
      </c>
      <c r="AA118" s="331" t="b">
        <v>0</v>
      </c>
      <c r="AB118" s="331" t="b">
        <v>0</v>
      </c>
      <c r="AC118" s="331" t="b">
        <v>0</v>
      </c>
      <c r="AD118" s="331" t="b">
        <v>0</v>
      </c>
      <c r="AE118" s="331" t="b">
        <v>0</v>
      </c>
    </row>
    <row r="119">
      <c r="A119" s="338">
        <v>111.0</v>
      </c>
      <c r="B119" s="338">
        <v>700111.0</v>
      </c>
      <c r="C119" s="512" t="s">
        <v>3017</v>
      </c>
      <c r="D119" s="340" t="s">
        <v>73</v>
      </c>
      <c r="E119" s="469">
        <v>25000.0</v>
      </c>
      <c r="F119" s="469">
        <v>25000.0</v>
      </c>
      <c r="G119" s="470">
        <f t="shared" si="4"/>
        <v>0</v>
      </c>
      <c r="H119" s="228" t="s">
        <v>2045</v>
      </c>
      <c r="I119" s="228" t="s">
        <v>7585</v>
      </c>
      <c r="J119" s="432" t="b">
        <v>1</v>
      </c>
      <c r="K119" s="432" t="b">
        <v>1</v>
      </c>
      <c r="L119" s="432" t="b">
        <v>1</v>
      </c>
      <c r="M119" s="432" t="b">
        <v>1</v>
      </c>
      <c r="N119" s="432" t="b">
        <v>0</v>
      </c>
      <c r="O119" s="432" t="b">
        <v>0</v>
      </c>
      <c r="P119" s="432" t="b">
        <v>1</v>
      </c>
      <c r="Q119" s="432" t="b">
        <v>1</v>
      </c>
      <c r="R119" s="432" t="b">
        <v>0</v>
      </c>
      <c r="S119" s="432" t="b">
        <v>1</v>
      </c>
      <c r="T119" s="432" t="b">
        <v>0</v>
      </c>
      <c r="U119" s="492" t="b">
        <v>0</v>
      </c>
      <c r="V119" s="492" t="b">
        <v>1</v>
      </c>
      <c r="W119" s="432" t="b">
        <v>1</v>
      </c>
      <c r="X119" s="432" t="b">
        <v>1</v>
      </c>
      <c r="Y119" s="432" t="b">
        <v>1</v>
      </c>
      <c r="Z119" s="432" t="b">
        <v>1</v>
      </c>
      <c r="AA119" s="432" t="b">
        <v>1</v>
      </c>
      <c r="AB119" s="432" t="b">
        <v>1</v>
      </c>
      <c r="AC119" s="432" t="s">
        <v>73</v>
      </c>
      <c r="AD119" s="432" t="s">
        <v>73</v>
      </c>
      <c r="AE119" s="432" t="s">
        <v>73</v>
      </c>
    </row>
    <row r="120">
      <c r="A120" s="128">
        <v>112.0</v>
      </c>
      <c r="B120" s="128">
        <v>700112.0</v>
      </c>
      <c r="C120" s="241" t="s">
        <v>2402</v>
      </c>
      <c r="D120" s="472" t="s">
        <v>73</v>
      </c>
      <c r="E120" s="335">
        <v>25000.0</v>
      </c>
      <c r="F120" s="347">
        <v>25000.0</v>
      </c>
      <c r="G120" s="347">
        <f t="shared" si="4"/>
        <v>0</v>
      </c>
      <c r="H120" s="230" t="s">
        <v>2045</v>
      </c>
      <c r="I120" s="230" t="s">
        <v>7574</v>
      </c>
      <c r="J120" s="331" t="b">
        <v>1</v>
      </c>
      <c r="K120" s="331" t="b">
        <v>1</v>
      </c>
      <c r="L120" s="331" t="b">
        <v>1</v>
      </c>
      <c r="M120" s="331" t="b">
        <v>1</v>
      </c>
      <c r="N120" s="331" t="b">
        <v>0</v>
      </c>
      <c r="O120" s="331" t="b">
        <v>0</v>
      </c>
      <c r="P120" s="331" t="b">
        <v>1</v>
      </c>
      <c r="Q120" s="331" t="b">
        <v>1</v>
      </c>
      <c r="R120" s="331" t="b">
        <v>0</v>
      </c>
      <c r="S120" s="331" t="b">
        <v>1</v>
      </c>
      <c r="T120" s="331" t="b">
        <v>1</v>
      </c>
      <c r="U120" s="495" t="b">
        <v>1</v>
      </c>
      <c r="V120" s="495" t="b">
        <v>1</v>
      </c>
      <c r="W120" s="331" t="b">
        <v>0</v>
      </c>
      <c r="X120" s="331" t="s">
        <v>73</v>
      </c>
      <c r="Y120" s="331" t="s">
        <v>73</v>
      </c>
      <c r="Z120" s="331" t="s">
        <v>73</v>
      </c>
      <c r="AA120" s="331" t="s">
        <v>73</v>
      </c>
      <c r="AB120" s="331" t="s">
        <v>73</v>
      </c>
      <c r="AC120" s="331" t="s">
        <v>73</v>
      </c>
      <c r="AD120" s="331" t="s">
        <v>73</v>
      </c>
      <c r="AE120" s="331" t="s">
        <v>73</v>
      </c>
    </row>
    <row r="121">
      <c r="A121" s="128">
        <v>113.0</v>
      </c>
      <c r="B121" s="128">
        <v>700113.0</v>
      </c>
      <c r="C121" s="241" t="s">
        <v>2863</v>
      </c>
      <c r="D121" s="472" t="s">
        <v>73</v>
      </c>
      <c r="E121" s="469">
        <v>7500.0</v>
      </c>
      <c r="F121" s="469">
        <v>7500.0</v>
      </c>
      <c r="G121" s="470">
        <f t="shared" si="4"/>
        <v>0</v>
      </c>
      <c r="H121" s="228" t="s">
        <v>2045</v>
      </c>
      <c r="I121" s="228" t="s">
        <v>7596</v>
      </c>
      <c r="J121" s="432" t="b">
        <v>1</v>
      </c>
      <c r="K121" s="432" t="b">
        <v>1</v>
      </c>
      <c r="L121" s="432" t="b">
        <v>1</v>
      </c>
      <c r="M121" s="432" t="b">
        <v>1</v>
      </c>
      <c r="N121" s="432" t="b">
        <v>0</v>
      </c>
      <c r="O121" s="432" t="b">
        <v>0</v>
      </c>
      <c r="P121" s="432" t="b">
        <v>1</v>
      </c>
      <c r="Q121" s="432" t="b">
        <v>1</v>
      </c>
      <c r="R121" s="432" t="b">
        <v>0</v>
      </c>
      <c r="S121" s="432" t="b">
        <v>1</v>
      </c>
      <c r="T121" s="432" t="b">
        <v>0</v>
      </c>
      <c r="U121" s="492" t="b">
        <v>0</v>
      </c>
      <c r="V121" s="492" t="b">
        <v>1</v>
      </c>
      <c r="W121" s="432" t="b">
        <v>1</v>
      </c>
      <c r="X121" s="432" t="b">
        <v>1</v>
      </c>
      <c r="Y121" s="432" t="b">
        <v>1</v>
      </c>
      <c r="Z121" s="432" t="b">
        <v>0</v>
      </c>
      <c r="AA121" s="432" t="s">
        <v>73</v>
      </c>
      <c r="AB121" s="432" t="s">
        <v>73</v>
      </c>
      <c r="AC121" s="432" t="s">
        <v>73</v>
      </c>
      <c r="AD121" s="432" t="s">
        <v>73</v>
      </c>
      <c r="AE121" s="432" t="s">
        <v>73</v>
      </c>
    </row>
    <row r="122">
      <c r="A122" s="141">
        <v>114.0</v>
      </c>
      <c r="B122" s="141">
        <v>700114.0</v>
      </c>
      <c r="C122" s="208" t="s">
        <v>757</v>
      </c>
      <c r="D122" s="340" t="s">
        <v>73</v>
      </c>
      <c r="E122" s="335">
        <v>80000.0</v>
      </c>
      <c r="F122" s="347">
        <v>80000.0</v>
      </c>
      <c r="G122" s="347">
        <f t="shared" si="4"/>
        <v>0</v>
      </c>
      <c r="H122" s="230" t="s">
        <v>758</v>
      </c>
      <c r="I122" s="230" t="s">
        <v>7586</v>
      </c>
      <c r="J122" s="418" t="b">
        <v>0</v>
      </c>
      <c r="K122" s="331" t="b">
        <v>1</v>
      </c>
      <c r="L122" s="331" t="b">
        <v>1</v>
      </c>
      <c r="M122" s="331" t="b">
        <v>1</v>
      </c>
      <c r="N122" s="488" t="s">
        <v>73</v>
      </c>
      <c r="O122" s="488"/>
      <c r="P122" s="488"/>
      <c r="Q122" s="488"/>
      <c r="R122" s="488"/>
      <c r="S122" s="488"/>
      <c r="T122" s="488"/>
      <c r="U122" s="495" t="s">
        <v>73</v>
      </c>
      <c r="V122" s="495" t="s">
        <v>73</v>
      </c>
      <c r="W122" s="331" t="s">
        <v>73</v>
      </c>
      <c r="X122" s="331" t="s">
        <v>73</v>
      </c>
      <c r="Y122" s="331" t="s">
        <v>73</v>
      </c>
      <c r="Z122" s="331" t="s">
        <v>73</v>
      </c>
      <c r="AA122" s="331" t="s">
        <v>73</v>
      </c>
      <c r="AB122" s="331" t="s">
        <v>73</v>
      </c>
      <c r="AC122" s="331" t="s">
        <v>73</v>
      </c>
      <c r="AD122" s="331" t="s">
        <v>73</v>
      </c>
      <c r="AE122" s="331" t="s">
        <v>73</v>
      </c>
    </row>
    <row r="123">
      <c r="A123" s="141">
        <v>115.0</v>
      </c>
      <c r="B123" s="141">
        <v>700115.0</v>
      </c>
      <c r="C123" s="208" t="s">
        <v>776</v>
      </c>
      <c r="D123" s="340" t="s">
        <v>73</v>
      </c>
      <c r="E123" s="469">
        <v>20000.0</v>
      </c>
      <c r="F123" s="470">
        <v>20000.0</v>
      </c>
      <c r="G123" s="470">
        <f t="shared" si="4"/>
        <v>0</v>
      </c>
      <c r="H123" s="228" t="s">
        <v>503</v>
      </c>
      <c r="I123" s="228" t="s">
        <v>7592</v>
      </c>
      <c r="J123" s="432" t="b">
        <v>1</v>
      </c>
      <c r="K123" s="432" t="b">
        <v>1</v>
      </c>
      <c r="L123" s="432" t="b">
        <v>1</v>
      </c>
      <c r="M123" s="488" t="s">
        <v>73</v>
      </c>
      <c r="N123" s="488"/>
      <c r="O123" s="488"/>
      <c r="P123" s="488"/>
      <c r="Q123" s="488"/>
      <c r="R123" s="488"/>
      <c r="S123" s="488"/>
      <c r="T123" s="488"/>
      <c r="U123" s="492" t="s">
        <v>73</v>
      </c>
      <c r="V123" s="492" t="s">
        <v>73</v>
      </c>
      <c r="W123" s="432" t="s">
        <v>73</v>
      </c>
      <c r="X123" s="432" t="s">
        <v>73</v>
      </c>
      <c r="Y123" s="432" t="s">
        <v>73</v>
      </c>
      <c r="Z123" s="432" t="s">
        <v>73</v>
      </c>
      <c r="AA123" s="432" t="s">
        <v>73</v>
      </c>
      <c r="AB123" s="432" t="s">
        <v>73</v>
      </c>
      <c r="AC123" s="432" t="s">
        <v>73</v>
      </c>
      <c r="AD123" s="432" t="s">
        <v>73</v>
      </c>
      <c r="AE123" s="432" t="s">
        <v>73</v>
      </c>
    </row>
    <row r="124">
      <c r="A124" s="338">
        <v>116.0</v>
      </c>
      <c r="B124" s="338">
        <v>700116.0</v>
      </c>
      <c r="C124" s="512" t="s">
        <v>7597</v>
      </c>
      <c r="D124" s="312" t="s">
        <v>4642</v>
      </c>
      <c r="E124" s="335">
        <v>28500.0</v>
      </c>
      <c r="F124" s="347">
        <v>0.0</v>
      </c>
      <c r="G124" s="347">
        <f t="shared" si="4"/>
        <v>28500</v>
      </c>
      <c r="H124" s="230" t="s">
        <v>3261</v>
      </c>
      <c r="I124" s="230" t="s">
        <v>7592</v>
      </c>
      <c r="J124" s="418" t="b">
        <v>0</v>
      </c>
      <c r="K124" s="418" t="b">
        <v>0</v>
      </c>
      <c r="L124" s="418" t="b">
        <v>0</v>
      </c>
      <c r="M124" s="418" t="b">
        <v>0</v>
      </c>
      <c r="N124" s="418" t="b">
        <v>0</v>
      </c>
      <c r="O124" s="331" t="b">
        <v>0</v>
      </c>
      <c r="P124" s="331" t="b">
        <v>0</v>
      </c>
      <c r="Q124" s="514" t="b">
        <v>0</v>
      </c>
      <c r="R124" s="331" t="b">
        <v>0</v>
      </c>
      <c r="S124" s="331" t="b">
        <v>0</v>
      </c>
      <c r="T124" s="331" t="b">
        <v>0</v>
      </c>
      <c r="U124" s="495" t="b">
        <v>0</v>
      </c>
      <c r="V124" s="495" t="b">
        <v>0</v>
      </c>
      <c r="W124" s="331" t="b">
        <v>0</v>
      </c>
      <c r="X124" s="331" t="b">
        <v>0</v>
      </c>
      <c r="Y124" s="331" t="b">
        <v>0</v>
      </c>
      <c r="Z124" s="331" t="b">
        <v>0</v>
      </c>
      <c r="AA124" s="331" t="b">
        <v>0</v>
      </c>
      <c r="AB124" s="331" t="b">
        <v>0</v>
      </c>
      <c r="AC124" s="331" t="b">
        <v>0</v>
      </c>
      <c r="AD124" s="331" t="b">
        <v>0</v>
      </c>
      <c r="AE124" s="331" t="b">
        <v>0</v>
      </c>
    </row>
    <row r="125">
      <c r="A125" s="338">
        <v>117.0</v>
      </c>
      <c r="B125" s="338">
        <v>700117.0</v>
      </c>
      <c r="C125" s="512" t="s">
        <v>1387</v>
      </c>
      <c r="D125" s="340" t="s">
        <v>73</v>
      </c>
      <c r="E125" s="469">
        <v>17000.0</v>
      </c>
      <c r="F125" s="469">
        <v>17000.0</v>
      </c>
      <c r="G125" s="470">
        <f t="shared" si="4"/>
        <v>0</v>
      </c>
      <c r="H125" s="228" t="s">
        <v>1382</v>
      </c>
      <c r="I125" s="228" t="s">
        <v>7583</v>
      </c>
      <c r="J125" s="432" t="b">
        <v>1</v>
      </c>
      <c r="K125" s="432" t="b">
        <v>1</v>
      </c>
      <c r="L125" s="432" t="b">
        <v>1</v>
      </c>
      <c r="M125" s="432" t="b">
        <v>1</v>
      </c>
      <c r="N125" s="432" t="b">
        <v>1</v>
      </c>
      <c r="O125" s="432" t="b">
        <v>1</v>
      </c>
      <c r="P125" s="488" t="s">
        <v>73</v>
      </c>
      <c r="Q125" s="488"/>
      <c r="R125" s="488"/>
      <c r="S125" s="488"/>
      <c r="T125" s="488"/>
      <c r="U125" s="492" t="s">
        <v>73</v>
      </c>
      <c r="V125" s="492" t="s">
        <v>73</v>
      </c>
      <c r="W125" s="432" t="s">
        <v>73</v>
      </c>
      <c r="X125" s="432" t="s">
        <v>73</v>
      </c>
      <c r="Y125" s="432" t="s">
        <v>73</v>
      </c>
      <c r="Z125" s="432" t="s">
        <v>73</v>
      </c>
      <c r="AA125" s="432" t="s">
        <v>73</v>
      </c>
      <c r="AB125" s="432" t="s">
        <v>73</v>
      </c>
      <c r="AC125" s="432" t="s">
        <v>73</v>
      </c>
      <c r="AD125" s="432" t="s">
        <v>73</v>
      </c>
      <c r="AE125" s="432" t="s">
        <v>73</v>
      </c>
    </row>
    <row r="126">
      <c r="A126" s="141">
        <v>118.0</v>
      </c>
      <c r="B126" s="141">
        <v>700118.0</v>
      </c>
      <c r="C126" s="208" t="s">
        <v>854</v>
      </c>
      <c r="D126" s="340" t="s">
        <v>73</v>
      </c>
      <c r="E126" s="335">
        <v>65000.0</v>
      </c>
      <c r="F126" s="347">
        <v>65000.0</v>
      </c>
      <c r="G126" s="347">
        <f t="shared" si="4"/>
        <v>0</v>
      </c>
      <c r="H126" s="230" t="s">
        <v>855</v>
      </c>
      <c r="I126" s="230" t="s">
        <v>1716</v>
      </c>
      <c r="J126" s="331" t="b">
        <v>1</v>
      </c>
      <c r="K126" s="331" t="b">
        <v>1</v>
      </c>
      <c r="L126" s="331" t="b">
        <v>1</v>
      </c>
      <c r="M126" s="488" t="s">
        <v>73</v>
      </c>
      <c r="N126" s="488"/>
      <c r="O126" s="488"/>
      <c r="P126" s="488"/>
      <c r="Q126" s="488"/>
      <c r="R126" s="488"/>
      <c r="S126" s="488"/>
      <c r="T126" s="488"/>
      <c r="U126" s="495" t="s">
        <v>73</v>
      </c>
      <c r="V126" s="495" t="s">
        <v>73</v>
      </c>
      <c r="W126" s="331" t="s">
        <v>73</v>
      </c>
      <c r="X126" s="331" t="s">
        <v>73</v>
      </c>
      <c r="Y126" s="331" t="s">
        <v>73</v>
      </c>
      <c r="Z126" s="331" t="s">
        <v>73</v>
      </c>
      <c r="AA126" s="331" t="s">
        <v>73</v>
      </c>
      <c r="AB126" s="331" t="s">
        <v>73</v>
      </c>
      <c r="AC126" s="331" t="s">
        <v>73</v>
      </c>
      <c r="AD126" s="331" t="s">
        <v>73</v>
      </c>
      <c r="AE126" s="331" t="s">
        <v>73</v>
      </c>
    </row>
    <row r="127">
      <c r="A127" s="141">
        <v>119.0</v>
      </c>
      <c r="B127" s="141">
        <v>700119.0</v>
      </c>
      <c r="C127" s="208" t="s">
        <v>993</v>
      </c>
      <c r="D127" s="340" t="s">
        <v>73</v>
      </c>
      <c r="E127" s="469">
        <v>15000.0</v>
      </c>
      <c r="F127" s="470">
        <v>15000.0</v>
      </c>
      <c r="G127" s="470">
        <f t="shared" si="4"/>
        <v>0</v>
      </c>
      <c r="H127" s="228" t="s">
        <v>402</v>
      </c>
      <c r="I127" s="228" t="s">
        <v>7573</v>
      </c>
      <c r="J127" s="432" t="b">
        <v>1</v>
      </c>
      <c r="K127" s="432" t="b">
        <v>1</v>
      </c>
      <c r="L127" s="432" t="b">
        <v>1</v>
      </c>
      <c r="M127" s="432" t="b">
        <v>1</v>
      </c>
      <c r="N127" s="488" t="s">
        <v>73</v>
      </c>
      <c r="O127" s="488"/>
      <c r="P127" s="488"/>
      <c r="Q127" s="488"/>
      <c r="R127" s="488"/>
      <c r="S127" s="488"/>
      <c r="T127" s="488"/>
      <c r="U127" s="492" t="s">
        <v>73</v>
      </c>
      <c r="V127" s="492" t="s">
        <v>73</v>
      </c>
      <c r="W127" s="432" t="s">
        <v>73</v>
      </c>
      <c r="X127" s="432" t="s">
        <v>73</v>
      </c>
      <c r="Y127" s="432" t="s">
        <v>73</v>
      </c>
      <c r="Z127" s="432" t="s">
        <v>73</v>
      </c>
      <c r="AA127" s="432" t="s">
        <v>73</v>
      </c>
      <c r="AB127" s="432" t="s">
        <v>73</v>
      </c>
      <c r="AC127" s="432" t="s">
        <v>73</v>
      </c>
      <c r="AD127" s="432" t="s">
        <v>73</v>
      </c>
      <c r="AE127" s="432" t="s">
        <v>73</v>
      </c>
    </row>
    <row r="128">
      <c r="A128" s="141">
        <v>120.0</v>
      </c>
      <c r="B128" s="141">
        <v>700120.0</v>
      </c>
      <c r="C128" s="208" t="s">
        <v>904</v>
      </c>
      <c r="D128" s="340" t="s">
        <v>73</v>
      </c>
      <c r="E128" s="335">
        <v>9900.0</v>
      </c>
      <c r="F128" s="347">
        <v>9900.0</v>
      </c>
      <c r="G128" s="347">
        <f t="shared" si="4"/>
        <v>0</v>
      </c>
      <c r="H128" s="230" t="s">
        <v>905</v>
      </c>
      <c r="I128" s="230" t="s">
        <v>7581</v>
      </c>
      <c r="J128" s="331" t="b">
        <v>1</v>
      </c>
      <c r="K128" s="331" t="b">
        <v>1</v>
      </c>
      <c r="L128" s="331" t="b">
        <v>1</v>
      </c>
      <c r="M128" s="331" t="b">
        <v>1</v>
      </c>
      <c r="N128" s="488" t="s">
        <v>73</v>
      </c>
      <c r="O128" s="488"/>
      <c r="P128" s="488"/>
      <c r="Q128" s="488"/>
      <c r="R128" s="488"/>
      <c r="S128" s="488"/>
      <c r="T128" s="488"/>
      <c r="U128" s="495" t="s">
        <v>73</v>
      </c>
      <c r="V128" s="495" t="s">
        <v>73</v>
      </c>
      <c r="W128" s="331" t="s">
        <v>73</v>
      </c>
      <c r="X128" s="331" t="s">
        <v>73</v>
      </c>
      <c r="Y128" s="331" t="s">
        <v>73</v>
      </c>
      <c r="Z128" s="331" t="s">
        <v>73</v>
      </c>
      <c r="AA128" s="331" t="s">
        <v>73</v>
      </c>
      <c r="AB128" s="331" t="s">
        <v>73</v>
      </c>
      <c r="AC128" s="331" t="s">
        <v>73</v>
      </c>
      <c r="AD128" s="331" t="s">
        <v>73</v>
      </c>
      <c r="AE128" s="331" t="s">
        <v>73</v>
      </c>
    </row>
    <row r="129">
      <c r="A129" s="338">
        <v>121.0</v>
      </c>
      <c r="B129" s="338">
        <v>700121.0</v>
      </c>
      <c r="C129" s="512" t="s">
        <v>3299</v>
      </c>
      <c r="D129" s="340" t="s">
        <v>73</v>
      </c>
      <c r="E129" s="469">
        <v>50000.0</v>
      </c>
      <c r="F129" s="487">
        <v>50000.0</v>
      </c>
      <c r="G129" s="470">
        <f t="shared" si="4"/>
        <v>0</v>
      </c>
      <c r="H129" s="228" t="s">
        <v>838</v>
      </c>
      <c r="I129" s="228" t="s">
        <v>3570</v>
      </c>
      <c r="J129" s="516" t="b">
        <v>0</v>
      </c>
      <c r="K129" s="432" t="b">
        <v>1</v>
      </c>
      <c r="L129" s="432" t="b">
        <v>1</v>
      </c>
      <c r="M129" s="432" t="b">
        <v>1</v>
      </c>
      <c r="N129" s="432" t="b">
        <v>0</v>
      </c>
      <c r="O129" s="432" t="b">
        <v>0</v>
      </c>
      <c r="P129" s="432" t="b">
        <v>0</v>
      </c>
      <c r="Q129" s="513" t="b">
        <v>0</v>
      </c>
      <c r="R129" s="432" t="b">
        <v>0</v>
      </c>
      <c r="S129" s="432" t="b">
        <v>0</v>
      </c>
      <c r="T129" s="432" t="b">
        <v>0</v>
      </c>
      <c r="U129" s="492" t="b">
        <v>0</v>
      </c>
      <c r="V129" s="492" t="b">
        <v>0</v>
      </c>
      <c r="W129" s="432" t="b">
        <v>0</v>
      </c>
      <c r="X129" s="432" t="b">
        <v>0</v>
      </c>
      <c r="Y129" s="432" t="b">
        <v>0</v>
      </c>
      <c r="Z129" s="432" t="b">
        <v>0</v>
      </c>
      <c r="AA129" s="432" t="b">
        <v>0</v>
      </c>
      <c r="AB129" s="432" t="b">
        <v>0</v>
      </c>
      <c r="AC129" s="432" t="b">
        <v>0</v>
      </c>
      <c r="AD129" s="488" t="s">
        <v>73</v>
      </c>
      <c r="AE129" s="432" t="s">
        <v>73</v>
      </c>
    </row>
    <row r="130">
      <c r="A130" s="338">
        <v>122.0</v>
      </c>
      <c r="B130" s="338">
        <v>700122.0</v>
      </c>
      <c r="C130" s="512" t="s">
        <v>3622</v>
      </c>
      <c r="D130" s="340" t="s">
        <v>73</v>
      </c>
      <c r="E130" s="335">
        <v>50000.0</v>
      </c>
      <c r="F130" s="335">
        <v>50000.0</v>
      </c>
      <c r="G130" s="347">
        <f t="shared" si="4"/>
        <v>0</v>
      </c>
      <c r="H130" s="230" t="s">
        <v>3427</v>
      </c>
      <c r="I130" s="230" t="s">
        <v>7587</v>
      </c>
      <c r="J130" s="331" t="b">
        <v>1</v>
      </c>
      <c r="K130" s="331" t="b">
        <v>1</v>
      </c>
      <c r="L130" s="331" t="b">
        <v>1</v>
      </c>
      <c r="M130" s="331" t="b">
        <v>1</v>
      </c>
      <c r="N130" s="331" t="b">
        <v>1</v>
      </c>
      <c r="O130" s="331" t="b">
        <v>1</v>
      </c>
      <c r="P130" s="331" t="b">
        <v>1</v>
      </c>
      <c r="Q130" s="331" t="b">
        <v>1</v>
      </c>
      <c r="R130" s="331" t="b">
        <v>0</v>
      </c>
      <c r="S130" s="331" t="b">
        <v>0</v>
      </c>
      <c r="T130" s="331" t="b">
        <v>0</v>
      </c>
      <c r="U130" s="495" t="b">
        <v>0</v>
      </c>
      <c r="V130" s="495" t="b">
        <v>0</v>
      </c>
      <c r="W130" s="331" t="b">
        <v>0</v>
      </c>
      <c r="X130" s="331" t="b">
        <v>0</v>
      </c>
      <c r="Y130" s="331" t="b">
        <v>0</v>
      </c>
      <c r="Z130" s="331" t="b">
        <v>0</v>
      </c>
      <c r="AA130" s="331" t="b">
        <v>0</v>
      </c>
      <c r="AB130" s="331" t="b">
        <v>0</v>
      </c>
      <c r="AC130" s="331" t="b">
        <v>0</v>
      </c>
      <c r="AD130" s="331" t="b">
        <v>0</v>
      </c>
      <c r="AE130" s="331" t="b">
        <v>0</v>
      </c>
    </row>
    <row r="131">
      <c r="A131" s="141">
        <v>123.0</v>
      </c>
      <c r="B131" s="141">
        <v>700123.0</v>
      </c>
      <c r="C131" s="208" t="s">
        <v>789</v>
      </c>
      <c r="D131" s="340" t="s">
        <v>73</v>
      </c>
      <c r="E131" s="469">
        <v>5500.0</v>
      </c>
      <c r="F131" s="470">
        <v>5500.0</v>
      </c>
      <c r="G131" s="470">
        <f t="shared" si="4"/>
        <v>0</v>
      </c>
      <c r="H131" s="228" t="s">
        <v>478</v>
      </c>
      <c r="I131" s="228" t="s">
        <v>7573</v>
      </c>
      <c r="J131" s="432" t="b">
        <v>1</v>
      </c>
      <c r="K131" s="432" t="b">
        <v>1</v>
      </c>
      <c r="L131" s="432" t="b">
        <v>0</v>
      </c>
      <c r="M131" s="432" t="b">
        <v>0</v>
      </c>
      <c r="N131" s="488" t="s">
        <v>73</v>
      </c>
      <c r="O131" s="488"/>
      <c r="P131" s="488"/>
      <c r="Q131" s="488"/>
      <c r="R131" s="488"/>
      <c r="S131" s="488"/>
      <c r="T131" s="488"/>
      <c r="U131" s="492" t="s">
        <v>73</v>
      </c>
      <c r="V131" s="492" t="s">
        <v>73</v>
      </c>
      <c r="W131" s="432" t="s">
        <v>73</v>
      </c>
      <c r="X131" s="432" t="s">
        <v>73</v>
      </c>
      <c r="Y131" s="432" t="s">
        <v>73</v>
      </c>
      <c r="Z131" s="432" t="s">
        <v>73</v>
      </c>
      <c r="AA131" s="432" t="s">
        <v>73</v>
      </c>
      <c r="AB131" s="432" t="s">
        <v>73</v>
      </c>
      <c r="AC131" s="432" t="s">
        <v>73</v>
      </c>
      <c r="AD131" s="432" t="s">
        <v>73</v>
      </c>
      <c r="AE131" s="432" t="s">
        <v>73</v>
      </c>
    </row>
    <row r="132">
      <c r="A132" s="128">
        <v>124.0</v>
      </c>
      <c r="B132" s="128">
        <v>700124.0</v>
      </c>
      <c r="C132" s="241" t="s">
        <v>1278</v>
      </c>
      <c r="D132" s="340" t="s">
        <v>73</v>
      </c>
      <c r="E132" s="335">
        <v>7650.0</v>
      </c>
      <c r="F132" s="335">
        <v>7650.0</v>
      </c>
      <c r="G132" s="347">
        <f t="shared" si="4"/>
        <v>0</v>
      </c>
      <c r="H132" s="230" t="s">
        <v>523</v>
      </c>
      <c r="I132" s="230" t="s">
        <v>7588</v>
      </c>
      <c r="J132" s="331" t="b">
        <v>1</v>
      </c>
      <c r="K132" s="331" t="b">
        <v>1</v>
      </c>
      <c r="L132" s="331" t="b">
        <v>1</v>
      </c>
      <c r="M132" s="331" t="b">
        <v>0</v>
      </c>
      <c r="N132" s="331" t="b">
        <v>0</v>
      </c>
      <c r="O132" s="331" t="b">
        <v>0</v>
      </c>
      <c r="P132" s="488" t="s">
        <v>73</v>
      </c>
      <c r="Q132" s="488"/>
      <c r="R132" s="488"/>
      <c r="S132" s="488"/>
      <c r="T132" s="488"/>
      <c r="U132" s="495" t="s">
        <v>73</v>
      </c>
      <c r="V132" s="495" t="s">
        <v>73</v>
      </c>
      <c r="W132" s="331" t="s">
        <v>73</v>
      </c>
      <c r="X132" s="331" t="s">
        <v>73</v>
      </c>
      <c r="Y132" s="331" t="s">
        <v>73</v>
      </c>
      <c r="Z132" s="331" t="s">
        <v>73</v>
      </c>
      <c r="AA132" s="331" t="s">
        <v>73</v>
      </c>
      <c r="AB132" s="331" t="s">
        <v>73</v>
      </c>
      <c r="AC132" s="331" t="s">
        <v>73</v>
      </c>
      <c r="AD132" s="331" t="s">
        <v>73</v>
      </c>
      <c r="AE132" s="331" t="s">
        <v>73</v>
      </c>
    </row>
    <row r="133">
      <c r="A133" s="338">
        <v>125.0</v>
      </c>
      <c r="B133" s="338">
        <v>700125.0</v>
      </c>
      <c r="C133" s="512" t="s">
        <v>3122</v>
      </c>
      <c r="D133" s="340" t="s">
        <v>73</v>
      </c>
      <c r="E133" s="469">
        <v>2000.0</v>
      </c>
      <c r="F133" s="469">
        <v>2000.0</v>
      </c>
      <c r="G133" s="470">
        <f t="shared" si="4"/>
        <v>0</v>
      </c>
      <c r="H133" s="228" t="s">
        <v>1299</v>
      </c>
      <c r="I133" s="228" t="s">
        <v>7573</v>
      </c>
      <c r="J133" s="432" t="b">
        <v>1</v>
      </c>
      <c r="K133" s="432" t="b">
        <v>1</v>
      </c>
      <c r="L133" s="432" t="b">
        <v>1</v>
      </c>
      <c r="M133" s="432" t="b">
        <v>1</v>
      </c>
      <c r="N133" s="432" t="b">
        <v>1</v>
      </c>
      <c r="O133" s="432" t="b">
        <v>1</v>
      </c>
      <c r="P133" s="432" t="b">
        <v>1</v>
      </c>
      <c r="Q133" s="432" t="b">
        <v>1</v>
      </c>
      <c r="R133" s="432" t="b">
        <v>1</v>
      </c>
      <c r="S133" s="432" t="b">
        <v>0</v>
      </c>
      <c r="T133" s="432" t="b">
        <v>1</v>
      </c>
      <c r="U133" s="492" t="b">
        <v>1</v>
      </c>
      <c r="V133" s="492" t="b">
        <v>1</v>
      </c>
      <c r="W133" s="432" t="b">
        <v>1</v>
      </c>
      <c r="X133" s="432" t="b">
        <v>1</v>
      </c>
      <c r="Y133" s="432" t="b">
        <v>1</v>
      </c>
      <c r="Z133" s="432" t="b">
        <v>1</v>
      </c>
      <c r="AA133" s="432" t="b">
        <v>1</v>
      </c>
      <c r="AB133" s="432" t="b">
        <v>1</v>
      </c>
      <c r="AC133" s="432" t="b">
        <v>1</v>
      </c>
      <c r="AD133" s="432" t="s">
        <v>73</v>
      </c>
      <c r="AE133" s="432" t="s">
        <v>73</v>
      </c>
    </row>
    <row r="134">
      <c r="A134" s="338">
        <v>126.0</v>
      </c>
      <c r="B134" s="338">
        <v>700126.0</v>
      </c>
      <c r="C134" s="512" t="s">
        <v>3240</v>
      </c>
      <c r="D134" s="340" t="s">
        <v>73</v>
      </c>
      <c r="E134" s="335">
        <v>3600.0</v>
      </c>
      <c r="F134" s="486">
        <v>3600.0</v>
      </c>
      <c r="G134" s="347">
        <f t="shared" si="4"/>
        <v>0</v>
      </c>
      <c r="H134" s="230" t="s">
        <v>1299</v>
      </c>
      <c r="I134" s="230" t="s">
        <v>7582</v>
      </c>
      <c r="J134" s="331" t="b">
        <v>1</v>
      </c>
      <c r="K134" s="331" t="b">
        <v>1</v>
      </c>
      <c r="L134" s="331" t="b">
        <v>1</v>
      </c>
      <c r="M134" s="331" t="b">
        <v>1</v>
      </c>
      <c r="N134" s="331" t="b">
        <v>1</v>
      </c>
      <c r="O134" s="526" t="b">
        <v>0</v>
      </c>
      <c r="P134" s="331" t="b">
        <v>0</v>
      </c>
      <c r="Q134" s="331" t="b">
        <v>1</v>
      </c>
      <c r="R134" s="331" t="b">
        <v>0</v>
      </c>
      <c r="S134" s="331" t="b">
        <v>0</v>
      </c>
      <c r="T134" s="331" t="b">
        <v>0</v>
      </c>
      <c r="U134" s="495" t="b">
        <v>0</v>
      </c>
      <c r="V134" s="495" t="b">
        <v>0</v>
      </c>
      <c r="W134" s="331" t="b">
        <v>0</v>
      </c>
      <c r="X134" s="331" t="b">
        <v>0</v>
      </c>
      <c r="Y134" s="331" t="b">
        <v>0</v>
      </c>
      <c r="Z134" s="331" t="b">
        <v>0</v>
      </c>
      <c r="AA134" s="331" t="b">
        <v>0</v>
      </c>
      <c r="AB134" s="331" t="b">
        <v>0</v>
      </c>
      <c r="AC134" s="331" t="b">
        <v>0</v>
      </c>
      <c r="AD134" s="331" t="b">
        <v>0</v>
      </c>
      <c r="AE134" s="331" t="s">
        <v>73</v>
      </c>
    </row>
    <row r="135">
      <c r="A135" s="338">
        <v>127.0</v>
      </c>
      <c r="B135" s="338">
        <v>700127.0</v>
      </c>
      <c r="C135" s="512" t="s">
        <v>2811</v>
      </c>
      <c r="D135" s="340" t="s">
        <v>73</v>
      </c>
      <c r="E135" s="469">
        <v>4980.0</v>
      </c>
      <c r="F135" s="469">
        <v>4980.0</v>
      </c>
      <c r="G135" s="470">
        <f t="shared" si="4"/>
        <v>0</v>
      </c>
      <c r="H135" s="228" t="s">
        <v>1299</v>
      </c>
      <c r="I135" s="228" t="s">
        <v>7589</v>
      </c>
      <c r="J135" s="432" t="b">
        <v>1</v>
      </c>
      <c r="K135" s="432" t="b">
        <v>1</v>
      </c>
      <c r="L135" s="432" t="b">
        <v>1</v>
      </c>
      <c r="M135" s="432" t="b">
        <v>1</v>
      </c>
      <c r="N135" s="432" t="b">
        <v>1</v>
      </c>
      <c r="O135" s="432" t="b">
        <v>1</v>
      </c>
      <c r="P135" s="432" t="b">
        <v>1</v>
      </c>
      <c r="Q135" s="432" t="b">
        <v>1</v>
      </c>
      <c r="R135" s="432" t="b">
        <v>1</v>
      </c>
      <c r="S135" s="432" t="b">
        <v>0</v>
      </c>
      <c r="T135" s="432" t="b">
        <v>1</v>
      </c>
      <c r="U135" s="492" t="b">
        <v>1</v>
      </c>
      <c r="V135" s="492" t="b">
        <v>1</v>
      </c>
      <c r="W135" s="432" t="b">
        <v>1</v>
      </c>
      <c r="X135" s="432" t="b">
        <v>1</v>
      </c>
      <c r="Y135" s="432" t="b">
        <v>1</v>
      </c>
      <c r="Z135" s="432" t="b">
        <v>0</v>
      </c>
      <c r="AA135" s="432" t="s">
        <v>73</v>
      </c>
      <c r="AB135" s="432" t="s">
        <v>73</v>
      </c>
      <c r="AC135" s="432" t="s">
        <v>73</v>
      </c>
      <c r="AD135" s="432" t="s">
        <v>73</v>
      </c>
      <c r="AE135" s="432" t="s">
        <v>73</v>
      </c>
    </row>
    <row r="136">
      <c r="A136" s="338">
        <v>128.0</v>
      </c>
      <c r="B136" s="338">
        <v>700128.0</v>
      </c>
      <c r="C136" s="512" t="s">
        <v>2310</v>
      </c>
      <c r="D136" s="340" t="s">
        <v>73</v>
      </c>
      <c r="E136" s="335">
        <v>9000.0</v>
      </c>
      <c r="F136" s="347">
        <v>9000.0</v>
      </c>
      <c r="G136" s="347">
        <f t="shared" si="4"/>
        <v>0</v>
      </c>
      <c r="H136" s="230" t="s">
        <v>1299</v>
      </c>
      <c r="I136" s="230" t="s">
        <v>3570</v>
      </c>
      <c r="J136" s="331" t="b">
        <v>1</v>
      </c>
      <c r="K136" s="331" t="b">
        <v>1</v>
      </c>
      <c r="L136" s="331" t="b">
        <v>1</v>
      </c>
      <c r="M136" s="331" t="b">
        <v>1</v>
      </c>
      <c r="N136" s="331" t="b">
        <v>1</v>
      </c>
      <c r="O136" s="331" t="b">
        <v>1</v>
      </c>
      <c r="P136" s="331" t="b">
        <v>1</v>
      </c>
      <c r="Q136" s="331" t="b">
        <v>1</v>
      </c>
      <c r="R136" s="331" t="b">
        <v>1</v>
      </c>
      <c r="S136" s="331" t="b">
        <v>0</v>
      </c>
      <c r="T136" s="331" t="b">
        <v>1</v>
      </c>
      <c r="U136" s="495" t="b">
        <v>1</v>
      </c>
      <c r="V136" s="495" t="b">
        <v>1</v>
      </c>
      <c r="W136" s="331" t="s">
        <v>73</v>
      </c>
      <c r="X136" s="331" t="s">
        <v>73</v>
      </c>
      <c r="Y136" s="331" t="s">
        <v>73</v>
      </c>
      <c r="Z136" s="331" t="s">
        <v>73</v>
      </c>
      <c r="AA136" s="331" t="s">
        <v>73</v>
      </c>
      <c r="AB136" s="331" t="s">
        <v>73</v>
      </c>
      <c r="AC136" s="331" t="s">
        <v>73</v>
      </c>
      <c r="AD136" s="331" t="s">
        <v>73</v>
      </c>
      <c r="AE136" s="331" t="s">
        <v>73</v>
      </c>
    </row>
    <row r="137">
      <c r="A137" s="338">
        <v>129.0</v>
      </c>
      <c r="B137" s="338">
        <v>700129.0</v>
      </c>
      <c r="C137" s="512" t="s">
        <v>3243</v>
      </c>
      <c r="D137" s="340" t="s">
        <v>73</v>
      </c>
      <c r="E137" s="469">
        <v>5000.0</v>
      </c>
      <c r="F137" s="487">
        <v>5000.0</v>
      </c>
      <c r="G137" s="470">
        <f t="shared" si="4"/>
        <v>0</v>
      </c>
      <c r="H137" s="228" t="s">
        <v>1299</v>
      </c>
      <c r="I137" s="228" t="s">
        <v>7590</v>
      </c>
      <c r="J137" s="432" t="b">
        <v>1</v>
      </c>
      <c r="K137" s="432" t="b">
        <v>1</v>
      </c>
      <c r="L137" s="432" t="b">
        <v>1</v>
      </c>
      <c r="M137" s="432" t="b">
        <v>1</v>
      </c>
      <c r="N137" s="432" t="b">
        <v>1</v>
      </c>
      <c r="O137" s="432" t="b">
        <v>1</v>
      </c>
      <c r="P137" s="432" t="b">
        <v>1</v>
      </c>
      <c r="Q137" s="432" t="b">
        <v>1</v>
      </c>
      <c r="R137" s="432" t="b">
        <v>1</v>
      </c>
      <c r="S137" s="432" t="b">
        <v>0</v>
      </c>
      <c r="T137" s="432" t="b">
        <v>1</v>
      </c>
      <c r="U137" s="492" t="b">
        <v>1</v>
      </c>
      <c r="V137" s="492" t="b">
        <v>1</v>
      </c>
      <c r="W137" s="432" t="b">
        <v>1</v>
      </c>
      <c r="X137" s="432" t="b">
        <v>1</v>
      </c>
      <c r="Y137" s="432" t="b">
        <v>1</v>
      </c>
      <c r="Z137" s="432" t="b">
        <v>1</v>
      </c>
      <c r="AA137" s="432" t="b">
        <v>1</v>
      </c>
      <c r="AB137" s="432" t="b">
        <v>1</v>
      </c>
      <c r="AC137" s="432" t="b">
        <v>1</v>
      </c>
      <c r="AD137" s="432" t="b">
        <v>1</v>
      </c>
      <c r="AE137" s="432" t="s">
        <v>73</v>
      </c>
    </row>
    <row r="138">
      <c r="A138" s="338">
        <v>130.0</v>
      </c>
      <c r="B138" s="338">
        <v>700130.0</v>
      </c>
      <c r="C138" s="512" t="s">
        <v>5626</v>
      </c>
      <c r="D138" s="312" t="s">
        <v>4642</v>
      </c>
      <c r="E138" s="335">
        <v>4000.0</v>
      </c>
      <c r="F138" s="347">
        <v>2000.0</v>
      </c>
      <c r="G138" s="347">
        <f t="shared" si="4"/>
        <v>2000</v>
      </c>
      <c r="H138" s="230" t="s">
        <v>1104</v>
      </c>
      <c r="I138" s="230" t="s">
        <v>7588</v>
      </c>
      <c r="J138" s="331" t="b">
        <v>1</v>
      </c>
      <c r="K138" s="331" t="b">
        <v>1</v>
      </c>
      <c r="L138" s="331" t="b">
        <v>1</v>
      </c>
      <c r="M138" s="331" t="b">
        <v>1</v>
      </c>
      <c r="N138" s="331" t="b">
        <v>1</v>
      </c>
      <c r="O138" s="331" t="b">
        <v>0</v>
      </c>
      <c r="P138" s="331" t="b">
        <v>0</v>
      </c>
      <c r="Q138" s="514" t="b">
        <v>0</v>
      </c>
      <c r="R138" s="331" t="b">
        <v>0</v>
      </c>
      <c r="S138" s="331" t="b">
        <v>0</v>
      </c>
      <c r="T138" s="331" t="b">
        <v>0</v>
      </c>
      <c r="U138" s="495" t="b">
        <v>0</v>
      </c>
      <c r="V138" s="495" t="b">
        <v>0</v>
      </c>
      <c r="W138" s="331" t="b">
        <v>0</v>
      </c>
      <c r="X138" s="331" t="b">
        <v>0</v>
      </c>
      <c r="Y138" s="331" t="b">
        <v>0</v>
      </c>
      <c r="Z138" s="331" t="b">
        <v>0</v>
      </c>
      <c r="AA138" s="331" t="b">
        <v>0</v>
      </c>
      <c r="AB138" s="331" t="b">
        <v>0</v>
      </c>
      <c r="AC138" s="331" t="b">
        <v>0</v>
      </c>
      <c r="AD138" s="331" t="b">
        <v>0</v>
      </c>
      <c r="AE138" s="331" t="b">
        <v>0</v>
      </c>
    </row>
    <row r="139">
      <c r="A139" s="141">
        <v>131.0</v>
      </c>
      <c r="B139" s="141">
        <v>700131.0</v>
      </c>
      <c r="C139" s="208" t="s">
        <v>508</v>
      </c>
      <c r="D139" s="340" t="s">
        <v>73</v>
      </c>
      <c r="E139" s="469">
        <v>5850.0</v>
      </c>
      <c r="F139" s="470">
        <v>5850.0</v>
      </c>
      <c r="G139" s="470">
        <f t="shared" si="4"/>
        <v>0</v>
      </c>
      <c r="H139" s="228" t="s">
        <v>509</v>
      </c>
      <c r="I139" s="228" t="s">
        <v>7586</v>
      </c>
      <c r="J139" s="432" t="b">
        <v>1</v>
      </c>
      <c r="K139" s="432" t="b">
        <v>1</v>
      </c>
      <c r="L139" s="488" t="s">
        <v>73</v>
      </c>
      <c r="M139" s="488"/>
      <c r="N139" s="488"/>
      <c r="O139" s="488"/>
      <c r="P139" s="488"/>
      <c r="Q139" s="488"/>
      <c r="R139" s="488"/>
      <c r="S139" s="488"/>
      <c r="T139" s="488"/>
      <c r="U139" s="492" t="s">
        <v>73</v>
      </c>
      <c r="V139" s="492" t="s">
        <v>73</v>
      </c>
      <c r="W139" s="432" t="s">
        <v>73</v>
      </c>
      <c r="X139" s="432" t="s">
        <v>73</v>
      </c>
      <c r="Y139" s="432" t="s">
        <v>73</v>
      </c>
      <c r="Z139" s="432" t="s">
        <v>73</v>
      </c>
      <c r="AA139" s="432" t="s">
        <v>73</v>
      </c>
      <c r="AB139" s="432" t="s">
        <v>73</v>
      </c>
      <c r="AC139" s="432" t="s">
        <v>73</v>
      </c>
      <c r="AD139" s="432" t="s">
        <v>73</v>
      </c>
      <c r="AE139" s="432" t="s">
        <v>73</v>
      </c>
    </row>
    <row r="140">
      <c r="A140" s="338">
        <v>132.0</v>
      </c>
      <c r="B140" s="338">
        <v>700132.0</v>
      </c>
      <c r="C140" s="512" t="s">
        <v>2899</v>
      </c>
      <c r="D140" s="340" t="s">
        <v>73</v>
      </c>
      <c r="E140" s="335">
        <v>24780.0</v>
      </c>
      <c r="F140" s="335">
        <v>24780.0</v>
      </c>
      <c r="G140" s="347">
        <f t="shared" si="4"/>
        <v>0</v>
      </c>
      <c r="H140" s="230" t="s">
        <v>804</v>
      </c>
      <c r="I140" s="230" t="s">
        <v>7582</v>
      </c>
      <c r="J140" s="331" t="b">
        <v>1</v>
      </c>
      <c r="K140" s="331" t="b">
        <v>1</v>
      </c>
      <c r="L140" s="331" t="b">
        <v>0</v>
      </c>
      <c r="M140" s="331" t="b">
        <v>1</v>
      </c>
      <c r="N140" s="331" t="b">
        <v>1</v>
      </c>
      <c r="O140" s="331" t="b">
        <v>1</v>
      </c>
      <c r="P140" s="331" t="b">
        <v>1</v>
      </c>
      <c r="Q140" s="331" t="b">
        <v>1</v>
      </c>
      <c r="R140" s="331" t="b">
        <v>0</v>
      </c>
      <c r="S140" s="331" t="b">
        <v>0</v>
      </c>
      <c r="T140" s="331" t="b">
        <v>0</v>
      </c>
      <c r="U140" s="495" t="b">
        <v>0</v>
      </c>
      <c r="V140" s="495" t="b">
        <v>0</v>
      </c>
      <c r="W140" s="331" t="b">
        <v>0</v>
      </c>
      <c r="X140" s="331" t="b">
        <v>0</v>
      </c>
      <c r="Y140" s="331" t="b">
        <v>0</v>
      </c>
      <c r="Z140" s="488" t="b">
        <v>0</v>
      </c>
      <c r="AA140" s="331" t="s">
        <v>73</v>
      </c>
      <c r="AB140" s="331" t="s">
        <v>73</v>
      </c>
      <c r="AC140" s="331" t="s">
        <v>73</v>
      </c>
      <c r="AD140" s="331" t="s">
        <v>73</v>
      </c>
      <c r="AE140" s="331" t="s">
        <v>73</v>
      </c>
    </row>
    <row r="141">
      <c r="A141" s="141">
        <v>133.0</v>
      </c>
      <c r="B141" s="141">
        <v>700133.0</v>
      </c>
      <c r="C141" s="208" t="s">
        <v>1103</v>
      </c>
      <c r="D141" s="340" t="s">
        <v>73</v>
      </c>
      <c r="E141" s="469">
        <v>14400.0</v>
      </c>
      <c r="F141" s="470">
        <v>14400.0</v>
      </c>
      <c r="G141" s="470">
        <f t="shared" si="4"/>
        <v>0</v>
      </c>
      <c r="H141" s="228" t="s">
        <v>1104</v>
      </c>
      <c r="I141" s="228" t="s">
        <v>7585</v>
      </c>
      <c r="J141" s="432" t="b">
        <v>1</v>
      </c>
      <c r="K141" s="432" t="b">
        <v>1</v>
      </c>
      <c r="L141" s="432" t="b">
        <v>1</v>
      </c>
      <c r="M141" s="432" t="b">
        <v>1</v>
      </c>
      <c r="N141" s="432" t="b">
        <v>1</v>
      </c>
      <c r="O141" s="488" t="s">
        <v>73</v>
      </c>
      <c r="P141" s="488"/>
      <c r="Q141" s="488"/>
      <c r="R141" s="488"/>
      <c r="S141" s="488"/>
      <c r="T141" s="488"/>
      <c r="U141" s="492" t="s">
        <v>73</v>
      </c>
      <c r="V141" s="492" t="s">
        <v>73</v>
      </c>
      <c r="W141" s="432" t="s">
        <v>73</v>
      </c>
      <c r="X141" s="432" t="s">
        <v>73</v>
      </c>
      <c r="Y141" s="432" t="s">
        <v>73</v>
      </c>
      <c r="Z141" s="432" t="s">
        <v>73</v>
      </c>
      <c r="AA141" s="432" t="s">
        <v>73</v>
      </c>
      <c r="AB141" s="432" t="s">
        <v>73</v>
      </c>
      <c r="AC141" s="432" t="s">
        <v>73</v>
      </c>
      <c r="AD141" s="432" t="s">
        <v>73</v>
      </c>
      <c r="AE141" s="432" t="s">
        <v>73</v>
      </c>
    </row>
    <row r="142">
      <c r="A142" s="141">
        <v>134.0</v>
      </c>
      <c r="B142" s="141">
        <v>700134.0</v>
      </c>
      <c r="C142" s="208" t="s">
        <v>826</v>
      </c>
      <c r="D142" s="340" t="s">
        <v>73</v>
      </c>
      <c r="E142" s="335">
        <v>2000.0</v>
      </c>
      <c r="F142" s="347">
        <v>2000.0</v>
      </c>
      <c r="G142" s="347">
        <f t="shared" si="4"/>
        <v>0</v>
      </c>
      <c r="H142" s="230" t="s">
        <v>809</v>
      </c>
      <c r="I142" s="230" t="s">
        <v>7586</v>
      </c>
      <c r="J142" s="331" t="b">
        <v>1</v>
      </c>
      <c r="K142" s="331" t="b">
        <v>1</v>
      </c>
      <c r="L142" s="331" t="b">
        <v>1</v>
      </c>
      <c r="M142" s="331" t="b">
        <v>1</v>
      </c>
      <c r="N142" s="488" t="s">
        <v>73</v>
      </c>
      <c r="O142" s="488"/>
      <c r="P142" s="488"/>
      <c r="Q142" s="488"/>
      <c r="R142" s="488"/>
      <c r="S142" s="488"/>
      <c r="T142" s="488"/>
      <c r="U142" s="495" t="s">
        <v>73</v>
      </c>
      <c r="V142" s="495" t="s">
        <v>73</v>
      </c>
      <c r="W142" s="331" t="s">
        <v>73</v>
      </c>
      <c r="X142" s="331" t="s">
        <v>73</v>
      </c>
      <c r="Y142" s="331" t="s">
        <v>73</v>
      </c>
      <c r="Z142" s="331" t="s">
        <v>73</v>
      </c>
      <c r="AA142" s="331" t="s">
        <v>73</v>
      </c>
      <c r="AB142" s="331" t="s">
        <v>73</v>
      </c>
      <c r="AC142" s="331" t="s">
        <v>73</v>
      </c>
      <c r="AD142" s="331" t="s">
        <v>73</v>
      </c>
      <c r="AE142" s="331" t="s">
        <v>73</v>
      </c>
    </row>
    <row r="143">
      <c r="A143" s="128">
        <v>135.0</v>
      </c>
      <c r="B143" s="128">
        <v>700135.0</v>
      </c>
      <c r="C143" s="241" t="s">
        <v>1749</v>
      </c>
      <c r="D143" s="340" t="s">
        <v>73</v>
      </c>
      <c r="E143" s="469">
        <v>8200.0</v>
      </c>
      <c r="F143" s="470">
        <v>8200.0</v>
      </c>
      <c r="G143" s="470">
        <f t="shared" si="4"/>
        <v>0</v>
      </c>
      <c r="H143" s="228" t="s">
        <v>311</v>
      </c>
      <c r="I143" s="228" t="s">
        <v>7580</v>
      </c>
      <c r="J143" s="432" t="b">
        <v>1</v>
      </c>
      <c r="K143" s="432" t="b">
        <v>1</v>
      </c>
      <c r="L143" s="432" t="b">
        <v>1</v>
      </c>
      <c r="M143" s="432" t="b">
        <v>1</v>
      </c>
      <c r="N143" s="432" t="b">
        <v>1</v>
      </c>
      <c r="O143" s="432" t="b">
        <v>1</v>
      </c>
      <c r="P143" s="432" t="b">
        <v>0</v>
      </c>
      <c r="Q143" s="513" t="b">
        <v>0</v>
      </c>
      <c r="R143" s="432" t="b">
        <v>0</v>
      </c>
      <c r="S143" s="432" t="b">
        <v>0</v>
      </c>
      <c r="T143" s="488" t="s">
        <v>73</v>
      </c>
      <c r="U143" s="492" t="s">
        <v>73</v>
      </c>
      <c r="V143" s="492" t="s">
        <v>73</v>
      </c>
      <c r="W143" s="432" t="s">
        <v>73</v>
      </c>
      <c r="X143" s="432" t="s">
        <v>73</v>
      </c>
      <c r="Y143" s="432" t="s">
        <v>73</v>
      </c>
      <c r="Z143" s="432" t="s">
        <v>73</v>
      </c>
      <c r="AA143" s="432" t="s">
        <v>73</v>
      </c>
      <c r="AB143" s="432" t="s">
        <v>73</v>
      </c>
      <c r="AC143" s="432" t="s">
        <v>73</v>
      </c>
      <c r="AD143" s="432" t="s">
        <v>73</v>
      </c>
      <c r="AE143" s="432" t="s">
        <v>73</v>
      </c>
    </row>
    <row r="144">
      <c r="A144" s="338">
        <v>136.0</v>
      </c>
      <c r="B144" s="338">
        <v>700136.0</v>
      </c>
      <c r="C144" s="512" t="s">
        <v>5846</v>
      </c>
      <c r="D144" s="499" t="s">
        <v>73</v>
      </c>
      <c r="E144" s="335">
        <v>28000.0</v>
      </c>
      <c r="F144" s="335">
        <v>28000.0</v>
      </c>
      <c r="G144" s="347">
        <f t="shared" si="4"/>
        <v>0</v>
      </c>
      <c r="H144" s="230" t="s">
        <v>1401</v>
      </c>
      <c r="I144" s="230" t="s">
        <v>7583</v>
      </c>
      <c r="J144" s="331" t="b">
        <v>1</v>
      </c>
      <c r="K144" s="331" t="b">
        <v>1</v>
      </c>
      <c r="L144" s="331" t="b">
        <v>1</v>
      </c>
      <c r="M144" s="331" t="b">
        <v>1</v>
      </c>
      <c r="N144" s="331" t="b">
        <v>0</v>
      </c>
      <c r="O144" s="331" t="b">
        <v>0</v>
      </c>
      <c r="P144" s="331" t="b">
        <v>0</v>
      </c>
      <c r="Q144" s="514" t="b">
        <v>0</v>
      </c>
      <c r="R144" s="331" t="b">
        <v>0</v>
      </c>
      <c r="S144" s="331" t="b">
        <v>0</v>
      </c>
      <c r="T144" s="331" t="b">
        <v>0</v>
      </c>
      <c r="U144" s="495" t="b">
        <v>0</v>
      </c>
      <c r="V144" s="495" t="b">
        <v>0</v>
      </c>
      <c r="W144" s="331" t="b">
        <v>0</v>
      </c>
      <c r="X144" s="331" t="b">
        <v>0</v>
      </c>
      <c r="Y144" s="331" t="b">
        <v>0</v>
      </c>
      <c r="Z144" s="331" t="b">
        <v>0</v>
      </c>
      <c r="AA144" s="331" t="b">
        <v>0</v>
      </c>
      <c r="AB144" s="331" t="b">
        <v>0</v>
      </c>
      <c r="AC144" s="331" t="b">
        <v>0</v>
      </c>
      <c r="AD144" s="331" t="b">
        <v>0</v>
      </c>
      <c r="AE144" s="331" t="b">
        <v>0</v>
      </c>
    </row>
    <row r="145">
      <c r="A145" s="141">
        <v>137.0</v>
      </c>
      <c r="B145" s="141">
        <v>700137.0</v>
      </c>
      <c r="C145" s="208" t="s">
        <v>585</v>
      </c>
      <c r="D145" s="340" t="s">
        <v>73</v>
      </c>
      <c r="E145" s="469">
        <v>30000.0</v>
      </c>
      <c r="F145" s="470">
        <v>30000.0</v>
      </c>
      <c r="G145" s="470">
        <f t="shared" si="4"/>
        <v>0</v>
      </c>
      <c r="H145" s="228" t="s">
        <v>538</v>
      </c>
      <c r="I145" s="228" t="s">
        <v>7583</v>
      </c>
      <c r="J145" s="432" t="b">
        <v>1</v>
      </c>
      <c r="K145" s="432" t="b">
        <v>1</v>
      </c>
      <c r="L145" s="432" t="b">
        <v>1</v>
      </c>
      <c r="M145" s="488" t="s">
        <v>73</v>
      </c>
      <c r="N145" s="488"/>
      <c r="O145" s="488"/>
      <c r="P145" s="488"/>
      <c r="Q145" s="488"/>
      <c r="R145" s="488"/>
      <c r="S145" s="488"/>
      <c r="T145" s="488"/>
      <c r="U145" s="492" t="s">
        <v>73</v>
      </c>
      <c r="V145" s="492" t="s">
        <v>73</v>
      </c>
      <c r="W145" s="432" t="s">
        <v>73</v>
      </c>
      <c r="X145" s="432" t="s">
        <v>73</v>
      </c>
      <c r="Y145" s="432" t="s">
        <v>73</v>
      </c>
      <c r="Z145" s="432" t="s">
        <v>73</v>
      </c>
      <c r="AA145" s="432" t="s">
        <v>73</v>
      </c>
      <c r="AB145" s="432" t="s">
        <v>73</v>
      </c>
      <c r="AC145" s="432" t="s">
        <v>73</v>
      </c>
      <c r="AD145" s="432" t="s">
        <v>73</v>
      </c>
      <c r="AE145" s="432" t="s">
        <v>73</v>
      </c>
    </row>
    <row r="146">
      <c r="A146" s="141">
        <v>138.0</v>
      </c>
      <c r="B146" s="141">
        <v>700138.0</v>
      </c>
      <c r="C146" s="208" t="s">
        <v>380</v>
      </c>
      <c r="D146" s="340" t="s">
        <v>73</v>
      </c>
      <c r="E146" s="335">
        <v>22700.0</v>
      </c>
      <c r="F146" s="347">
        <v>22700.0</v>
      </c>
      <c r="G146" s="347">
        <f t="shared" si="4"/>
        <v>0</v>
      </c>
      <c r="H146" s="230" t="s">
        <v>381</v>
      </c>
      <c r="I146" s="230" t="s">
        <v>7580</v>
      </c>
      <c r="J146" s="331" t="b">
        <v>1</v>
      </c>
      <c r="K146" s="488" t="s">
        <v>73</v>
      </c>
      <c r="L146" s="488"/>
      <c r="M146" s="488"/>
      <c r="N146" s="488"/>
      <c r="O146" s="488"/>
      <c r="P146" s="488"/>
      <c r="Q146" s="488"/>
      <c r="R146" s="488"/>
      <c r="S146" s="488"/>
      <c r="T146" s="488"/>
      <c r="U146" s="495" t="s">
        <v>73</v>
      </c>
      <c r="V146" s="495" t="s">
        <v>73</v>
      </c>
      <c r="W146" s="331" t="s">
        <v>73</v>
      </c>
      <c r="X146" s="331" t="s">
        <v>73</v>
      </c>
      <c r="Y146" s="331" t="s">
        <v>73</v>
      </c>
      <c r="Z146" s="331" t="s">
        <v>73</v>
      </c>
      <c r="AA146" s="331" t="s">
        <v>73</v>
      </c>
      <c r="AB146" s="331" t="s">
        <v>73</v>
      </c>
      <c r="AC146" s="331" t="s">
        <v>73</v>
      </c>
      <c r="AD146" s="331" t="s">
        <v>73</v>
      </c>
      <c r="AE146" s="331" t="s">
        <v>73</v>
      </c>
    </row>
    <row r="147">
      <c r="A147" s="338">
        <v>139.0</v>
      </c>
      <c r="B147" s="338">
        <v>700139.0</v>
      </c>
      <c r="C147" s="512" t="s">
        <v>5627</v>
      </c>
      <c r="D147" s="312" t="s">
        <v>4642</v>
      </c>
      <c r="E147" s="469">
        <v>30000.0</v>
      </c>
      <c r="F147" s="470">
        <v>24545.0</v>
      </c>
      <c r="G147" s="470">
        <f t="shared" si="4"/>
        <v>5455</v>
      </c>
      <c r="H147" s="228" t="s">
        <v>3959</v>
      </c>
      <c r="I147" s="228" t="s">
        <v>7581</v>
      </c>
      <c r="J147" s="432" t="b">
        <v>1</v>
      </c>
      <c r="K147" s="432" t="b">
        <v>1</v>
      </c>
      <c r="L147" s="432" t="b">
        <v>1</v>
      </c>
      <c r="M147" s="432" t="b">
        <v>1</v>
      </c>
      <c r="N147" s="432" t="b">
        <v>1</v>
      </c>
      <c r="O147" s="432" t="b">
        <v>1</v>
      </c>
      <c r="P147" s="432" t="b">
        <v>1</v>
      </c>
      <c r="Q147" s="432" t="b">
        <v>1</v>
      </c>
      <c r="R147" s="432" t="b">
        <v>0</v>
      </c>
      <c r="S147" s="432" t="b">
        <v>0</v>
      </c>
      <c r="T147" s="432" t="b">
        <v>0</v>
      </c>
      <c r="U147" s="492" t="b">
        <v>0</v>
      </c>
      <c r="V147" s="492" t="b">
        <v>0</v>
      </c>
      <c r="W147" s="432" t="b">
        <v>0</v>
      </c>
      <c r="X147" s="432" t="b">
        <v>0</v>
      </c>
      <c r="Y147" s="432" t="b">
        <v>0</v>
      </c>
      <c r="Z147" s="432" t="b">
        <v>0</v>
      </c>
      <c r="AA147" s="432" t="b">
        <v>0</v>
      </c>
      <c r="AB147" s="432" t="b">
        <v>0</v>
      </c>
      <c r="AC147" s="432" t="b">
        <v>0</v>
      </c>
      <c r="AD147" s="432" t="b">
        <v>0</v>
      </c>
      <c r="AE147" s="432" t="b">
        <v>0</v>
      </c>
    </row>
    <row r="148">
      <c r="A148" s="128">
        <v>140.0</v>
      </c>
      <c r="B148" s="128">
        <v>700140.0</v>
      </c>
      <c r="C148" s="241" t="s">
        <v>2398</v>
      </c>
      <c r="D148" s="472" t="s">
        <v>73</v>
      </c>
      <c r="E148" s="335">
        <v>35000.0</v>
      </c>
      <c r="F148" s="347">
        <v>35000.0</v>
      </c>
      <c r="G148" s="347">
        <f t="shared" si="4"/>
        <v>0</v>
      </c>
      <c r="H148" s="230" t="s">
        <v>2386</v>
      </c>
      <c r="I148" s="230" t="s">
        <v>1716</v>
      </c>
      <c r="J148" s="331" t="b">
        <v>1</v>
      </c>
      <c r="K148" s="331" t="b">
        <v>1</v>
      </c>
      <c r="L148" s="331" t="b">
        <v>1</v>
      </c>
      <c r="M148" s="331" t="b">
        <v>1</v>
      </c>
      <c r="N148" s="331" t="b">
        <v>1</v>
      </c>
      <c r="O148" s="331" t="b">
        <v>1</v>
      </c>
      <c r="P148" s="331" t="b">
        <v>1</v>
      </c>
      <c r="Q148" s="331" t="b">
        <v>1</v>
      </c>
      <c r="R148" s="331" t="b">
        <v>1</v>
      </c>
      <c r="S148" s="331" t="b">
        <v>0</v>
      </c>
      <c r="T148" s="331" t="b">
        <v>1</v>
      </c>
      <c r="U148" s="495" t="b">
        <v>1</v>
      </c>
      <c r="V148" s="495" t="b">
        <v>0</v>
      </c>
      <c r="W148" s="331" t="b">
        <v>0</v>
      </c>
      <c r="X148" s="331" t="s">
        <v>73</v>
      </c>
      <c r="Y148" s="331" t="s">
        <v>73</v>
      </c>
      <c r="Z148" s="331" t="s">
        <v>73</v>
      </c>
      <c r="AA148" s="331" t="s">
        <v>73</v>
      </c>
      <c r="AB148" s="331" t="s">
        <v>73</v>
      </c>
      <c r="AC148" s="331" t="s">
        <v>73</v>
      </c>
      <c r="AD148" s="331" t="s">
        <v>73</v>
      </c>
      <c r="AE148" s="331" t="s">
        <v>73</v>
      </c>
    </row>
    <row r="149">
      <c r="A149" s="141">
        <v>141.0</v>
      </c>
      <c r="B149" s="141">
        <v>700141.0</v>
      </c>
      <c r="C149" s="208" t="s">
        <v>634</v>
      </c>
      <c r="D149" s="340" t="s">
        <v>73</v>
      </c>
      <c r="E149" s="469">
        <v>6000.0</v>
      </c>
      <c r="F149" s="470">
        <v>6000.0</v>
      </c>
      <c r="G149" s="470">
        <f t="shared" si="4"/>
        <v>0</v>
      </c>
      <c r="H149" s="228" t="s">
        <v>478</v>
      </c>
      <c r="I149" s="228" t="s">
        <v>7576</v>
      </c>
      <c r="J149" s="432" t="b">
        <v>1</v>
      </c>
      <c r="K149" s="516" t="b">
        <v>0</v>
      </c>
      <c r="L149" s="432" t="b">
        <v>1</v>
      </c>
      <c r="M149" s="488" t="s">
        <v>73</v>
      </c>
      <c r="N149" s="488"/>
      <c r="O149" s="488"/>
      <c r="P149" s="488"/>
      <c r="Q149" s="488"/>
      <c r="R149" s="488"/>
      <c r="S149" s="488"/>
      <c r="T149" s="488"/>
      <c r="U149" s="492" t="s">
        <v>73</v>
      </c>
      <c r="V149" s="492" t="s">
        <v>73</v>
      </c>
      <c r="W149" s="432" t="s">
        <v>73</v>
      </c>
      <c r="X149" s="432" t="s">
        <v>73</v>
      </c>
      <c r="Y149" s="432" t="s">
        <v>73</v>
      </c>
      <c r="Z149" s="432" t="s">
        <v>73</v>
      </c>
      <c r="AA149" s="432" t="s">
        <v>73</v>
      </c>
      <c r="AB149" s="432" t="s">
        <v>73</v>
      </c>
      <c r="AC149" s="432" t="s">
        <v>73</v>
      </c>
      <c r="AD149" s="432" t="s">
        <v>73</v>
      </c>
      <c r="AE149" s="432" t="s">
        <v>73</v>
      </c>
    </row>
    <row r="150">
      <c r="A150" s="128">
        <v>142.0</v>
      </c>
      <c r="B150" s="128">
        <v>700142.0</v>
      </c>
      <c r="C150" s="241" t="s">
        <v>2352</v>
      </c>
      <c r="D150" s="472" t="s">
        <v>73</v>
      </c>
      <c r="E150" s="335">
        <v>7500.0</v>
      </c>
      <c r="F150" s="347">
        <v>7500.0</v>
      </c>
      <c r="G150" s="347">
        <f t="shared" si="4"/>
        <v>0</v>
      </c>
      <c r="H150" s="230" t="s">
        <v>2045</v>
      </c>
      <c r="I150" s="230" t="s">
        <v>7589</v>
      </c>
      <c r="J150" s="331" t="b">
        <v>1</v>
      </c>
      <c r="K150" s="331" t="b">
        <v>1</v>
      </c>
      <c r="L150" s="331" t="b">
        <v>1</v>
      </c>
      <c r="M150" s="331" t="b">
        <v>1</v>
      </c>
      <c r="N150" s="331" t="b">
        <v>0</v>
      </c>
      <c r="O150" s="331" t="b">
        <v>0</v>
      </c>
      <c r="P150" s="331" t="b">
        <v>1</v>
      </c>
      <c r="Q150" s="331" t="b">
        <v>1</v>
      </c>
      <c r="R150" s="331" t="b">
        <v>0</v>
      </c>
      <c r="S150" s="331" t="b">
        <v>1</v>
      </c>
      <c r="T150" s="331" t="b">
        <v>1</v>
      </c>
      <c r="U150" s="495" t="b">
        <v>1</v>
      </c>
      <c r="V150" s="495" t="b">
        <v>1</v>
      </c>
      <c r="W150" s="331" t="s">
        <v>73</v>
      </c>
      <c r="X150" s="331" t="s">
        <v>73</v>
      </c>
      <c r="Y150" s="331" t="s">
        <v>73</v>
      </c>
      <c r="Z150" s="331" t="s">
        <v>73</v>
      </c>
      <c r="AA150" s="331" t="s">
        <v>73</v>
      </c>
      <c r="AB150" s="331" t="s">
        <v>73</v>
      </c>
      <c r="AC150" s="331" t="s">
        <v>73</v>
      </c>
      <c r="AD150" s="331" t="s">
        <v>73</v>
      </c>
      <c r="AE150" s="331" t="s">
        <v>73</v>
      </c>
    </row>
    <row r="151">
      <c r="A151" s="338">
        <v>143.0</v>
      </c>
      <c r="B151" s="338">
        <v>700143.0</v>
      </c>
      <c r="C151" s="512" t="s">
        <v>5628</v>
      </c>
      <c r="D151" s="312" t="s">
        <v>4642</v>
      </c>
      <c r="E151" s="469">
        <v>24000.0</v>
      </c>
      <c r="F151" s="470">
        <v>21600.0</v>
      </c>
      <c r="G151" s="470">
        <f t="shared" si="4"/>
        <v>2400</v>
      </c>
      <c r="H151" s="228" t="s">
        <v>5629</v>
      </c>
      <c r="I151" s="228" t="s">
        <v>7584</v>
      </c>
      <c r="J151" s="432" t="b">
        <v>1</v>
      </c>
      <c r="K151" s="432" t="b">
        <v>1</v>
      </c>
      <c r="L151" s="432" t="b">
        <v>1</v>
      </c>
      <c r="M151" s="432" t="b">
        <v>1</v>
      </c>
      <c r="N151" s="432" t="b">
        <v>1</v>
      </c>
      <c r="O151" s="432" t="b">
        <v>1</v>
      </c>
      <c r="P151" s="432" t="b">
        <v>1</v>
      </c>
      <c r="Q151" s="432" t="b">
        <v>1</v>
      </c>
      <c r="R151" s="432" t="b">
        <v>0</v>
      </c>
      <c r="S151" s="432" t="b">
        <v>1</v>
      </c>
      <c r="T151" s="432" t="b">
        <v>0</v>
      </c>
      <c r="U151" s="492" t="b">
        <v>0</v>
      </c>
      <c r="V151" s="492" t="b">
        <v>0</v>
      </c>
      <c r="W151" s="432" t="b">
        <v>0</v>
      </c>
      <c r="X151" s="432" t="b">
        <v>0</v>
      </c>
      <c r="Y151" s="432" t="b">
        <v>0</v>
      </c>
      <c r="Z151" s="432" t="b">
        <v>0</v>
      </c>
      <c r="AA151" s="432" t="b">
        <v>0</v>
      </c>
      <c r="AB151" s="432" t="b">
        <v>0</v>
      </c>
      <c r="AC151" s="432" t="b">
        <v>1</v>
      </c>
      <c r="AD151" s="432" t="b">
        <v>0</v>
      </c>
      <c r="AE151" s="432" t="b">
        <v>0</v>
      </c>
    </row>
    <row r="152">
      <c r="A152" s="128">
        <v>144.0</v>
      </c>
      <c r="B152" s="128">
        <v>700144.0</v>
      </c>
      <c r="C152" s="241" t="s">
        <v>1697</v>
      </c>
      <c r="D152" s="472" t="s">
        <v>73</v>
      </c>
      <c r="E152" s="335">
        <v>14000.0</v>
      </c>
      <c r="F152" s="347">
        <v>14000.0</v>
      </c>
      <c r="G152" s="347">
        <f t="shared" si="4"/>
        <v>0</v>
      </c>
      <c r="H152" s="230" t="s">
        <v>1698</v>
      </c>
      <c r="I152" s="230" t="s">
        <v>7596</v>
      </c>
      <c r="J152" s="331" t="b">
        <v>1</v>
      </c>
      <c r="K152" s="331" t="b">
        <v>1</v>
      </c>
      <c r="L152" s="331" t="b">
        <v>1</v>
      </c>
      <c r="M152" s="331" t="b">
        <v>0</v>
      </c>
      <c r="N152" s="331" t="b">
        <v>0</v>
      </c>
      <c r="O152" s="331" t="b">
        <v>1</v>
      </c>
      <c r="P152" s="331" t="b">
        <v>0</v>
      </c>
      <c r="Q152" s="514" t="b">
        <v>1</v>
      </c>
      <c r="R152" s="331" t="b">
        <v>0</v>
      </c>
      <c r="S152" s="331" t="b">
        <v>0</v>
      </c>
      <c r="T152" s="488" t="s">
        <v>73</v>
      </c>
      <c r="U152" s="495" t="s">
        <v>73</v>
      </c>
      <c r="V152" s="495" t="s">
        <v>73</v>
      </c>
      <c r="W152" s="331" t="s">
        <v>73</v>
      </c>
      <c r="X152" s="331" t="s">
        <v>73</v>
      </c>
      <c r="Y152" s="331" t="s">
        <v>73</v>
      </c>
      <c r="Z152" s="331" t="s">
        <v>73</v>
      </c>
      <c r="AA152" s="331" t="s">
        <v>73</v>
      </c>
      <c r="AB152" s="331" t="s">
        <v>73</v>
      </c>
      <c r="AC152" s="331" t="s">
        <v>73</v>
      </c>
      <c r="AD152" s="331" t="s">
        <v>73</v>
      </c>
      <c r="AE152" s="331" t="s">
        <v>73</v>
      </c>
    </row>
    <row r="153">
      <c r="A153" s="338">
        <v>145.0</v>
      </c>
      <c r="B153" s="338">
        <v>700145.0</v>
      </c>
      <c r="C153" s="512" t="s">
        <v>5316</v>
      </c>
      <c r="D153" s="499" t="s">
        <v>73</v>
      </c>
      <c r="E153" s="469">
        <v>80000.0</v>
      </c>
      <c r="F153" s="469">
        <v>80000.0</v>
      </c>
      <c r="G153" s="470">
        <f t="shared" si="4"/>
        <v>0</v>
      </c>
      <c r="H153" s="228" t="s">
        <v>1215</v>
      </c>
      <c r="I153" s="228" t="s">
        <v>7587</v>
      </c>
      <c r="J153" s="432" t="b">
        <v>1</v>
      </c>
      <c r="K153" s="432" t="b">
        <v>1</v>
      </c>
      <c r="L153" s="432" t="b">
        <v>1</v>
      </c>
      <c r="M153" s="432" t="b">
        <v>1</v>
      </c>
      <c r="N153" s="432" t="b">
        <v>1</v>
      </c>
      <c r="O153" s="432" t="b">
        <v>1</v>
      </c>
      <c r="P153" s="432" t="b">
        <v>0</v>
      </c>
      <c r="Q153" s="513" t="b">
        <v>1</v>
      </c>
      <c r="R153" s="432" t="b">
        <v>0</v>
      </c>
      <c r="S153" s="432" t="b">
        <v>1</v>
      </c>
      <c r="T153" s="432" t="b">
        <v>0</v>
      </c>
      <c r="U153" s="492" t="b">
        <v>0</v>
      </c>
      <c r="V153" s="492" t="b">
        <v>0</v>
      </c>
      <c r="W153" s="432" t="b">
        <v>0</v>
      </c>
      <c r="X153" s="432" t="b">
        <v>0</v>
      </c>
      <c r="Y153" s="432" t="b">
        <v>0</v>
      </c>
      <c r="Z153" s="432" t="b">
        <v>0</v>
      </c>
      <c r="AA153" s="432" t="b">
        <v>0</v>
      </c>
      <c r="AB153" s="432" t="b">
        <v>0</v>
      </c>
      <c r="AC153" s="432" t="b">
        <v>0</v>
      </c>
      <c r="AD153" s="432" t="b">
        <v>0</v>
      </c>
      <c r="AE153" s="432" t="b">
        <v>0</v>
      </c>
    </row>
    <row r="154">
      <c r="A154" s="141">
        <v>146.0</v>
      </c>
      <c r="B154" s="141">
        <v>700146.0</v>
      </c>
      <c r="C154" s="208" t="s">
        <v>427</v>
      </c>
      <c r="D154" s="340" t="s">
        <v>73</v>
      </c>
      <c r="E154" s="335">
        <v>4000.0</v>
      </c>
      <c r="F154" s="347">
        <v>4000.0</v>
      </c>
      <c r="G154" s="347">
        <f t="shared" si="4"/>
        <v>0</v>
      </c>
      <c r="H154" s="230" t="s">
        <v>428</v>
      </c>
      <c r="I154" s="230" t="s">
        <v>7580</v>
      </c>
      <c r="J154" s="331" t="b">
        <v>1</v>
      </c>
      <c r="K154" s="488" t="s">
        <v>73</v>
      </c>
      <c r="L154" s="488"/>
      <c r="M154" s="488"/>
      <c r="N154" s="488"/>
      <c r="O154" s="488"/>
      <c r="P154" s="488"/>
      <c r="Q154" s="488"/>
      <c r="R154" s="488"/>
      <c r="S154" s="488"/>
      <c r="T154" s="488"/>
      <c r="U154" s="495" t="s">
        <v>73</v>
      </c>
      <c r="V154" s="495" t="s">
        <v>73</v>
      </c>
      <c r="W154" s="331" t="s">
        <v>73</v>
      </c>
      <c r="X154" s="331" t="s">
        <v>73</v>
      </c>
      <c r="Y154" s="331" t="s">
        <v>73</v>
      </c>
      <c r="Z154" s="331" t="s">
        <v>73</v>
      </c>
      <c r="AA154" s="331" t="s">
        <v>73</v>
      </c>
      <c r="AB154" s="331" t="s">
        <v>73</v>
      </c>
      <c r="AC154" s="331" t="s">
        <v>73</v>
      </c>
      <c r="AD154" s="331" t="s">
        <v>73</v>
      </c>
      <c r="AE154" s="331" t="s">
        <v>73</v>
      </c>
    </row>
    <row r="155">
      <c r="A155" s="141">
        <v>147.0</v>
      </c>
      <c r="B155" s="141">
        <v>700147.0</v>
      </c>
      <c r="C155" s="208" t="s">
        <v>537</v>
      </c>
      <c r="D155" s="340" t="s">
        <v>73</v>
      </c>
      <c r="E155" s="469">
        <v>5500.0</v>
      </c>
      <c r="F155" s="470">
        <v>5500.0</v>
      </c>
      <c r="G155" s="470">
        <f t="shared" si="4"/>
        <v>0</v>
      </c>
      <c r="H155" s="228" t="s">
        <v>538</v>
      </c>
      <c r="I155" s="228" t="s">
        <v>7583</v>
      </c>
      <c r="J155" s="432" t="b">
        <v>1</v>
      </c>
      <c r="K155" s="432" t="b">
        <v>1</v>
      </c>
      <c r="L155" s="488" t="s">
        <v>73</v>
      </c>
      <c r="M155" s="488"/>
      <c r="N155" s="488"/>
      <c r="O155" s="488"/>
      <c r="P155" s="488"/>
      <c r="Q155" s="488"/>
      <c r="R155" s="488"/>
      <c r="S155" s="488"/>
      <c r="T155" s="488"/>
      <c r="U155" s="492" t="s">
        <v>73</v>
      </c>
      <c r="V155" s="492" t="s">
        <v>73</v>
      </c>
      <c r="W155" s="432" t="s">
        <v>73</v>
      </c>
      <c r="X155" s="432" t="s">
        <v>73</v>
      </c>
      <c r="Y155" s="432" t="s">
        <v>73</v>
      </c>
      <c r="Z155" s="432" t="s">
        <v>73</v>
      </c>
      <c r="AA155" s="432" t="s">
        <v>73</v>
      </c>
      <c r="AB155" s="432" t="s">
        <v>73</v>
      </c>
      <c r="AC155" s="432" t="s">
        <v>73</v>
      </c>
      <c r="AD155" s="432" t="s">
        <v>73</v>
      </c>
      <c r="AE155" s="432" t="s">
        <v>73</v>
      </c>
    </row>
    <row r="156">
      <c r="A156" s="141">
        <v>148.0</v>
      </c>
      <c r="B156" s="141">
        <v>700148.0</v>
      </c>
      <c r="C156" s="208" t="s">
        <v>813</v>
      </c>
      <c r="D156" s="340" t="s">
        <v>73</v>
      </c>
      <c r="E156" s="335">
        <v>1500.0</v>
      </c>
      <c r="F156" s="347">
        <v>1500.0</v>
      </c>
      <c r="G156" s="347">
        <f t="shared" si="4"/>
        <v>0</v>
      </c>
      <c r="H156" s="230" t="s">
        <v>809</v>
      </c>
      <c r="I156" s="230" t="s">
        <v>7586</v>
      </c>
      <c r="J156" s="331" t="b">
        <v>1</v>
      </c>
      <c r="K156" s="331" t="b">
        <v>1</v>
      </c>
      <c r="L156" s="331" t="b">
        <v>1</v>
      </c>
      <c r="M156" s="488" t="s">
        <v>73</v>
      </c>
      <c r="N156" s="488"/>
      <c r="O156" s="488"/>
      <c r="P156" s="488"/>
      <c r="Q156" s="488"/>
      <c r="R156" s="488"/>
      <c r="S156" s="488"/>
      <c r="T156" s="488"/>
      <c r="U156" s="495" t="s">
        <v>73</v>
      </c>
      <c r="V156" s="495" t="s">
        <v>73</v>
      </c>
      <c r="W156" s="331" t="s">
        <v>73</v>
      </c>
      <c r="X156" s="331" t="s">
        <v>73</v>
      </c>
      <c r="Y156" s="331" t="s">
        <v>73</v>
      </c>
      <c r="Z156" s="331" t="s">
        <v>73</v>
      </c>
      <c r="AA156" s="331" t="s">
        <v>73</v>
      </c>
      <c r="AB156" s="331" t="s">
        <v>73</v>
      </c>
      <c r="AC156" s="331" t="s">
        <v>73</v>
      </c>
      <c r="AD156" s="331" t="s">
        <v>73</v>
      </c>
      <c r="AE156" s="331" t="s">
        <v>73</v>
      </c>
    </row>
    <row r="157">
      <c r="A157" s="338">
        <v>149.0</v>
      </c>
      <c r="B157" s="338">
        <v>700149.0</v>
      </c>
      <c r="C157" s="512" t="s">
        <v>5630</v>
      </c>
      <c r="D157" s="312" t="s">
        <v>4642</v>
      </c>
      <c r="E157" s="469">
        <v>9150.0</v>
      </c>
      <c r="F157" s="470">
        <v>7320.0</v>
      </c>
      <c r="G157" s="470">
        <f t="shared" si="4"/>
        <v>1830</v>
      </c>
      <c r="H157" s="228" t="s">
        <v>1422</v>
      </c>
      <c r="I157" s="228" t="s">
        <v>7582</v>
      </c>
      <c r="J157" s="432" t="b">
        <v>1</v>
      </c>
      <c r="K157" s="432" t="b">
        <v>1</v>
      </c>
      <c r="L157" s="432" t="b">
        <v>1</v>
      </c>
      <c r="M157" s="432" t="b">
        <v>1</v>
      </c>
      <c r="N157" s="432" t="b">
        <v>1</v>
      </c>
      <c r="O157" s="432" t="b">
        <v>1</v>
      </c>
      <c r="P157" s="432" t="b">
        <v>1</v>
      </c>
      <c r="Q157" s="513" t="b">
        <v>0</v>
      </c>
      <c r="R157" s="432" t="b">
        <v>0</v>
      </c>
      <c r="S157" s="432" t="b">
        <v>0</v>
      </c>
      <c r="T157" s="432" t="b">
        <v>0</v>
      </c>
      <c r="U157" s="492" t="b">
        <v>0</v>
      </c>
      <c r="V157" s="492" t="b">
        <v>0</v>
      </c>
      <c r="W157" s="432" t="b">
        <v>0</v>
      </c>
      <c r="X157" s="432" t="b">
        <v>0</v>
      </c>
      <c r="Y157" s="432" t="b">
        <v>0</v>
      </c>
      <c r="Z157" s="432" t="b">
        <v>0</v>
      </c>
      <c r="AA157" s="432" t="b">
        <v>0</v>
      </c>
      <c r="AB157" s="432" t="b">
        <v>0</v>
      </c>
      <c r="AC157" s="432" t="b">
        <v>0</v>
      </c>
      <c r="AD157" s="432" t="b">
        <v>0</v>
      </c>
      <c r="AE157" s="432" t="b">
        <v>0</v>
      </c>
    </row>
    <row r="158">
      <c r="A158" s="338">
        <v>150.0</v>
      </c>
      <c r="B158" s="338">
        <v>700150.0</v>
      </c>
      <c r="C158" s="512" t="s">
        <v>1359</v>
      </c>
      <c r="D158" s="340" t="s">
        <v>73</v>
      </c>
      <c r="E158" s="335">
        <v>31426.0</v>
      </c>
      <c r="F158" s="335">
        <v>31426.0</v>
      </c>
      <c r="G158" s="347">
        <f t="shared" si="4"/>
        <v>0</v>
      </c>
      <c r="H158" s="230" t="s">
        <v>1360</v>
      </c>
      <c r="I158" s="230" t="s">
        <v>7588</v>
      </c>
      <c r="J158" s="331" t="b">
        <v>1</v>
      </c>
      <c r="K158" s="331" t="b">
        <v>1</v>
      </c>
      <c r="L158" s="331" t="b">
        <v>1</v>
      </c>
      <c r="M158" s="331" t="b">
        <v>1</v>
      </c>
      <c r="N158" s="331" t="b">
        <v>1</v>
      </c>
      <c r="O158" s="331" t="b">
        <v>1</v>
      </c>
      <c r="P158" s="488" t="s">
        <v>73</v>
      </c>
      <c r="Q158" s="488"/>
      <c r="R158" s="488"/>
      <c r="S158" s="488"/>
      <c r="T158" s="488"/>
      <c r="U158" s="495" t="s">
        <v>73</v>
      </c>
      <c r="V158" s="495" t="s">
        <v>73</v>
      </c>
      <c r="W158" s="331" t="s">
        <v>73</v>
      </c>
      <c r="X158" s="331" t="s">
        <v>73</v>
      </c>
      <c r="Y158" s="331" t="s">
        <v>73</v>
      </c>
      <c r="Z158" s="331" t="s">
        <v>73</v>
      </c>
      <c r="AA158" s="331" t="s">
        <v>73</v>
      </c>
      <c r="AB158" s="331" t="s">
        <v>73</v>
      </c>
      <c r="AC158" s="331" t="s">
        <v>73</v>
      </c>
      <c r="AD158" s="331" t="s">
        <v>73</v>
      </c>
      <c r="AE158" s="331" t="s">
        <v>73</v>
      </c>
    </row>
    <row r="159">
      <c r="A159" s="141">
        <v>151.0</v>
      </c>
      <c r="B159" s="141">
        <v>700151.0</v>
      </c>
      <c r="C159" s="208" t="s">
        <v>767</v>
      </c>
      <c r="D159" s="340" t="s">
        <v>73</v>
      </c>
      <c r="E159" s="469">
        <v>6500.0</v>
      </c>
      <c r="F159" s="470">
        <v>6500.0</v>
      </c>
      <c r="G159" s="470">
        <f t="shared" si="4"/>
        <v>0</v>
      </c>
      <c r="H159" s="228" t="s">
        <v>381</v>
      </c>
      <c r="I159" s="228" t="s">
        <v>7591</v>
      </c>
      <c r="J159" s="516" t="b">
        <v>0</v>
      </c>
      <c r="K159" s="516" t="b">
        <v>0</v>
      </c>
      <c r="L159" s="516" t="b">
        <v>0</v>
      </c>
      <c r="M159" s="488" t="s">
        <v>73</v>
      </c>
      <c r="N159" s="488"/>
      <c r="O159" s="488"/>
      <c r="P159" s="488"/>
      <c r="Q159" s="488"/>
      <c r="R159" s="488"/>
      <c r="S159" s="488"/>
      <c r="T159" s="488"/>
      <c r="U159" s="492" t="s">
        <v>73</v>
      </c>
      <c r="V159" s="492" t="s">
        <v>73</v>
      </c>
      <c r="W159" s="432" t="s">
        <v>73</v>
      </c>
      <c r="X159" s="432" t="s">
        <v>73</v>
      </c>
      <c r="Y159" s="432" t="s">
        <v>73</v>
      </c>
      <c r="Z159" s="432" t="s">
        <v>73</v>
      </c>
      <c r="AA159" s="432" t="s">
        <v>73</v>
      </c>
      <c r="AB159" s="432" t="s">
        <v>73</v>
      </c>
      <c r="AC159" s="432" t="s">
        <v>73</v>
      </c>
      <c r="AD159" s="432" t="s">
        <v>73</v>
      </c>
      <c r="AE159" s="432" t="s">
        <v>73</v>
      </c>
    </row>
    <row r="160">
      <c r="A160" s="141">
        <v>152.0</v>
      </c>
      <c r="B160" s="141">
        <v>700152.0</v>
      </c>
      <c r="C160" s="208" t="s">
        <v>808</v>
      </c>
      <c r="D160" s="340" t="s">
        <v>73</v>
      </c>
      <c r="E160" s="335">
        <v>1500.0</v>
      </c>
      <c r="F160" s="347">
        <v>1500.0</v>
      </c>
      <c r="G160" s="347">
        <f t="shared" si="4"/>
        <v>0</v>
      </c>
      <c r="H160" s="230" t="s">
        <v>809</v>
      </c>
      <c r="I160" s="230" t="s">
        <v>7592</v>
      </c>
      <c r="J160" s="331" t="b">
        <v>1</v>
      </c>
      <c r="K160" s="331" t="b">
        <v>1</v>
      </c>
      <c r="L160" s="331" t="b">
        <v>1</v>
      </c>
      <c r="M160" s="488" t="s">
        <v>73</v>
      </c>
      <c r="N160" s="488"/>
      <c r="O160" s="488"/>
      <c r="P160" s="488"/>
      <c r="Q160" s="488"/>
      <c r="R160" s="488"/>
      <c r="S160" s="488"/>
      <c r="T160" s="488"/>
      <c r="U160" s="495" t="s">
        <v>73</v>
      </c>
      <c r="V160" s="495" t="s">
        <v>73</v>
      </c>
      <c r="W160" s="331" t="s">
        <v>73</v>
      </c>
      <c r="X160" s="331" t="s">
        <v>73</v>
      </c>
      <c r="Y160" s="331" t="s">
        <v>73</v>
      </c>
      <c r="Z160" s="331" t="s">
        <v>73</v>
      </c>
      <c r="AA160" s="331" t="s">
        <v>73</v>
      </c>
      <c r="AB160" s="331" t="s">
        <v>73</v>
      </c>
      <c r="AC160" s="331" t="s">
        <v>73</v>
      </c>
      <c r="AD160" s="331" t="s">
        <v>73</v>
      </c>
      <c r="AE160" s="331" t="s">
        <v>73</v>
      </c>
    </row>
    <row r="161">
      <c r="A161" s="338">
        <v>153.0</v>
      </c>
      <c r="B161" s="338">
        <v>700153.0</v>
      </c>
      <c r="C161" s="512" t="s">
        <v>2766</v>
      </c>
      <c r="D161" s="340" t="s">
        <v>73</v>
      </c>
      <c r="E161" s="469">
        <v>9000.0</v>
      </c>
      <c r="F161" s="470">
        <v>9000.0</v>
      </c>
      <c r="G161" s="470">
        <f t="shared" si="4"/>
        <v>0</v>
      </c>
      <c r="H161" s="228" t="s">
        <v>455</v>
      </c>
      <c r="I161" s="228" t="s">
        <v>7591</v>
      </c>
      <c r="J161" s="432" t="b">
        <v>1</v>
      </c>
      <c r="K161" s="432" t="b">
        <v>1</v>
      </c>
      <c r="L161" s="516" t="b">
        <v>0</v>
      </c>
      <c r="M161" s="516" t="b">
        <v>0</v>
      </c>
      <c r="N161" s="516" t="b">
        <v>0</v>
      </c>
      <c r="O161" s="432" t="b">
        <v>0</v>
      </c>
      <c r="P161" s="432" t="b">
        <v>0</v>
      </c>
      <c r="Q161" s="513" t="b">
        <v>0</v>
      </c>
      <c r="R161" s="432" t="b">
        <v>0</v>
      </c>
      <c r="S161" s="432" t="b">
        <v>0</v>
      </c>
      <c r="T161" s="432" t="b">
        <v>0</v>
      </c>
      <c r="U161" s="492" t="b">
        <v>0</v>
      </c>
      <c r="V161" s="492" t="b">
        <v>0</v>
      </c>
      <c r="W161" s="432" t="b">
        <v>0</v>
      </c>
      <c r="X161" s="432" t="b">
        <v>0</v>
      </c>
      <c r="Y161" s="432" t="b">
        <v>0</v>
      </c>
      <c r="Z161" s="432" t="s">
        <v>73</v>
      </c>
      <c r="AA161" s="432" t="s">
        <v>73</v>
      </c>
      <c r="AB161" s="432" t="s">
        <v>73</v>
      </c>
      <c r="AC161" s="432" t="s">
        <v>73</v>
      </c>
      <c r="AD161" s="432" t="s">
        <v>73</v>
      </c>
      <c r="AE161" s="432" t="s">
        <v>73</v>
      </c>
    </row>
    <row r="162">
      <c r="A162" s="338">
        <v>154.0</v>
      </c>
      <c r="B162" s="338">
        <v>700154.0</v>
      </c>
      <c r="C162" s="512" t="s">
        <v>3173</v>
      </c>
      <c r="D162" s="340" t="s">
        <v>73</v>
      </c>
      <c r="E162" s="335">
        <v>10000.0</v>
      </c>
      <c r="F162" s="486">
        <v>10000.0</v>
      </c>
      <c r="G162" s="347">
        <f t="shared" si="4"/>
        <v>0</v>
      </c>
      <c r="H162" s="230" t="s">
        <v>3132</v>
      </c>
      <c r="I162" s="230" t="s">
        <v>7586</v>
      </c>
      <c r="J162" s="331" t="b">
        <v>1</v>
      </c>
      <c r="K162" s="331" t="b">
        <v>1</v>
      </c>
      <c r="L162" s="331" t="b">
        <v>1</v>
      </c>
      <c r="M162" s="418" t="b">
        <v>0</v>
      </c>
      <c r="N162" s="331" t="b">
        <v>1</v>
      </c>
      <c r="O162" s="331" t="b">
        <v>1</v>
      </c>
      <c r="P162" s="331" t="b">
        <v>1</v>
      </c>
      <c r="Q162" s="331" t="b">
        <v>1</v>
      </c>
      <c r="R162" s="331" t="b">
        <v>0</v>
      </c>
      <c r="S162" s="331" t="b">
        <v>0</v>
      </c>
      <c r="T162" s="331" t="b">
        <v>0</v>
      </c>
      <c r="U162" s="495" t="b">
        <v>0</v>
      </c>
      <c r="V162" s="495" t="b">
        <v>0</v>
      </c>
      <c r="W162" s="331" t="b">
        <v>0</v>
      </c>
      <c r="X162" s="331" t="b">
        <v>0</v>
      </c>
      <c r="Y162" s="331" t="b">
        <v>0</v>
      </c>
      <c r="Z162" s="331" t="b">
        <v>0</v>
      </c>
      <c r="AA162" s="331" t="b">
        <v>0</v>
      </c>
      <c r="AB162" s="331" t="b">
        <v>0</v>
      </c>
      <c r="AC162" s="331" t="b">
        <v>0</v>
      </c>
      <c r="AD162" s="331" t="b">
        <v>0</v>
      </c>
      <c r="AE162" s="331" t="s">
        <v>73</v>
      </c>
    </row>
    <row r="163">
      <c r="A163" s="141">
        <v>155.0</v>
      </c>
      <c r="B163" s="141">
        <v>700155.0</v>
      </c>
      <c r="C163" s="208" t="s">
        <v>1048</v>
      </c>
      <c r="D163" s="340" t="s">
        <v>73</v>
      </c>
      <c r="E163" s="469">
        <v>30000.0</v>
      </c>
      <c r="F163" s="470">
        <v>30000.0</v>
      </c>
      <c r="G163" s="470">
        <f t="shared" si="4"/>
        <v>0</v>
      </c>
      <c r="H163" s="228" t="s">
        <v>1049</v>
      </c>
      <c r="I163" s="228" t="s">
        <v>7584</v>
      </c>
      <c r="J163" s="432" t="b">
        <v>1</v>
      </c>
      <c r="K163" s="432" t="b">
        <v>1</v>
      </c>
      <c r="L163" s="432" t="b">
        <v>1</v>
      </c>
      <c r="M163" s="432" t="b">
        <v>1</v>
      </c>
      <c r="N163" s="432" t="b">
        <v>1</v>
      </c>
      <c r="O163" s="488" t="s">
        <v>73</v>
      </c>
      <c r="P163" s="488"/>
      <c r="Q163" s="488"/>
      <c r="R163" s="488"/>
      <c r="S163" s="488"/>
      <c r="T163" s="488"/>
      <c r="U163" s="492" t="s">
        <v>73</v>
      </c>
      <c r="V163" s="492" t="s">
        <v>73</v>
      </c>
      <c r="W163" s="432" t="s">
        <v>73</v>
      </c>
      <c r="X163" s="432" t="s">
        <v>73</v>
      </c>
      <c r="Y163" s="432" t="s">
        <v>73</v>
      </c>
      <c r="Z163" s="432" t="s">
        <v>73</v>
      </c>
      <c r="AA163" s="432" t="s">
        <v>73</v>
      </c>
      <c r="AB163" s="432" t="s">
        <v>73</v>
      </c>
      <c r="AC163" s="432" t="s">
        <v>73</v>
      </c>
      <c r="AD163" s="432" t="s">
        <v>73</v>
      </c>
      <c r="AE163" s="432" t="s">
        <v>73</v>
      </c>
    </row>
    <row r="164">
      <c r="A164" s="338">
        <v>156.0</v>
      </c>
      <c r="B164" s="338">
        <v>700156.0</v>
      </c>
      <c r="C164" s="512" t="s">
        <v>3672</v>
      </c>
      <c r="D164" s="340" t="s">
        <v>73</v>
      </c>
      <c r="E164" s="335">
        <v>98725.0</v>
      </c>
      <c r="F164" s="335">
        <v>98725.0</v>
      </c>
      <c r="G164" s="347">
        <f t="shared" si="4"/>
        <v>0</v>
      </c>
      <c r="H164" s="230" t="s">
        <v>3261</v>
      </c>
      <c r="I164" s="230" t="s">
        <v>7577</v>
      </c>
      <c r="J164" s="418" t="b">
        <v>0</v>
      </c>
      <c r="K164" s="331" t="b">
        <v>1</v>
      </c>
      <c r="L164" s="331" t="b">
        <v>1</v>
      </c>
      <c r="M164" s="331" t="b">
        <v>1</v>
      </c>
      <c r="N164" s="331" t="b">
        <v>1</v>
      </c>
      <c r="O164" s="331" t="b">
        <v>0</v>
      </c>
      <c r="P164" s="331" t="b">
        <v>0</v>
      </c>
      <c r="Q164" s="514" t="b">
        <v>0</v>
      </c>
      <c r="R164" s="331" t="b">
        <v>0</v>
      </c>
      <c r="S164" s="331" t="b">
        <v>0</v>
      </c>
      <c r="T164" s="331" t="b">
        <v>0</v>
      </c>
      <c r="U164" s="495" t="b">
        <v>0</v>
      </c>
      <c r="V164" s="495" t="b">
        <v>0</v>
      </c>
      <c r="W164" s="331" t="b">
        <v>0</v>
      </c>
      <c r="X164" s="331" t="b">
        <v>0</v>
      </c>
      <c r="Y164" s="331" t="b">
        <v>0</v>
      </c>
      <c r="Z164" s="331" t="b">
        <v>0</v>
      </c>
      <c r="AA164" s="331" t="b">
        <v>0</v>
      </c>
      <c r="AB164" s="331" t="b">
        <v>0</v>
      </c>
      <c r="AC164" s="331" t="b">
        <v>0</v>
      </c>
      <c r="AD164" s="331" t="b">
        <v>0</v>
      </c>
      <c r="AE164" s="331" t="b">
        <v>0</v>
      </c>
    </row>
    <row r="165">
      <c r="A165" s="128">
        <v>157.0</v>
      </c>
      <c r="B165" s="128">
        <v>700157.0</v>
      </c>
      <c r="C165" s="241" t="s">
        <v>2349</v>
      </c>
      <c r="D165" s="472" t="s">
        <v>73</v>
      </c>
      <c r="E165" s="469">
        <v>7500.0</v>
      </c>
      <c r="F165" s="470">
        <v>7500.0</v>
      </c>
      <c r="G165" s="470">
        <f t="shared" si="4"/>
        <v>0</v>
      </c>
      <c r="H165" s="228" t="s">
        <v>2045</v>
      </c>
      <c r="I165" s="228" t="s">
        <v>7582</v>
      </c>
      <c r="J165" s="432" t="b">
        <v>1</v>
      </c>
      <c r="K165" s="432" t="b">
        <v>1</v>
      </c>
      <c r="L165" s="432" t="b">
        <v>1</v>
      </c>
      <c r="M165" s="432" t="b">
        <v>1</v>
      </c>
      <c r="N165" s="432" t="b">
        <v>0</v>
      </c>
      <c r="O165" s="432" t="b">
        <v>0</v>
      </c>
      <c r="P165" s="432" t="b">
        <v>1</v>
      </c>
      <c r="Q165" s="432" t="b">
        <v>1</v>
      </c>
      <c r="R165" s="432" t="b">
        <v>0</v>
      </c>
      <c r="S165" s="432" t="b">
        <v>1</v>
      </c>
      <c r="T165" s="432" t="b">
        <v>1</v>
      </c>
      <c r="U165" s="492" t="b">
        <v>1</v>
      </c>
      <c r="V165" s="492" t="b">
        <v>1</v>
      </c>
      <c r="W165" s="432" t="s">
        <v>73</v>
      </c>
      <c r="X165" s="432" t="s">
        <v>73</v>
      </c>
      <c r="Y165" s="432" t="s">
        <v>73</v>
      </c>
      <c r="Z165" s="432" t="s">
        <v>73</v>
      </c>
      <c r="AA165" s="432" t="s">
        <v>73</v>
      </c>
      <c r="AB165" s="432" t="s">
        <v>73</v>
      </c>
      <c r="AC165" s="432" t="s">
        <v>73</v>
      </c>
      <c r="AD165" s="432" t="s">
        <v>73</v>
      </c>
      <c r="AE165" s="432" t="s">
        <v>73</v>
      </c>
    </row>
    <row r="166">
      <c r="A166" s="141">
        <v>158.0</v>
      </c>
      <c r="B166" s="141">
        <v>700158.0</v>
      </c>
      <c r="C166" s="208" t="s">
        <v>683</v>
      </c>
      <c r="D166" s="340" t="s">
        <v>73</v>
      </c>
      <c r="E166" s="335">
        <v>19488.0</v>
      </c>
      <c r="F166" s="347">
        <v>19488.0</v>
      </c>
      <c r="G166" s="347">
        <f t="shared" si="4"/>
        <v>0</v>
      </c>
      <c r="H166" s="230" t="s">
        <v>381</v>
      </c>
      <c r="I166" s="230" t="s">
        <v>7582</v>
      </c>
      <c r="J166" s="331" t="b">
        <v>1</v>
      </c>
      <c r="K166" s="331" t="b">
        <v>1</v>
      </c>
      <c r="L166" s="331" t="b">
        <v>1</v>
      </c>
      <c r="M166" s="488" t="s">
        <v>73</v>
      </c>
      <c r="N166" s="488"/>
      <c r="O166" s="488"/>
      <c r="P166" s="488"/>
      <c r="Q166" s="488"/>
      <c r="R166" s="488"/>
      <c r="S166" s="488"/>
      <c r="T166" s="488"/>
      <c r="U166" s="495" t="s">
        <v>73</v>
      </c>
      <c r="V166" s="495" t="s">
        <v>73</v>
      </c>
      <c r="W166" s="331" t="s">
        <v>73</v>
      </c>
      <c r="X166" s="331" t="s">
        <v>73</v>
      </c>
      <c r="Y166" s="331" t="s">
        <v>73</v>
      </c>
      <c r="Z166" s="331" t="s">
        <v>73</v>
      </c>
      <c r="AA166" s="331" t="s">
        <v>73</v>
      </c>
      <c r="AB166" s="331" t="s">
        <v>73</v>
      </c>
      <c r="AC166" s="331" t="s">
        <v>73</v>
      </c>
      <c r="AD166" s="331" t="s">
        <v>73</v>
      </c>
      <c r="AE166" s="331" t="s">
        <v>73</v>
      </c>
    </row>
    <row r="167">
      <c r="A167" s="141">
        <v>159.0</v>
      </c>
      <c r="B167" s="141">
        <v>700159.0</v>
      </c>
      <c r="C167" s="208" t="s">
        <v>1075</v>
      </c>
      <c r="D167" s="340" t="s">
        <v>73</v>
      </c>
      <c r="E167" s="469">
        <v>75000.0</v>
      </c>
      <c r="F167" s="470">
        <v>75000.0</v>
      </c>
      <c r="G167" s="470">
        <f t="shared" si="4"/>
        <v>0</v>
      </c>
      <c r="H167" s="228" t="s">
        <v>381</v>
      </c>
      <c r="I167" s="228" t="s">
        <v>7573</v>
      </c>
      <c r="J167" s="432" t="b">
        <v>1</v>
      </c>
      <c r="K167" s="432" t="b">
        <v>1</v>
      </c>
      <c r="L167" s="432" t="b">
        <v>1</v>
      </c>
      <c r="M167" s="432" t="b">
        <v>1</v>
      </c>
      <c r="N167" s="432" t="b">
        <v>0</v>
      </c>
      <c r="O167" s="488" t="s">
        <v>73</v>
      </c>
      <c r="P167" s="488"/>
      <c r="Q167" s="488"/>
      <c r="R167" s="488"/>
      <c r="S167" s="488"/>
      <c r="T167" s="488"/>
      <c r="U167" s="492" t="s">
        <v>73</v>
      </c>
      <c r="V167" s="492" t="s">
        <v>73</v>
      </c>
      <c r="W167" s="432" t="s">
        <v>73</v>
      </c>
      <c r="X167" s="432" t="s">
        <v>73</v>
      </c>
      <c r="Y167" s="432" t="s">
        <v>73</v>
      </c>
      <c r="Z167" s="432" t="s">
        <v>73</v>
      </c>
      <c r="AA167" s="432" t="s">
        <v>73</v>
      </c>
      <c r="AB167" s="432" t="s">
        <v>73</v>
      </c>
      <c r="AC167" s="432" t="s">
        <v>73</v>
      </c>
      <c r="AD167" s="432" t="s">
        <v>73</v>
      </c>
      <c r="AE167" s="432" t="s">
        <v>73</v>
      </c>
    </row>
    <row r="168">
      <c r="A168" s="338">
        <v>160.0</v>
      </c>
      <c r="B168" s="338">
        <v>700160.0</v>
      </c>
      <c r="C168" s="512" t="s">
        <v>5631</v>
      </c>
      <c r="D168" s="312" t="s">
        <v>4642</v>
      </c>
      <c r="E168" s="335">
        <v>50000.0</v>
      </c>
      <c r="F168" s="347">
        <v>40000.0</v>
      </c>
      <c r="G168" s="347">
        <f t="shared" si="4"/>
        <v>10000</v>
      </c>
      <c r="H168" s="230" t="s">
        <v>5632</v>
      </c>
      <c r="I168" s="230" t="s">
        <v>3570</v>
      </c>
      <c r="J168" s="331" t="b">
        <v>1</v>
      </c>
      <c r="K168" s="331" t="b">
        <v>1</v>
      </c>
      <c r="L168" s="331" t="b">
        <v>0</v>
      </c>
      <c r="M168" s="331" t="b">
        <v>1</v>
      </c>
      <c r="N168" s="331" t="b">
        <v>1</v>
      </c>
      <c r="O168" s="331" t="b">
        <v>0</v>
      </c>
      <c r="P168" s="331" t="b">
        <v>0</v>
      </c>
      <c r="Q168" s="514" t="b">
        <v>0</v>
      </c>
      <c r="R168" s="331" t="b">
        <v>0</v>
      </c>
      <c r="S168" s="331" t="b">
        <v>0</v>
      </c>
      <c r="T168" s="331" t="b">
        <v>0</v>
      </c>
      <c r="U168" s="495" t="b">
        <v>0</v>
      </c>
      <c r="V168" s="495" t="b">
        <v>0</v>
      </c>
      <c r="W168" s="331" t="b">
        <v>0</v>
      </c>
      <c r="X168" s="331" t="b">
        <v>0</v>
      </c>
      <c r="Y168" s="331" t="b">
        <v>0</v>
      </c>
      <c r="Z168" s="331" t="b">
        <v>0</v>
      </c>
      <c r="AA168" s="331" t="b">
        <v>0</v>
      </c>
      <c r="AB168" s="331" t="b">
        <v>0</v>
      </c>
      <c r="AC168" s="331" t="b">
        <v>0</v>
      </c>
      <c r="AD168" s="331" t="b">
        <v>0</v>
      </c>
      <c r="AE168" s="331" t="b">
        <v>0</v>
      </c>
    </row>
    <row r="169">
      <c r="A169" s="128">
        <v>161.0</v>
      </c>
      <c r="B169" s="128">
        <v>700161.0</v>
      </c>
      <c r="C169" s="241" t="s">
        <v>2376</v>
      </c>
      <c r="D169" s="472" t="s">
        <v>73</v>
      </c>
      <c r="E169" s="469">
        <v>3000.0</v>
      </c>
      <c r="F169" s="470">
        <v>3000.0</v>
      </c>
      <c r="G169" s="470">
        <f t="shared" si="4"/>
        <v>0</v>
      </c>
      <c r="H169" s="228" t="s">
        <v>1541</v>
      </c>
      <c r="I169" s="228" t="s">
        <v>7573</v>
      </c>
      <c r="J169" s="432" t="b">
        <v>1</v>
      </c>
      <c r="K169" s="432" t="b">
        <v>1</v>
      </c>
      <c r="L169" s="432" t="b">
        <v>1</v>
      </c>
      <c r="M169" s="432" t="b">
        <v>1</v>
      </c>
      <c r="N169" s="432" t="b">
        <v>0</v>
      </c>
      <c r="O169" s="432" t="b">
        <v>0</v>
      </c>
      <c r="P169" s="432" t="b">
        <v>0</v>
      </c>
      <c r="Q169" s="513" t="b">
        <v>0</v>
      </c>
      <c r="R169" s="432" t="b">
        <v>0</v>
      </c>
      <c r="S169" s="432" t="b">
        <v>0</v>
      </c>
      <c r="T169" s="432" t="b">
        <v>0</v>
      </c>
      <c r="U169" s="492" t="b">
        <v>0</v>
      </c>
      <c r="V169" s="492" t="b">
        <v>0</v>
      </c>
      <c r="W169" s="432" t="b">
        <v>0</v>
      </c>
      <c r="X169" s="432" t="s">
        <v>73</v>
      </c>
      <c r="Y169" s="432" t="s">
        <v>73</v>
      </c>
      <c r="Z169" s="432" t="s">
        <v>73</v>
      </c>
      <c r="AA169" s="432" t="s">
        <v>73</v>
      </c>
      <c r="AB169" s="432" t="s">
        <v>73</v>
      </c>
      <c r="AC169" s="432" t="s">
        <v>73</v>
      </c>
      <c r="AD169" s="432" t="s">
        <v>73</v>
      </c>
      <c r="AE169" s="432" t="s">
        <v>73</v>
      </c>
    </row>
    <row r="170">
      <c r="A170" s="141">
        <v>162.0</v>
      </c>
      <c r="B170" s="141">
        <v>700162.0</v>
      </c>
      <c r="C170" s="208" t="s">
        <v>472</v>
      </c>
      <c r="D170" s="340" t="s">
        <v>73</v>
      </c>
      <c r="E170" s="335">
        <v>9420.0</v>
      </c>
      <c r="F170" s="347">
        <v>9420.0</v>
      </c>
      <c r="G170" s="347">
        <f t="shared" si="4"/>
        <v>0</v>
      </c>
      <c r="H170" s="230" t="s">
        <v>473</v>
      </c>
      <c r="I170" s="230" t="s">
        <v>7586</v>
      </c>
      <c r="J170" s="331" t="b">
        <v>1</v>
      </c>
      <c r="K170" s="331" t="b">
        <v>1</v>
      </c>
      <c r="L170" s="488" t="s">
        <v>73</v>
      </c>
      <c r="M170" s="488"/>
      <c r="N170" s="488"/>
      <c r="O170" s="488"/>
      <c r="P170" s="488"/>
      <c r="Q170" s="488"/>
      <c r="R170" s="488"/>
      <c r="S170" s="488"/>
      <c r="T170" s="488"/>
      <c r="U170" s="495" t="s">
        <v>73</v>
      </c>
      <c r="V170" s="495" t="s">
        <v>73</v>
      </c>
      <c r="W170" s="331" t="s">
        <v>73</v>
      </c>
      <c r="X170" s="331" t="s">
        <v>73</v>
      </c>
      <c r="Y170" s="331" t="s">
        <v>73</v>
      </c>
      <c r="Z170" s="331" t="s">
        <v>73</v>
      </c>
      <c r="AA170" s="331" t="s">
        <v>73</v>
      </c>
      <c r="AB170" s="331" t="s">
        <v>73</v>
      </c>
      <c r="AC170" s="331" t="s">
        <v>73</v>
      </c>
      <c r="AD170" s="331" t="s">
        <v>73</v>
      </c>
      <c r="AE170" s="331" t="s">
        <v>73</v>
      </c>
    </row>
    <row r="171">
      <c r="A171" s="338">
        <v>163.0</v>
      </c>
      <c r="B171" s="338">
        <v>700163.0</v>
      </c>
      <c r="C171" s="512" t="s">
        <v>3481</v>
      </c>
      <c r="D171" s="340" t="s">
        <v>73</v>
      </c>
      <c r="E171" s="469">
        <v>24000.0</v>
      </c>
      <c r="F171" s="469">
        <v>24000.0</v>
      </c>
      <c r="G171" s="470">
        <f t="shared" si="4"/>
        <v>0</v>
      </c>
      <c r="H171" s="228" t="s">
        <v>3482</v>
      </c>
      <c r="I171" s="228" t="s">
        <v>7577</v>
      </c>
      <c r="J171" s="432" t="b">
        <v>1</v>
      </c>
      <c r="K171" s="432" t="b">
        <v>1</v>
      </c>
      <c r="L171" s="432" t="b">
        <v>1</v>
      </c>
      <c r="M171" s="432" t="b">
        <v>1</v>
      </c>
      <c r="N171" s="432" t="b">
        <v>1</v>
      </c>
      <c r="O171" s="432" t="b">
        <v>1</v>
      </c>
      <c r="P171" s="432" t="b">
        <v>1</v>
      </c>
      <c r="Q171" s="432" t="b">
        <v>1</v>
      </c>
      <c r="R171" s="432" t="b">
        <v>1</v>
      </c>
      <c r="S171" s="432" t="b">
        <v>0</v>
      </c>
      <c r="T171" s="432" t="b">
        <v>1</v>
      </c>
      <c r="U171" s="492" t="b">
        <v>1</v>
      </c>
      <c r="V171" s="492" t="b">
        <v>0</v>
      </c>
      <c r="W171" s="432" t="b">
        <v>0</v>
      </c>
      <c r="X171" s="432" t="b">
        <v>0</v>
      </c>
      <c r="Y171" s="432" t="b">
        <v>0</v>
      </c>
      <c r="Z171" s="432" t="b">
        <v>0</v>
      </c>
      <c r="AA171" s="432" t="b">
        <v>0</v>
      </c>
      <c r="AB171" s="432" t="b">
        <v>0</v>
      </c>
      <c r="AC171" s="432" t="b">
        <v>1</v>
      </c>
      <c r="AD171" s="432" t="b">
        <v>1</v>
      </c>
      <c r="AE171" s="432" t="b">
        <v>0</v>
      </c>
    </row>
    <row r="172">
      <c r="A172" s="338">
        <v>164.0</v>
      </c>
      <c r="B172" s="338">
        <v>700164.0</v>
      </c>
      <c r="C172" s="512" t="s">
        <v>1731</v>
      </c>
      <c r="D172" s="340" t="s">
        <v>73</v>
      </c>
      <c r="E172" s="335">
        <v>9000.0</v>
      </c>
      <c r="F172" s="347">
        <v>9000.0</v>
      </c>
      <c r="G172" s="347">
        <f t="shared" si="4"/>
        <v>0</v>
      </c>
      <c r="H172" s="230" t="s">
        <v>311</v>
      </c>
      <c r="I172" s="230" t="s">
        <v>7589</v>
      </c>
      <c r="J172" s="331" t="b">
        <v>1</v>
      </c>
      <c r="K172" s="331" t="b">
        <v>1</v>
      </c>
      <c r="L172" s="331" t="b">
        <v>1</v>
      </c>
      <c r="M172" s="331" t="b">
        <v>1</v>
      </c>
      <c r="N172" s="331" t="b">
        <v>1</v>
      </c>
      <c r="O172" s="331" t="b">
        <v>1</v>
      </c>
      <c r="P172" s="331" t="b">
        <v>0</v>
      </c>
      <c r="Q172" s="514" t="b">
        <v>0</v>
      </c>
      <c r="R172" s="331" t="b">
        <v>0</v>
      </c>
      <c r="S172" s="331" t="b">
        <v>0</v>
      </c>
      <c r="T172" s="488" t="s">
        <v>73</v>
      </c>
      <c r="U172" s="495" t="s">
        <v>73</v>
      </c>
      <c r="V172" s="495" t="s">
        <v>73</v>
      </c>
      <c r="W172" s="331" t="s">
        <v>73</v>
      </c>
      <c r="X172" s="331" t="s">
        <v>73</v>
      </c>
      <c r="Y172" s="331" t="s">
        <v>73</v>
      </c>
      <c r="Z172" s="331" t="s">
        <v>73</v>
      </c>
      <c r="AA172" s="331" t="s">
        <v>73</v>
      </c>
      <c r="AB172" s="331" t="s">
        <v>73</v>
      </c>
      <c r="AC172" s="331" t="s">
        <v>73</v>
      </c>
      <c r="AD172" s="331" t="s">
        <v>73</v>
      </c>
      <c r="AE172" s="331" t="s">
        <v>73</v>
      </c>
    </row>
    <row r="173">
      <c r="A173" s="338">
        <v>165.0</v>
      </c>
      <c r="B173" s="338">
        <v>700165.0</v>
      </c>
      <c r="C173" s="512" t="s">
        <v>5861</v>
      </c>
      <c r="D173" s="312" t="s">
        <v>4642</v>
      </c>
      <c r="E173" s="469">
        <v>9800.0</v>
      </c>
      <c r="F173" s="470">
        <v>6533.0</v>
      </c>
      <c r="G173" s="470">
        <f t="shared" si="4"/>
        <v>3267</v>
      </c>
      <c r="H173" s="228" t="s">
        <v>503</v>
      </c>
      <c r="I173" s="228" t="s">
        <v>7575</v>
      </c>
      <c r="J173" s="432" t="b">
        <v>1</v>
      </c>
      <c r="K173" s="432" t="b">
        <v>1</v>
      </c>
      <c r="L173" s="432" t="b">
        <v>1</v>
      </c>
      <c r="M173" s="432" t="b">
        <v>1</v>
      </c>
      <c r="N173" s="432" t="b">
        <v>1</v>
      </c>
      <c r="O173" s="520" t="b">
        <v>0</v>
      </c>
      <c r="P173" s="432" t="b">
        <v>0</v>
      </c>
      <c r="Q173" s="513" t="b">
        <v>0</v>
      </c>
      <c r="R173" s="432" t="b">
        <v>0</v>
      </c>
      <c r="S173" s="432" t="b">
        <v>0</v>
      </c>
      <c r="T173" s="432" t="b">
        <v>0</v>
      </c>
      <c r="U173" s="492" t="b">
        <v>0</v>
      </c>
      <c r="V173" s="492" t="b">
        <v>0</v>
      </c>
      <c r="W173" s="432" t="b">
        <v>0</v>
      </c>
      <c r="X173" s="432" t="b">
        <v>0</v>
      </c>
      <c r="Y173" s="432" t="b">
        <v>0</v>
      </c>
      <c r="Z173" s="432" t="b">
        <v>0</v>
      </c>
      <c r="AA173" s="432" t="b">
        <v>0</v>
      </c>
      <c r="AB173" s="432" t="b">
        <v>0</v>
      </c>
      <c r="AC173" s="432" t="b">
        <v>0</v>
      </c>
      <c r="AD173" s="432" t="b">
        <v>0</v>
      </c>
      <c r="AE173" s="432" t="b">
        <v>0</v>
      </c>
    </row>
    <row r="174">
      <c r="A174" s="338">
        <v>166.0</v>
      </c>
      <c r="B174" s="338">
        <v>700166.0</v>
      </c>
      <c r="C174" s="512" t="s">
        <v>3223</v>
      </c>
      <c r="D174" s="340" t="s">
        <v>73</v>
      </c>
      <c r="E174" s="335">
        <v>6500.0</v>
      </c>
      <c r="F174" s="486">
        <v>6500.0</v>
      </c>
      <c r="G174" s="347">
        <f t="shared" si="4"/>
        <v>0</v>
      </c>
      <c r="H174" s="230" t="s">
        <v>2537</v>
      </c>
      <c r="I174" s="230" t="s">
        <v>7583</v>
      </c>
      <c r="J174" s="331" t="b">
        <v>1</v>
      </c>
      <c r="K174" s="331" t="b">
        <v>1</v>
      </c>
      <c r="L174" s="331" t="b">
        <v>1</v>
      </c>
      <c r="M174" s="331" t="b">
        <v>1</v>
      </c>
      <c r="N174" s="331" t="b">
        <v>1</v>
      </c>
      <c r="O174" s="331" t="b">
        <v>1</v>
      </c>
      <c r="P174" s="331" t="b">
        <v>0</v>
      </c>
      <c r="Q174" s="514" t="b">
        <v>0</v>
      </c>
      <c r="R174" s="331" t="b">
        <v>0</v>
      </c>
      <c r="S174" s="331" t="b">
        <v>0</v>
      </c>
      <c r="T174" s="331" t="b">
        <v>0</v>
      </c>
      <c r="U174" s="495" t="b">
        <v>1</v>
      </c>
      <c r="V174" s="495" t="b">
        <v>0</v>
      </c>
      <c r="W174" s="331" t="b">
        <v>0</v>
      </c>
      <c r="X174" s="331" t="b">
        <v>0</v>
      </c>
      <c r="Y174" s="331" t="b">
        <v>0</v>
      </c>
      <c r="Z174" s="331" t="b">
        <v>0</v>
      </c>
      <c r="AA174" s="331" t="b">
        <v>0</v>
      </c>
      <c r="AB174" s="331" t="b">
        <v>0</v>
      </c>
      <c r="AC174" s="331" t="b">
        <v>0</v>
      </c>
      <c r="AD174" s="331" t="b">
        <v>0</v>
      </c>
      <c r="AE174" s="331" t="s">
        <v>73</v>
      </c>
    </row>
    <row r="175">
      <c r="A175" s="141">
        <v>167.0</v>
      </c>
      <c r="B175" s="141">
        <v>700167.0</v>
      </c>
      <c r="C175" s="208" t="s">
        <v>837</v>
      </c>
      <c r="D175" s="340" t="s">
        <v>73</v>
      </c>
      <c r="E175" s="469">
        <v>50000.0</v>
      </c>
      <c r="F175" s="470">
        <v>50000.0</v>
      </c>
      <c r="G175" s="470">
        <f t="shared" si="4"/>
        <v>0</v>
      </c>
      <c r="H175" s="228" t="s">
        <v>838</v>
      </c>
      <c r="I175" s="228" t="s">
        <v>1716</v>
      </c>
      <c r="J175" s="516" t="b">
        <v>0</v>
      </c>
      <c r="K175" s="432" t="b">
        <v>1</v>
      </c>
      <c r="L175" s="432" t="b">
        <v>1</v>
      </c>
      <c r="M175" s="488" t="s">
        <v>73</v>
      </c>
      <c r="N175" s="488"/>
      <c r="O175" s="488"/>
      <c r="P175" s="488"/>
      <c r="Q175" s="488"/>
      <c r="R175" s="488"/>
      <c r="S175" s="488"/>
      <c r="T175" s="488"/>
      <c r="U175" s="492" t="s">
        <v>73</v>
      </c>
      <c r="V175" s="492" t="s">
        <v>73</v>
      </c>
      <c r="W175" s="432" t="s">
        <v>73</v>
      </c>
      <c r="X175" s="432" t="s">
        <v>73</v>
      </c>
      <c r="Y175" s="432" t="s">
        <v>73</v>
      </c>
      <c r="Z175" s="432" t="s">
        <v>73</v>
      </c>
      <c r="AA175" s="432" t="s">
        <v>73</v>
      </c>
      <c r="AB175" s="432" t="s">
        <v>73</v>
      </c>
      <c r="AC175" s="432" t="s">
        <v>73</v>
      </c>
      <c r="AD175" s="432" t="s">
        <v>73</v>
      </c>
      <c r="AE175" s="432" t="s">
        <v>73</v>
      </c>
    </row>
    <row r="176">
      <c r="A176" s="338">
        <v>168.0</v>
      </c>
      <c r="B176" s="338">
        <v>700168.0</v>
      </c>
      <c r="C176" s="512" t="s">
        <v>1177</v>
      </c>
      <c r="D176" s="340" t="s">
        <v>73</v>
      </c>
      <c r="E176" s="335">
        <v>40000.0</v>
      </c>
      <c r="F176" s="347">
        <v>40000.0</v>
      </c>
      <c r="G176" s="347">
        <f t="shared" si="4"/>
        <v>0</v>
      </c>
      <c r="H176" s="230" t="s">
        <v>838</v>
      </c>
      <c r="I176" s="230" t="s">
        <v>7589</v>
      </c>
      <c r="J176" s="418" t="b">
        <v>0</v>
      </c>
      <c r="K176" s="331" t="b">
        <v>1</v>
      </c>
      <c r="L176" s="331" t="b">
        <v>1</v>
      </c>
      <c r="M176" s="331" t="b">
        <v>0</v>
      </c>
      <c r="N176" s="331" t="b">
        <v>0</v>
      </c>
      <c r="O176" s="331" t="b">
        <v>0</v>
      </c>
      <c r="P176" s="488" t="s">
        <v>73</v>
      </c>
      <c r="Q176" s="488"/>
      <c r="R176" s="488"/>
      <c r="S176" s="488"/>
      <c r="T176" s="488"/>
      <c r="U176" s="495" t="s">
        <v>73</v>
      </c>
      <c r="V176" s="495" t="s">
        <v>73</v>
      </c>
      <c r="W176" s="331" t="s">
        <v>73</v>
      </c>
      <c r="X176" s="331" t="s">
        <v>73</v>
      </c>
      <c r="Y176" s="331" t="s">
        <v>73</v>
      </c>
      <c r="Z176" s="331" t="s">
        <v>73</v>
      </c>
      <c r="AA176" s="331" t="s">
        <v>73</v>
      </c>
      <c r="AB176" s="331" t="s">
        <v>73</v>
      </c>
      <c r="AC176" s="331" t="s">
        <v>73</v>
      </c>
      <c r="AD176" s="331" t="s">
        <v>73</v>
      </c>
      <c r="AE176" s="331" t="s">
        <v>73</v>
      </c>
    </row>
    <row r="177">
      <c r="A177" s="338">
        <v>169.0</v>
      </c>
      <c r="B177" s="338">
        <v>700169.0</v>
      </c>
      <c r="C177" s="512" t="s">
        <v>1521</v>
      </c>
      <c r="D177" s="340" t="s">
        <v>73</v>
      </c>
      <c r="E177" s="469">
        <v>50000.0</v>
      </c>
      <c r="F177" s="470">
        <v>50000.0</v>
      </c>
      <c r="G177" s="470">
        <f t="shared" si="4"/>
        <v>0</v>
      </c>
      <c r="H177" s="228" t="s">
        <v>838</v>
      </c>
      <c r="I177" s="228" t="s">
        <v>7574</v>
      </c>
      <c r="J177" s="516" t="b">
        <v>0</v>
      </c>
      <c r="K177" s="432" t="b">
        <v>1</v>
      </c>
      <c r="L177" s="432" t="b">
        <v>0</v>
      </c>
      <c r="M177" s="432" t="b">
        <v>1</v>
      </c>
      <c r="N177" s="432" t="b">
        <v>1</v>
      </c>
      <c r="O177" s="432" t="b">
        <v>1</v>
      </c>
      <c r="P177" s="432" t="b">
        <v>1</v>
      </c>
      <c r="Q177" s="513" t="b">
        <v>0</v>
      </c>
      <c r="R177" s="488" t="s">
        <v>73</v>
      </c>
      <c r="S177" s="488"/>
      <c r="T177" s="488"/>
      <c r="U177" s="492" t="s">
        <v>73</v>
      </c>
      <c r="V177" s="492" t="s">
        <v>73</v>
      </c>
      <c r="W177" s="432" t="s">
        <v>73</v>
      </c>
      <c r="X177" s="432" t="s">
        <v>73</v>
      </c>
      <c r="Y177" s="432" t="s">
        <v>73</v>
      </c>
      <c r="Z177" s="432" t="s">
        <v>73</v>
      </c>
      <c r="AA177" s="432" t="s">
        <v>73</v>
      </c>
      <c r="AB177" s="432" t="s">
        <v>73</v>
      </c>
      <c r="AC177" s="432" t="s">
        <v>73</v>
      </c>
      <c r="AD177" s="432" t="s">
        <v>73</v>
      </c>
      <c r="AE177" s="432" t="s">
        <v>73</v>
      </c>
    </row>
    <row r="178">
      <c r="A178" s="338">
        <v>170.0</v>
      </c>
      <c r="B178" s="338">
        <v>700170.0</v>
      </c>
      <c r="C178" s="512" t="s">
        <v>2815</v>
      </c>
      <c r="D178" s="340" t="s">
        <v>73</v>
      </c>
      <c r="E178" s="335">
        <v>4000.0</v>
      </c>
      <c r="F178" s="335">
        <v>4000.0</v>
      </c>
      <c r="G178" s="347">
        <f t="shared" si="4"/>
        <v>0</v>
      </c>
      <c r="H178" s="230" t="s">
        <v>838</v>
      </c>
      <c r="I178" s="230" t="s">
        <v>7590</v>
      </c>
      <c r="J178" s="418" t="b">
        <v>0</v>
      </c>
      <c r="K178" s="331" t="b">
        <v>1</v>
      </c>
      <c r="L178" s="331" t="b">
        <v>1</v>
      </c>
      <c r="M178" s="331" t="b">
        <v>0</v>
      </c>
      <c r="N178" s="331" t="b">
        <v>1</v>
      </c>
      <c r="O178" s="331" t="b">
        <v>1</v>
      </c>
      <c r="P178" s="331" t="b">
        <v>1</v>
      </c>
      <c r="Q178" s="331" t="b">
        <v>1</v>
      </c>
      <c r="R178" s="331" t="b">
        <v>1</v>
      </c>
      <c r="S178" s="331" t="b">
        <v>0</v>
      </c>
      <c r="T178" s="331" t="b">
        <v>0</v>
      </c>
      <c r="U178" s="331" t="b">
        <v>0</v>
      </c>
      <c r="V178" s="331" t="b">
        <v>0</v>
      </c>
      <c r="W178" s="331" t="b">
        <v>0</v>
      </c>
      <c r="X178" s="331" t="b">
        <v>0</v>
      </c>
      <c r="Y178" s="331" t="b">
        <v>0</v>
      </c>
      <c r="Z178" s="488" t="b">
        <v>0</v>
      </c>
      <c r="AA178" s="331" t="s">
        <v>73</v>
      </c>
      <c r="AB178" s="331" t="s">
        <v>73</v>
      </c>
      <c r="AC178" s="331" t="s">
        <v>73</v>
      </c>
      <c r="AD178" s="331" t="s">
        <v>73</v>
      </c>
      <c r="AE178" s="331" t="s">
        <v>73</v>
      </c>
    </row>
    <row r="179">
      <c r="A179" s="338">
        <v>171.0</v>
      </c>
      <c r="B179" s="338">
        <v>700171.0</v>
      </c>
      <c r="C179" s="512" t="s">
        <v>3341</v>
      </c>
      <c r="D179" s="340" t="s">
        <v>73</v>
      </c>
      <c r="E179" s="469">
        <v>10000.0</v>
      </c>
      <c r="F179" s="469">
        <v>10000.0</v>
      </c>
      <c r="G179" s="470">
        <f t="shared" si="4"/>
        <v>0</v>
      </c>
      <c r="H179" s="228" t="s">
        <v>838</v>
      </c>
      <c r="I179" s="228" t="s">
        <v>7585</v>
      </c>
      <c r="J179" s="516" t="b">
        <v>0</v>
      </c>
      <c r="K179" s="432" t="b">
        <v>0</v>
      </c>
      <c r="L179" s="432" t="b">
        <v>1</v>
      </c>
      <c r="M179" s="432" t="b">
        <v>1</v>
      </c>
      <c r="N179" s="432" t="b">
        <v>0</v>
      </c>
      <c r="O179" s="432" t="b">
        <v>0</v>
      </c>
      <c r="P179" s="432" t="b">
        <v>1</v>
      </c>
      <c r="Q179" s="432" t="b">
        <v>1</v>
      </c>
      <c r="R179" s="432" t="b">
        <v>1</v>
      </c>
      <c r="S179" s="432" t="b">
        <v>0</v>
      </c>
      <c r="T179" s="432" t="b">
        <v>1</v>
      </c>
      <c r="U179" s="492" t="b">
        <v>1</v>
      </c>
      <c r="V179" s="492" t="b">
        <v>1</v>
      </c>
      <c r="W179" s="432" t="b">
        <v>1</v>
      </c>
      <c r="X179" s="432" t="b">
        <v>1</v>
      </c>
      <c r="Y179" s="432" t="b">
        <v>1</v>
      </c>
      <c r="Z179" s="432" t="b">
        <v>1</v>
      </c>
      <c r="AA179" s="432" t="b">
        <v>1</v>
      </c>
      <c r="AB179" s="432" t="b">
        <v>1</v>
      </c>
      <c r="AC179" s="432" t="b">
        <v>1</v>
      </c>
      <c r="AD179" s="432" t="b">
        <v>1</v>
      </c>
      <c r="AE179" s="432" t="b">
        <v>0</v>
      </c>
    </row>
    <row r="180">
      <c r="A180" s="141">
        <v>172.0</v>
      </c>
      <c r="B180" s="141">
        <v>700172.0</v>
      </c>
      <c r="C180" s="208" t="s">
        <v>919</v>
      </c>
      <c r="D180" s="340" t="s">
        <v>73</v>
      </c>
      <c r="E180" s="335">
        <v>3456.0</v>
      </c>
      <c r="F180" s="347">
        <v>3456.0</v>
      </c>
      <c r="G180" s="347">
        <f t="shared" si="4"/>
        <v>0</v>
      </c>
      <c r="H180" s="230" t="s">
        <v>920</v>
      </c>
      <c r="I180" s="230" t="s">
        <v>7580</v>
      </c>
      <c r="J180" s="331" t="b">
        <v>1</v>
      </c>
      <c r="K180" s="331" t="b">
        <v>1</v>
      </c>
      <c r="L180" s="331" t="b">
        <v>1</v>
      </c>
      <c r="M180" s="331" t="b">
        <v>0</v>
      </c>
      <c r="N180" s="488" t="s">
        <v>73</v>
      </c>
      <c r="O180" s="488"/>
      <c r="P180" s="488"/>
      <c r="Q180" s="488"/>
      <c r="R180" s="488"/>
      <c r="S180" s="488"/>
      <c r="T180" s="488"/>
      <c r="U180" s="495" t="s">
        <v>73</v>
      </c>
      <c r="V180" s="495" t="s">
        <v>73</v>
      </c>
      <c r="W180" s="331" t="s">
        <v>73</v>
      </c>
      <c r="X180" s="331" t="s">
        <v>73</v>
      </c>
      <c r="Y180" s="331" t="s">
        <v>73</v>
      </c>
      <c r="Z180" s="331" t="s">
        <v>73</v>
      </c>
      <c r="AA180" s="331" t="s">
        <v>73</v>
      </c>
      <c r="AB180" s="331" t="s">
        <v>73</v>
      </c>
      <c r="AC180" s="331" t="s">
        <v>73</v>
      </c>
      <c r="AD180" s="331" t="s">
        <v>73</v>
      </c>
      <c r="AE180" s="331" t="s">
        <v>73</v>
      </c>
    </row>
    <row r="181">
      <c r="A181" s="338">
        <v>173.0</v>
      </c>
      <c r="B181" s="338">
        <v>700173.0</v>
      </c>
      <c r="C181" s="512" t="s">
        <v>1674</v>
      </c>
      <c r="D181" s="340" t="s">
        <v>73</v>
      </c>
      <c r="E181" s="469">
        <v>72000.0</v>
      </c>
      <c r="F181" s="470">
        <v>72000.0</v>
      </c>
      <c r="G181" s="470">
        <f t="shared" si="4"/>
        <v>0</v>
      </c>
      <c r="H181" s="228" t="s">
        <v>1493</v>
      </c>
      <c r="I181" s="228" t="s">
        <v>7574</v>
      </c>
      <c r="J181" s="432" t="b">
        <v>1</v>
      </c>
      <c r="K181" s="432" t="b">
        <v>1</v>
      </c>
      <c r="L181" s="432" t="b">
        <v>1</v>
      </c>
      <c r="M181" s="432" t="b">
        <v>1</v>
      </c>
      <c r="N181" s="432" t="b">
        <v>1</v>
      </c>
      <c r="O181" s="432" t="b">
        <v>1</v>
      </c>
      <c r="P181" s="432" t="b">
        <v>1</v>
      </c>
      <c r="Q181" s="432" t="b">
        <v>1</v>
      </c>
      <c r="R181" s="432" t="b">
        <v>1</v>
      </c>
      <c r="S181" s="488" t="s">
        <v>73</v>
      </c>
      <c r="T181" s="488"/>
      <c r="U181" s="492" t="s">
        <v>73</v>
      </c>
      <c r="V181" s="492" t="s">
        <v>73</v>
      </c>
      <c r="W181" s="432" t="s">
        <v>73</v>
      </c>
      <c r="X181" s="432" t="s">
        <v>73</v>
      </c>
      <c r="Y181" s="432" t="s">
        <v>73</v>
      </c>
      <c r="Z181" s="432" t="s">
        <v>73</v>
      </c>
      <c r="AA181" s="432" t="s">
        <v>73</v>
      </c>
      <c r="AB181" s="432" t="s">
        <v>73</v>
      </c>
      <c r="AC181" s="432" t="s">
        <v>73</v>
      </c>
      <c r="AD181" s="432" t="s">
        <v>73</v>
      </c>
      <c r="AE181" s="432" t="s">
        <v>73</v>
      </c>
    </row>
    <row r="182">
      <c r="A182" s="338">
        <v>174.0</v>
      </c>
      <c r="B182" s="338">
        <v>700174.0</v>
      </c>
      <c r="C182" s="512" t="s">
        <v>1492</v>
      </c>
      <c r="D182" s="340" t="s">
        <v>73</v>
      </c>
      <c r="E182" s="335">
        <v>70400.0</v>
      </c>
      <c r="F182" s="347">
        <v>70400.0</v>
      </c>
      <c r="G182" s="347">
        <f t="shared" si="4"/>
        <v>0</v>
      </c>
      <c r="H182" s="230" t="s">
        <v>1493</v>
      </c>
      <c r="I182" s="230" t="s">
        <v>7587</v>
      </c>
      <c r="J182" s="331" t="b">
        <v>1</v>
      </c>
      <c r="K182" s="331" t="b">
        <v>1</v>
      </c>
      <c r="L182" s="331" t="b">
        <v>1</v>
      </c>
      <c r="M182" s="331" t="b">
        <v>1</v>
      </c>
      <c r="N182" s="331" t="b">
        <v>1</v>
      </c>
      <c r="O182" s="331" t="b">
        <v>1</v>
      </c>
      <c r="P182" s="331" t="b">
        <v>1</v>
      </c>
      <c r="Q182" s="331" t="b">
        <v>1</v>
      </c>
      <c r="R182" s="488" t="s">
        <v>73</v>
      </c>
      <c r="S182" s="488"/>
      <c r="T182" s="488"/>
      <c r="U182" s="495" t="s">
        <v>73</v>
      </c>
      <c r="V182" s="495" t="s">
        <v>73</v>
      </c>
      <c r="W182" s="331" t="s">
        <v>73</v>
      </c>
      <c r="X182" s="331" t="s">
        <v>73</v>
      </c>
      <c r="Y182" s="331" t="s">
        <v>73</v>
      </c>
      <c r="Z182" s="331" t="s">
        <v>73</v>
      </c>
      <c r="AA182" s="331" t="s">
        <v>73</v>
      </c>
      <c r="AB182" s="331" t="s">
        <v>73</v>
      </c>
      <c r="AC182" s="331" t="s">
        <v>73</v>
      </c>
      <c r="AD182" s="331" t="s">
        <v>73</v>
      </c>
      <c r="AE182" s="331" t="s">
        <v>73</v>
      </c>
    </row>
    <row r="183">
      <c r="A183" s="338">
        <v>175.0</v>
      </c>
      <c r="B183" s="338">
        <v>700175.0</v>
      </c>
      <c r="C183" s="512" t="s">
        <v>5633</v>
      </c>
      <c r="D183" s="312" t="s">
        <v>4642</v>
      </c>
      <c r="E183" s="469">
        <v>7000.0</v>
      </c>
      <c r="F183" s="470">
        <v>5833.0</v>
      </c>
      <c r="G183" s="470">
        <f t="shared" si="4"/>
        <v>1167</v>
      </c>
      <c r="H183" s="228" t="s">
        <v>5634</v>
      </c>
      <c r="I183" s="228" t="s">
        <v>7575</v>
      </c>
      <c r="J183" s="432" t="b">
        <v>1</v>
      </c>
      <c r="K183" s="432" t="b">
        <v>1</v>
      </c>
      <c r="L183" s="432" t="b">
        <v>1</v>
      </c>
      <c r="M183" s="432" t="b">
        <v>1</v>
      </c>
      <c r="N183" s="432" t="b">
        <v>1</v>
      </c>
      <c r="O183" s="432" t="b">
        <v>1</v>
      </c>
      <c r="P183" s="432" t="b">
        <v>0</v>
      </c>
      <c r="Q183" s="432" t="b">
        <v>1</v>
      </c>
      <c r="R183" s="432" t="b">
        <v>0</v>
      </c>
      <c r="S183" s="432" t="b">
        <v>0</v>
      </c>
      <c r="T183" s="432" t="b">
        <v>0</v>
      </c>
      <c r="U183" s="492" t="b">
        <v>0</v>
      </c>
      <c r="V183" s="492" t="b">
        <v>0</v>
      </c>
      <c r="W183" s="432" t="b">
        <v>0</v>
      </c>
      <c r="X183" s="432" t="b">
        <v>0</v>
      </c>
      <c r="Y183" s="432" t="b">
        <v>0</v>
      </c>
      <c r="Z183" s="432" t="b">
        <v>0</v>
      </c>
      <c r="AA183" s="432" t="b">
        <v>0</v>
      </c>
      <c r="AB183" s="432" t="b">
        <v>0</v>
      </c>
      <c r="AC183" s="432" t="b">
        <v>0</v>
      </c>
      <c r="AD183" s="432" t="b">
        <v>0</v>
      </c>
      <c r="AE183" s="432" t="b">
        <v>0</v>
      </c>
    </row>
    <row r="184">
      <c r="A184" s="338">
        <v>176.0</v>
      </c>
      <c r="B184" s="338">
        <v>700176.0</v>
      </c>
      <c r="C184" s="512" t="s">
        <v>5819</v>
      </c>
      <c r="D184" s="312" t="s">
        <v>4642</v>
      </c>
      <c r="E184" s="335">
        <v>75000.0</v>
      </c>
      <c r="F184" s="347">
        <v>37500.0</v>
      </c>
      <c r="G184" s="347">
        <f t="shared" si="4"/>
        <v>37500</v>
      </c>
      <c r="H184" s="230" t="s">
        <v>838</v>
      </c>
      <c r="I184" s="230" t="s">
        <v>7577</v>
      </c>
      <c r="J184" s="418" t="b">
        <v>0</v>
      </c>
      <c r="K184" s="331" t="b">
        <v>1</v>
      </c>
      <c r="L184" s="418" t="b">
        <v>0</v>
      </c>
      <c r="M184" s="418" t="b">
        <v>0</v>
      </c>
      <c r="N184" s="418" t="b">
        <v>0</v>
      </c>
      <c r="O184" s="331" t="b">
        <v>0</v>
      </c>
      <c r="P184" s="331" t="b">
        <v>0</v>
      </c>
      <c r="Q184" s="514" t="b">
        <v>0</v>
      </c>
      <c r="R184" s="331" t="b">
        <v>0</v>
      </c>
      <c r="S184" s="331" t="b">
        <v>0</v>
      </c>
      <c r="T184" s="331" t="b">
        <v>0</v>
      </c>
      <c r="U184" s="495" t="b">
        <v>0</v>
      </c>
      <c r="V184" s="495" t="b">
        <v>0</v>
      </c>
      <c r="W184" s="331" t="b">
        <v>0</v>
      </c>
      <c r="X184" s="331" t="b">
        <v>0</v>
      </c>
      <c r="Y184" s="331" t="b">
        <v>0</v>
      </c>
      <c r="Z184" s="331" t="b">
        <v>0</v>
      </c>
      <c r="AA184" s="331" t="b">
        <v>0</v>
      </c>
      <c r="AB184" s="331" t="b">
        <v>0</v>
      </c>
      <c r="AC184" s="331" t="b">
        <v>0</v>
      </c>
      <c r="AD184" s="331" t="b">
        <v>0</v>
      </c>
      <c r="AE184" s="331" t="b">
        <v>0</v>
      </c>
    </row>
    <row r="185">
      <c r="A185" s="338">
        <v>177.0</v>
      </c>
      <c r="B185" s="338">
        <v>700177.0</v>
      </c>
      <c r="C185" s="512" t="s">
        <v>3406</v>
      </c>
      <c r="D185" s="340" t="s">
        <v>73</v>
      </c>
      <c r="E185" s="469">
        <v>53000.0</v>
      </c>
      <c r="F185" s="469">
        <v>53000.0</v>
      </c>
      <c r="G185" s="470">
        <f t="shared" si="4"/>
        <v>0</v>
      </c>
      <c r="H185" s="228" t="s">
        <v>3407</v>
      </c>
      <c r="I185" s="228" t="s">
        <v>7582</v>
      </c>
      <c r="J185" s="432" t="b">
        <v>1</v>
      </c>
      <c r="K185" s="432" t="b">
        <v>1</v>
      </c>
      <c r="L185" s="432" t="b">
        <v>1</v>
      </c>
      <c r="M185" s="432" t="b">
        <v>1</v>
      </c>
      <c r="N185" s="432" t="b">
        <v>1</v>
      </c>
      <c r="O185" s="432" t="b">
        <v>0</v>
      </c>
      <c r="P185" s="432" t="b">
        <v>0</v>
      </c>
      <c r="Q185" s="513" t="b">
        <v>0</v>
      </c>
      <c r="R185" s="432" t="b">
        <v>0</v>
      </c>
      <c r="S185" s="432" t="b">
        <v>0</v>
      </c>
      <c r="T185" s="432" t="b">
        <v>0</v>
      </c>
      <c r="U185" s="492" t="b">
        <v>0</v>
      </c>
      <c r="V185" s="492" t="b">
        <v>0</v>
      </c>
      <c r="W185" s="432" t="b">
        <v>1</v>
      </c>
      <c r="X185" s="432" t="b">
        <v>0</v>
      </c>
      <c r="Y185" s="432" t="b">
        <v>1</v>
      </c>
      <c r="Z185" s="432" t="b">
        <v>0</v>
      </c>
      <c r="AA185" s="432" t="b">
        <v>0</v>
      </c>
      <c r="AB185" s="432" t="b">
        <v>0</v>
      </c>
      <c r="AC185" s="432" t="b">
        <v>0</v>
      </c>
      <c r="AD185" s="432" t="b">
        <v>0</v>
      </c>
      <c r="AE185" s="432" t="b">
        <v>0</v>
      </c>
    </row>
    <row r="186">
      <c r="A186" s="338">
        <v>178.0</v>
      </c>
      <c r="B186" s="338">
        <v>700178.0</v>
      </c>
      <c r="C186" s="512" t="s">
        <v>5595</v>
      </c>
      <c r="D186" s="499" t="s">
        <v>73</v>
      </c>
      <c r="E186" s="335">
        <v>51040.0</v>
      </c>
      <c r="F186" s="335">
        <v>51040.0</v>
      </c>
      <c r="G186" s="347">
        <f t="shared" si="4"/>
        <v>0</v>
      </c>
      <c r="H186" s="230" t="s">
        <v>5596</v>
      </c>
      <c r="I186" s="230" t="s">
        <v>7582</v>
      </c>
      <c r="J186" s="331" t="b">
        <v>1</v>
      </c>
      <c r="K186" s="418" t="b">
        <v>0</v>
      </c>
      <c r="L186" s="331" t="b">
        <v>1</v>
      </c>
      <c r="M186" s="331" t="b">
        <v>1</v>
      </c>
      <c r="N186" s="331" t="b">
        <v>0</v>
      </c>
      <c r="O186" s="331" t="b">
        <v>1</v>
      </c>
      <c r="P186" s="331" t="b">
        <v>0</v>
      </c>
      <c r="Q186" s="514" t="b">
        <v>0</v>
      </c>
      <c r="R186" s="331" t="b">
        <v>0</v>
      </c>
      <c r="S186" s="331" t="b">
        <v>0</v>
      </c>
      <c r="T186" s="331" t="b">
        <v>0</v>
      </c>
      <c r="U186" s="495" t="b">
        <v>0</v>
      </c>
      <c r="V186" s="495" t="b">
        <v>0</v>
      </c>
      <c r="W186" s="331" t="b">
        <v>0</v>
      </c>
      <c r="X186" s="331" t="b">
        <v>0</v>
      </c>
      <c r="Y186" s="331" t="b">
        <v>0</v>
      </c>
      <c r="Z186" s="331" t="b">
        <v>0</v>
      </c>
      <c r="AA186" s="331" t="b">
        <v>0</v>
      </c>
      <c r="AB186" s="331" t="b">
        <v>0</v>
      </c>
      <c r="AC186" s="331" t="b">
        <v>0</v>
      </c>
      <c r="AD186" s="331" t="b">
        <v>0</v>
      </c>
      <c r="AE186" s="331" t="b">
        <v>0</v>
      </c>
    </row>
    <row r="187">
      <c r="A187" s="141">
        <v>179.0</v>
      </c>
      <c r="B187" s="141">
        <v>700179.0</v>
      </c>
      <c r="C187" s="208" t="s">
        <v>654</v>
      </c>
      <c r="D187" s="340" t="s">
        <v>73</v>
      </c>
      <c r="E187" s="469">
        <v>8000.0</v>
      </c>
      <c r="F187" s="470">
        <v>8000.0</v>
      </c>
      <c r="G187" s="470">
        <f t="shared" si="4"/>
        <v>0</v>
      </c>
      <c r="H187" s="228" t="s">
        <v>655</v>
      </c>
      <c r="I187" s="228" t="s">
        <v>7582</v>
      </c>
      <c r="J187" s="432" t="b">
        <v>1</v>
      </c>
      <c r="K187" s="432" t="b">
        <v>1</v>
      </c>
      <c r="L187" s="432" t="b">
        <v>1</v>
      </c>
      <c r="M187" s="488" t="s">
        <v>73</v>
      </c>
      <c r="N187" s="488"/>
      <c r="O187" s="488"/>
      <c r="P187" s="488"/>
      <c r="Q187" s="488"/>
      <c r="R187" s="488"/>
      <c r="S187" s="488"/>
      <c r="T187" s="488"/>
      <c r="U187" s="492" t="s">
        <v>73</v>
      </c>
      <c r="V187" s="492" t="s">
        <v>73</v>
      </c>
      <c r="W187" s="432" t="s">
        <v>73</v>
      </c>
      <c r="X187" s="432" t="s">
        <v>73</v>
      </c>
      <c r="Y187" s="432" t="s">
        <v>73</v>
      </c>
      <c r="Z187" s="432" t="s">
        <v>73</v>
      </c>
      <c r="AA187" s="432" t="s">
        <v>73</v>
      </c>
      <c r="AB187" s="432" t="s">
        <v>73</v>
      </c>
      <c r="AC187" s="432" t="s">
        <v>73</v>
      </c>
      <c r="AD187" s="432" t="s">
        <v>73</v>
      </c>
      <c r="AE187" s="432" t="s">
        <v>73</v>
      </c>
    </row>
    <row r="188">
      <c r="A188" s="141">
        <v>180.0</v>
      </c>
      <c r="B188" s="141">
        <v>700180.0</v>
      </c>
      <c r="C188" s="208" t="s">
        <v>502</v>
      </c>
      <c r="D188" s="340" t="s">
        <v>73</v>
      </c>
      <c r="E188" s="335">
        <v>12500.0</v>
      </c>
      <c r="F188" s="347">
        <v>12500.0</v>
      </c>
      <c r="G188" s="347">
        <f t="shared" si="4"/>
        <v>0</v>
      </c>
      <c r="H188" s="230" t="s">
        <v>503</v>
      </c>
      <c r="I188" s="230" t="s">
        <v>7573</v>
      </c>
      <c r="J188" s="331" t="b">
        <v>1</v>
      </c>
      <c r="K188" s="331" t="b">
        <v>1</v>
      </c>
      <c r="L188" s="488" t="s">
        <v>73</v>
      </c>
      <c r="M188" s="488"/>
      <c r="N188" s="488"/>
      <c r="O188" s="488"/>
      <c r="P188" s="488"/>
      <c r="Q188" s="488"/>
      <c r="R188" s="488"/>
      <c r="S188" s="488"/>
      <c r="T188" s="488"/>
      <c r="U188" s="495" t="s">
        <v>73</v>
      </c>
      <c r="V188" s="495" t="s">
        <v>73</v>
      </c>
      <c r="W188" s="331" t="s">
        <v>73</v>
      </c>
      <c r="X188" s="331" t="s">
        <v>73</v>
      </c>
      <c r="Y188" s="331" t="s">
        <v>73</v>
      </c>
      <c r="Z188" s="331" t="s">
        <v>73</v>
      </c>
      <c r="AA188" s="331" t="s">
        <v>73</v>
      </c>
      <c r="AB188" s="331" t="s">
        <v>73</v>
      </c>
      <c r="AC188" s="331" t="s">
        <v>73</v>
      </c>
      <c r="AD188" s="331" t="s">
        <v>73</v>
      </c>
      <c r="AE188" s="331" t="s">
        <v>73</v>
      </c>
    </row>
    <row r="189">
      <c r="A189" s="128">
        <v>181.0</v>
      </c>
      <c r="B189" s="128">
        <v>700181.0</v>
      </c>
      <c r="C189" s="241" t="s">
        <v>2259</v>
      </c>
      <c r="D189" s="472" t="s">
        <v>73</v>
      </c>
      <c r="E189" s="469">
        <v>5000.0</v>
      </c>
      <c r="F189" s="470">
        <v>5000.0</v>
      </c>
      <c r="G189" s="470">
        <f t="shared" si="4"/>
        <v>0</v>
      </c>
      <c r="H189" s="228" t="s">
        <v>2260</v>
      </c>
      <c r="I189" s="228" t="s">
        <v>7577</v>
      </c>
      <c r="J189" s="516" t="b">
        <v>0</v>
      </c>
      <c r="K189" s="432" t="b">
        <v>1</v>
      </c>
      <c r="L189" s="432" t="b">
        <v>1</v>
      </c>
      <c r="M189" s="432" t="b">
        <v>1</v>
      </c>
      <c r="N189" s="432" t="b">
        <v>1</v>
      </c>
      <c r="O189" s="432" t="b">
        <v>0</v>
      </c>
      <c r="P189" s="432" t="b">
        <v>0</v>
      </c>
      <c r="Q189" s="513" t="b">
        <v>0</v>
      </c>
      <c r="R189" s="432" t="b">
        <v>0</v>
      </c>
      <c r="S189" s="432" t="b">
        <v>0</v>
      </c>
      <c r="T189" s="432" t="b">
        <v>0</v>
      </c>
      <c r="U189" s="492" t="b">
        <v>0</v>
      </c>
      <c r="V189" s="492" t="b">
        <v>0</v>
      </c>
      <c r="W189" s="432" t="s">
        <v>73</v>
      </c>
      <c r="X189" s="432" t="s">
        <v>73</v>
      </c>
      <c r="Y189" s="432" t="s">
        <v>73</v>
      </c>
      <c r="Z189" s="432" t="s">
        <v>73</v>
      </c>
      <c r="AA189" s="432" t="s">
        <v>73</v>
      </c>
      <c r="AB189" s="432" t="s">
        <v>73</v>
      </c>
      <c r="AC189" s="432" t="s">
        <v>73</v>
      </c>
      <c r="AD189" s="432" t="s">
        <v>73</v>
      </c>
      <c r="AE189" s="432" t="s">
        <v>73</v>
      </c>
    </row>
    <row r="190">
      <c r="A190" s="338">
        <v>182.0</v>
      </c>
      <c r="B190" s="338">
        <v>700182.0</v>
      </c>
      <c r="C190" s="512" t="s">
        <v>5635</v>
      </c>
      <c r="D190" s="312" t="s">
        <v>4642</v>
      </c>
      <c r="E190" s="335">
        <v>10300.0</v>
      </c>
      <c r="F190" s="347">
        <v>7725.0</v>
      </c>
      <c r="G190" s="347">
        <f t="shared" si="4"/>
        <v>2575</v>
      </c>
      <c r="H190" s="230" t="s">
        <v>523</v>
      </c>
      <c r="I190" s="230" t="s">
        <v>7588</v>
      </c>
      <c r="J190" s="331" t="b">
        <v>1</v>
      </c>
      <c r="K190" s="331" t="b">
        <v>1</v>
      </c>
      <c r="L190" s="331" t="b">
        <v>1</v>
      </c>
      <c r="M190" s="418" t="b">
        <v>0</v>
      </c>
      <c r="N190" s="418" t="b">
        <v>0</v>
      </c>
      <c r="O190" s="331" t="b">
        <v>0</v>
      </c>
      <c r="P190" s="331" t="b">
        <v>0</v>
      </c>
      <c r="Q190" s="514" t="b">
        <v>0</v>
      </c>
      <c r="R190" s="331" t="b">
        <v>0</v>
      </c>
      <c r="S190" s="331" t="b">
        <v>0</v>
      </c>
      <c r="T190" s="331" t="b">
        <v>0</v>
      </c>
      <c r="U190" s="495" t="b">
        <v>0</v>
      </c>
      <c r="V190" s="495" t="b">
        <v>0</v>
      </c>
      <c r="W190" s="331" t="b">
        <v>0</v>
      </c>
      <c r="X190" s="331" t="b">
        <v>0</v>
      </c>
      <c r="Y190" s="331" t="b">
        <v>0</v>
      </c>
      <c r="Z190" s="331" t="b">
        <v>0</v>
      </c>
      <c r="AA190" s="331" t="b">
        <v>0</v>
      </c>
      <c r="AB190" s="331" t="b">
        <v>0</v>
      </c>
      <c r="AC190" s="331" t="b">
        <v>0</v>
      </c>
      <c r="AD190" s="331" t="b">
        <v>0</v>
      </c>
      <c r="AE190" s="331" t="b">
        <v>0</v>
      </c>
    </row>
    <row r="191">
      <c r="A191" s="141">
        <v>183.0</v>
      </c>
      <c r="B191" s="141">
        <v>700183.0</v>
      </c>
      <c r="C191" s="208" t="s">
        <v>963</v>
      </c>
      <c r="D191" s="340" t="s">
        <v>73</v>
      </c>
      <c r="E191" s="469">
        <v>10000.0</v>
      </c>
      <c r="F191" s="470">
        <v>10000.0</v>
      </c>
      <c r="G191" s="470">
        <f t="shared" si="4"/>
        <v>0</v>
      </c>
      <c r="H191" s="228" t="s">
        <v>381</v>
      </c>
      <c r="I191" s="228" t="s">
        <v>7580</v>
      </c>
      <c r="J191" s="516" t="b">
        <v>0</v>
      </c>
      <c r="K191" s="432" t="b">
        <v>1</v>
      </c>
      <c r="L191" s="432" t="b">
        <v>1</v>
      </c>
      <c r="M191" s="488" t="s">
        <v>73</v>
      </c>
      <c r="N191" s="488"/>
      <c r="O191" s="488"/>
      <c r="P191" s="488"/>
      <c r="Q191" s="488"/>
      <c r="R191" s="488"/>
      <c r="S191" s="488"/>
      <c r="T191" s="488"/>
      <c r="U191" s="492" t="s">
        <v>73</v>
      </c>
      <c r="V191" s="492" t="s">
        <v>73</v>
      </c>
      <c r="W191" s="432" t="s">
        <v>73</v>
      </c>
      <c r="X191" s="432" t="s">
        <v>73</v>
      </c>
      <c r="Y191" s="432" t="s">
        <v>73</v>
      </c>
      <c r="Z191" s="432" t="s">
        <v>73</v>
      </c>
      <c r="AA191" s="432" t="s">
        <v>73</v>
      </c>
      <c r="AB191" s="432" t="s">
        <v>73</v>
      </c>
      <c r="AC191" s="432" t="s">
        <v>73</v>
      </c>
      <c r="AD191" s="432" t="s">
        <v>73</v>
      </c>
      <c r="AE191" s="432" t="s">
        <v>73</v>
      </c>
    </row>
    <row r="192">
      <c r="A192" s="141">
        <v>184.0</v>
      </c>
      <c r="B192" s="141">
        <v>700184.0</v>
      </c>
      <c r="C192" s="208" t="s">
        <v>949</v>
      </c>
      <c r="D192" s="340" t="s">
        <v>73</v>
      </c>
      <c r="E192" s="335">
        <v>22500.0</v>
      </c>
      <c r="F192" s="347">
        <v>22500.0</v>
      </c>
      <c r="G192" s="347">
        <f t="shared" si="4"/>
        <v>0</v>
      </c>
      <c r="H192" s="230" t="s">
        <v>950</v>
      </c>
      <c r="I192" s="230" t="s">
        <v>7581</v>
      </c>
      <c r="J192" s="331" t="b">
        <v>1</v>
      </c>
      <c r="K192" s="331" t="b">
        <v>1</v>
      </c>
      <c r="L192" s="331" t="b">
        <v>1</v>
      </c>
      <c r="M192" s="331" t="b">
        <v>1</v>
      </c>
      <c r="N192" s="488" t="s">
        <v>73</v>
      </c>
      <c r="O192" s="488"/>
      <c r="P192" s="488"/>
      <c r="Q192" s="488"/>
      <c r="R192" s="488"/>
      <c r="S192" s="488"/>
      <c r="T192" s="488"/>
      <c r="U192" s="495" t="s">
        <v>73</v>
      </c>
      <c r="V192" s="495" t="s">
        <v>73</v>
      </c>
      <c r="W192" s="331" t="s">
        <v>73</v>
      </c>
      <c r="X192" s="331" t="s">
        <v>73</v>
      </c>
      <c r="Y192" s="331" t="s">
        <v>73</v>
      </c>
      <c r="Z192" s="331" t="s">
        <v>73</v>
      </c>
      <c r="AA192" s="331" t="s">
        <v>73</v>
      </c>
      <c r="AB192" s="331" t="s">
        <v>73</v>
      </c>
      <c r="AC192" s="331" t="s">
        <v>73</v>
      </c>
      <c r="AD192" s="331" t="s">
        <v>73</v>
      </c>
      <c r="AE192" s="331" t="s">
        <v>73</v>
      </c>
    </row>
    <row r="193">
      <c r="A193" s="338">
        <v>185.0</v>
      </c>
      <c r="B193" s="338">
        <v>700185.0</v>
      </c>
      <c r="C193" s="512" t="s">
        <v>2716</v>
      </c>
      <c r="D193" s="340" t="s">
        <v>73</v>
      </c>
      <c r="E193" s="469">
        <v>20000.0</v>
      </c>
      <c r="F193" s="470">
        <v>20000.0</v>
      </c>
      <c r="G193" s="470">
        <f t="shared" si="4"/>
        <v>0</v>
      </c>
      <c r="H193" s="228" t="s">
        <v>2717</v>
      </c>
      <c r="I193" s="228" t="s">
        <v>3570</v>
      </c>
      <c r="J193" s="432" t="b">
        <v>1</v>
      </c>
      <c r="K193" s="432" t="b">
        <v>1</v>
      </c>
      <c r="L193" s="516" t="b">
        <v>0</v>
      </c>
      <c r="M193" s="432" t="b">
        <v>1</v>
      </c>
      <c r="N193" s="432" t="b">
        <v>1</v>
      </c>
      <c r="O193" s="432" t="b">
        <v>1</v>
      </c>
      <c r="P193" s="432" t="b">
        <v>1</v>
      </c>
      <c r="Q193" s="432" t="b">
        <v>1</v>
      </c>
      <c r="R193" s="432" t="b">
        <v>0</v>
      </c>
      <c r="S193" s="432" t="b">
        <v>0</v>
      </c>
      <c r="T193" s="432" t="b">
        <v>0</v>
      </c>
      <c r="U193" s="492" t="b">
        <v>0</v>
      </c>
      <c r="V193" s="492" t="b">
        <v>0</v>
      </c>
      <c r="W193" s="432" t="b">
        <v>0</v>
      </c>
      <c r="X193" s="432" t="b">
        <v>0</v>
      </c>
      <c r="Y193" s="432" t="b">
        <v>0</v>
      </c>
      <c r="Z193" s="432" t="s">
        <v>73</v>
      </c>
      <c r="AA193" s="432" t="s">
        <v>73</v>
      </c>
      <c r="AB193" s="432" t="s">
        <v>73</v>
      </c>
      <c r="AC193" s="432" t="s">
        <v>73</v>
      </c>
      <c r="AD193" s="432" t="s">
        <v>73</v>
      </c>
      <c r="AE193" s="432" t="s">
        <v>73</v>
      </c>
    </row>
    <row r="194">
      <c r="A194" s="141">
        <v>186.0</v>
      </c>
      <c r="B194" s="141">
        <v>700186.0</v>
      </c>
      <c r="C194" s="208" t="s">
        <v>928</v>
      </c>
      <c r="D194" s="340" t="s">
        <v>73</v>
      </c>
      <c r="E194" s="335">
        <v>30000.0</v>
      </c>
      <c r="F194" s="347">
        <v>30000.0</v>
      </c>
      <c r="G194" s="347">
        <f t="shared" si="4"/>
        <v>0</v>
      </c>
      <c r="H194" s="230" t="s">
        <v>929</v>
      </c>
      <c r="I194" s="230" t="s">
        <v>7583</v>
      </c>
      <c r="J194" s="331" t="b">
        <v>1</v>
      </c>
      <c r="K194" s="331" t="b">
        <v>1</v>
      </c>
      <c r="L194" s="331" t="b">
        <v>1</v>
      </c>
      <c r="M194" s="331" t="b">
        <v>1</v>
      </c>
      <c r="N194" s="488" t="s">
        <v>73</v>
      </c>
      <c r="O194" s="488"/>
      <c r="P194" s="488"/>
      <c r="Q194" s="488"/>
      <c r="R194" s="488"/>
      <c r="S194" s="488"/>
      <c r="T194" s="488"/>
      <c r="U194" s="495" t="s">
        <v>73</v>
      </c>
      <c r="V194" s="495" t="s">
        <v>73</v>
      </c>
      <c r="W194" s="331" t="s">
        <v>73</v>
      </c>
      <c r="X194" s="331" t="s">
        <v>73</v>
      </c>
      <c r="Y194" s="331" t="s">
        <v>73</v>
      </c>
      <c r="Z194" s="331" t="s">
        <v>73</v>
      </c>
      <c r="AA194" s="331" t="s">
        <v>73</v>
      </c>
      <c r="AB194" s="331" t="s">
        <v>73</v>
      </c>
      <c r="AC194" s="331" t="s">
        <v>73</v>
      </c>
      <c r="AD194" s="331" t="s">
        <v>73</v>
      </c>
      <c r="AE194" s="331" t="s">
        <v>73</v>
      </c>
    </row>
    <row r="195">
      <c r="A195" s="338">
        <v>187.0</v>
      </c>
      <c r="B195" s="338">
        <v>700187.0</v>
      </c>
      <c r="C195" s="512" t="s">
        <v>5636</v>
      </c>
      <c r="D195" s="312" t="s">
        <v>4642</v>
      </c>
      <c r="E195" s="469">
        <v>30000.0</v>
      </c>
      <c r="F195" s="470">
        <v>27500.0</v>
      </c>
      <c r="G195" s="470">
        <f t="shared" si="4"/>
        <v>2500</v>
      </c>
      <c r="H195" s="228" t="s">
        <v>5637</v>
      </c>
      <c r="I195" s="228" t="s">
        <v>7582</v>
      </c>
      <c r="J195" s="432" t="b">
        <v>1</v>
      </c>
      <c r="K195" s="432" t="b">
        <v>1</v>
      </c>
      <c r="L195" s="432" t="b">
        <v>1</v>
      </c>
      <c r="M195" s="432" t="b">
        <v>1</v>
      </c>
      <c r="N195" s="432" t="b">
        <v>1</v>
      </c>
      <c r="O195" s="432" t="b">
        <v>1</v>
      </c>
      <c r="P195" s="432" t="b">
        <v>1</v>
      </c>
      <c r="Q195" s="432" t="b">
        <v>1</v>
      </c>
      <c r="R195" s="432" t="b">
        <v>1</v>
      </c>
      <c r="S195" s="432" t="b">
        <v>0</v>
      </c>
      <c r="T195" s="432" t="b">
        <v>0</v>
      </c>
      <c r="U195" s="492" t="b">
        <v>1</v>
      </c>
      <c r="V195" s="492" t="b">
        <v>0</v>
      </c>
      <c r="W195" s="432" t="b">
        <v>0</v>
      </c>
      <c r="X195" s="432" t="b">
        <v>0</v>
      </c>
      <c r="Y195" s="432" t="b">
        <v>0</v>
      </c>
      <c r="Z195" s="432" t="b">
        <v>0</v>
      </c>
      <c r="AA195" s="432" t="b">
        <v>0</v>
      </c>
      <c r="AB195" s="432" t="b">
        <v>0</v>
      </c>
      <c r="AC195" s="432" t="b">
        <v>0</v>
      </c>
      <c r="AD195" s="432" t="b">
        <v>0</v>
      </c>
      <c r="AE195" s="432" t="b">
        <v>0</v>
      </c>
    </row>
    <row r="196">
      <c r="A196" s="338">
        <v>188.0</v>
      </c>
      <c r="B196" s="338">
        <v>700188.0</v>
      </c>
      <c r="C196" s="512" t="s">
        <v>5740</v>
      </c>
      <c r="D196" s="312" t="s">
        <v>4642</v>
      </c>
      <c r="E196" s="335">
        <v>4000.0</v>
      </c>
      <c r="F196" s="347">
        <v>3333.0</v>
      </c>
      <c r="G196" s="347">
        <f t="shared" si="4"/>
        <v>667</v>
      </c>
      <c r="H196" s="230" t="s">
        <v>5741</v>
      </c>
      <c r="I196" s="230" t="s">
        <v>7586</v>
      </c>
      <c r="J196" s="331" t="b">
        <v>1</v>
      </c>
      <c r="K196" s="331" t="b">
        <v>1</v>
      </c>
      <c r="L196" s="331" t="b">
        <v>1</v>
      </c>
      <c r="M196" s="331" t="b">
        <v>1</v>
      </c>
      <c r="N196" s="331" t="b">
        <v>1</v>
      </c>
      <c r="O196" s="331" t="b">
        <v>0</v>
      </c>
      <c r="P196" s="331" t="b">
        <v>0</v>
      </c>
      <c r="Q196" s="514" t="b">
        <v>0</v>
      </c>
      <c r="R196" s="331" t="b">
        <v>0</v>
      </c>
      <c r="S196" s="331" t="b">
        <v>0</v>
      </c>
      <c r="T196" s="331" t="b">
        <v>0</v>
      </c>
      <c r="U196" s="495" t="b">
        <v>0</v>
      </c>
      <c r="V196" s="495" t="b">
        <v>0</v>
      </c>
      <c r="W196" s="331" t="b">
        <v>0</v>
      </c>
      <c r="X196" s="331" t="b">
        <v>0</v>
      </c>
      <c r="Y196" s="331" t="b">
        <v>0</v>
      </c>
      <c r="Z196" s="331" t="b">
        <v>0</v>
      </c>
      <c r="AA196" s="331" t="b">
        <v>0</v>
      </c>
      <c r="AB196" s="331" t="b">
        <v>0</v>
      </c>
      <c r="AC196" s="331" t="b">
        <v>0</v>
      </c>
      <c r="AD196" s="331" t="b">
        <v>0</v>
      </c>
      <c r="AE196" s="331" t="b">
        <v>0</v>
      </c>
    </row>
    <row r="197">
      <c r="A197" s="338">
        <v>189.0</v>
      </c>
      <c r="B197" s="338">
        <v>700189.0</v>
      </c>
      <c r="C197" s="512" t="s">
        <v>5418</v>
      </c>
      <c r="D197" s="499" t="s">
        <v>73</v>
      </c>
      <c r="E197" s="469">
        <v>120000.0</v>
      </c>
      <c r="F197" s="469">
        <v>120000.0</v>
      </c>
      <c r="G197" s="470">
        <f t="shared" si="4"/>
        <v>0</v>
      </c>
      <c r="H197" s="228" t="s">
        <v>5419</v>
      </c>
      <c r="I197" s="228" t="s">
        <v>7581</v>
      </c>
      <c r="J197" s="432" t="b">
        <v>1</v>
      </c>
      <c r="K197" s="432" t="b">
        <v>1</v>
      </c>
      <c r="L197" s="432" t="b">
        <v>1</v>
      </c>
      <c r="M197" s="432" t="b">
        <v>1</v>
      </c>
      <c r="N197" s="432" t="b">
        <v>1</v>
      </c>
      <c r="O197" s="432" t="b">
        <v>1</v>
      </c>
      <c r="P197" s="432" t="b">
        <v>1</v>
      </c>
      <c r="Q197" s="432" t="b">
        <v>1</v>
      </c>
      <c r="R197" s="432" t="b">
        <v>1</v>
      </c>
      <c r="S197" s="432" t="b">
        <v>1</v>
      </c>
      <c r="T197" s="432" t="b">
        <v>1</v>
      </c>
      <c r="U197" s="492" t="b">
        <v>1</v>
      </c>
      <c r="V197" s="492" t="b">
        <v>0</v>
      </c>
      <c r="W197" s="432" t="b">
        <v>0</v>
      </c>
      <c r="X197" s="432" t="b">
        <v>0</v>
      </c>
      <c r="Y197" s="432" t="b">
        <v>0</v>
      </c>
      <c r="Z197" s="432" t="b">
        <v>0</v>
      </c>
      <c r="AA197" s="432" t="b">
        <v>0</v>
      </c>
      <c r="AB197" s="432" t="b">
        <v>0</v>
      </c>
      <c r="AC197" s="432" t="b">
        <v>0</v>
      </c>
      <c r="AD197" s="432" t="b">
        <v>0</v>
      </c>
      <c r="AE197" s="432" t="b">
        <v>0</v>
      </c>
    </row>
    <row r="198">
      <c r="A198" s="141">
        <v>190.0</v>
      </c>
      <c r="B198" s="141">
        <v>700190.0</v>
      </c>
      <c r="C198" s="208" t="s">
        <v>566</v>
      </c>
      <c r="D198" s="340" t="s">
        <v>73</v>
      </c>
      <c r="E198" s="527"/>
      <c r="F198" s="347">
        <v>0.0</v>
      </c>
      <c r="G198" s="347">
        <f t="shared" si="4"/>
        <v>0</v>
      </c>
      <c r="H198" s="230" t="s">
        <v>538</v>
      </c>
      <c r="I198" s="230" t="s">
        <v>7578</v>
      </c>
      <c r="J198" s="331" t="b">
        <v>1</v>
      </c>
      <c r="K198" s="331" t="b">
        <v>1</v>
      </c>
      <c r="L198" s="331" t="b">
        <v>1</v>
      </c>
      <c r="M198" s="488" t="s">
        <v>73</v>
      </c>
      <c r="N198" s="488"/>
      <c r="O198" s="488"/>
      <c r="P198" s="488"/>
      <c r="Q198" s="488"/>
      <c r="R198" s="488"/>
      <c r="S198" s="488"/>
      <c r="T198" s="488"/>
      <c r="U198" s="495" t="s">
        <v>73</v>
      </c>
      <c r="V198" s="495" t="s">
        <v>73</v>
      </c>
      <c r="W198" s="331" t="s">
        <v>73</v>
      </c>
      <c r="X198" s="331" t="s">
        <v>73</v>
      </c>
      <c r="Y198" s="331" t="s">
        <v>73</v>
      </c>
      <c r="Z198" s="331" t="s">
        <v>73</v>
      </c>
      <c r="AA198" s="331" t="s">
        <v>73</v>
      </c>
      <c r="AB198" s="331" t="s">
        <v>73</v>
      </c>
      <c r="AC198" s="331" t="s">
        <v>73</v>
      </c>
      <c r="AD198" s="331" t="s">
        <v>73</v>
      </c>
      <c r="AE198" s="331" t="s">
        <v>73</v>
      </c>
    </row>
    <row r="199">
      <c r="A199" s="338">
        <v>191.0</v>
      </c>
      <c r="B199" s="338">
        <v>700191.0</v>
      </c>
      <c r="C199" s="512" t="s">
        <v>3162</v>
      </c>
      <c r="D199" s="340" t="s">
        <v>73</v>
      </c>
      <c r="E199" s="469">
        <v>5000.0</v>
      </c>
      <c r="F199" s="487">
        <v>5000.0</v>
      </c>
      <c r="G199" s="470">
        <f t="shared" si="4"/>
        <v>0</v>
      </c>
      <c r="H199" s="228" t="s">
        <v>3132</v>
      </c>
      <c r="I199" s="228" t="s">
        <v>7591</v>
      </c>
      <c r="J199" s="432" t="b">
        <v>1</v>
      </c>
      <c r="K199" s="432" t="b">
        <v>1</v>
      </c>
      <c r="L199" s="432" t="b">
        <v>1</v>
      </c>
      <c r="M199" s="432" t="b">
        <v>1</v>
      </c>
      <c r="N199" s="432" t="b">
        <v>1</v>
      </c>
      <c r="O199" s="432" t="b">
        <v>1</v>
      </c>
      <c r="P199" s="432" t="b">
        <v>1</v>
      </c>
      <c r="Q199" s="432" t="b">
        <v>1</v>
      </c>
      <c r="R199" s="432" t="b">
        <v>0</v>
      </c>
      <c r="S199" s="432" t="b">
        <v>0</v>
      </c>
      <c r="T199" s="432" t="b">
        <v>0</v>
      </c>
      <c r="U199" s="492" t="b">
        <v>0</v>
      </c>
      <c r="V199" s="492" t="b">
        <v>0</v>
      </c>
      <c r="W199" s="432" t="b">
        <v>0</v>
      </c>
      <c r="X199" s="432" t="b">
        <v>0</v>
      </c>
      <c r="Y199" s="432" t="b">
        <v>0</v>
      </c>
      <c r="Z199" s="432" t="b">
        <v>0</v>
      </c>
      <c r="AA199" s="432" t="b">
        <v>0</v>
      </c>
      <c r="AB199" s="432" t="b">
        <v>0</v>
      </c>
      <c r="AC199" s="432" t="b">
        <v>0</v>
      </c>
      <c r="AD199" s="432" t="b">
        <v>0</v>
      </c>
      <c r="AE199" s="432" t="s">
        <v>73</v>
      </c>
    </row>
    <row r="200">
      <c r="A200" s="128">
        <v>192.0</v>
      </c>
      <c r="B200" s="128">
        <v>700192.0</v>
      </c>
      <c r="C200" s="241" t="s">
        <v>2390</v>
      </c>
      <c r="D200" s="472" t="s">
        <v>73</v>
      </c>
      <c r="E200" s="335">
        <v>7500.0</v>
      </c>
      <c r="F200" s="347">
        <v>7500.0</v>
      </c>
      <c r="G200" s="347">
        <f t="shared" si="4"/>
        <v>0</v>
      </c>
      <c r="H200" s="230" t="s">
        <v>2045</v>
      </c>
      <c r="I200" s="230" t="s">
        <v>7590</v>
      </c>
      <c r="J200" s="331" t="b">
        <v>1</v>
      </c>
      <c r="K200" s="331" t="b">
        <v>1</v>
      </c>
      <c r="L200" s="331" t="b">
        <v>1</v>
      </c>
      <c r="M200" s="331" t="b">
        <v>1</v>
      </c>
      <c r="N200" s="331" t="b">
        <v>0</v>
      </c>
      <c r="O200" s="331" t="b">
        <v>0</v>
      </c>
      <c r="P200" s="331" t="b">
        <v>1</v>
      </c>
      <c r="Q200" s="331" t="b">
        <v>1</v>
      </c>
      <c r="R200" s="331" t="b">
        <v>0</v>
      </c>
      <c r="S200" s="331" t="b">
        <v>1</v>
      </c>
      <c r="T200" s="331" t="b">
        <v>1</v>
      </c>
      <c r="U200" s="495" t="b">
        <v>1</v>
      </c>
      <c r="V200" s="495" t="b">
        <v>1</v>
      </c>
      <c r="W200" s="331" t="b">
        <v>1</v>
      </c>
      <c r="X200" s="331" t="s">
        <v>73</v>
      </c>
      <c r="Y200" s="331" t="s">
        <v>73</v>
      </c>
      <c r="Z200" s="331" t="s">
        <v>73</v>
      </c>
      <c r="AA200" s="331" t="s">
        <v>73</v>
      </c>
      <c r="AB200" s="331" t="s">
        <v>73</v>
      </c>
      <c r="AC200" s="331" t="s">
        <v>73</v>
      </c>
      <c r="AD200" s="331" t="s">
        <v>73</v>
      </c>
      <c r="AE200" s="331" t="s">
        <v>73</v>
      </c>
    </row>
    <row r="201">
      <c r="A201" s="128">
        <v>193.0</v>
      </c>
      <c r="B201" s="128">
        <v>700193.0</v>
      </c>
      <c r="C201" s="241" t="s">
        <v>2360</v>
      </c>
      <c r="D201" s="472" t="s">
        <v>73</v>
      </c>
      <c r="E201" s="469">
        <v>7500.0</v>
      </c>
      <c r="F201" s="470">
        <v>7500.0</v>
      </c>
      <c r="G201" s="470">
        <f t="shared" si="4"/>
        <v>0</v>
      </c>
      <c r="H201" s="228" t="s">
        <v>2045</v>
      </c>
      <c r="I201" s="228" t="s">
        <v>7582</v>
      </c>
      <c r="J201" s="432" t="b">
        <v>1</v>
      </c>
      <c r="K201" s="432" t="b">
        <v>1</v>
      </c>
      <c r="L201" s="432" t="b">
        <v>1</v>
      </c>
      <c r="M201" s="432" t="b">
        <v>1</v>
      </c>
      <c r="N201" s="432" t="b">
        <v>0</v>
      </c>
      <c r="O201" s="432" t="b">
        <v>0</v>
      </c>
      <c r="P201" s="432" t="b">
        <v>1</v>
      </c>
      <c r="Q201" s="432" t="b">
        <v>1</v>
      </c>
      <c r="R201" s="432" t="b">
        <v>0</v>
      </c>
      <c r="S201" s="432" t="b">
        <v>1</v>
      </c>
      <c r="T201" s="432" t="b">
        <v>1</v>
      </c>
      <c r="U201" s="492" t="b">
        <v>1</v>
      </c>
      <c r="V201" s="492" t="b">
        <v>1</v>
      </c>
      <c r="W201" s="432" t="s">
        <v>73</v>
      </c>
      <c r="X201" s="432" t="s">
        <v>73</v>
      </c>
      <c r="Y201" s="432" t="s">
        <v>73</v>
      </c>
      <c r="Z201" s="432" t="s">
        <v>73</v>
      </c>
      <c r="AA201" s="432" t="s">
        <v>73</v>
      </c>
      <c r="AB201" s="432" t="s">
        <v>73</v>
      </c>
      <c r="AC201" s="432" t="s">
        <v>73</v>
      </c>
      <c r="AD201" s="432" t="s">
        <v>73</v>
      </c>
      <c r="AE201" s="432" t="s">
        <v>73</v>
      </c>
    </row>
    <row r="202">
      <c r="A202" s="128">
        <v>194.0</v>
      </c>
      <c r="B202" s="128">
        <v>700194.0</v>
      </c>
      <c r="C202" s="241" t="s">
        <v>2373</v>
      </c>
      <c r="D202" s="472" t="s">
        <v>73</v>
      </c>
      <c r="E202" s="335">
        <v>7500.0</v>
      </c>
      <c r="F202" s="347">
        <v>7500.0</v>
      </c>
      <c r="G202" s="347">
        <f t="shared" si="4"/>
        <v>0</v>
      </c>
      <c r="H202" s="230" t="s">
        <v>2045</v>
      </c>
      <c r="I202" s="230" t="s">
        <v>7589</v>
      </c>
      <c r="J202" s="331" t="b">
        <v>1</v>
      </c>
      <c r="K202" s="331" t="b">
        <v>1</v>
      </c>
      <c r="L202" s="331" t="b">
        <v>1</v>
      </c>
      <c r="M202" s="331" t="b">
        <v>1</v>
      </c>
      <c r="N202" s="331" t="b">
        <v>0</v>
      </c>
      <c r="O202" s="331" t="b">
        <v>0</v>
      </c>
      <c r="P202" s="331" t="b">
        <v>1</v>
      </c>
      <c r="Q202" s="331" t="b">
        <v>1</v>
      </c>
      <c r="R202" s="331" t="b">
        <v>0</v>
      </c>
      <c r="S202" s="331" t="b">
        <v>1</v>
      </c>
      <c r="T202" s="331" t="b">
        <v>1</v>
      </c>
      <c r="U202" s="495" t="b">
        <v>1</v>
      </c>
      <c r="V202" s="495" t="b">
        <v>1</v>
      </c>
      <c r="W202" s="331" t="s">
        <v>73</v>
      </c>
      <c r="X202" s="331" t="s">
        <v>73</v>
      </c>
      <c r="Y202" s="331" t="s">
        <v>73</v>
      </c>
      <c r="Z202" s="331" t="s">
        <v>73</v>
      </c>
      <c r="AA202" s="331" t="s">
        <v>73</v>
      </c>
      <c r="AB202" s="331" t="s">
        <v>73</v>
      </c>
      <c r="AC202" s="331" t="s">
        <v>73</v>
      </c>
      <c r="AD202" s="331" t="s">
        <v>73</v>
      </c>
      <c r="AE202" s="331" t="s">
        <v>73</v>
      </c>
    </row>
    <row r="203">
      <c r="A203" s="338">
        <v>195.0</v>
      </c>
      <c r="B203" s="338">
        <v>700195.0</v>
      </c>
      <c r="C203" s="512" t="s">
        <v>5463</v>
      </c>
      <c r="D203" s="312" t="s">
        <v>4642</v>
      </c>
      <c r="E203" s="469">
        <v>92820.0</v>
      </c>
      <c r="F203" s="470">
        <v>30940.0</v>
      </c>
      <c r="G203" s="470">
        <f t="shared" si="4"/>
        <v>61880</v>
      </c>
      <c r="H203" s="228" t="s">
        <v>5464</v>
      </c>
      <c r="I203" s="228" t="s">
        <v>7587</v>
      </c>
      <c r="J203" s="516" t="b">
        <v>0</v>
      </c>
      <c r="K203" s="516" t="b">
        <v>0</v>
      </c>
      <c r="L203" s="432" t="b">
        <v>1</v>
      </c>
      <c r="M203" s="516" t="b">
        <v>0</v>
      </c>
      <c r="N203" s="516" t="b">
        <v>0</v>
      </c>
      <c r="O203" s="432" t="b">
        <v>0</v>
      </c>
      <c r="P203" s="432" t="b">
        <v>0</v>
      </c>
      <c r="Q203" s="513" t="b">
        <v>0</v>
      </c>
      <c r="R203" s="432" t="b">
        <v>0</v>
      </c>
      <c r="S203" s="432" t="b">
        <v>0</v>
      </c>
      <c r="T203" s="432" t="b">
        <v>0</v>
      </c>
      <c r="U203" s="492" t="b">
        <v>0</v>
      </c>
      <c r="V203" s="492" t="b">
        <v>0</v>
      </c>
      <c r="W203" s="432" t="b">
        <v>0</v>
      </c>
      <c r="X203" s="432" t="b">
        <v>0</v>
      </c>
      <c r="Y203" s="432" t="b">
        <v>0</v>
      </c>
      <c r="Z203" s="432" t="b">
        <v>0</v>
      </c>
      <c r="AA203" s="432" t="b">
        <v>0</v>
      </c>
      <c r="AB203" s="432" t="b">
        <v>0</v>
      </c>
      <c r="AC203" s="432" t="b">
        <v>0</v>
      </c>
      <c r="AD203" s="432" t="b">
        <v>0</v>
      </c>
      <c r="AE203" s="432" t="b">
        <v>0</v>
      </c>
    </row>
    <row r="204">
      <c r="A204" s="338">
        <v>196.0</v>
      </c>
      <c r="B204" s="338">
        <v>700196.0</v>
      </c>
      <c r="C204" s="512" t="s">
        <v>4103</v>
      </c>
      <c r="D204" s="340" t="s">
        <v>73</v>
      </c>
      <c r="E204" s="335">
        <v>20800.0</v>
      </c>
      <c r="F204" s="335">
        <v>20800.0</v>
      </c>
      <c r="G204" s="347">
        <f t="shared" si="4"/>
        <v>0</v>
      </c>
      <c r="H204" s="230" t="s">
        <v>1154</v>
      </c>
      <c r="I204" s="230" t="s">
        <v>7577</v>
      </c>
      <c r="J204" s="331" t="b">
        <v>1</v>
      </c>
      <c r="K204" s="331" t="b">
        <v>1</v>
      </c>
      <c r="L204" s="331" t="b">
        <v>1</v>
      </c>
      <c r="M204" s="331" t="b">
        <v>1</v>
      </c>
      <c r="N204" s="331" t="b">
        <v>1</v>
      </c>
      <c r="O204" s="331" t="b">
        <v>1</v>
      </c>
      <c r="P204" s="331" t="b">
        <v>1</v>
      </c>
      <c r="Q204" s="331" t="b">
        <v>1</v>
      </c>
      <c r="R204" s="331" t="b">
        <v>1</v>
      </c>
      <c r="S204" s="331" t="b">
        <v>0</v>
      </c>
      <c r="T204" s="331" t="b">
        <v>0</v>
      </c>
      <c r="U204" s="495" t="b">
        <v>0</v>
      </c>
      <c r="V204" s="495" t="b">
        <v>0</v>
      </c>
      <c r="W204" s="331" t="b">
        <v>0</v>
      </c>
      <c r="X204" s="331" t="b">
        <v>0</v>
      </c>
      <c r="Y204" s="331" t="b">
        <v>0</v>
      </c>
      <c r="Z204" s="331" t="b">
        <v>0</v>
      </c>
      <c r="AA204" s="331" t="b">
        <v>0</v>
      </c>
      <c r="AB204" s="331" t="b">
        <v>0</v>
      </c>
      <c r="AC204" s="331" t="b">
        <v>0</v>
      </c>
      <c r="AD204" s="331" t="b">
        <v>0</v>
      </c>
      <c r="AE204" s="331" t="b">
        <v>0</v>
      </c>
    </row>
    <row r="205">
      <c r="A205" s="141">
        <v>197.0</v>
      </c>
      <c r="B205" s="141">
        <v>700197.0</v>
      </c>
      <c r="C205" s="208" t="s">
        <v>497</v>
      </c>
      <c r="D205" s="340" t="s">
        <v>73</v>
      </c>
      <c r="E205" s="469">
        <v>39000.0</v>
      </c>
      <c r="F205" s="470">
        <v>39000.0</v>
      </c>
      <c r="G205" s="470">
        <f t="shared" si="4"/>
        <v>0</v>
      </c>
      <c r="H205" s="228" t="s">
        <v>498</v>
      </c>
      <c r="I205" s="228" t="s">
        <v>7583</v>
      </c>
      <c r="J205" s="432" t="b">
        <v>1</v>
      </c>
      <c r="K205" s="432" t="b">
        <v>1</v>
      </c>
      <c r="L205" s="488" t="s">
        <v>73</v>
      </c>
      <c r="M205" s="488"/>
      <c r="N205" s="488"/>
      <c r="O205" s="488"/>
      <c r="P205" s="488"/>
      <c r="Q205" s="488"/>
      <c r="R205" s="488"/>
      <c r="S205" s="488"/>
      <c r="T205" s="488"/>
      <c r="U205" s="492" t="s">
        <v>73</v>
      </c>
      <c r="V205" s="492" t="s">
        <v>73</v>
      </c>
      <c r="W205" s="432" t="s">
        <v>73</v>
      </c>
      <c r="X205" s="432" t="s">
        <v>73</v>
      </c>
      <c r="Y205" s="432" t="s">
        <v>73</v>
      </c>
      <c r="Z205" s="432" t="s">
        <v>73</v>
      </c>
      <c r="AA205" s="432" t="s">
        <v>73</v>
      </c>
      <c r="AB205" s="432" t="s">
        <v>73</v>
      </c>
      <c r="AC205" s="432" t="s">
        <v>73</v>
      </c>
      <c r="AD205" s="432" t="s">
        <v>73</v>
      </c>
      <c r="AE205" s="432" t="s">
        <v>73</v>
      </c>
    </row>
    <row r="206">
      <c r="A206" s="338">
        <v>198.0</v>
      </c>
      <c r="B206" s="338">
        <v>700198.0</v>
      </c>
      <c r="C206" s="512" t="s">
        <v>5638</v>
      </c>
      <c r="D206" s="312" t="s">
        <v>4642</v>
      </c>
      <c r="E206" s="335">
        <v>3500.0</v>
      </c>
      <c r="F206" s="347">
        <v>2625.0</v>
      </c>
      <c r="G206" s="347">
        <f t="shared" si="4"/>
        <v>875</v>
      </c>
      <c r="H206" s="230" t="s">
        <v>523</v>
      </c>
      <c r="I206" s="230" t="s">
        <v>7579</v>
      </c>
      <c r="J206" s="331" t="b">
        <v>1</v>
      </c>
      <c r="K206" s="331" t="b">
        <v>1</v>
      </c>
      <c r="L206" s="331" t="b">
        <v>1</v>
      </c>
      <c r="M206" s="418" t="b">
        <v>0</v>
      </c>
      <c r="N206" s="418" t="b">
        <v>0</v>
      </c>
      <c r="O206" s="331" t="b">
        <v>0</v>
      </c>
      <c r="P206" s="331" t="b">
        <v>0</v>
      </c>
      <c r="Q206" s="514" t="b">
        <v>0</v>
      </c>
      <c r="R206" s="331" t="b">
        <v>0</v>
      </c>
      <c r="S206" s="331" t="b">
        <v>0</v>
      </c>
      <c r="T206" s="331" t="b">
        <v>0</v>
      </c>
      <c r="U206" s="495" t="b">
        <v>0</v>
      </c>
      <c r="V206" s="495" t="b">
        <v>0</v>
      </c>
      <c r="W206" s="331" t="b">
        <v>0</v>
      </c>
      <c r="X206" s="331" t="b">
        <v>0</v>
      </c>
      <c r="Y206" s="331" t="b">
        <v>0</v>
      </c>
      <c r="Z206" s="331" t="b">
        <v>0</v>
      </c>
      <c r="AA206" s="331" t="b">
        <v>0</v>
      </c>
      <c r="AB206" s="331" t="b">
        <v>0</v>
      </c>
      <c r="AC206" s="331" t="b">
        <v>0</v>
      </c>
      <c r="AD206" s="331" t="b">
        <v>0</v>
      </c>
      <c r="AE206" s="331" t="b">
        <v>0</v>
      </c>
    </row>
    <row r="207">
      <c r="A207" s="338">
        <v>199.0</v>
      </c>
      <c r="B207" s="338">
        <v>700199.0</v>
      </c>
      <c r="C207" s="512" t="s">
        <v>5044</v>
      </c>
      <c r="D207" s="499" t="s">
        <v>73</v>
      </c>
      <c r="E207" s="469">
        <v>23700.0</v>
      </c>
      <c r="F207" s="469">
        <v>23700.0</v>
      </c>
      <c r="G207" s="470">
        <f t="shared" si="4"/>
        <v>0</v>
      </c>
      <c r="H207" s="228" t="s">
        <v>4590</v>
      </c>
      <c r="I207" s="228" t="s">
        <v>3570</v>
      </c>
      <c r="J207" s="432" t="b">
        <v>1</v>
      </c>
      <c r="K207" s="432" t="b">
        <v>1</v>
      </c>
      <c r="L207" s="432" t="b">
        <v>1</v>
      </c>
      <c r="M207" s="432" t="b">
        <v>1</v>
      </c>
      <c r="N207" s="432" t="b">
        <v>1</v>
      </c>
      <c r="O207" s="432" t="b">
        <v>1</v>
      </c>
      <c r="P207" s="432" t="b">
        <v>1</v>
      </c>
      <c r="Q207" s="513" t="b">
        <v>0</v>
      </c>
      <c r="R207" s="432" t="b">
        <v>0</v>
      </c>
      <c r="S207" s="432" t="b">
        <v>0</v>
      </c>
      <c r="T207" s="432" t="b">
        <v>0</v>
      </c>
      <c r="U207" s="492" t="b">
        <v>0</v>
      </c>
      <c r="V207" s="492" t="b">
        <v>0</v>
      </c>
      <c r="W207" s="432" t="b">
        <v>0</v>
      </c>
      <c r="X207" s="432" t="b">
        <v>0</v>
      </c>
      <c r="Y207" s="432" t="b">
        <v>0</v>
      </c>
      <c r="Z207" s="432" t="b">
        <v>0</v>
      </c>
      <c r="AA207" s="432" t="b">
        <v>0</v>
      </c>
      <c r="AB207" s="432" t="b">
        <v>0</v>
      </c>
      <c r="AC207" s="432" t="b">
        <v>0</v>
      </c>
      <c r="AD207" s="432" t="b">
        <v>0</v>
      </c>
      <c r="AE207" s="432" t="b">
        <v>0</v>
      </c>
    </row>
    <row r="208">
      <c r="A208" s="338">
        <v>200.0</v>
      </c>
      <c r="B208" s="338">
        <v>700200.0</v>
      </c>
      <c r="C208" s="512" t="s">
        <v>1256</v>
      </c>
      <c r="D208" s="340" t="s">
        <v>73</v>
      </c>
      <c r="E208" s="335">
        <v>119000.0</v>
      </c>
      <c r="F208" s="335">
        <v>119000.0</v>
      </c>
      <c r="G208" s="347">
        <f t="shared" si="4"/>
        <v>0</v>
      </c>
      <c r="H208" s="230" t="s">
        <v>1154</v>
      </c>
      <c r="I208" s="230" t="s">
        <v>7573</v>
      </c>
      <c r="J208" s="331" t="b">
        <v>1</v>
      </c>
      <c r="K208" s="331" t="b">
        <v>1</v>
      </c>
      <c r="L208" s="418" t="b">
        <v>0</v>
      </c>
      <c r="M208" s="331" t="b">
        <v>1</v>
      </c>
      <c r="N208" s="331" t="b">
        <v>1</v>
      </c>
      <c r="O208" s="331" t="b">
        <v>0</v>
      </c>
      <c r="P208" s="488" t="s">
        <v>73</v>
      </c>
      <c r="Q208" s="488"/>
      <c r="R208" s="488"/>
      <c r="S208" s="488"/>
      <c r="T208" s="488"/>
      <c r="U208" s="495" t="s">
        <v>73</v>
      </c>
      <c r="V208" s="495" t="s">
        <v>73</v>
      </c>
      <c r="W208" s="331" t="s">
        <v>73</v>
      </c>
      <c r="X208" s="331" t="s">
        <v>73</v>
      </c>
      <c r="Y208" s="331" t="s">
        <v>73</v>
      </c>
      <c r="Z208" s="331" t="s">
        <v>73</v>
      </c>
      <c r="AA208" s="331" t="s">
        <v>73</v>
      </c>
      <c r="AB208" s="331" t="s">
        <v>73</v>
      </c>
      <c r="AC208" s="331" t="s">
        <v>73</v>
      </c>
      <c r="AD208" s="331" t="s">
        <v>73</v>
      </c>
      <c r="AE208" s="331" t="s">
        <v>73</v>
      </c>
    </row>
    <row r="209">
      <c r="A209" s="338">
        <v>201.0</v>
      </c>
      <c r="B209" s="338">
        <v>700201.0</v>
      </c>
      <c r="C209" s="512" t="s">
        <v>3268</v>
      </c>
      <c r="D209" s="340" t="s">
        <v>73</v>
      </c>
      <c r="E209" s="469">
        <v>7590.0</v>
      </c>
      <c r="F209" s="487">
        <v>7590.0</v>
      </c>
      <c r="G209" s="470">
        <f t="shared" si="4"/>
        <v>0</v>
      </c>
      <c r="H209" s="228" t="s">
        <v>302</v>
      </c>
      <c r="I209" s="228" t="s">
        <v>7586</v>
      </c>
      <c r="J209" s="432" t="b">
        <v>1</v>
      </c>
      <c r="K209" s="432" t="b">
        <v>1</v>
      </c>
      <c r="L209" s="432" t="b">
        <v>1</v>
      </c>
      <c r="M209" s="432" t="b">
        <v>1</v>
      </c>
      <c r="N209" s="432" t="b">
        <v>1</v>
      </c>
      <c r="O209" s="432" t="b">
        <v>1</v>
      </c>
      <c r="P209" s="432" t="b">
        <v>1</v>
      </c>
      <c r="Q209" s="513" t="b">
        <v>0</v>
      </c>
      <c r="R209" s="432" t="b">
        <v>1</v>
      </c>
      <c r="S209" s="432" t="b">
        <v>1</v>
      </c>
      <c r="T209" s="432" t="b">
        <v>1</v>
      </c>
      <c r="U209" s="492" t="b">
        <v>0</v>
      </c>
      <c r="V209" s="492" t="b">
        <v>0</v>
      </c>
      <c r="W209" s="432" t="b">
        <v>0</v>
      </c>
      <c r="X209" s="432" t="b">
        <v>0</v>
      </c>
      <c r="Y209" s="432" t="b">
        <v>0</v>
      </c>
      <c r="Z209" s="432" t="b">
        <v>0</v>
      </c>
      <c r="AA209" s="432" t="b">
        <v>0</v>
      </c>
      <c r="AB209" s="432" t="b">
        <v>0</v>
      </c>
      <c r="AC209" s="432" t="b">
        <v>0</v>
      </c>
      <c r="AD209" s="488" t="s">
        <v>73</v>
      </c>
      <c r="AE209" s="432" t="s">
        <v>73</v>
      </c>
    </row>
    <row r="210">
      <c r="A210" s="338">
        <v>202.0</v>
      </c>
      <c r="B210" s="338">
        <v>700202.0</v>
      </c>
      <c r="C210" s="512" t="s">
        <v>2933</v>
      </c>
      <c r="D210" s="340" t="s">
        <v>73</v>
      </c>
      <c r="E210" s="335">
        <v>48240.0</v>
      </c>
      <c r="F210" s="335">
        <v>48240.0</v>
      </c>
      <c r="G210" s="347">
        <f t="shared" si="4"/>
        <v>0</v>
      </c>
      <c r="H210" s="230" t="s">
        <v>2934</v>
      </c>
      <c r="I210" s="230" t="s">
        <v>7583</v>
      </c>
      <c r="J210" s="331" t="b">
        <v>1</v>
      </c>
      <c r="K210" s="331" t="b">
        <v>1</v>
      </c>
      <c r="L210" s="331" t="b">
        <v>1</v>
      </c>
      <c r="M210" s="331" t="b">
        <v>1</v>
      </c>
      <c r="N210" s="331" t="b">
        <v>1</v>
      </c>
      <c r="O210" s="331" t="b">
        <v>1</v>
      </c>
      <c r="P210" s="331" t="b">
        <v>1</v>
      </c>
      <c r="Q210" s="331" t="b">
        <v>1</v>
      </c>
      <c r="R210" s="331" t="b">
        <v>1</v>
      </c>
      <c r="S210" s="331" t="b">
        <v>1</v>
      </c>
      <c r="T210" s="331" t="b">
        <v>1</v>
      </c>
      <c r="U210" s="495" t="b">
        <v>1</v>
      </c>
      <c r="V210" s="495" t="b">
        <v>1</v>
      </c>
      <c r="W210" s="331" t="b">
        <v>1</v>
      </c>
      <c r="X210" s="331" t="b">
        <v>1</v>
      </c>
      <c r="Y210" s="331" t="b">
        <v>0</v>
      </c>
      <c r="Z210" s="331" t="b">
        <v>0</v>
      </c>
      <c r="AA210" s="488" t="s">
        <v>73</v>
      </c>
      <c r="AB210" s="331" t="s">
        <v>73</v>
      </c>
      <c r="AC210" s="331" t="s">
        <v>73</v>
      </c>
      <c r="AD210" s="331" t="s">
        <v>73</v>
      </c>
      <c r="AE210" s="331" t="s">
        <v>73</v>
      </c>
    </row>
    <row r="211">
      <c r="A211" s="338">
        <v>203.0</v>
      </c>
      <c r="B211" s="338">
        <v>700203.0</v>
      </c>
      <c r="C211" s="512" t="s">
        <v>3958</v>
      </c>
      <c r="D211" s="340" t="s">
        <v>73</v>
      </c>
      <c r="E211" s="469">
        <v>50000.0</v>
      </c>
      <c r="F211" s="469">
        <v>50000.0</v>
      </c>
      <c r="G211" s="470">
        <f t="shared" si="4"/>
        <v>0</v>
      </c>
      <c r="H211" s="228" t="s">
        <v>3959</v>
      </c>
      <c r="I211" s="228" t="s">
        <v>7584</v>
      </c>
      <c r="J211" s="432" t="b">
        <v>1</v>
      </c>
      <c r="K211" s="432" t="b">
        <v>1</v>
      </c>
      <c r="L211" s="432" t="b">
        <v>1</v>
      </c>
      <c r="M211" s="432" t="b">
        <v>1</v>
      </c>
      <c r="N211" s="432" t="b">
        <v>1</v>
      </c>
      <c r="O211" s="432" t="b">
        <v>0</v>
      </c>
      <c r="P211" s="432" t="b">
        <v>0</v>
      </c>
      <c r="Q211" s="513" t="b">
        <v>0</v>
      </c>
      <c r="R211" s="432" t="b">
        <v>0</v>
      </c>
      <c r="S211" s="432" t="b">
        <v>0</v>
      </c>
      <c r="T211" s="432" t="b">
        <v>0</v>
      </c>
      <c r="U211" s="492" t="b">
        <v>0</v>
      </c>
      <c r="V211" s="492" t="b">
        <v>0</v>
      </c>
      <c r="W211" s="432" t="b">
        <v>0</v>
      </c>
      <c r="X211" s="432" t="b">
        <v>0</v>
      </c>
      <c r="Y211" s="432" t="b">
        <v>0</v>
      </c>
      <c r="Z211" s="432" t="b">
        <v>0</v>
      </c>
      <c r="AA211" s="432" t="b">
        <v>0</v>
      </c>
      <c r="AB211" s="432" t="b">
        <v>0</v>
      </c>
      <c r="AC211" s="432" t="b">
        <v>0</v>
      </c>
      <c r="AD211" s="432" t="b">
        <v>0</v>
      </c>
      <c r="AE211" s="432" t="b">
        <v>0</v>
      </c>
    </row>
    <row r="212">
      <c r="A212" s="141">
        <v>204.0</v>
      </c>
      <c r="B212" s="141">
        <v>700204.0</v>
      </c>
      <c r="C212" s="208" t="s">
        <v>771</v>
      </c>
      <c r="D212" s="340" t="s">
        <v>73</v>
      </c>
      <c r="E212" s="335">
        <v>3500.0</v>
      </c>
      <c r="F212" s="347">
        <v>3500.0</v>
      </c>
      <c r="G212" s="347">
        <f t="shared" si="4"/>
        <v>0</v>
      </c>
      <c r="H212" s="230" t="s">
        <v>772</v>
      </c>
      <c r="I212" s="230" t="s">
        <v>7573</v>
      </c>
      <c r="J212" s="331" t="b">
        <v>1</v>
      </c>
      <c r="K212" s="331" t="b">
        <v>1</v>
      </c>
      <c r="L212" s="331" t="b">
        <v>1</v>
      </c>
      <c r="M212" s="488" t="s">
        <v>73</v>
      </c>
      <c r="N212" s="488"/>
      <c r="O212" s="488"/>
      <c r="P212" s="488"/>
      <c r="Q212" s="488"/>
      <c r="R212" s="488"/>
      <c r="S212" s="488"/>
      <c r="T212" s="488"/>
      <c r="U212" s="495" t="s">
        <v>73</v>
      </c>
      <c r="V212" s="495" t="s">
        <v>73</v>
      </c>
      <c r="W212" s="331" t="s">
        <v>73</v>
      </c>
      <c r="X212" s="331" t="s">
        <v>73</v>
      </c>
      <c r="Y212" s="331" t="s">
        <v>73</v>
      </c>
      <c r="Z212" s="331" t="s">
        <v>73</v>
      </c>
      <c r="AA212" s="331" t="s">
        <v>73</v>
      </c>
      <c r="AB212" s="331" t="s">
        <v>73</v>
      </c>
      <c r="AC212" s="331" t="s">
        <v>73</v>
      </c>
      <c r="AD212" s="331" t="s">
        <v>73</v>
      </c>
      <c r="AE212" s="331" t="s">
        <v>73</v>
      </c>
    </row>
    <row r="213">
      <c r="A213" s="338">
        <v>205.0</v>
      </c>
      <c r="B213" s="338">
        <v>700205.0</v>
      </c>
      <c r="C213" s="512" t="s">
        <v>3131</v>
      </c>
      <c r="D213" s="340" t="s">
        <v>73</v>
      </c>
      <c r="E213" s="469">
        <v>5000.0</v>
      </c>
      <c r="F213" s="487">
        <v>5000.0</v>
      </c>
      <c r="G213" s="470">
        <f t="shared" si="4"/>
        <v>0</v>
      </c>
      <c r="H213" s="228" t="s">
        <v>3132</v>
      </c>
      <c r="I213" s="228" t="s">
        <v>7591</v>
      </c>
      <c r="J213" s="432" t="b">
        <v>1</v>
      </c>
      <c r="K213" s="432" t="b">
        <v>1</v>
      </c>
      <c r="L213" s="432" t="b">
        <v>1</v>
      </c>
      <c r="M213" s="432" t="b">
        <v>1</v>
      </c>
      <c r="N213" s="432" t="b">
        <v>1</v>
      </c>
      <c r="O213" s="432" t="b">
        <v>1</v>
      </c>
      <c r="P213" s="432" t="b">
        <v>1</v>
      </c>
      <c r="Q213" s="432" t="b">
        <v>1</v>
      </c>
      <c r="R213" s="432" t="b">
        <v>0</v>
      </c>
      <c r="S213" s="432" t="b">
        <v>0</v>
      </c>
      <c r="T213" s="432" t="b">
        <v>0</v>
      </c>
      <c r="U213" s="492" t="b">
        <v>0</v>
      </c>
      <c r="V213" s="492" t="b">
        <v>0</v>
      </c>
      <c r="W213" s="432" t="b">
        <v>0</v>
      </c>
      <c r="X213" s="432" t="b">
        <v>0</v>
      </c>
      <c r="Y213" s="432" t="b">
        <v>0</v>
      </c>
      <c r="Z213" s="432" t="b">
        <v>0</v>
      </c>
      <c r="AA213" s="432" t="b">
        <v>0</v>
      </c>
      <c r="AB213" s="432" t="b">
        <v>0</v>
      </c>
      <c r="AC213" s="432" t="b">
        <v>0</v>
      </c>
      <c r="AD213" s="432" t="b">
        <v>0</v>
      </c>
      <c r="AE213" s="432" t="s">
        <v>73</v>
      </c>
    </row>
    <row r="214">
      <c r="A214" s="338">
        <v>206.0</v>
      </c>
      <c r="B214" s="338">
        <v>700206.0</v>
      </c>
      <c r="C214" s="512" t="s">
        <v>4641</v>
      </c>
      <c r="D214" s="312" t="s">
        <v>4642</v>
      </c>
      <c r="E214" s="335">
        <v>18200.0</v>
      </c>
      <c r="F214" s="347">
        <v>12133.0</v>
      </c>
      <c r="G214" s="347">
        <f t="shared" si="4"/>
        <v>6067</v>
      </c>
      <c r="H214" s="230" t="s">
        <v>1546</v>
      </c>
      <c r="I214" s="230" t="s">
        <v>7583</v>
      </c>
      <c r="J214" s="331" t="b">
        <v>1</v>
      </c>
      <c r="K214" s="331" t="b">
        <v>1</v>
      </c>
      <c r="L214" s="331" t="b">
        <v>1</v>
      </c>
      <c r="M214" s="331" t="b">
        <v>1</v>
      </c>
      <c r="N214" s="331" t="b">
        <v>1</v>
      </c>
      <c r="O214" s="331" t="b">
        <v>0</v>
      </c>
      <c r="P214" s="331" t="b">
        <v>0</v>
      </c>
      <c r="Q214" s="514" t="b">
        <v>0</v>
      </c>
      <c r="R214" s="331" t="b">
        <v>0</v>
      </c>
      <c r="S214" s="331" t="b">
        <v>0</v>
      </c>
      <c r="T214" s="331" t="b">
        <v>0</v>
      </c>
      <c r="U214" s="495" t="b">
        <v>0</v>
      </c>
      <c r="V214" s="495" t="b">
        <v>0</v>
      </c>
      <c r="W214" s="331" t="b">
        <v>0</v>
      </c>
      <c r="X214" s="331" t="b">
        <v>0</v>
      </c>
      <c r="Y214" s="331" t="b">
        <v>0</v>
      </c>
      <c r="Z214" s="331" t="b">
        <v>0</v>
      </c>
      <c r="AA214" s="331" t="b">
        <v>0</v>
      </c>
      <c r="AB214" s="331" t="b">
        <v>0</v>
      </c>
      <c r="AC214" s="331" t="b">
        <v>0</v>
      </c>
      <c r="AD214" s="331" t="b">
        <v>0</v>
      </c>
      <c r="AE214" s="331" t="b">
        <v>0</v>
      </c>
    </row>
    <row r="215">
      <c r="A215" s="338">
        <v>207.0</v>
      </c>
      <c r="B215" s="338">
        <v>700207.0</v>
      </c>
      <c r="C215" s="512" t="s">
        <v>3113</v>
      </c>
      <c r="D215" s="340" t="s">
        <v>73</v>
      </c>
      <c r="E215" s="469">
        <v>24500.0</v>
      </c>
      <c r="F215" s="469">
        <v>24500.0</v>
      </c>
      <c r="G215" s="470">
        <f t="shared" si="4"/>
        <v>0</v>
      </c>
      <c r="H215" s="228" t="s">
        <v>1546</v>
      </c>
      <c r="I215" s="228" t="s">
        <v>7583</v>
      </c>
      <c r="J215" s="432" t="b">
        <v>1</v>
      </c>
      <c r="K215" s="432" t="b">
        <v>1</v>
      </c>
      <c r="L215" s="432" t="b">
        <v>1</v>
      </c>
      <c r="M215" s="432" t="b">
        <v>1</v>
      </c>
      <c r="N215" s="432" t="b">
        <v>0</v>
      </c>
      <c r="O215" s="432" t="b">
        <v>0</v>
      </c>
      <c r="P215" s="432" t="b">
        <v>0</v>
      </c>
      <c r="Q215" s="432" t="b">
        <v>1</v>
      </c>
      <c r="R215" s="432" t="b">
        <v>0</v>
      </c>
      <c r="S215" s="432" t="b">
        <v>0</v>
      </c>
      <c r="T215" s="432" t="b">
        <v>0</v>
      </c>
      <c r="U215" s="492" t="b">
        <v>0</v>
      </c>
      <c r="V215" s="492" t="b">
        <v>0</v>
      </c>
      <c r="W215" s="432" t="b">
        <v>0</v>
      </c>
      <c r="X215" s="432" t="b">
        <v>0</v>
      </c>
      <c r="Y215" s="432" t="b">
        <v>0</v>
      </c>
      <c r="Z215" s="432" t="b">
        <v>0</v>
      </c>
      <c r="AA215" s="432" t="b">
        <v>0</v>
      </c>
      <c r="AB215" s="432" t="b">
        <v>0</v>
      </c>
      <c r="AC215" s="432" t="s">
        <v>73</v>
      </c>
      <c r="AD215" s="432" t="s">
        <v>73</v>
      </c>
      <c r="AE215" s="432" t="s">
        <v>73</v>
      </c>
    </row>
    <row r="216">
      <c r="A216" s="338">
        <v>208.0</v>
      </c>
      <c r="B216" s="338">
        <v>700208.0</v>
      </c>
      <c r="C216" s="512" t="s">
        <v>5474</v>
      </c>
      <c r="D216" s="340" t="s">
        <v>73</v>
      </c>
      <c r="E216" s="335">
        <v>57700.0</v>
      </c>
      <c r="F216" s="335">
        <v>57700.0</v>
      </c>
      <c r="G216" s="347">
        <f t="shared" si="4"/>
        <v>0</v>
      </c>
      <c r="H216" s="230" t="s">
        <v>4590</v>
      </c>
      <c r="I216" s="230" t="s">
        <v>7574</v>
      </c>
      <c r="J216" s="331" t="b">
        <v>1</v>
      </c>
      <c r="K216" s="331" t="b">
        <v>1</v>
      </c>
      <c r="L216" s="331" t="b">
        <v>1</v>
      </c>
      <c r="M216" s="331" t="b">
        <v>1</v>
      </c>
      <c r="N216" s="331" t="b">
        <v>1</v>
      </c>
      <c r="O216" s="331" t="b">
        <v>1</v>
      </c>
      <c r="P216" s="331" t="b">
        <v>1</v>
      </c>
      <c r="Q216" s="514" t="b">
        <v>0</v>
      </c>
      <c r="R216" s="331" t="b">
        <v>0</v>
      </c>
      <c r="S216" s="331" t="b">
        <v>0</v>
      </c>
      <c r="T216" s="331" t="b">
        <v>0</v>
      </c>
      <c r="U216" s="495" t="b">
        <v>0</v>
      </c>
      <c r="V216" s="495" t="b">
        <v>0</v>
      </c>
      <c r="W216" s="331" t="b">
        <v>0</v>
      </c>
      <c r="X216" s="331" t="b">
        <v>0</v>
      </c>
      <c r="Y216" s="331" t="b">
        <v>0</v>
      </c>
      <c r="Z216" s="331" t="b">
        <v>0</v>
      </c>
      <c r="AA216" s="331" t="b">
        <v>0</v>
      </c>
      <c r="AB216" s="331" t="b">
        <v>0</v>
      </c>
      <c r="AC216" s="331" t="b">
        <v>0</v>
      </c>
      <c r="AD216" s="331" t="b">
        <v>0</v>
      </c>
      <c r="AE216" s="331" t="b">
        <v>0</v>
      </c>
    </row>
    <row r="217">
      <c r="A217" s="338">
        <v>209.0</v>
      </c>
      <c r="B217" s="338">
        <v>700209.0</v>
      </c>
      <c r="C217" s="512" t="s">
        <v>1381</v>
      </c>
      <c r="D217" s="340" t="s">
        <v>73</v>
      </c>
      <c r="E217" s="469">
        <v>146960.0</v>
      </c>
      <c r="F217" s="469">
        <v>146960.0</v>
      </c>
      <c r="G217" s="470">
        <f t="shared" si="4"/>
        <v>0</v>
      </c>
      <c r="H217" s="228" t="s">
        <v>1382</v>
      </c>
      <c r="I217" s="228" t="s">
        <v>7577</v>
      </c>
      <c r="J217" s="432" t="b">
        <v>1</v>
      </c>
      <c r="K217" s="432" t="b">
        <v>1</v>
      </c>
      <c r="L217" s="432" t="b">
        <v>1</v>
      </c>
      <c r="M217" s="432" t="b">
        <v>1</v>
      </c>
      <c r="N217" s="432" t="b">
        <v>1</v>
      </c>
      <c r="O217" s="432" t="b">
        <v>1</v>
      </c>
      <c r="P217" s="488" t="s">
        <v>73</v>
      </c>
      <c r="Q217" s="488"/>
      <c r="R217" s="488"/>
      <c r="S217" s="488"/>
      <c r="T217" s="488"/>
      <c r="U217" s="492" t="s">
        <v>73</v>
      </c>
      <c r="V217" s="492" t="s">
        <v>73</v>
      </c>
      <c r="W217" s="432" t="s">
        <v>73</v>
      </c>
      <c r="X217" s="432" t="s">
        <v>73</v>
      </c>
      <c r="Y217" s="432" t="s">
        <v>73</v>
      </c>
      <c r="Z217" s="432" t="s">
        <v>73</v>
      </c>
      <c r="AA217" s="432" t="s">
        <v>73</v>
      </c>
      <c r="AB217" s="432" t="s">
        <v>73</v>
      </c>
      <c r="AC217" s="432" t="s">
        <v>73</v>
      </c>
      <c r="AD217" s="432" t="s">
        <v>73</v>
      </c>
      <c r="AE217" s="432" t="s">
        <v>73</v>
      </c>
    </row>
    <row r="218">
      <c r="A218" s="338">
        <v>210.0</v>
      </c>
      <c r="B218" s="338">
        <v>700210.0</v>
      </c>
      <c r="C218" s="512" t="s">
        <v>1507</v>
      </c>
      <c r="D218" s="340" t="s">
        <v>73</v>
      </c>
      <c r="E218" s="335">
        <v>89925.0</v>
      </c>
      <c r="F218" s="347">
        <v>89925.0</v>
      </c>
      <c r="G218" s="347">
        <f t="shared" si="4"/>
        <v>0</v>
      </c>
      <c r="H218" s="230" t="s">
        <v>514</v>
      </c>
      <c r="I218" s="230" t="s">
        <v>7581</v>
      </c>
      <c r="J218" s="331" t="b">
        <v>1</v>
      </c>
      <c r="K218" s="331" t="b">
        <v>1</v>
      </c>
      <c r="L218" s="331" t="b">
        <v>0</v>
      </c>
      <c r="M218" s="331" t="b">
        <v>1</v>
      </c>
      <c r="N218" s="331" t="b">
        <v>1</v>
      </c>
      <c r="O218" s="331" t="b">
        <v>1</v>
      </c>
      <c r="P218" s="331" t="b">
        <v>1</v>
      </c>
      <c r="Q218" s="331" t="b">
        <v>1</v>
      </c>
      <c r="R218" s="488" t="s">
        <v>73</v>
      </c>
      <c r="S218" s="488"/>
      <c r="T218" s="488"/>
      <c r="U218" s="495" t="s">
        <v>73</v>
      </c>
      <c r="V218" s="495" t="s">
        <v>73</v>
      </c>
      <c r="W218" s="331" t="s">
        <v>73</v>
      </c>
      <c r="X218" s="331" t="s">
        <v>73</v>
      </c>
      <c r="Y218" s="331" t="s">
        <v>73</v>
      </c>
      <c r="Z218" s="331" t="s">
        <v>73</v>
      </c>
      <c r="AA218" s="331" t="s">
        <v>73</v>
      </c>
      <c r="AB218" s="331" t="s">
        <v>73</v>
      </c>
      <c r="AC218" s="331" t="s">
        <v>73</v>
      </c>
      <c r="AD218" s="331" t="s">
        <v>73</v>
      </c>
      <c r="AE218" s="331" t="s">
        <v>73</v>
      </c>
    </row>
    <row r="219">
      <c r="A219" s="141">
        <v>211.0</v>
      </c>
      <c r="B219" s="141">
        <v>700211.0</v>
      </c>
      <c r="C219" s="208" t="s">
        <v>532</v>
      </c>
      <c r="D219" s="340" t="s">
        <v>73</v>
      </c>
      <c r="E219" s="469">
        <v>14400.0</v>
      </c>
      <c r="F219" s="470">
        <v>14400.0</v>
      </c>
      <c r="G219" s="470">
        <f t="shared" si="4"/>
        <v>0</v>
      </c>
      <c r="H219" s="228" t="s">
        <v>533</v>
      </c>
      <c r="I219" s="228" t="s">
        <v>7582</v>
      </c>
      <c r="J219" s="432" t="b">
        <v>1</v>
      </c>
      <c r="K219" s="432" t="b">
        <v>1</v>
      </c>
      <c r="L219" s="432" t="b">
        <v>1</v>
      </c>
      <c r="M219" s="488" t="s">
        <v>73</v>
      </c>
      <c r="N219" s="488"/>
      <c r="O219" s="488"/>
      <c r="P219" s="488"/>
      <c r="Q219" s="488"/>
      <c r="R219" s="488"/>
      <c r="S219" s="488"/>
      <c r="T219" s="488"/>
      <c r="U219" s="492" t="s">
        <v>73</v>
      </c>
      <c r="V219" s="492" t="s">
        <v>73</v>
      </c>
      <c r="W219" s="432" t="s">
        <v>73</v>
      </c>
      <c r="X219" s="432" t="s">
        <v>73</v>
      </c>
      <c r="Y219" s="432" t="s">
        <v>73</v>
      </c>
      <c r="Z219" s="432" t="s">
        <v>73</v>
      </c>
      <c r="AA219" s="432" t="s">
        <v>73</v>
      </c>
      <c r="AB219" s="432" t="s">
        <v>73</v>
      </c>
      <c r="AC219" s="432" t="s">
        <v>73</v>
      </c>
      <c r="AD219" s="432" t="s">
        <v>73</v>
      </c>
      <c r="AE219" s="432" t="s">
        <v>73</v>
      </c>
    </row>
    <row r="220">
      <c r="A220" s="128">
        <v>212.0</v>
      </c>
      <c r="B220" s="128">
        <v>700212.0</v>
      </c>
      <c r="C220" s="241" t="s">
        <v>2345</v>
      </c>
      <c r="D220" s="472" t="s">
        <v>73</v>
      </c>
      <c r="E220" s="335">
        <v>7500.0</v>
      </c>
      <c r="F220" s="347">
        <v>7500.0</v>
      </c>
      <c r="G220" s="347">
        <f t="shared" si="4"/>
        <v>0</v>
      </c>
      <c r="H220" s="230" t="s">
        <v>2045</v>
      </c>
      <c r="I220" s="230" t="s">
        <v>7590</v>
      </c>
      <c r="J220" s="331" t="b">
        <v>1</v>
      </c>
      <c r="K220" s="331" t="b">
        <v>1</v>
      </c>
      <c r="L220" s="331" t="b">
        <v>1</v>
      </c>
      <c r="M220" s="331" t="b">
        <v>1</v>
      </c>
      <c r="N220" s="331" t="b">
        <v>0</v>
      </c>
      <c r="O220" s="331" t="b">
        <v>0</v>
      </c>
      <c r="P220" s="331" t="b">
        <v>0</v>
      </c>
      <c r="Q220" s="331" t="b">
        <v>1</v>
      </c>
      <c r="R220" s="331" t="b">
        <v>0</v>
      </c>
      <c r="S220" s="331" t="b">
        <v>1</v>
      </c>
      <c r="T220" s="331" t="b">
        <v>1</v>
      </c>
      <c r="U220" s="495" t="b">
        <v>1</v>
      </c>
      <c r="V220" s="495" t="b">
        <v>1</v>
      </c>
      <c r="W220" s="331" t="s">
        <v>73</v>
      </c>
      <c r="X220" s="331" t="s">
        <v>73</v>
      </c>
      <c r="Y220" s="331" t="s">
        <v>73</v>
      </c>
      <c r="Z220" s="331" t="s">
        <v>73</v>
      </c>
      <c r="AA220" s="331" t="s">
        <v>73</v>
      </c>
      <c r="AB220" s="331" t="s">
        <v>73</v>
      </c>
      <c r="AC220" s="331" t="s">
        <v>73</v>
      </c>
      <c r="AD220" s="331" t="s">
        <v>73</v>
      </c>
      <c r="AE220" s="331" t="s">
        <v>73</v>
      </c>
    </row>
    <row r="221">
      <c r="A221" s="338">
        <v>213.0</v>
      </c>
      <c r="B221" s="338">
        <v>700213.0</v>
      </c>
      <c r="C221" s="512" t="s">
        <v>3170</v>
      </c>
      <c r="D221" s="340" t="s">
        <v>73</v>
      </c>
      <c r="E221" s="469">
        <v>5000.0</v>
      </c>
      <c r="F221" s="487">
        <v>5000.0</v>
      </c>
      <c r="G221" s="470">
        <f t="shared" si="4"/>
        <v>0</v>
      </c>
      <c r="H221" s="228" t="s">
        <v>3132</v>
      </c>
      <c r="I221" s="228" t="s">
        <v>7591</v>
      </c>
      <c r="J221" s="432" t="b">
        <v>1</v>
      </c>
      <c r="K221" s="432" t="b">
        <v>1</v>
      </c>
      <c r="L221" s="432" t="b">
        <v>1</v>
      </c>
      <c r="M221" s="432" t="b">
        <v>1</v>
      </c>
      <c r="N221" s="432" t="b">
        <v>1</v>
      </c>
      <c r="O221" s="432" t="b">
        <v>1</v>
      </c>
      <c r="P221" s="432" t="b">
        <v>0</v>
      </c>
      <c r="Q221" s="432" t="b">
        <v>1</v>
      </c>
      <c r="R221" s="432" t="b">
        <v>0</v>
      </c>
      <c r="S221" s="432" t="b">
        <v>0</v>
      </c>
      <c r="T221" s="432" t="b">
        <v>0</v>
      </c>
      <c r="U221" s="492" t="b">
        <v>0</v>
      </c>
      <c r="V221" s="492" t="b">
        <v>0</v>
      </c>
      <c r="W221" s="432" t="b">
        <v>0</v>
      </c>
      <c r="X221" s="432" t="b">
        <v>0</v>
      </c>
      <c r="Y221" s="432" t="b">
        <v>0</v>
      </c>
      <c r="Z221" s="432" t="b">
        <v>0</v>
      </c>
      <c r="AA221" s="432" t="b">
        <v>0</v>
      </c>
      <c r="AB221" s="432" t="b">
        <v>0</v>
      </c>
      <c r="AC221" s="432" t="b">
        <v>0</v>
      </c>
      <c r="AD221" s="432" t="b">
        <v>0</v>
      </c>
      <c r="AE221" s="432" t="s">
        <v>73</v>
      </c>
    </row>
    <row r="222">
      <c r="A222" s="338">
        <v>214.0</v>
      </c>
      <c r="B222" s="338">
        <v>700214.0</v>
      </c>
      <c r="C222" s="512" t="s">
        <v>5742</v>
      </c>
      <c r="D222" s="312" t="s">
        <v>4642</v>
      </c>
      <c r="E222" s="335">
        <v>10000.0</v>
      </c>
      <c r="F222" s="347">
        <v>8182.0</v>
      </c>
      <c r="G222" s="347">
        <f t="shared" si="4"/>
        <v>1818</v>
      </c>
      <c r="H222" s="230" t="s">
        <v>5743</v>
      </c>
      <c r="I222" s="230" t="s">
        <v>1716</v>
      </c>
      <c r="J222" s="331" t="b">
        <v>1</v>
      </c>
      <c r="K222" s="331" t="b">
        <v>1</v>
      </c>
      <c r="L222" s="331" t="b">
        <v>1</v>
      </c>
      <c r="M222" s="331" t="b">
        <v>1</v>
      </c>
      <c r="N222" s="331" t="b">
        <v>1</v>
      </c>
      <c r="O222" s="331" t="b">
        <v>1</v>
      </c>
      <c r="P222" s="331" t="b">
        <v>1</v>
      </c>
      <c r="Q222" s="331" t="b">
        <v>1</v>
      </c>
      <c r="R222" s="331" t="b">
        <v>0</v>
      </c>
      <c r="S222" s="331" t="b">
        <v>0</v>
      </c>
      <c r="T222" s="331" t="b">
        <v>0</v>
      </c>
      <c r="U222" s="495" t="b">
        <v>0</v>
      </c>
      <c r="V222" s="495" t="b">
        <v>0</v>
      </c>
      <c r="W222" s="331" t="b">
        <v>0</v>
      </c>
      <c r="X222" s="331" t="b">
        <v>0</v>
      </c>
      <c r="Y222" s="331" t="b">
        <v>0</v>
      </c>
      <c r="Z222" s="331" t="b">
        <v>0</v>
      </c>
      <c r="AA222" s="331" t="b">
        <v>0</v>
      </c>
      <c r="AB222" s="331" t="b">
        <v>0</v>
      </c>
      <c r="AC222" s="331" t="b">
        <v>0</v>
      </c>
      <c r="AD222" s="331" t="b">
        <v>0</v>
      </c>
      <c r="AE222" s="331" t="b">
        <v>0</v>
      </c>
    </row>
    <row r="223">
      <c r="A223" s="338">
        <v>215.0</v>
      </c>
      <c r="B223" s="338">
        <v>700215.0</v>
      </c>
      <c r="C223" s="512" t="s">
        <v>5744</v>
      </c>
      <c r="D223" s="312" t="s">
        <v>4642</v>
      </c>
      <c r="E223" s="469">
        <v>16100.0</v>
      </c>
      <c r="F223" s="470">
        <v>12075.0</v>
      </c>
      <c r="G223" s="470">
        <f t="shared" si="4"/>
        <v>4025</v>
      </c>
      <c r="H223" s="228" t="s">
        <v>1546</v>
      </c>
      <c r="I223" s="228" t="s">
        <v>7576</v>
      </c>
      <c r="J223" s="432" t="b">
        <v>1</v>
      </c>
      <c r="K223" s="432" t="b">
        <v>1</v>
      </c>
      <c r="L223" s="432" t="b">
        <v>1</v>
      </c>
      <c r="M223" s="432" t="b">
        <v>1</v>
      </c>
      <c r="N223" s="432" t="b">
        <v>1</v>
      </c>
      <c r="O223" s="432" t="b">
        <v>0</v>
      </c>
      <c r="P223" s="432" t="b">
        <v>0</v>
      </c>
      <c r="Q223" s="513" t="b">
        <v>0</v>
      </c>
      <c r="R223" s="432" t="b">
        <v>0</v>
      </c>
      <c r="S223" s="432" t="b">
        <v>0</v>
      </c>
      <c r="T223" s="432" t="b">
        <v>0</v>
      </c>
      <c r="U223" s="492" t="b">
        <v>0</v>
      </c>
      <c r="V223" s="492" t="b">
        <v>0</v>
      </c>
      <c r="W223" s="432" t="b">
        <v>0</v>
      </c>
      <c r="X223" s="432" t="b">
        <v>0</v>
      </c>
      <c r="Y223" s="432" t="b">
        <v>0</v>
      </c>
      <c r="Z223" s="432" t="b">
        <v>0</v>
      </c>
      <c r="AA223" s="432" t="b">
        <v>0</v>
      </c>
      <c r="AB223" s="432" t="b">
        <v>0</v>
      </c>
      <c r="AC223" s="432" t="b">
        <v>0</v>
      </c>
      <c r="AD223" s="432" t="b">
        <v>0</v>
      </c>
      <c r="AE223" s="432" t="b">
        <v>0</v>
      </c>
    </row>
    <row r="224">
      <c r="A224" s="141">
        <v>216.0</v>
      </c>
      <c r="B224" s="141">
        <v>700216.0</v>
      </c>
      <c r="C224" s="208" t="s">
        <v>762</v>
      </c>
      <c r="D224" s="340" t="s">
        <v>73</v>
      </c>
      <c r="E224" s="335">
        <v>16875.0</v>
      </c>
      <c r="F224" s="347">
        <v>16875.0</v>
      </c>
      <c r="G224" s="347">
        <f t="shared" si="4"/>
        <v>0</v>
      </c>
      <c r="H224" s="230" t="s">
        <v>763</v>
      </c>
      <c r="I224" s="230" t="s">
        <v>7589</v>
      </c>
      <c r="J224" s="331" t="b">
        <v>1</v>
      </c>
      <c r="K224" s="331" t="b">
        <v>1</v>
      </c>
      <c r="L224" s="331" t="b">
        <v>1</v>
      </c>
      <c r="M224" s="331" t="b">
        <v>1</v>
      </c>
      <c r="N224" s="488" t="s">
        <v>73</v>
      </c>
      <c r="O224" s="488"/>
      <c r="P224" s="488"/>
      <c r="Q224" s="488"/>
      <c r="R224" s="488"/>
      <c r="S224" s="488"/>
      <c r="T224" s="488"/>
      <c r="U224" s="495" t="s">
        <v>73</v>
      </c>
      <c r="V224" s="495" t="s">
        <v>73</v>
      </c>
      <c r="W224" s="331" t="s">
        <v>73</v>
      </c>
      <c r="X224" s="331" t="s">
        <v>73</v>
      </c>
      <c r="Y224" s="331" t="s">
        <v>73</v>
      </c>
      <c r="Z224" s="331" t="s">
        <v>73</v>
      </c>
      <c r="AA224" s="331" t="s">
        <v>73</v>
      </c>
      <c r="AB224" s="331" t="s">
        <v>73</v>
      </c>
      <c r="AC224" s="331" t="s">
        <v>73</v>
      </c>
      <c r="AD224" s="331" t="s">
        <v>73</v>
      </c>
      <c r="AE224" s="331" t="s">
        <v>73</v>
      </c>
    </row>
    <row r="225">
      <c r="A225" s="141">
        <v>217.0</v>
      </c>
      <c r="B225" s="141">
        <v>700217.0</v>
      </c>
      <c r="C225" s="208" t="s">
        <v>482</v>
      </c>
      <c r="D225" s="340" t="s">
        <v>73</v>
      </c>
      <c r="E225" s="469">
        <v>7400.0</v>
      </c>
      <c r="F225" s="470">
        <v>7400.0</v>
      </c>
      <c r="G225" s="470">
        <f t="shared" si="4"/>
        <v>0</v>
      </c>
      <c r="H225" s="228" t="s">
        <v>626</v>
      </c>
      <c r="I225" s="228" t="s">
        <v>7573</v>
      </c>
      <c r="J225" s="432" t="b">
        <v>1</v>
      </c>
      <c r="K225" s="432" t="b">
        <v>1</v>
      </c>
      <c r="L225" s="432" t="b">
        <v>1</v>
      </c>
      <c r="M225" s="432" t="b">
        <v>0</v>
      </c>
      <c r="N225" s="488" t="s">
        <v>73</v>
      </c>
      <c r="O225" s="488"/>
      <c r="P225" s="488"/>
      <c r="Q225" s="488"/>
      <c r="R225" s="488"/>
      <c r="S225" s="488"/>
      <c r="T225" s="488"/>
      <c r="U225" s="492" t="s">
        <v>73</v>
      </c>
      <c r="V225" s="492" t="s">
        <v>73</v>
      </c>
      <c r="W225" s="432" t="s">
        <v>73</v>
      </c>
      <c r="X225" s="432" t="s">
        <v>73</v>
      </c>
      <c r="Y225" s="432" t="s">
        <v>73</v>
      </c>
      <c r="Z225" s="432" t="s">
        <v>73</v>
      </c>
      <c r="AA225" s="432" t="s">
        <v>73</v>
      </c>
      <c r="AB225" s="432" t="s">
        <v>73</v>
      </c>
      <c r="AC225" s="432" t="s">
        <v>73</v>
      </c>
      <c r="AD225" s="432" t="s">
        <v>73</v>
      </c>
      <c r="AE225" s="432" t="s">
        <v>73</v>
      </c>
    </row>
    <row r="226">
      <c r="A226" s="141">
        <v>218.0</v>
      </c>
      <c r="B226" s="141">
        <v>700218.0</v>
      </c>
      <c r="C226" s="208" t="s">
        <v>728</v>
      </c>
      <c r="D226" s="340" t="s">
        <v>73</v>
      </c>
      <c r="E226" s="335">
        <v>35000.0</v>
      </c>
      <c r="F226" s="347">
        <v>35000.0</v>
      </c>
      <c r="G226" s="347">
        <f t="shared" si="4"/>
        <v>0</v>
      </c>
      <c r="H226" s="230" t="s">
        <v>557</v>
      </c>
      <c r="I226" s="230" t="s">
        <v>1716</v>
      </c>
      <c r="J226" s="331" t="b">
        <v>1</v>
      </c>
      <c r="K226" s="331" t="b">
        <v>1</v>
      </c>
      <c r="L226" s="331" t="b">
        <v>1</v>
      </c>
      <c r="M226" s="488" t="s">
        <v>73</v>
      </c>
      <c r="N226" s="488"/>
      <c r="O226" s="488"/>
      <c r="P226" s="488"/>
      <c r="Q226" s="488"/>
      <c r="R226" s="488"/>
      <c r="S226" s="488"/>
      <c r="T226" s="488"/>
      <c r="U226" s="495" t="s">
        <v>73</v>
      </c>
      <c r="V226" s="495" t="s">
        <v>73</v>
      </c>
      <c r="W226" s="331" t="s">
        <v>73</v>
      </c>
      <c r="X226" s="331" t="s">
        <v>73</v>
      </c>
      <c r="Y226" s="331" t="s">
        <v>73</v>
      </c>
      <c r="Z226" s="331" t="s">
        <v>73</v>
      </c>
      <c r="AA226" s="331" t="s">
        <v>73</v>
      </c>
      <c r="AB226" s="331" t="s">
        <v>73</v>
      </c>
      <c r="AC226" s="331" t="s">
        <v>73</v>
      </c>
      <c r="AD226" s="331" t="s">
        <v>73</v>
      </c>
      <c r="AE226" s="331" t="s">
        <v>73</v>
      </c>
    </row>
    <row r="227">
      <c r="A227" s="338">
        <v>219.0</v>
      </c>
      <c r="B227" s="338">
        <v>700219.0</v>
      </c>
      <c r="C227" s="512" t="s">
        <v>2973</v>
      </c>
      <c r="D227" s="340" t="s">
        <v>73</v>
      </c>
      <c r="E227" s="469">
        <v>39053.0</v>
      </c>
      <c r="F227" s="469">
        <v>39053.0</v>
      </c>
      <c r="G227" s="470">
        <f t="shared" si="4"/>
        <v>0</v>
      </c>
      <c r="H227" s="228" t="s">
        <v>2504</v>
      </c>
      <c r="I227" s="228" t="s">
        <v>7580</v>
      </c>
      <c r="J227" s="432" t="b">
        <v>1</v>
      </c>
      <c r="K227" s="432" t="b">
        <v>1</v>
      </c>
      <c r="L227" s="432" t="b">
        <v>1</v>
      </c>
      <c r="M227" s="432" t="b">
        <v>1</v>
      </c>
      <c r="N227" s="432" t="b">
        <v>1</v>
      </c>
      <c r="O227" s="432" t="b">
        <v>0</v>
      </c>
      <c r="P227" s="432" t="b">
        <v>1</v>
      </c>
      <c r="Q227" s="513" t="b">
        <v>0</v>
      </c>
      <c r="R227" s="432" t="b">
        <v>0</v>
      </c>
      <c r="S227" s="432" t="b">
        <v>0</v>
      </c>
      <c r="T227" s="432" t="b">
        <v>0</v>
      </c>
      <c r="U227" s="492" t="b">
        <v>0</v>
      </c>
      <c r="V227" s="492" t="b">
        <v>0</v>
      </c>
      <c r="W227" s="432" t="b">
        <v>0</v>
      </c>
      <c r="X227" s="432" t="b">
        <v>0</v>
      </c>
      <c r="Y227" s="432" t="b">
        <v>0</v>
      </c>
      <c r="Z227" s="432" t="b">
        <v>0</v>
      </c>
      <c r="AA227" s="432" t="b">
        <v>0</v>
      </c>
      <c r="AB227" s="432" t="s">
        <v>73</v>
      </c>
      <c r="AC227" s="432" t="s">
        <v>73</v>
      </c>
      <c r="AD227" s="432" t="s">
        <v>73</v>
      </c>
      <c r="AE227" s="432" t="s">
        <v>73</v>
      </c>
    </row>
    <row r="228">
      <c r="A228" s="338">
        <v>220.0</v>
      </c>
      <c r="B228" s="338">
        <v>700220.0</v>
      </c>
      <c r="C228" s="512" t="s">
        <v>2788</v>
      </c>
      <c r="D228" s="340" t="s">
        <v>73</v>
      </c>
      <c r="E228" s="335">
        <v>9800.0</v>
      </c>
      <c r="F228" s="347">
        <v>9800.0</v>
      </c>
      <c r="G228" s="347">
        <f t="shared" si="4"/>
        <v>0</v>
      </c>
      <c r="H228" s="230" t="s">
        <v>2789</v>
      </c>
      <c r="I228" s="230" t="s">
        <v>7575</v>
      </c>
      <c r="J228" s="331" t="b">
        <v>1</v>
      </c>
      <c r="K228" s="331" t="b">
        <v>1</v>
      </c>
      <c r="L228" s="331" t="b">
        <v>1</v>
      </c>
      <c r="M228" s="331" t="b">
        <v>1</v>
      </c>
      <c r="N228" s="331" t="b">
        <v>1</v>
      </c>
      <c r="O228" s="331" t="b">
        <v>1</v>
      </c>
      <c r="P228" s="331" t="b">
        <v>1</v>
      </c>
      <c r="Q228" s="331" t="b">
        <v>1</v>
      </c>
      <c r="R228" s="331" t="b">
        <v>1</v>
      </c>
      <c r="S228" s="331" t="b">
        <v>0</v>
      </c>
      <c r="T228" s="331" t="b">
        <v>0</v>
      </c>
      <c r="U228" s="495" t="b">
        <v>1</v>
      </c>
      <c r="V228" s="495" t="b">
        <v>1</v>
      </c>
      <c r="W228" s="331" t="b">
        <v>1</v>
      </c>
      <c r="X228" s="331" t="b">
        <v>1</v>
      </c>
      <c r="Y228" s="331" t="b">
        <v>1</v>
      </c>
      <c r="Z228" s="331" t="s">
        <v>73</v>
      </c>
      <c r="AA228" s="331" t="s">
        <v>73</v>
      </c>
      <c r="AB228" s="331" t="s">
        <v>73</v>
      </c>
      <c r="AC228" s="331" t="s">
        <v>73</v>
      </c>
      <c r="AD228" s="331" t="s">
        <v>73</v>
      </c>
      <c r="AE228" s="331" t="s">
        <v>73</v>
      </c>
    </row>
    <row r="229">
      <c r="A229" s="141">
        <v>221.0</v>
      </c>
      <c r="B229" s="141">
        <v>700221.0</v>
      </c>
      <c r="C229" s="208" t="s">
        <v>1109</v>
      </c>
      <c r="D229" s="340" t="s">
        <v>73</v>
      </c>
      <c r="E229" s="469">
        <v>96000.0</v>
      </c>
      <c r="F229" s="470">
        <v>96000.0</v>
      </c>
      <c r="G229" s="470">
        <f t="shared" si="4"/>
        <v>0</v>
      </c>
      <c r="H229" s="228" t="s">
        <v>1110</v>
      </c>
      <c r="I229" s="228" t="s">
        <v>7594</v>
      </c>
      <c r="J229" s="432" t="b">
        <v>1</v>
      </c>
      <c r="K229" s="432" t="b">
        <v>1</v>
      </c>
      <c r="L229" s="432" t="b">
        <v>1</v>
      </c>
      <c r="M229" s="432" t="b">
        <v>1</v>
      </c>
      <c r="N229" s="432" t="b">
        <v>1</v>
      </c>
      <c r="O229" s="488" t="s">
        <v>73</v>
      </c>
      <c r="P229" s="488"/>
      <c r="Q229" s="488"/>
      <c r="R229" s="488"/>
      <c r="S229" s="488"/>
      <c r="T229" s="488"/>
      <c r="U229" s="492" t="s">
        <v>73</v>
      </c>
      <c r="V229" s="492" t="s">
        <v>73</v>
      </c>
      <c r="W229" s="432" t="s">
        <v>73</v>
      </c>
      <c r="X229" s="432" t="s">
        <v>73</v>
      </c>
      <c r="Y229" s="432" t="s">
        <v>73</v>
      </c>
      <c r="Z229" s="432" t="s">
        <v>73</v>
      </c>
      <c r="AA229" s="432" t="s">
        <v>73</v>
      </c>
      <c r="AB229" s="432" t="s">
        <v>73</v>
      </c>
      <c r="AC229" s="432" t="s">
        <v>73</v>
      </c>
      <c r="AD229" s="432" t="s">
        <v>73</v>
      </c>
      <c r="AE229" s="432" t="s">
        <v>73</v>
      </c>
    </row>
    <row r="230">
      <c r="A230" s="141">
        <v>222.0</v>
      </c>
      <c r="B230" s="141">
        <v>700222.0</v>
      </c>
      <c r="C230" s="208" t="s">
        <v>344</v>
      </c>
      <c r="D230" s="340" t="s">
        <v>73</v>
      </c>
      <c r="E230" s="335">
        <v>10000.0</v>
      </c>
      <c r="F230" s="347">
        <v>10000.0</v>
      </c>
      <c r="G230" s="347">
        <f t="shared" si="4"/>
        <v>0</v>
      </c>
      <c r="H230" s="230" t="s">
        <v>345</v>
      </c>
      <c r="I230" s="230" t="s">
        <v>7575</v>
      </c>
      <c r="J230" s="331" t="b">
        <v>1</v>
      </c>
      <c r="K230" s="488" t="s">
        <v>73</v>
      </c>
      <c r="L230" s="488"/>
      <c r="M230" s="488"/>
      <c r="N230" s="488"/>
      <c r="O230" s="488"/>
      <c r="P230" s="488"/>
      <c r="Q230" s="488"/>
      <c r="R230" s="488"/>
      <c r="S230" s="488"/>
      <c r="T230" s="488"/>
      <c r="U230" s="495" t="s">
        <v>73</v>
      </c>
      <c r="V230" s="495" t="s">
        <v>73</v>
      </c>
      <c r="W230" s="331" t="s">
        <v>73</v>
      </c>
      <c r="X230" s="331" t="s">
        <v>73</v>
      </c>
      <c r="Y230" s="331" t="s">
        <v>73</v>
      </c>
      <c r="Z230" s="331" t="s">
        <v>73</v>
      </c>
      <c r="AA230" s="331" t="s">
        <v>73</v>
      </c>
      <c r="AB230" s="331" t="s">
        <v>73</v>
      </c>
      <c r="AC230" s="331" t="s">
        <v>73</v>
      </c>
      <c r="AD230" s="331" t="s">
        <v>73</v>
      </c>
      <c r="AE230" s="331" t="s">
        <v>73</v>
      </c>
    </row>
    <row r="231">
      <c r="A231" s="128">
        <v>223.0</v>
      </c>
      <c r="B231" s="128">
        <v>700223.0</v>
      </c>
      <c r="C231" s="241" t="s">
        <v>1966</v>
      </c>
      <c r="D231" s="472" t="s">
        <v>73</v>
      </c>
      <c r="E231" s="469">
        <v>100000.0</v>
      </c>
      <c r="F231" s="470">
        <v>100000.0</v>
      </c>
      <c r="G231" s="470">
        <f t="shared" si="4"/>
        <v>0</v>
      </c>
      <c r="H231" s="228" t="s">
        <v>1967</v>
      </c>
      <c r="I231" s="228" t="s">
        <v>7585</v>
      </c>
      <c r="J231" s="516" t="b">
        <v>0</v>
      </c>
      <c r="K231" s="516" t="b">
        <v>0</v>
      </c>
      <c r="L231" s="432" t="b">
        <v>1</v>
      </c>
      <c r="M231" s="432" t="b">
        <v>1</v>
      </c>
      <c r="N231" s="432" t="b">
        <v>1</v>
      </c>
      <c r="O231" s="432" t="b">
        <v>1</v>
      </c>
      <c r="P231" s="432" t="b">
        <v>1</v>
      </c>
      <c r="Q231" s="432" t="b">
        <v>1</v>
      </c>
      <c r="R231" s="432" t="b">
        <v>1</v>
      </c>
      <c r="S231" s="432" t="b">
        <v>0</v>
      </c>
      <c r="T231" s="432" t="b">
        <v>0</v>
      </c>
      <c r="U231" s="492" t="s">
        <v>73</v>
      </c>
      <c r="V231" s="492" t="s">
        <v>73</v>
      </c>
      <c r="W231" s="432" t="s">
        <v>73</v>
      </c>
      <c r="X231" s="432" t="s">
        <v>73</v>
      </c>
      <c r="Y231" s="432" t="s">
        <v>73</v>
      </c>
      <c r="Z231" s="432" t="s">
        <v>73</v>
      </c>
      <c r="AA231" s="432" t="s">
        <v>73</v>
      </c>
      <c r="AB231" s="432" t="s">
        <v>73</v>
      </c>
      <c r="AC231" s="432" t="s">
        <v>73</v>
      </c>
      <c r="AD231" s="432" t="s">
        <v>73</v>
      </c>
      <c r="AE231" s="432" t="s">
        <v>73</v>
      </c>
    </row>
    <row r="232">
      <c r="A232" s="338">
        <v>224.0</v>
      </c>
      <c r="B232" s="338">
        <v>700224.0</v>
      </c>
      <c r="C232" s="512" t="s">
        <v>5817</v>
      </c>
      <c r="D232" s="312" t="s">
        <v>4642</v>
      </c>
      <c r="E232" s="335">
        <v>71000.0</v>
      </c>
      <c r="F232" s="347">
        <v>62125.0</v>
      </c>
      <c r="G232" s="347">
        <f t="shared" si="4"/>
        <v>8875</v>
      </c>
      <c r="H232" s="230" t="s">
        <v>5380</v>
      </c>
      <c r="I232" s="230" t="s">
        <v>7594</v>
      </c>
      <c r="J232" s="331" t="b">
        <v>1</v>
      </c>
      <c r="K232" s="331" t="b">
        <v>1</v>
      </c>
      <c r="L232" s="331" t="b">
        <v>0</v>
      </c>
      <c r="M232" s="331" t="b">
        <v>0</v>
      </c>
      <c r="N232" s="331" t="b">
        <v>0</v>
      </c>
      <c r="O232" s="331" t="b">
        <v>0</v>
      </c>
      <c r="P232" s="331" t="b">
        <v>0</v>
      </c>
      <c r="Q232" s="514" t="b">
        <v>0</v>
      </c>
      <c r="R232" s="331" t="b">
        <v>0</v>
      </c>
      <c r="S232" s="331" t="b">
        <v>0</v>
      </c>
      <c r="T232" s="331" t="b">
        <v>0</v>
      </c>
      <c r="U232" s="495" t="b">
        <v>1</v>
      </c>
      <c r="V232" s="495" t="b">
        <v>1</v>
      </c>
      <c r="W232" s="331" t="b">
        <v>1</v>
      </c>
      <c r="X232" s="331" t="b">
        <v>1</v>
      </c>
      <c r="Y232" s="331" t="b">
        <v>1</v>
      </c>
      <c r="Z232" s="331" t="b">
        <v>0</v>
      </c>
      <c r="AA232" s="331" t="b">
        <v>0</v>
      </c>
      <c r="AB232" s="331" t="b">
        <v>0</v>
      </c>
      <c r="AC232" s="331" t="b">
        <v>0</v>
      </c>
      <c r="AD232" s="331" t="b">
        <v>0</v>
      </c>
      <c r="AE232" s="331" t="b">
        <v>0</v>
      </c>
    </row>
    <row r="233">
      <c r="A233" s="141">
        <v>225.0</v>
      </c>
      <c r="B233" s="141">
        <v>700225.0</v>
      </c>
      <c r="C233" s="208" t="s">
        <v>518</v>
      </c>
      <c r="D233" s="340" t="s">
        <v>73</v>
      </c>
      <c r="E233" s="469">
        <v>10000.0</v>
      </c>
      <c r="F233" s="470">
        <v>10000.0</v>
      </c>
      <c r="G233" s="470">
        <f t="shared" si="4"/>
        <v>0</v>
      </c>
      <c r="H233" s="228" t="s">
        <v>311</v>
      </c>
      <c r="I233" s="228" t="s">
        <v>7575</v>
      </c>
      <c r="J233" s="432" t="b">
        <v>1</v>
      </c>
      <c r="K233" s="432" t="b">
        <v>1</v>
      </c>
      <c r="L233" s="488" t="s">
        <v>73</v>
      </c>
      <c r="M233" s="488"/>
      <c r="N233" s="488"/>
      <c r="O233" s="488"/>
      <c r="P233" s="488"/>
      <c r="Q233" s="488"/>
      <c r="R233" s="488"/>
      <c r="S233" s="488"/>
      <c r="T233" s="488"/>
      <c r="U233" s="492" t="s">
        <v>73</v>
      </c>
      <c r="V233" s="492" t="s">
        <v>73</v>
      </c>
      <c r="W233" s="432" t="s">
        <v>73</v>
      </c>
      <c r="X233" s="432" t="s">
        <v>73</v>
      </c>
      <c r="Y233" s="432" t="s">
        <v>73</v>
      </c>
      <c r="Z233" s="432" t="s">
        <v>73</v>
      </c>
      <c r="AA233" s="432" t="s">
        <v>73</v>
      </c>
      <c r="AB233" s="432" t="s">
        <v>73</v>
      </c>
      <c r="AC233" s="432" t="s">
        <v>73</v>
      </c>
      <c r="AD233" s="432" t="s">
        <v>73</v>
      </c>
      <c r="AE233" s="432" t="s">
        <v>73</v>
      </c>
    </row>
    <row r="234">
      <c r="A234" s="128">
        <v>226.0</v>
      </c>
      <c r="B234" s="128">
        <v>700226.0</v>
      </c>
      <c r="C234" s="241" t="s">
        <v>1744</v>
      </c>
      <c r="D234" s="340" t="s">
        <v>73</v>
      </c>
      <c r="E234" s="335">
        <v>18000.0</v>
      </c>
      <c r="F234" s="347">
        <v>18000.0</v>
      </c>
      <c r="G234" s="347">
        <f t="shared" si="4"/>
        <v>0</v>
      </c>
      <c r="H234" s="230" t="s">
        <v>1745</v>
      </c>
      <c r="I234" s="230" t="s">
        <v>7586</v>
      </c>
      <c r="J234" s="331" t="b">
        <v>1</v>
      </c>
      <c r="K234" s="331" t="b">
        <v>1</v>
      </c>
      <c r="L234" s="331" t="b">
        <v>1</v>
      </c>
      <c r="M234" s="331" t="b">
        <v>1</v>
      </c>
      <c r="N234" s="331" t="b">
        <v>1</v>
      </c>
      <c r="O234" s="331" t="b">
        <v>1</v>
      </c>
      <c r="P234" s="331" t="b">
        <v>1</v>
      </c>
      <c r="Q234" s="514" t="b">
        <v>0</v>
      </c>
      <c r="R234" s="331" t="b">
        <v>1</v>
      </c>
      <c r="S234" s="331" t="b">
        <v>1</v>
      </c>
      <c r="T234" s="488" t="s">
        <v>73</v>
      </c>
      <c r="U234" s="495" t="s">
        <v>73</v>
      </c>
      <c r="V234" s="495" t="s">
        <v>73</v>
      </c>
      <c r="W234" s="331" t="s">
        <v>73</v>
      </c>
      <c r="X234" s="331" t="s">
        <v>73</v>
      </c>
      <c r="Y234" s="331" t="s">
        <v>73</v>
      </c>
      <c r="Z234" s="331" t="s">
        <v>73</v>
      </c>
      <c r="AA234" s="331" t="s">
        <v>73</v>
      </c>
      <c r="AB234" s="331" t="s">
        <v>73</v>
      </c>
      <c r="AC234" s="331" t="s">
        <v>73</v>
      </c>
      <c r="AD234" s="331" t="s">
        <v>73</v>
      </c>
      <c r="AE234" s="331" t="s">
        <v>73</v>
      </c>
    </row>
    <row r="235">
      <c r="A235" s="141">
        <v>227.0</v>
      </c>
      <c r="B235" s="141">
        <v>700227.0</v>
      </c>
      <c r="C235" s="208" t="s">
        <v>899</v>
      </c>
      <c r="D235" s="340" t="s">
        <v>73</v>
      </c>
      <c r="E235" s="469">
        <v>11000.0</v>
      </c>
      <c r="F235" s="470">
        <v>11000.0</v>
      </c>
      <c r="G235" s="470">
        <f t="shared" si="4"/>
        <v>0</v>
      </c>
      <c r="H235" s="228" t="s">
        <v>900</v>
      </c>
      <c r="I235" s="228" t="s">
        <v>1716</v>
      </c>
      <c r="J235" s="432" t="b">
        <v>1</v>
      </c>
      <c r="K235" s="432" t="b">
        <v>1</v>
      </c>
      <c r="L235" s="432" t="b">
        <v>1</v>
      </c>
      <c r="M235" s="432" t="b">
        <v>1</v>
      </c>
      <c r="N235" s="488" t="s">
        <v>73</v>
      </c>
      <c r="O235" s="488"/>
      <c r="P235" s="488"/>
      <c r="Q235" s="488"/>
      <c r="R235" s="488"/>
      <c r="S235" s="488"/>
      <c r="T235" s="488"/>
      <c r="U235" s="492" t="s">
        <v>73</v>
      </c>
      <c r="V235" s="492" t="s">
        <v>73</v>
      </c>
      <c r="W235" s="432" t="s">
        <v>73</v>
      </c>
      <c r="X235" s="432" t="s">
        <v>73</v>
      </c>
      <c r="Y235" s="432" t="s">
        <v>73</v>
      </c>
      <c r="Z235" s="432" t="s">
        <v>73</v>
      </c>
      <c r="AA235" s="432" t="s">
        <v>73</v>
      </c>
      <c r="AB235" s="432" t="s">
        <v>73</v>
      </c>
      <c r="AC235" s="432" t="s">
        <v>73</v>
      </c>
      <c r="AD235" s="432" t="s">
        <v>73</v>
      </c>
      <c r="AE235" s="432" t="s">
        <v>73</v>
      </c>
    </row>
    <row r="236">
      <c r="A236" s="338">
        <v>228.0</v>
      </c>
      <c r="B236" s="338">
        <v>700228.0</v>
      </c>
      <c r="C236" s="512" t="s">
        <v>5639</v>
      </c>
      <c r="D236" s="312" t="s">
        <v>4642</v>
      </c>
      <c r="E236" s="335">
        <v>9999.0</v>
      </c>
      <c r="F236" s="347">
        <v>5000.0</v>
      </c>
      <c r="G236" s="347">
        <f t="shared" si="4"/>
        <v>4999</v>
      </c>
      <c r="H236" s="230" t="s">
        <v>2214</v>
      </c>
      <c r="I236" s="230" t="s">
        <v>7575</v>
      </c>
      <c r="J236" s="331" t="b">
        <v>1</v>
      </c>
      <c r="K236" s="331" t="b">
        <v>1</v>
      </c>
      <c r="L236" s="331" t="b">
        <v>1</v>
      </c>
      <c r="M236" s="331" t="b">
        <v>1</v>
      </c>
      <c r="N236" s="331" t="b">
        <v>1</v>
      </c>
      <c r="O236" s="331" t="b">
        <v>0</v>
      </c>
      <c r="P236" s="331" t="b">
        <v>0</v>
      </c>
      <c r="Q236" s="514" t="b">
        <v>0</v>
      </c>
      <c r="R236" s="331" t="b">
        <v>0</v>
      </c>
      <c r="S236" s="331" t="b">
        <v>0</v>
      </c>
      <c r="T236" s="331" t="b">
        <v>0</v>
      </c>
      <c r="U236" s="495" t="b">
        <v>0</v>
      </c>
      <c r="V236" s="495" t="b">
        <v>0</v>
      </c>
      <c r="W236" s="331" t="b">
        <v>0</v>
      </c>
      <c r="X236" s="331" t="b">
        <v>0</v>
      </c>
      <c r="Y236" s="331" t="b">
        <v>0</v>
      </c>
      <c r="Z236" s="331" t="b">
        <v>0</v>
      </c>
      <c r="AA236" s="331" t="b">
        <v>0</v>
      </c>
      <c r="AB236" s="331" t="b">
        <v>0</v>
      </c>
      <c r="AC236" s="331" t="b">
        <v>0</v>
      </c>
      <c r="AD236" s="331" t="b">
        <v>0</v>
      </c>
      <c r="AE236" s="331" t="b">
        <v>0</v>
      </c>
    </row>
    <row r="237">
      <c r="A237" s="141">
        <v>229.0</v>
      </c>
      <c r="B237" s="141">
        <v>700229.0</v>
      </c>
      <c r="C237" s="208" t="s">
        <v>954</v>
      </c>
      <c r="D237" s="340" t="s">
        <v>73</v>
      </c>
      <c r="E237" s="469">
        <v>5000.0</v>
      </c>
      <c r="F237" s="470">
        <v>5000.0</v>
      </c>
      <c r="G237" s="470">
        <f t="shared" si="4"/>
        <v>0</v>
      </c>
      <c r="H237" s="228" t="s">
        <v>523</v>
      </c>
      <c r="I237" s="528" t="s">
        <v>423</v>
      </c>
      <c r="J237" s="432" t="b">
        <v>1</v>
      </c>
      <c r="K237" s="432" t="b">
        <v>1</v>
      </c>
      <c r="L237" s="432" t="b">
        <v>1</v>
      </c>
      <c r="M237" s="432" t="b">
        <v>0</v>
      </c>
      <c r="N237" s="488" t="s">
        <v>73</v>
      </c>
      <c r="O237" s="488"/>
      <c r="P237" s="488"/>
      <c r="Q237" s="488"/>
      <c r="R237" s="488"/>
      <c r="S237" s="488"/>
      <c r="T237" s="488"/>
      <c r="U237" s="492" t="s">
        <v>73</v>
      </c>
      <c r="V237" s="492" t="s">
        <v>73</v>
      </c>
      <c r="W237" s="432" t="s">
        <v>73</v>
      </c>
      <c r="X237" s="432" t="s">
        <v>73</v>
      </c>
      <c r="Y237" s="432" t="s">
        <v>73</v>
      </c>
      <c r="Z237" s="432" t="s">
        <v>73</v>
      </c>
      <c r="AA237" s="432" t="s">
        <v>73</v>
      </c>
      <c r="AB237" s="432" t="s">
        <v>73</v>
      </c>
      <c r="AC237" s="432" t="s">
        <v>73</v>
      </c>
      <c r="AD237" s="432" t="s">
        <v>73</v>
      </c>
      <c r="AE237" s="432" t="s">
        <v>73</v>
      </c>
    </row>
    <row r="238">
      <c r="A238" s="529">
        <v>230.0</v>
      </c>
      <c r="B238" s="433">
        <v>700230.0</v>
      </c>
      <c r="C238" s="530" t="s">
        <v>7598</v>
      </c>
      <c r="D238" s="531" t="s">
        <v>71</v>
      </c>
      <c r="E238" s="527"/>
      <c r="F238" s="347">
        <v>0.0</v>
      </c>
      <c r="G238" s="347">
        <f t="shared" si="4"/>
        <v>0</v>
      </c>
      <c r="H238" s="230" t="s">
        <v>3959</v>
      </c>
      <c r="I238" s="230" t="s">
        <v>7578</v>
      </c>
      <c r="J238" s="331" t="b">
        <v>1</v>
      </c>
      <c r="K238" s="331" t="b">
        <v>1</v>
      </c>
      <c r="L238" s="331" t="b">
        <v>1</v>
      </c>
      <c r="M238" s="331" t="b">
        <v>0</v>
      </c>
      <c r="N238" s="331" t="b">
        <v>0</v>
      </c>
      <c r="O238" s="331" t="b">
        <v>0</v>
      </c>
      <c r="P238" s="331" t="b">
        <v>0</v>
      </c>
      <c r="Q238" s="514" t="b">
        <v>0</v>
      </c>
      <c r="R238" s="331" t="b">
        <v>0</v>
      </c>
      <c r="S238" s="331" t="b">
        <v>0</v>
      </c>
      <c r="T238" s="331" t="b">
        <v>0</v>
      </c>
      <c r="U238" s="495" t="b">
        <v>0</v>
      </c>
      <c r="V238" s="495" t="b">
        <v>0</v>
      </c>
      <c r="W238" s="331" t="b">
        <v>0</v>
      </c>
      <c r="X238" s="331" t="b">
        <v>0</v>
      </c>
      <c r="Y238" s="331" t="b">
        <v>0</v>
      </c>
      <c r="Z238" s="331" t="b">
        <v>0</v>
      </c>
      <c r="AA238" s="331" t="b">
        <v>0</v>
      </c>
      <c r="AB238" s="331" t="b">
        <v>0</v>
      </c>
      <c r="AC238" s="331" t="b">
        <v>0</v>
      </c>
      <c r="AD238" s="331" t="b">
        <v>0</v>
      </c>
      <c r="AE238" s="331" t="b">
        <v>0</v>
      </c>
    </row>
    <row r="239">
      <c r="A239" s="338">
        <v>231.0</v>
      </c>
      <c r="B239" s="338">
        <v>700231.0</v>
      </c>
      <c r="C239" s="512" t="s">
        <v>3615</v>
      </c>
      <c r="D239" s="499" t="s">
        <v>73</v>
      </c>
      <c r="E239" s="469">
        <v>9000.0</v>
      </c>
      <c r="F239" s="469">
        <v>9000.0</v>
      </c>
      <c r="G239" s="470">
        <f t="shared" si="4"/>
        <v>0</v>
      </c>
      <c r="H239" s="228" t="s">
        <v>2924</v>
      </c>
      <c r="I239" s="228" t="s">
        <v>7575</v>
      </c>
      <c r="J239" s="432" t="b">
        <v>1</v>
      </c>
      <c r="K239" s="432" t="b">
        <v>1</v>
      </c>
      <c r="L239" s="432" t="b">
        <v>1</v>
      </c>
      <c r="M239" s="432" t="b">
        <v>1</v>
      </c>
      <c r="N239" s="432" t="b">
        <v>1</v>
      </c>
      <c r="O239" s="432" t="b">
        <v>1</v>
      </c>
      <c r="P239" s="432" t="b">
        <v>1</v>
      </c>
      <c r="Q239" s="432" t="b">
        <v>1</v>
      </c>
      <c r="R239" s="432" t="b">
        <v>1</v>
      </c>
      <c r="S239" s="432" t="b">
        <v>0</v>
      </c>
      <c r="T239" s="432" t="b">
        <v>1</v>
      </c>
      <c r="U239" s="492" t="b">
        <v>1</v>
      </c>
      <c r="V239" s="492" t="b">
        <v>0</v>
      </c>
      <c r="W239" s="432" t="b">
        <v>0</v>
      </c>
      <c r="X239" s="432" t="b">
        <v>0</v>
      </c>
      <c r="Y239" s="432" t="b">
        <v>0</v>
      </c>
      <c r="Z239" s="432" t="b">
        <v>0</v>
      </c>
      <c r="AA239" s="432" t="b">
        <v>0</v>
      </c>
      <c r="AB239" s="432" t="b">
        <v>0</v>
      </c>
      <c r="AC239" s="432" t="b">
        <v>1</v>
      </c>
      <c r="AD239" s="432" t="b">
        <v>1</v>
      </c>
      <c r="AE239" s="432" t="b">
        <v>0</v>
      </c>
    </row>
    <row r="240">
      <c r="A240" s="128">
        <v>232.0</v>
      </c>
      <c r="B240" s="128">
        <v>700232.0</v>
      </c>
      <c r="C240" s="241" t="s">
        <v>2385</v>
      </c>
      <c r="D240" s="472" t="s">
        <v>73</v>
      </c>
      <c r="E240" s="335">
        <v>20000.0</v>
      </c>
      <c r="F240" s="347">
        <v>20000.0</v>
      </c>
      <c r="G240" s="347">
        <f t="shared" si="4"/>
        <v>0</v>
      </c>
      <c r="H240" s="230" t="s">
        <v>2386</v>
      </c>
      <c r="I240" s="230" t="s">
        <v>7585</v>
      </c>
      <c r="J240" s="331" t="b">
        <v>1</v>
      </c>
      <c r="K240" s="331" t="b">
        <v>1</v>
      </c>
      <c r="L240" s="331" t="b">
        <v>1</v>
      </c>
      <c r="M240" s="331" t="b">
        <v>1</v>
      </c>
      <c r="N240" s="331" t="b">
        <v>1</v>
      </c>
      <c r="O240" s="331" t="b">
        <v>1</v>
      </c>
      <c r="P240" s="331" t="b">
        <v>1</v>
      </c>
      <c r="Q240" s="331" t="b">
        <v>1</v>
      </c>
      <c r="R240" s="331" t="b">
        <v>1</v>
      </c>
      <c r="S240" s="331" t="b">
        <v>0</v>
      </c>
      <c r="T240" s="331" t="b">
        <v>1</v>
      </c>
      <c r="U240" s="495" t="b">
        <v>0</v>
      </c>
      <c r="V240" s="495" t="b">
        <v>0</v>
      </c>
      <c r="W240" s="331" t="s">
        <v>73</v>
      </c>
      <c r="X240" s="331" t="s">
        <v>73</v>
      </c>
      <c r="Y240" s="331" t="s">
        <v>73</v>
      </c>
      <c r="Z240" s="331" t="s">
        <v>73</v>
      </c>
      <c r="AA240" s="331" t="s">
        <v>73</v>
      </c>
      <c r="AB240" s="331" t="s">
        <v>73</v>
      </c>
      <c r="AC240" s="331" t="s">
        <v>73</v>
      </c>
      <c r="AD240" s="331" t="s">
        <v>73</v>
      </c>
      <c r="AE240" s="331" t="s">
        <v>73</v>
      </c>
    </row>
    <row r="241">
      <c r="A241" s="141">
        <v>233.0</v>
      </c>
      <c r="B241" s="141">
        <v>700233.0</v>
      </c>
      <c r="C241" s="208" t="s">
        <v>1163</v>
      </c>
      <c r="D241" s="340" t="s">
        <v>73</v>
      </c>
      <c r="E241" s="469">
        <v>10000.0</v>
      </c>
      <c r="F241" s="470">
        <v>10000.0</v>
      </c>
      <c r="G241" s="470">
        <f t="shared" si="4"/>
        <v>0</v>
      </c>
      <c r="H241" s="228" t="s">
        <v>1164</v>
      </c>
      <c r="I241" s="228" t="s">
        <v>7575</v>
      </c>
      <c r="J241" s="432" t="b">
        <v>1</v>
      </c>
      <c r="K241" s="432" t="b">
        <v>1</v>
      </c>
      <c r="L241" s="432" t="b">
        <v>1</v>
      </c>
      <c r="M241" s="432" t="b">
        <v>1</v>
      </c>
      <c r="N241" s="432" t="b">
        <v>1</v>
      </c>
      <c r="O241" s="432" t="b">
        <v>0</v>
      </c>
      <c r="P241" s="488" t="s">
        <v>73</v>
      </c>
      <c r="Q241" s="488"/>
      <c r="R241" s="488"/>
      <c r="S241" s="488"/>
      <c r="T241" s="488"/>
      <c r="U241" s="492" t="s">
        <v>73</v>
      </c>
      <c r="V241" s="492" t="s">
        <v>73</v>
      </c>
      <c r="W241" s="432" t="s">
        <v>73</v>
      </c>
      <c r="X241" s="432" t="s">
        <v>73</v>
      </c>
      <c r="Y241" s="432" t="s">
        <v>73</v>
      </c>
      <c r="Z241" s="432" t="s">
        <v>73</v>
      </c>
      <c r="AA241" s="432" t="s">
        <v>73</v>
      </c>
      <c r="AB241" s="432" t="s">
        <v>73</v>
      </c>
      <c r="AC241" s="432" t="s">
        <v>73</v>
      </c>
      <c r="AD241" s="432" t="s">
        <v>73</v>
      </c>
      <c r="AE241" s="432" t="s">
        <v>73</v>
      </c>
    </row>
    <row r="242">
      <c r="A242" s="141">
        <v>234.0</v>
      </c>
      <c r="B242" s="141">
        <v>700234.0</v>
      </c>
      <c r="C242" s="208" t="s">
        <v>846</v>
      </c>
      <c r="D242" s="340" t="s">
        <v>73</v>
      </c>
      <c r="E242" s="335">
        <v>15000.0</v>
      </c>
      <c r="F242" s="347">
        <v>15000.0</v>
      </c>
      <c r="G242" s="347">
        <f t="shared" si="4"/>
        <v>0</v>
      </c>
      <c r="H242" s="230" t="s">
        <v>838</v>
      </c>
      <c r="I242" s="230" t="s">
        <v>7574</v>
      </c>
      <c r="J242" s="418" t="b">
        <v>0</v>
      </c>
      <c r="K242" s="331" t="b">
        <v>1</v>
      </c>
      <c r="L242" s="331" t="b">
        <v>1</v>
      </c>
      <c r="M242" s="488" t="s">
        <v>73</v>
      </c>
      <c r="N242" s="488"/>
      <c r="O242" s="488"/>
      <c r="P242" s="488"/>
      <c r="Q242" s="488"/>
      <c r="R242" s="488"/>
      <c r="S242" s="488"/>
      <c r="T242" s="488"/>
      <c r="U242" s="495" t="s">
        <v>73</v>
      </c>
      <c r="V242" s="495" t="s">
        <v>73</v>
      </c>
      <c r="W242" s="331" t="s">
        <v>73</v>
      </c>
      <c r="X242" s="331" t="s">
        <v>73</v>
      </c>
      <c r="Y242" s="331" t="s">
        <v>73</v>
      </c>
      <c r="Z242" s="331" t="s">
        <v>73</v>
      </c>
      <c r="AA242" s="331" t="s">
        <v>73</v>
      </c>
      <c r="AB242" s="331" t="s">
        <v>73</v>
      </c>
      <c r="AC242" s="331" t="s">
        <v>73</v>
      </c>
      <c r="AD242" s="331" t="s">
        <v>73</v>
      </c>
      <c r="AE242" s="331" t="s">
        <v>73</v>
      </c>
    </row>
    <row r="243">
      <c r="A243" s="128">
        <v>235.0</v>
      </c>
      <c r="B243" s="128">
        <v>700235.0</v>
      </c>
      <c r="C243" s="241" t="s">
        <v>2241</v>
      </c>
      <c r="D243" s="472" t="s">
        <v>73</v>
      </c>
      <c r="E243" s="469">
        <v>45000.0</v>
      </c>
      <c r="F243" s="470">
        <v>45000.0</v>
      </c>
      <c r="G243" s="470">
        <f t="shared" si="4"/>
        <v>0</v>
      </c>
      <c r="H243" s="228" t="s">
        <v>2242</v>
      </c>
      <c r="I243" s="228" t="s">
        <v>7588</v>
      </c>
      <c r="J243" s="432" t="b">
        <v>1</v>
      </c>
      <c r="K243" s="432" t="b">
        <v>1</v>
      </c>
      <c r="L243" s="432" t="b">
        <v>1</v>
      </c>
      <c r="M243" s="432" t="b">
        <v>0</v>
      </c>
      <c r="N243" s="432" t="b">
        <v>0</v>
      </c>
      <c r="O243" s="432" t="b">
        <v>0</v>
      </c>
      <c r="P243" s="432" t="b">
        <v>0</v>
      </c>
      <c r="Q243" s="513" t="b">
        <v>0</v>
      </c>
      <c r="R243" s="432" t="b">
        <v>1</v>
      </c>
      <c r="S243" s="432" t="b">
        <v>0</v>
      </c>
      <c r="T243" s="432" t="b">
        <v>1</v>
      </c>
      <c r="U243" s="492" t="b">
        <v>1</v>
      </c>
      <c r="V243" s="492" t="b">
        <v>1</v>
      </c>
      <c r="W243" s="432" t="s">
        <v>73</v>
      </c>
      <c r="X243" s="432" t="s">
        <v>73</v>
      </c>
      <c r="Y243" s="432" t="s">
        <v>73</v>
      </c>
      <c r="Z243" s="432" t="s">
        <v>73</v>
      </c>
      <c r="AA243" s="432" t="s">
        <v>73</v>
      </c>
      <c r="AB243" s="432" t="s">
        <v>73</v>
      </c>
      <c r="AC243" s="432" t="s">
        <v>73</v>
      </c>
      <c r="AD243" s="432" t="s">
        <v>73</v>
      </c>
      <c r="AE243" s="432" t="s">
        <v>73</v>
      </c>
    </row>
    <row r="244">
      <c r="A244" s="338">
        <v>236.0</v>
      </c>
      <c r="B244" s="338">
        <v>700236.0</v>
      </c>
      <c r="C244" s="512" t="s">
        <v>5640</v>
      </c>
      <c r="D244" s="312" t="s">
        <v>4642</v>
      </c>
      <c r="E244" s="335">
        <v>5000.0</v>
      </c>
      <c r="F244" s="347">
        <v>3333.0</v>
      </c>
      <c r="G244" s="347">
        <f t="shared" si="4"/>
        <v>1667</v>
      </c>
      <c r="H244" s="230" t="s">
        <v>5641</v>
      </c>
      <c r="I244" s="230" t="s">
        <v>7583</v>
      </c>
      <c r="J244" s="331" t="b">
        <v>1</v>
      </c>
      <c r="K244" s="418" t="b">
        <v>0</v>
      </c>
      <c r="L244" s="331" t="b">
        <v>1</v>
      </c>
      <c r="M244" s="331" t="b">
        <v>1</v>
      </c>
      <c r="N244" s="331" t="b">
        <v>1</v>
      </c>
      <c r="O244" s="331" t="b">
        <v>0</v>
      </c>
      <c r="P244" s="331" t="b">
        <v>0</v>
      </c>
      <c r="Q244" s="514" t="b">
        <v>0</v>
      </c>
      <c r="R244" s="331" t="b">
        <v>0</v>
      </c>
      <c r="S244" s="331" t="b">
        <v>0</v>
      </c>
      <c r="T244" s="331" t="b">
        <v>0</v>
      </c>
      <c r="U244" s="495" t="b">
        <v>0</v>
      </c>
      <c r="V244" s="495" t="b">
        <v>0</v>
      </c>
      <c r="W244" s="331" t="b">
        <v>0</v>
      </c>
      <c r="X244" s="331" t="b">
        <v>0</v>
      </c>
      <c r="Y244" s="331" t="b">
        <v>0</v>
      </c>
      <c r="Z244" s="331" t="b">
        <v>0</v>
      </c>
      <c r="AA244" s="331" t="b">
        <v>0</v>
      </c>
      <c r="AB244" s="331" t="b">
        <v>0</v>
      </c>
      <c r="AC244" s="331" t="b">
        <v>0</v>
      </c>
      <c r="AD244" s="331" t="b">
        <v>0</v>
      </c>
      <c r="AE244" s="331" t="b">
        <v>0</v>
      </c>
    </row>
    <row r="245">
      <c r="A245" s="338">
        <v>237.0</v>
      </c>
      <c r="B245" s="338">
        <v>700237.0</v>
      </c>
      <c r="C245" s="512" t="s">
        <v>2769</v>
      </c>
      <c r="D245" s="340" t="s">
        <v>73</v>
      </c>
      <c r="E245" s="469">
        <v>10500.0</v>
      </c>
      <c r="F245" s="470">
        <v>10500.0</v>
      </c>
      <c r="G245" s="470">
        <f t="shared" si="4"/>
        <v>0</v>
      </c>
      <c r="H245" s="228" t="s">
        <v>455</v>
      </c>
      <c r="I245" s="228" t="s">
        <v>7582</v>
      </c>
      <c r="J245" s="432" t="b">
        <v>1</v>
      </c>
      <c r="K245" s="432" t="b">
        <v>1</v>
      </c>
      <c r="L245" s="516" t="b">
        <v>0</v>
      </c>
      <c r="M245" s="516" t="b">
        <v>0</v>
      </c>
      <c r="N245" s="516" t="b">
        <v>0</v>
      </c>
      <c r="O245" s="432" t="b">
        <v>0</v>
      </c>
      <c r="P245" s="432" t="b">
        <v>0</v>
      </c>
      <c r="Q245" s="513" t="b">
        <v>0</v>
      </c>
      <c r="R245" s="432" t="b">
        <v>0</v>
      </c>
      <c r="S245" s="432" t="b">
        <v>0</v>
      </c>
      <c r="T245" s="432" t="b">
        <v>0</v>
      </c>
      <c r="U245" s="492" t="b">
        <v>0</v>
      </c>
      <c r="V245" s="492" t="b">
        <v>0</v>
      </c>
      <c r="W245" s="432" t="b">
        <v>0</v>
      </c>
      <c r="X245" s="432" t="b">
        <v>0</v>
      </c>
      <c r="Y245" s="432" t="b">
        <v>0</v>
      </c>
      <c r="Z245" s="432" t="s">
        <v>73</v>
      </c>
      <c r="AA245" s="432" t="s">
        <v>73</v>
      </c>
      <c r="AB245" s="432" t="s">
        <v>73</v>
      </c>
      <c r="AC245" s="432" t="s">
        <v>73</v>
      </c>
      <c r="AD245" s="432" t="s">
        <v>73</v>
      </c>
      <c r="AE245" s="432" t="s">
        <v>73</v>
      </c>
    </row>
    <row r="246">
      <c r="A246" s="338">
        <v>238.0</v>
      </c>
      <c r="B246" s="338">
        <v>700238.0</v>
      </c>
      <c r="C246" s="512" t="s">
        <v>4809</v>
      </c>
      <c r="D246" s="340" t="s">
        <v>73</v>
      </c>
      <c r="E246" s="335">
        <v>36500.0</v>
      </c>
      <c r="F246" s="335">
        <v>36500.0</v>
      </c>
      <c r="G246" s="347">
        <f t="shared" si="4"/>
        <v>0</v>
      </c>
      <c r="H246" s="230" t="s">
        <v>4810</v>
      </c>
      <c r="I246" s="230" t="s">
        <v>7585</v>
      </c>
      <c r="J246" s="331" t="b">
        <v>1</v>
      </c>
      <c r="K246" s="331" t="b">
        <v>1</v>
      </c>
      <c r="L246" s="331" t="b">
        <v>1</v>
      </c>
      <c r="M246" s="331" t="b">
        <v>1</v>
      </c>
      <c r="N246" s="331" t="b">
        <v>0</v>
      </c>
      <c r="O246" s="331" t="b">
        <v>1</v>
      </c>
      <c r="P246" s="331" t="b">
        <v>1</v>
      </c>
      <c r="Q246" s="514" t="b">
        <v>0</v>
      </c>
      <c r="R246" s="331" t="b">
        <v>0</v>
      </c>
      <c r="S246" s="331" t="b">
        <v>1</v>
      </c>
      <c r="T246" s="331" t="b">
        <v>0</v>
      </c>
      <c r="U246" s="495" t="b">
        <v>0</v>
      </c>
      <c r="V246" s="495" t="b">
        <v>0</v>
      </c>
      <c r="W246" s="331" t="b">
        <v>0</v>
      </c>
      <c r="X246" s="331" t="b">
        <v>0</v>
      </c>
      <c r="Y246" s="331" t="b">
        <v>0</v>
      </c>
      <c r="Z246" s="331" t="b">
        <v>0</v>
      </c>
      <c r="AA246" s="331" t="b">
        <v>0</v>
      </c>
      <c r="AB246" s="331" t="b">
        <v>0</v>
      </c>
      <c r="AC246" s="331" t="b">
        <v>0</v>
      </c>
      <c r="AD246" s="331" t="b">
        <v>0</v>
      </c>
      <c r="AE246" s="331" t="b">
        <v>0</v>
      </c>
    </row>
    <row r="247">
      <c r="A247" s="338">
        <v>239.0</v>
      </c>
      <c r="B247" s="338">
        <v>700239.0</v>
      </c>
      <c r="C247" s="512" t="s">
        <v>3183</v>
      </c>
      <c r="D247" s="340" t="s">
        <v>73</v>
      </c>
      <c r="E247" s="469">
        <v>6650.0</v>
      </c>
      <c r="F247" s="470">
        <v>4988.0</v>
      </c>
      <c r="G247" s="470">
        <f t="shared" si="4"/>
        <v>1662</v>
      </c>
      <c r="H247" s="228" t="s">
        <v>1570</v>
      </c>
      <c r="I247" s="228" t="s">
        <v>7579</v>
      </c>
      <c r="J247" s="432" t="b">
        <v>1</v>
      </c>
      <c r="K247" s="432" t="b">
        <v>1</v>
      </c>
      <c r="L247" s="432" t="b">
        <v>1</v>
      </c>
      <c r="M247" s="516" t="b">
        <v>0</v>
      </c>
      <c r="N247" s="516" t="b">
        <v>0</v>
      </c>
      <c r="O247" s="432" t="b">
        <v>1</v>
      </c>
      <c r="P247" s="432" t="b">
        <v>0</v>
      </c>
      <c r="Q247" s="513" t="b">
        <v>0</v>
      </c>
      <c r="R247" s="432" t="b">
        <v>0</v>
      </c>
      <c r="S247" s="432" t="b">
        <v>0</v>
      </c>
      <c r="T247" s="432" t="b">
        <v>0</v>
      </c>
      <c r="U247" s="492" t="b">
        <v>0</v>
      </c>
      <c r="V247" s="492" t="b">
        <v>0</v>
      </c>
      <c r="W247" s="432" t="b">
        <v>0</v>
      </c>
      <c r="X247" s="432" t="b">
        <v>0</v>
      </c>
      <c r="Y247" s="432" t="b">
        <v>0</v>
      </c>
      <c r="Z247" s="432" t="b">
        <v>0</v>
      </c>
      <c r="AA247" s="432" t="b">
        <v>0</v>
      </c>
      <c r="AB247" s="432" t="b">
        <v>0</v>
      </c>
      <c r="AC247" s="432" t="b">
        <v>0</v>
      </c>
      <c r="AD247" s="432" t="b">
        <v>0</v>
      </c>
      <c r="AE247" s="432" t="b">
        <v>0</v>
      </c>
    </row>
    <row r="248">
      <c r="A248" s="338">
        <v>240.0</v>
      </c>
      <c r="B248" s="338">
        <v>700240.0</v>
      </c>
      <c r="C248" s="512" t="s">
        <v>2923</v>
      </c>
      <c r="D248" s="340" t="s">
        <v>73</v>
      </c>
      <c r="E248" s="335">
        <v>21000.0</v>
      </c>
      <c r="F248" s="335">
        <v>21000.0</v>
      </c>
      <c r="G248" s="347">
        <f t="shared" si="4"/>
        <v>0</v>
      </c>
      <c r="H248" s="230" t="s">
        <v>2924</v>
      </c>
      <c r="I248" s="230" t="s">
        <v>7586</v>
      </c>
      <c r="J248" s="331" t="b">
        <v>1</v>
      </c>
      <c r="K248" s="331" t="b">
        <v>1</v>
      </c>
      <c r="L248" s="331" t="b">
        <v>1</v>
      </c>
      <c r="M248" s="331" t="b">
        <v>1</v>
      </c>
      <c r="N248" s="331" t="b">
        <v>1</v>
      </c>
      <c r="O248" s="331" t="b">
        <v>1</v>
      </c>
      <c r="P248" s="331" t="b">
        <v>1</v>
      </c>
      <c r="Q248" s="331" t="b">
        <v>1</v>
      </c>
      <c r="R248" s="331" t="b">
        <v>1</v>
      </c>
      <c r="S248" s="331" t="b">
        <v>0</v>
      </c>
      <c r="T248" s="331" t="b">
        <v>1</v>
      </c>
      <c r="U248" s="495" t="b">
        <v>1</v>
      </c>
      <c r="V248" s="495" t="b">
        <v>1</v>
      </c>
      <c r="W248" s="331" t="b">
        <v>0</v>
      </c>
      <c r="X248" s="331" t="b">
        <v>0</v>
      </c>
      <c r="Y248" s="331" t="b">
        <v>0</v>
      </c>
      <c r="Z248" s="331" t="b">
        <v>0</v>
      </c>
      <c r="AA248" s="331" t="s">
        <v>73</v>
      </c>
      <c r="AB248" s="331" t="s">
        <v>73</v>
      </c>
      <c r="AC248" s="331" t="s">
        <v>73</v>
      </c>
      <c r="AD248" s="331" t="s">
        <v>73</v>
      </c>
      <c r="AE248" s="331" t="s">
        <v>73</v>
      </c>
    </row>
    <row r="249">
      <c r="A249" s="141">
        <v>241.0</v>
      </c>
      <c r="B249" s="141">
        <v>700241.0</v>
      </c>
      <c r="C249" s="208" t="s">
        <v>285</v>
      </c>
      <c r="D249" s="340" t="s">
        <v>73</v>
      </c>
      <c r="E249" s="469">
        <v>1000.0</v>
      </c>
      <c r="F249" s="470">
        <v>1000.0</v>
      </c>
      <c r="G249" s="470">
        <f t="shared" si="4"/>
        <v>0</v>
      </c>
      <c r="H249" s="228" t="s">
        <v>286</v>
      </c>
      <c r="I249" s="228" t="s">
        <v>7579</v>
      </c>
      <c r="J249" s="488" t="s">
        <v>73</v>
      </c>
      <c r="K249" s="488"/>
      <c r="L249" s="488"/>
      <c r="M249" s="488"/>
      <c r="N249" s="488"/>
      <c r="O249" s="488"/>
      <c r="P249" s="488"/>
      <c r="Q249" s="488"/>
      <c r="R249" s="488"/>
      <c r="S249" s="488"/>
      <c r="T249" s="488"/>
      <c r="U249" s="492" t="s">
        <v>73</v>
      </c>
      <c r="V249" s="492" t="s">
        <v>73</v>
      </c>
      <c r="W249" s="432" t="s">
        <v>73</v>
      </c>
      <c r="X249" s="432" t="s">
        <v>73</v>
      </c>
      <c r="Y249" s="432" t="s">
        <v>73</v>
      </c>
      <c r="Z249" s="432" t="s">
        <v>73</v>
      </c>
      <c r="AA249" s="432" t="s">
        <v>73</v>
      </c>
      <c r="AB249" s="432" t="s">
        <v>73</v>
      </c>
      <c r="AC249" s="432" t="s">
        <v>73</v>
      </c>
      <c r="AD249" s="432" t="s">
        <v>73</v>
      </c>
      <c r="AE249" s="432" t="s">
        <v>73</v>
      </c>
    </row>
    <row r="250">
      <c r="A250" s="338">
        <v>242.0</v>
      </c>
      <c r="B250" s="338">
        <v>700242.0</v>
      </c>
      <c r="C250" s="512" t="s">
        <v>5739</v>
      </c>
      <c r="D250" s="312" t="s">
        <v>4642</v>
      </c>
      <c r="E250" s="335">
        <v>45500.0</v>
      </c>
      <c r="F250" s="347">
        <v>41000.0</v>
      </c>
      <c r="G250" s="347">
        <f t="shared" si="4"/>
        <v>4500</v>
      </c>
      <c r="H250" s="230" t="s">
        <v>5737</v>
      </c>
      <c r="I250" s="230" t="s">
        <v>7579</v>
      </c>
      <c r="J250" s="331" t="b">
        <v>1</v>
      </c>
      <c r="K250" s="331" t="b">
        <v>1</v>
      </c>
      <c r="L250" s="331" t="b">
        <v>1</v>
      </c>
      <c r="M250" s="331" t="b">
        <v>1</v>
      </c>
      <c r="N250" s="331" t="b">
        <v>1</v>
      </c>
      <c r="O250" s="331" t="b">
        <v>0</v>
      </c>
      <c r="P250" s="331" t="b">
        <v>0</v>
      </c>
      <c r="Q250" s="514" t="b">
        <v>0</v>
      </c>
      <c r="R250" s="331" t="b">
        <v>0</v>
      </c>
      <c r="S250" s="331" t="b">
        <v>0</v>
      </c>
      <c r="T250" s="331" t="b">
        <v>0</v>
      </c>
      <c r="U250" s="495" t="b">
        <v>0</v>
      </c>
      <c r="V250" s="495" t="b">
        <v>0</v>
      </c>
      <c r="W250" s="331" t="b">
        <v>0</v>
      </c>
      <c r="X250" s="331" t="b">
        <v>0</v>
      </c>
      <c r="Y250" s="331" t="b">
        <v>0</v>
      </c>
      <c r="Z250" s="331" t="b">
        <v>0</v>
      </c>
      <c r="AA250" s="331" t="b">
        <v>0</v>
      </c>
      <c r="AB250" s="331" t="b">
        <v>0</v>
      </c>
      <c r="AC250" s="331" t="b">
        <v>0</v>
      </c>
      <c r="AD250" s="331" t="b">
        <v>0</v>
      </c>
      <c r="AE250" s="331" t="b">
        <v>0</v>
      </c>
    </row>
    <row r="251">
      <c r="A251" s="141">
        <v>243.0</v>
      </c>
      <c r="B251" s="141">
        <v>700243.0</v>
      </c>
      <c r="C251" s="208" t="s">
        <v>1120</v>
      </c>
      <c r="D251" s="340" t="s">
        <v>73</v>
      </c>
      <c r="E251" s="469">
        <v>10000.0</v>
      </c>
      <c r="F251" s="470">
        <v>10000.0</v>
      </c>
      <c r="G251" s="470">
        <f t="shared" si="4"/>
        <v>0</v>
      </c>
      <c r="H251" s="228" t="s">
        <v>509</v>
      </c>
      <c r="I251" s="228" t="s">
        <v>1716</v>
      </c>
      <c r="J251" s="432" t="b">
        <v>1</v>
      </c>
      <c r="K251" s="432" t="b">
        <v>1</v>
      </c>
      <c r="L251" s="432" t="b">
        <v>1</v>
      </c>
      <c r="M251" s="432" t="b">
        <v>1</v>
      </c>
      <c r="N251" s="432" t="b">
        <v>0</v>
      </c>
      <c r="O251" s="488" t="s">
        <v>73</v>
      </c>
      <c r="P251" s="488"/>
      <c r="Q251" s="488"/>
      <c r="R251" s="488"/>
      <c r="S251" s="488"/>
      <c r="T251" s="488"/>
      <c r="U251" s="492" t="s">
        <v>73</v>
      </c>
      <c r="V251" s="492" t="s">
        <v>73</v>
      </c>
      <c r="W251" s="432" t="s">
        <v>73</v>
      </c>
      <c r="X251" s="432" t="s">
        <v>73</v>
      </c>
      <c r="Y251" s="432" t="s">
        <v>73</v>
      </c>
      <c r="Z251" s="432" t="s">
        <v>73</v>
      </c>
      <c r="AA251" s="432" t="s">
        <v>73</v>
      </c>
      <c r="AB251" s="432" t="s">
        <v>73</v>
      </c>
      <c r="AC251" s="432" t="s">
        <v>73</v>
      </c>
      <c r="AD251" s="432" t="s">
        <v>73</v>
      </c>
      <c r="AE251" s="432" t="s">
        <v>73</v>
      </c>
    </row>
    <row r="252">
      <c r="A252" s="338">
        <v>244.0</v>
      </c>
      <c r="B252" s="338">
        <v>700244.0</v>
      </c>
      <c r="C252" s="512" t="s">
        <v>2363</v>
      </c>
      <c r="D252" s="340" t="s">
        <v>73</v>
      </c>
      <c r="E252" s="335">
        <v>20000.0</v>
      </c>
      <c r="F252" s="347">
        <v>20000.0</v>
      </c>
      <c r="G252" s="347">
        <f t="shared" si="4"/>
        <v>0</v>
      </c>
      <c r="H252" s="230" t="s">
        <v>2364</v>
      </c>
      <c r="I252" s="230" t="s">
        <v>7582</v>
      </c>
      <c r="J252" s="331" t="b">
        <v>1</v>
      </c>
      <c r="K252" s="331" t="b">
        <v>1</v>
      </c>
      <c r="L252" s="331" t="b">
        <v>1</v>
      </c>
      <c r="M252" s="331" t="b">
        <v>1</v>
      </c>
      <c r="N252" s="331" t="b">
        <v>1</v>
      </c>
      <c r="O252" s="331" t="b">
        <v>1</v>
      </c>
      <c r="P252" s="331" t="b">
        <v>0</v>
      </c>
      <c r="Q252" s="514" t="b">
        <v>0</v>
      </c>
      <c r="R252" s="331" t="b">
        <v>0</v>
      </c>
      <c r="S252" s="331" t="b">
        <v>0</v>
      </c>
      <c r="T252" s="331" t="b">
        <v>0</v>
      </c>
      <c r="U252" s="495" t="b">
        <v>0</v>
      </c>
      <c r="V252" s="495" t="b">
        <v>1</v>
      </c>
      <c r="W252" s="331" t="s">
        <v>73</v>
      </c>
      <c r="X252" s="331" t="s">
        <v>73</v>
      </c>
      <c r="Y252" s="331" t="s">
        <v>73</v>
      </c>
      <c r="Z252" s="331" t="s">
        <v>73</v>
      </c>
      <c r="AA252" s="331" t="s">
        <v>73</v>
      </c>
      <c r="AB252" s="331" t="s">
        <v>73</v>
      </c>
      <c r="AC252" s="331" t="s">
        <v>73</v>
      </c>
      <c r="AD252" s="331" t="s">
        <v>73</v>
      </c>
      <c r="AE252" s="331" t="s">
        <v>73</v>
      </c>
    </row>
    <row r="253">
      <c r="A253" s="128">
        <v>245.0</v>
      </c>
      <c r="B253" s="128">
        <v>700245.0</v>
      </c>
      <c r="C253" s="241" t="s">
        <v>2341</v>
      </c>
      <c r="D253" s="472" t="s">
        <v>73</v>
      </c>
      <c r="E253" s="469">
        <v>3000.0</v>
      </c>
      <c r="F253" s="470">
        <v>3000.0</v>
      </c>
      <c r="G253" s="470">
        <f t="shared" si="4"/>
        <v>0</v>
      </c>
      <c r="H253" s="228" t="s">
        <v>809</v>
      </c>
      <c r="I253" s="228" t="s">
        <v>7596</v>
      </c>
      <c r="J253" s="432" t="b">
        <v>1</v>
      </c>
      <c r="K253" s="432" t="b">
        <v>1</v>
      </c>
      <c r="L253" s="432" t="b">
        <v>1</v>
      </c>
      <c r="M253" s="432" t="b">
        <v>1</v>
      </c>
      <c r="N253" s="432" t="b">
        <v>1</v>
      </c>
      <c r="O253" s="432" t="b">
        <v>1</v>
      </c>
      <c r="P253" s="432" t="b">
        <v>1</v>
      </c>
      <c r="Q253" s="432" t="b">
        <v>1</v>
      </c>
      <c r="R253" s="432" t="b">
        <v>1</v>
      </c>
      <c r="S253" s="432" t="b">
        <v>0</v>
      </c>
      <c r="T253" s="432" t="b">
        <v>0</v>
      </c>
      <c r="U253" s="492" t="b">
        <v>1</v>
      </c>
      <c r="V253" s="492" t="b">
        <v>0</v>
      </c>
      <c r="W253" s="432" t="b">
        <v>0</v>
      </c>
      <c r="X253" s="432" t="s">
        <v>73</v>
      </c>
      <c r="Y253" s="432" t="s">
        <v>73</v>
      </c>
      <c r="Z253" s="432" t="s">
        <v>73</v>
      </c>
      <c r="AA253" s="432" t="s">
        <v>73</v>
      </c>
      <c r="AB253" s="432" t="s">
        <v>73</v>
      </c>
      <c r="AC253" s="432" t="s">
        <v>73</v>
      </c>
      <c r="AD253" s="432" t="s">
        <v>73</v>
      </c>
      <c r="AE253" s="432" t="s">
        <v>73</v>
      </c>
    </row>
    <row r="254">
      <c r="A254" s="141">
        <v>246.0</v>
      </c>
      <c r="B254" s="141">
        <v>700246.0</v>
      </c>
      <c r="C254" s="208" t="s">
        <v>621</v>
      </c>
      <c r="D254" s="340" t="s">
        <v>73</v>
      </c>
      <c r="E254" s="335">
        <v>5000.0</v>
      </c>
      <c r="F254" s="347">
        <v>5000.0</v>
      </c>
      <c r="G254" s="347">
        <f t="shared" si="4"/>
        <v>0</v>
      </c>
      <c r="H254" s="230" t="s">
        <v>478</v>
      </c>
      <c r="I254" s="230" t="s">
        <v>7591</v>
      </c>
      <c r="J254" s="331" t="b">
        <v>1</v>
      </c>
      <c r="K254" s="418" t="b">
        <v>0</v>
      </c>
      <c r="L254" s="331" t="b">
        <v>1</v>
      </c>
      <c r="M254" s="488" t="s">
        <v>73</v>
      </c>
      <c r="N254" s="488"/>
      <c r="O254" s="488"/>
      <c r="P254" s="488"/>
      <c r="Q254" s="488"/>
      <c r="R254" s="488"/>
      <c r="S254" s="488"/>
      <c r="T254" s="488"/>
      <c r="U254" s="495" t="s">
        <v>73</v>
      </c>
      <c r="V254" s="495" t="s">
        <v>73</v>
      </c>
      <c r="W254" s="331" t="s">
        <v>73</v>
      </c>
      <c r="X254" s="331" t="s">
        <v>73</v>
      </c>
      <c r="Y254" s="331" t="s">
        <v>73</v>
      </c>
      <c r="Z254" s="331" t="s">
        <v>73</v>
      </c>
      <c r="AA254" s="331" t="s">
        <v>73</v>
      </c>
      <c r="AB254" s="331" t="s">
        <v>73</v>
      </c>
      <c r="AC254" s="331" t="s">
        <v>73</v>
      </c>
      <c r="AD254" s="331" t="s">
        <v>73</v>
      </c>
      <c r="AE254" s="331" t="s">
        <v>73</v>
      </c>
    </row>
    <row r="255">
      <c r="A255" s="338">
        <v>247.0</v>
      </c>
      <c r="B255" s="338">
        <v>700247.0</v>
      </c>
      <c r="C255" s="512" t="s">
        <v>1939</v>
      </c>
      <c r="D255" s="340" t="s">
        <v>73</v>
      </c>
      <c r="E255" s="469">
        <v>110000.0</v>
      </c>
      <c r="F255" s="470">
        <v>45833.0</v>
      </c>
      <c r="G255" s="470">
        <f t="shared" si="4"/>
        <v>64167</v>
      </c>
      <c r="H255" s="228" t="s">
        <v>1940</v>
      </c>
      <c r="I255" s="228" t="s">
        <v>7581</v>
      </c>
      <c r="J255" s="432" t="b">
        <v>1</v>
      </c>
      <c r="K255" s="432" t="b">
        <v>1</v>
      </c>
      <c r="L255" s="432" t="b">
        <v>1</v>
      </c>
      <c r="M255" s="432" t="b">
        <v>1</v>
      </c>
      <c r="N255" s="432" t="b">
        <v>0</v>
      </c>
      <c r="O255" s="432" t="b">
        <v>0</v>
      </c>
      <c r="P255" s="432" t="b">
        <v>0</v>
      </c>
      <c r="Q255" s="513" t="b">
        <v>0</v>
      </c>
      <c r="R255" s="432" t="b">
        <v>0</v>
      </c>
      <c r="S255" s="432" t="b">
        <v>0</v>
      </c>
      <c r="T255" s="488" t="s">
        <v>73</v>
      </c>
      <c r="U255" s="492" t="s">
        <v>73</v>
      </c>
      <c r="V255" s="492" t="s">
        <v>73</v>
      </c>
      <c r="W255" s="432" t="s">
        <v>73</v>
      </c>
      <c r="X255" s="432" t="s">
        <v>73</v>
      </c>
      <c r="Y255" s="432" t="s">
        <v>73</v>
      </c>
      <c r="Z255" s="432" t="s">
        <v>73</v>
      </c>
      <c r="AA255" s="432" t="s">
        <v>73</v>
      </c>
      <c r="AB255" s="432" t="s">
        <v>73</v>
      </c>
      <c r="AC255" s="432" t="s">
        <v>73</v>
      </c>
      <c r="AD255" s="432" t="s">
        <v>73</v>
      </c>
      <c r="AE255" s="432" t="s">
        <v>73</v>
      </c>
    </row>
    <row r="256">
      <c r="A256" s="141">
        <v>248.0</v>
      </c>
      <c r="B256" s="141">
        <v>700248.0</v>
      </c>
      <c r="C256" s="208" t="s">
        <v>625</v>
      </c>
      <c r="D256" s="340" t="s">
        <v>73</v>
      </c>
      <c r="E256" s="335">
        <v>12500.0</v>
      </c>
      <c r="F256" s="347">
        <v>12500.0</v>
      </c>
      <c r="G256" s="347">
        <f t="shared" si="4"/>
        <v>0</v>
      </c>
      <c r="H256" s="230" t="s">
        <v>626</v>
      </c>
      <c r="I256" s="230" t="s">
        <v>7590</v>
      </c>
      <c r="J256" s="331" t="b">
        <v>1</v>
      </c>
      <c r="K256" s="418" t="b">
        <v>0</v>
      </c>
      <c r="L256" s="331" t="b">
        <v>1</v>
      </c>
      <c r="M256" s="488" t="s">
        <v>73</v>
      </c>
      <c r="N256" s="488"/>
      <c r="O256" s="488"/>
      <c r="P256" s="488"/>
      <c r="Q256" s="488"/>
      <c r="R256" s="488"/>
      <c r="S256" s="488"/>
      <c r="T256" s="488"/>
      <c r="U256" s="495" t="s">
        <v>73</v>
      </c>
      <c r="V256" s="495" t="s">
        <v>73</v>
      </c>
      <c r="W256" s="331" t="s">
        <v>73</v>
      </c>
      <c r="X256" s="331" t="s">
        <v>73</v>
      </c>
      <c r="Y256" s="331" t="s">
        <v>73</v>
      </c>
      <c r="Z256" s="331" t="s">
        <v>73</v>
      </c>
      <c r="AA256" s="331" t="s">
        <v>73</v>
      </c>
      <c r="AB256" s="331" t="s">
        <v>73</v>
      </c>
      <c r="AC256" s="331" t="s">
        <v>73</v>
      </c>
      <c r="AD256" s="331" t="s">
        <v>73</v>
      </c>
      <c r="AE256" s="331" t="s">
        <v>73</v>
      </c>
    </row>
    <row r="257">
      <c r="A257" s="141">
        <v>249.0</v>
      </c>
      <c r="B257" s="141">
        <v>700249.0</v>
      </c>
      <c r="C257" s="208" t="s">
        <v>630</v>
      </c>
      <c r="D257" s="340" t="s">
        <v>73</v>
      </c>
      <c r="E257" s="469">
        <v>12000.0</v>
      </c>
      <c r="F257" s="470">
        <v>12000.0</v>
      </c>
      <c r="G257" s="470">
        <f t="shared" si="4"/>
        <v>0</v>
      </c>
      <c r="H257" s="228" t="s">
        <v>626</v>
      </c>
      <c r="I257" s="228" t="s">
        <v>7582</v>
      </c>
      <c r="J257" s="432" t="b">
        <v>1</v>
      </c>
      <c r="K257" s="432" t="b">
        <v>1</v>
      </c>
      <c r="L257" s="432" t="b">
        <v>1</v>
      </c>
      <c r="M257" s="488" t="s">
        <v>73</v>
      </c>
      <c r="N257" s="488"/>
      <c r="O257" s="488"/>
      <c r="P257" s="488"/>
      <c r="Q257" s="488"/>
      <c r="R257" s="488"/>
      <c r="S257" s="488"/>
      <c r="T257" s="488"/>
      <c r="U257" s="492" t="s">
        <v>73</v>
      </c>
      <c r="V257" s="492" t="s">
        <v>73</v>
      </c>
      <c r="W257" s="432" t="s">
        <v>73</v>
      </c>
      <c r="X257" s="432" t="s">
        <v>73</v>
      </c>
      <c r="Y257" s="432" t="s">
        <v>73</v>
      </c>
      <c r="Z257" s="432" t="s">
        <v>73</v>
      </c>
      <c r="AA257" s="432" t="s">
        <v>73</v>
      </c>
      <c r="AB257" s="432" t="s">
        <v>73</v>
      </c>
      <c r="AC257" s="432" t="s">
        <v>73</v>
      </c>
      <c r="AD257" s="432" t="s">
        <v>73</v>
      </c>
      <c r="AE257" s="432" t="s">
        <v>73</v>
      </c>
    </row>
    <row r="258">
      <c r="A258" s="141">
        <v>250.0</v>
      </c>
      <c r="B258" s="141">
        <v>700250.0</v>
      </c>
      <c r="C258" s="208" t="s">
        <v>785</v>
      </c>
      <c r="D258" s="340" t="s">
        <v>73</v>
      </c>
      <c r="E258" s="335">
        <v>6000.0</v>
      </c>
      <c r="F258" s="347">
        <v>6000.0</v>
      </c>
      <c r="G258" s="347">
        <f t="shared" si="4"/>
        <v>0</v>
      </c>
      <c r="H258" s="230" t="s">
        <v>478</v>
      </c>
      <c r="I258" s="230" t="s">
        <v>7589</v>
      </c>
      <c r="J258" s="331" t="b">
        <v>1</v>
      </c>
      <c r="K258" s="418" t="b">
        <v>0</v>
      </c>
      <c r="L258" s="331" t="b">
        <v>1</v>
      </c>
      <c r="M258" s="488" t="s">
        <v>73</v>
      </c>
      <c r="N258" s="488"/>
      <c r="O258" s="488"/>
      <c r="P258" s="488"/>
      <c r="Q258" s="488"/>
      <c r="R258" s="488"/>
      <c r="S258" s="488"/>
      <c r="T258" s="488"/>
      <c r="U258" s="495" t="s">
        <v>73</v>
      </c>
      <c r="V258" s="495" t="s">
        <v>73</v>
      </c>
      <c r="W258" s="331" t="s">
        <v>73</v>
      </c>
      <c r="X258" s="331" t="s">
        <v>73</v>
      </c>
      <c r="Y258" s="331" t="s">
        <v>73</v>
      </c>
      <c r="Z258" s="331" t="s">
        <v>73</v>
      </c>
      <c r="AA258" s="331" t="s">
        <v>73</v>
      </c>
      <c r="AB258" s="331" t="s">
        <v>73</v>
      </c>
      <c r="AC258" s="331" t="s">
        <v>73</v>
      </c>
      <c r="AD258" s="331" t="s">
        <v>73</v>
      </c>
      <c r="AE258" s="331" t="s">
        <v>73</v>
      </c>
    </row>
    <row r="259">
      <c r="A259" s="338">
        <v>251.0</v>
      </c>
      <c r="B259" s="338">
        <v>700251.0</v>
      </c>
      <c r="C259" s="512" t="s">
        <v>1289</v>
      </c>
      <c r="D259" s="340" t="s">
        <v>73</v>
      </c>
      <c r="E259" s="469">
        <v>9960.0</v>
      </c>
      <c r="F259" s="469">
        <v>9960.0</v>
      </c>
      <c r="G259" s="470">
        <f t="shared" si="4"/>
        <v>0</v>
      </c>
      <c r="H259" s="228" t="s">
        <v>449</v>
      </c>
      <c r="I259" s="228" t="s">
        <v>7575</v>
      </c>
      <c r="J259" s="432" t="b">
        <v>1</v>
      </c>
      <c r="K259" s="432" t="b">
        <v>1</v>
      </c>
      <c r="L259" s="432" t="b">
        <v>1</v>
      </c>
      <c r="M259" s="432" t="b">
        <v>1</v>
      </c>
      <c r="N259" s="432" t="b">
        <v>0</v>
      </c>
      <c r="O259" s="432" t="b">
        <v>0</v>
      </c>
      <c r="P259" s="488" t="s">
        <v>73</v>
      </c>
      <c r="Q259" s="488"/>
      <c r="R259" s="488"/>
      <c r="S259" s="488"/>
      <c r="T259" s="488"/>
      <c r="U259" s="492" t="s">
        <v>73</v>
      </c>
      <c r="V259" s="492" t="s">
        <v>73</v>
      </c>
      <c r="W259" s="432" t="s">
        <v>73</v>
      </c>
      <c r="X259" s="432" t="s">
        <v>73</v>
      </c>
      <c r="Y259" s="432" t="s">
        <v>73</v>
      </c>
      <c r="Z259" s="432" t="s">
        <v>73</v>
      </c>
      <c r="AA259" s="432" t="s">
        <v>73</v>
      </c>
      <c r="AB259" s="432" t="s">
        <v>73</v>
      </c>
      <c r="AC259" s="432" t="s">
        <v>73</v>
      </c>
      <c r="AD259" s="432" t="s">
        <v>73</v>
      </c>
      <c r="AE259" s="432" t="s">
        <v>73</v>
      </c>
    </row>
    <row r="260">
      <c r="A260" s="338">
        <v>252.0</v>
      </c>
      <c r="B260" s="338">
        <v>700252.0</v>
      </c>
      <c r="C260" s="512" t="s">
        <v>4965</v>
      </c>
      <c r="D260" s="312" t="s">
        <v>4642</v>
      </c>
      <c r="E260" s="335">
        <v>54000.0</v>
      </c>
      <c r="F260" s="347">
        <v>47250.0</v>
      </c>
      <c r="G260" s="347">
        <f t="shared" si="4"/>
        <v>6750</v>
      </c>
      <c r="H260" s="230" t="s">
        <v>882</v>
      </c>
      <c r="I260" s="230" t="s">
        <v>7588</v>
      </c>
      <c r="J260" s="331" t="b">
        <v>1</v>
      </c>
      <c r="K260" s="331" t="b">
        <v>1</v>
      </c>
      <c r="L260" s="331" t="b">
        <v>1</v>
      </c>
      <c r="M260" s="331" t="b">
        <v>1</v>
      </c>
      <c r="N260" s="331" t="b">
        <v>0</v>
      </c>
      <c r="O260" s="331" t="b">
        <v>1</v>
      </c>
      <c r="P260" s="331" t="b">
        <v>0</v>
      </c>
      <c r="Q260" s="331" t="b">
        <v>1</v>
      </c>
      <c r="R260" s="331" t="b">
        <v>1</v>
      </c>
      <c r="S260" s="331" t="b">
        <v>0</v>
      </c>
      <c r="T260" s="331" t="b">
        <v>0</v>
      </c>
      <c r="U260" s="495" t="b">
        <v>0</v>
      </c>
      <c r="V260" s="495" t="b">
        <v>0</v>
      </c>
      <c r="W260" s="331" t="b">
        <v>0</v>
      </c>
      <c r="X260" s="331" t="b">
        <v>0</v>
      </c>
      <c r="Y260" s="331" t="b">
        <v>0</v>
      </c>
      <c r="Z260" s="331" t="b">
        <v>0</v>
      </c>
      <c r="AA260" s="331" t="b">
        <v>0</v>
      </c>
      <c r="AB260" s="331" t="b">
        <v>0</v>
      </c>
      <c r="AC260" s="331" t="b">
        <v>0</v>
      </c>
      <c r="AD260" s="331" t="b">
        <v>0</v>
      </c>
      <c r="AE260" s="331" t="b">
        <v>0</v>
      </c>
    </row>
    <row r="261">
      <c r="A261" s="338">
        <v>253.0</v>
      </c>
      <c r="B261" s="338">
        <v>700253.0</v>
      </c>
      <c r="C261" s="512" t="s">
        <v>4813</v>
      </c>
      <c r="D261" s="340" t="s">
        <v>73</v>
      </c>
      <c r="E261" s="469">
        <v>28000.0</v>
      </c>
      <c r="F261" s="469">
        <v>28000.0</v>
      </c>
      <c r="G261" s="470">
        <f t="shared" si="4"/>
        <v>0</v>
      </c>
      <c r="H261" s="228" t="s">
        <v>4814</v>
      </c>
      <c r="I261" s="228" t="s">
        <v>7589</v>
      </c>
      <c r="J261" s="432" t="b">
        <v>1</v>
      </c>
      <c r="K261" s="432" t="b">
        <v>1</v>
      </c>
      <c r="L261" s="432" t="b">
        <v>1</v>
      </c>
      <c r="M261" s="432" t="b">
        <v>1</v>
      </c>
      <c r="N261" s="432" t="b">
        <v>1</v>
      </c>
      <c r="O261" s="432" t="b">
        <v>1</v>
      </c>
      <c r="P261" s="432" t="b">
        <v>1</v>
      </c>
      <c r="Q261" s="432" t="b">
        <v>1</v>
      </c>
      <c r="R261" s="432" t="b">
        <v>1</v>
      </c>
      <c r="S261" s="432" t="b">
        <v>0</v>
      </c>
      <c r="T261" s="432" t="b">
        <v>1</v>
      </c>
      <c r="U261" s="492" t="b">
        <v>1</v>
      </c>
      <c r="V261" s="492" t="b">
        <v>1</v>
      </c>
      <c r="W261" s="432" t="b">
        <v>0</v>
      </c>
      <c r="X261" s="432" t="b">
        <v>0</v>
      </c>
      <c r="Y261" s="432" t="b">
        <v>0</v>
      </c>
      <c r="Z261" s="432" t="b">
        <v>0</v>
      </c>
      <c r="AA261" s="432" t="b">
        <v>0</v>
      </c>
      <c r="AB261" s="432" t="b">
        <v>0</v>
      </c>
      <c r="AC261" s="432" t="b">
        <v>1</v>
      </c>
      <c r="AD261" s="432" t="b">
        <v>0</v>
      </c>
      <c r="AE261" s="432" t="b">
        <v>0</v>
      </c>
    </row>
    <row r="262">
      <c r="A262" s="141">
        <v>254.0</v>
      </c>
      <c r="B262" s="141">
        <v>700254.0</v>
      </c>
      <c r="C262" s="208" t="s">
        <v>876</v>
      </c>
      <c r="D262" s="340" t="s">
        <v>73</v>
      </c>
      <c r="E262" s="335">
        <v>15070.0</v>
      </c>
      <c r="F262" s="347">
        <v>15070.0</v>
      </c>
      <c r="G262" s="347">
        <f t="shared" si="4"/>
        <v>0</v>
      </c>
      <c r="H262" s="230" t="s">
        <v>877</v>
      </c>
      <c r="I262" s="230" t="s">
        <v>7582</v>
      </c>
      <c r="J262" s="331" t="b">
        <v>1</v>
      </c>
      <c r="K262" s="331" t="b">
        <v>1</v>
      </c>
      <c r="L262" s="331" t="b">
        <v>1</v>
      </c>
      <c r="M262" s="331" t="b">
        <v>1</v>
      </c>
      <c r="N262" s="488" t="s">
        <v>73</v>
      </c>
      <c r="O262" s="488"/>
      <c r="P262" s="488"/>
      <c r="Q262" s="488"/>
      <c r="R262" s="488"/>
      <c r="S262" s="488"/>
      <c r="T262" s="488"/>
      <c r="U262" s="495" t="s">
        <v>73</v>
      </c>
      <c r="V262" s="495" t="s">
        <v>73</v>
      </c>
      <c r="W262" s="331" t="s">
        <v>73</v>
      </c>
      <c r="X262" s="331" t="s">
        <v>73</v>
      </c>
      <c r="Y262" s="331" t="s">
        <v>73</v>
      </c>
      <c r="Z262" s="331" t="s">
        <v>73</v>
      </c>
      <c r="AA262" s="331" t="s">
        <v>73</v>
      </c>
      <c r="AB262" s="331" t="s">
        <v>73</v>
      </c>
      <c r="AC262" s="331" t="s">
        <v>73</v>
      </c>
      <c r="AD262" s="331" t="s">
        <v>73</v>
      </c>
      <c r="AE262" s="331" t="s">
        <v>73</v>
      </c>
    </row>
    <row r="263">
      <c r="A263" s="128">
        <v>255.0</v>
      </c>
      <c r="B263" s="128">
        <v>700255.0</v>
      </c>
      <c r="C263" s="241" t="s">
        <v>1843</v>
      </c>
      <c r="D263" s="340" t="s">
        <v>73</v>
      </c>
      <c r="E263" s="469">
        <v>25000.0</v>
      </c>
      <c r="F263" s="470">
        <v>25000.0</v>
      </c>
      <c r="G263" s="470">
        <f t="shared" si="4"/>
        <v>0</v>
      </c>
      <c r="H263" s="228" t="s">
        <v>557</v>
      </c>
      <c r="I263" s="228" t="s">
        <v>7582</v>
      </c>
      <c r="J263" s="432" t="b">
        <v>1</v>
      </c>
      <c r="K263" s="432" t="b">
        <v>1</v>
      </c>
      <c r="L263" s="432" t="b">
        <v>1</v>
      </c>
      <c r="M263" s="432" t="b">
        <v>1</v>
      </c>
      <c r="N263" s="432" t="b">
        <v>1</v>
      </c>
      <c r="O263" s="432" t="b">
        <v>1</v>
      </c>
      <c r="P263" s="432" t="b">
        <v>1</v>
      </c>
      <c r="Q263" s="513" t="b">
        <v>0</v>
      </c>
      <c r="R263" s="432" t="b">
        <v>0</v>
      </c>
      <c r="S263" s="432" t="b">
        <v>0</v>
      </c>
      <c r="T263" s="488" t="s">
        <v>73</v>
      </c>
      <c r="U263" s="492" t="s">
        <v>73</v>
      </c>
      <c r="V263" s="492" t="s">
        <v>73</v>
      </c>
      <c r="W263" s="432" t="s">
        <v>73</v>
      </c>
      <c r="X263" s="432" t="s">
        <v>73</v>
      </c>
      <c r="Y263" s="432" t="s">
        <v>73</v>
      </c>
      <c r="Z263" s="432" t="s">
        <v>73</v>
      </c>
      <c r="AA263" s="432" t="s">
        <v>73</v>
      </c>
      <c r="AB263" s="432" t="s">
        <v>73</v>
      </c>
      <c r="AC263" s="432" t="s">
        <v>73</v>
      </c>
      <c r="AD263" s="432" t="s">
        <v>73</v>
      </c>
      <c r="AE263" s="432" t="s">
        <v>73</v>
      </c>
    </row>
    <row r="264">
      <c r="A264" s="128">
        <v>256.0</v>
      </c>
      <c r="B264" s="128">
        <v>700256.0</v>
      </c>
      <c r="C264" s="241" t="s">
        <v>2255</v>
      </c>
      <c r="D264" s="472" t="s">
        <v>73</v>
      </c>
      <c r="E264" s="335">
        <v>25000.0</v>
      </c>
      <c r="F264" s="347">
        <v>25000.0</v>
      </c>
      <c r="G264" s="347">
        <f t="shared" si="4"/>
        <v>0</v>
      </c>
      <c r="H264" s="230" t="s">
        <v>2251</v>
      </c>
      <c r="I264" s="230" t="s">
        <v>7591</v>
      </c>
      <c r="J264" s="331" t="b">
        <v>1</v>
      </c>
      <c r="K264" s="331" t="b">
        <v>1</v>
      </c>
      <c r="L264" s="331" t="b">
        <v>1</v>
      </c>
      <c r="M264" s="331" t="b">
        <v>1</v>
      </c>
      <c r="N264" s="331" t="b">
        <v>1</v>
      </c>
      <c r="O264" s="331" t="b">
        <v>1</v>
      </c>
      <c r="P264" s="331" t="b">
        <v>1</v>
      </c>
      <c r="Q264" s="331" t="b">
        <v>1</v>
      </c>
      <c r="R264" s="331" t="b">
        <v>1</v>
      </c>
      <c r="S264" s="331" t="b">
        <v>0</v>
      </c>
      <c r="T264" s="331" t="b">
        <v>0</v>
      </c>
      <c r="U264" s="495" t="b">
        <v>0</v>
      </c>
      <c r="V264" s="495" t="b">
        <v>0</v>
      </c>
      <c r="W264" s="331" t="s">
        <v>73</v>
      </c>
      <c r="X264" s="331" t="s">
        <v>73</v>
      </c>
      <c r="Y264" s="331" t="s">
        <v>73</v>
      </c>
      <c r="Z264" s="331" t="s">
        <v>73</v>
      </c>
      <c r="AA264" s="331" t="s">
        <v>73</v>
      </c>
      <c r="AB264" s="331" t="s">
        <v>73</v>
      </c>
      <c r="AC264" s="331" t="s">
        <v>73</v>
      </c>
      <c r="AD264" s="331" t="s">
        <v>73</v>
      </c>
      <c r="AE264" s="331" t="s">
        <v>73</v>
      </c>
    </row>
    <row r="265">
      <c r="A265" s="141">
        <v>257.0</v>
      </c>
      <c r="B265" s="141">
        <v>700257.0</v>
      </c>
      <c r="C265" s="208" t="s">
        <v>570</v>
      </c>
      <c r="D265" s="340" t="s">
        <v>73</v>
      </c>
      <c r="E265" s="469">
        <v>16400.0</v>
      </c>
      <c r="F265" s="470">
        <v>16400.0</v>
      </c>
      <c r="G265" s="470">
        <f t="shared" si="4"/>
        <v>0</v>
      </c>
      <c r="H265" s="228" t="s">
        <v>571</v>
      </c>
      <c r="I265" s="228" t="s">
        <v>7573</v>
      </c>
      <c r="J265" s="432" t="b">
        <v>1</v>
      </c>
      <c r="K265" s="432" t="b">
        <v>1</v>
      </c>
      <c r="L265" s="432" t="b">
        <v>1</v>
      </c>
      <c r="M265" s="488" t="s">
        <v>73</v>
      </c>
      <c r="N265" s="488"/>
      <c r="O265" s="488"/>
      <c r="P265" s="488"/>
      <c r="Q265" s="488"/>
      <c r="R265" s="488"/>
      <c r="S265" s="488"/>
      <c r="T265" s="488"/>
      <c r="U265" s="492" t="s">
        <v>73</v>
      </c>
      <c r="V265" s="492" t="s">
        <v>73</v>
      </c>
      <c r="W265" s="432" t="s">
        <v>73</v>
      </c>
      <c r="X265" s="432" t="s">
        <v>73</v>
      </c>
      <c r="Y265" s="432" t="s">
        <v>73</v>
      </c>
      <c r="Z265" s="432" t="s">
        <v>73</v>
      </c>
      <c r="AA265" s="432" t="s">
        <v>73</v>
      </c>
      <c r="AB265" s="432" t="s">
        <v>73</v>
      </c>
      <c r="AC265" s="432" t="s">
        <v>73</v>
      </c>
      <c r="AD265" s="432" t="s">
        <v>73</v>
      </c>
      <c r="AE265" s="432" t="s">
        <v>73</v>
      </c>
    </row>
    <row r="266">
      <c r="A266" s="338">
        <v>258.0</v>
      </c>
      <c r="B266" s="338">
        <v>700258.0</v>
      </c>
      <c r="C266" s="512" t="s">
        <v>2182</v>
      </c>
      <c r="D266" s="340" t="s">
        <v>73</v>
      </c>
      <c r="E266" s="335">
        <v>7500.0</v>
      </c>
      <c r="F266" s="347">
        <v>7500.0</v>
      </c>
      <c r="G266" s="347">
        <f t="shared" si="4"/>
        <v>0</v>
      </c>
      <c r="H266" s="230" t="s">
        <v>2045</v>
      </c>
      <c r="I266" s="230" t="s">
        <v>7596</v>
      </c>
      <c r="J266" s="331" t="b">
        <v>1</v>
      </c>
      <c r="K266" s="331" t="b">
        <v>1</v>
      </c>
      <c r="L266" s="331" t="b">
        <v>1</v>
      </c>
      <c r="M266" s="331" t="b">
        <v>1</v>
      </c>
      <c r="N266" s="331" t="b">
        <v>0</v>
      </c>
      <c r="O266" s="331" t="b">
        <v>0</v>
      </c>
      <c r="P266" s="331" t="b">
        <v>1</v>
      </c>
      <c r="Q266" s="331" t="b">
        <v>0</v>
      </c>
      <c r="R266" s="331" t="b">
        <v>0</v>
      </c>
      <c r="S266" s="331" t="b">
        <v>1</v>
      </c>
      <c r="T266" s="331" t="b">
        <v>1</v>
      </c>
      <c r="U266" s="495" t="b">
        <v>1</v>
      </c>
      <c r="V266" s="495" t="b">
        <v>1</v>
      </c>
      <c r="W266" s="331" t="s">
        <v>73</v>
      </c>
      <c r="X266" s="331" t="s">
        <v>73</v>
      </c>
      <c r="Y266" s="331" t="s">
        <v>73</v>
      </c>
      <c r="Z266" s="331" t="s">
        <v>73</v>
      </c>
      <c r="AA266" s="331" t="s">
        <v>73</v>
      </c>
      <c r="AB266" s="331" t="s">
        <v>73</v>
      </c>
      <c r="AC266" s="331" t="s">
        <v>73</v>
      </c>
      <c r="AD266" s="331" t="s">
        <v>73</v>
      </c>
      <c r="AE266" s="331" t="s">
        <v>73</v>
      </c>
    </row>
    <row r="267">
      <c r="A267" s="141">
        <v>259.0</v>
      </c>
      <c r="B267" s="141">
        <v>700259.0</v>
      </c>
      <c r="C267" s="208" t="s">
        <v>579</v>
      </c>
      <c r="D267" s="340" t="s">
        <v>73</v>
      </c>
      <c r="E267" s="469">
        <v>3475.0</v>
      </c>
      <c r="F267" s="470">
        <v>3475.0</v>
      </c>
      <c r="G267" s="470">
        <f t="shared" si="4"/>
        <v>0</v>
      </c>
      <c r="H267" s="228" t="s">
        <v>580</v>
      </c>
      <c r="I267" s="228" t="s">
        <v>7576</v>
      </c>
      <c r="J267" s="432" t="b">
        <v>1</v>
      </c>
      <c r="K267" s="432" t="b">
        <v>1</v>
      </c>
      <c r="L267" s="432" t="b">
        <v>0</v>
      </c>
      <c r="M267" s="488" t="s">
        <v>73</v>
      </c>
      <c r="N267" s="488"/>
      <c r="O267" s="488"/>
      <c r="P267" s="488"/>
      <c r="Q267" s="488"/>
      <c r="R267" s="488"/>
      <c r="S267" s="488"/>
      <c r="T267" s="488"/>
      <c r="U267" s="492" t="s">
        <v>73</v>
      </c>
      <c r="V267" s="492" t="s">
        <v>73</v>
      </c>
      <c r="W267" s="432" t="s">
        <v>73</v>
      </c>
      <c r="X267" s="432" t="s">
        <v>73</v>
      </c>
      <c r="Y267" s="432" t="s">
        <v>73</v>
      </c>
      <c r="Z267" s="432" t="s">
        <v>73</v>
      </c>
      <c r="AA267" s="432" t="s">
        <v>73</v>
      </c>
      <c r="AB267" s="432" t="s">
        <v>73</v>
      </c>
      <c r="AC267" s="432" t="s">
        <v>73</v>
      </c>
      <c r="AD267" s="432" t="s">
        <v>73</v>
      </c>
      <c r="AE267" s="432" t="s">
        <v>73</v>
      </c>
    </row>
    <row r="268">
      <c r="A268" s="338">
        <v>260.0</v>
      </c>
      <c r="B268" s="338">
        <v>700260.0</v>
      </c>
      <c r="C268" s="512" t="s">
        <v>3064</v>
      </c>
      <c r="D268" s="340" t="s">
        <v>73</v>
      </c>
      <c r="E268" s="335">
        <v>78000.0</v>
      </c>
      <c r="F268" s="335">
        <v>78000.0</v>
      </c>
      <c r="G268" s="347">
        <f t="shared" si="4"/>
        <v>0</v>
      </c>
      <c r="H268" s="230" t="s">
        <v>3065</v>
      </c>
      <c r="I268" s="230" t="s">
        <v>7577</v>
      </c>
      <c r="J268" s="331" t="b">
        <v>1</v>
      </c>
      <c r="K268" s="331" t="b">
        <v>1</v>
      </c>
      <c r="L268" s="331" t="b">
        <v>1</v>
      </c>
      <c r="M268" s="331" t="b">
        <v>1</v>
      </c>
      <c r="N268" s="331" t="b">
        <v>1</v>
      </c>
      <c r="O268" s="331" t="b">
        <v>1</v>
      </c>
      <c r="P268" s="331" t="b">
        <v>0</v>
      </c>
      <c r="Q268" s="331" t="b">
        <v>1</v>
      </c>
      <c r="R268" s="331" t="b">
        <v>1</v>
      </c>
      <c r="S268" s="331" t="b">
        <v>1</v>
      </c>
      <c r="T268" s="331" t="b">
        <v>0</v>
      </c>
      <c r="U268" s="495" t="b">
        <v>0</v>
      </c>
      <c r="V268" s="495" t="b">
        <v>0</v>
      </c>
      <c r="W268" s="331" t="b">
        <v>0</v>
      </c>
      <c r="X268" s="331" t="b">
        <v>0</v>
      </c>
      <c r="Y268" s="331" t="b">
        <v>0</v>
      </c>
      <c r="Z268" s="331" t="b">
        <v>0</v>
      </c>
      <c r="AA268" s="331" t="b">
        <v>1</v>
      </c>
      <c r="AB268" s="331" t="b">
        <v>1</v>
      </c>
      <c r="AC268" s="488" t="s">
        <v>73</v>
      </c>
      <c r="AD268" s="331" t="s">
        <v>73</v>
      </c>
      <c r="AE268" s="331" t="s">
        <v>73</v>
      </c>
    </row>
    <row r="269">
      <c r="A269" s="338">
        <v>261.0</v>
      </c>
      <c r="B269" s="338">
        <v>700261.0</v>
      </c>
      <c r="C269" s="512" t="s">
        <v>334</v>
      </c>
      <c r="D269" s="312" t="s">
        <v>4642</v>
      </c>
      <c r="E269" s="469">
        <v>4900.0</v>
      </c>
      <c r="F269" s="470">
        <v>4900.0</v>
      </c>
      <c r="G269" s="470">
        <f t="shared" si="4"/>
        <v>0</v>
      </c>
      <c r="H269" s="228" t="s">
        <v>5642</v>
      </c>
      <c r="I269" s="228" t="s">
        <v>7589</v>
      </c>
      <c r="J269" s="432" t="b">
        <v>1</v>
      </c>
      <c r="K269" s="432" t="b">
        <v>1</v>
      </c>
      <c r="L269" s="432" t="b">
        <v>1</v>
      </c>
      <c r="M269" s="432" t="b">
        <v>1</v>
      </c>
      <c r="N269" s="432" t="b">
        <v>0</v>
      </c>
      <c r="O269" s="432" t="b">
        <v>0</v>
      </c>
      <c r="P269" s="432" t="b">
        <v>0</v>
      </c>
      <c r="Q269" s="513" t="b">
        <v>0</v>
      </c>
      <c r="R269" s="432" t="b">
        <v>0</v>
      </c>
      <c r="S269" s="432" t="b">
        <v>0</v>
      </c>
      <c r="T269" s="432" t="b">
        <v>0</v>
      </c>
      <c r="U269" s="492" t="b">
        <v>0</v>
      </c>
      <c r="V269" s="492" t="b">
        <v>0</v>
      </c>
      <c r="W269" s="432" t="b">
        <v>0</v>
      </c>
      <c r="X269" s="432" t="b">
        <v>0</v>
      </c>
      <c r="Y269" s="432" t="b">
        <v>0</v>
      </c>
      <c r="Z269" s="432" t="b">
        <v>0</v>
      </c>
      <c r="AA269" s="432" t="b">
        <v>0</v>
      </c>
      <c r="AB269" s="432" t="b">
        <v>0</v>
      </c>
      <c r="AC269" s="432" t="b">
        <v>0</v>
      </c>
      <c r="AD269" s="432" t="b">
        <v>0</v>
      </c>
      <c r="AE269" s="432" t="b">
        <v>0</v>
      </c>
    </row>
    <row r="270">
      <c r="A270" s="141">
        <v>262.0</v>
      </c>
      <c r="B270" s="141">
        <v>700262.0</v>
      </c>
      <c r="C270" s="208" t="s">
        <v>368</v>
      </c>
      <c r="D270" s="340" t="s">
        <v>73</v>
      </c>
      <c r="E270" s="335">
        <v>32000.0</v>
      </c>
      <c r="F270" s="347">
        <v>32000.0</v>
      </c>
      <c r="G270" s="347">
        <f t="shared" si="4"/>
        <v>0</v>
      </c>
      <c r="H270" s="230" t="s">
        <v>1401</v>
      </c>
      <c r="I270" s="230" t="s">
        <v>7577</v>
      </c>
      <c r="J270" s="488" t="s">
        <v>73</v>
      </c>
      <c r="K270" s="488"/>
      <c r="L270" s="488"/>
      <c r="M270" s="488"/>
      <c r="N270" s="488"/>
      <c r="O270" s="488"/>
      <c r="P270" s="488"/>
      <c r="Q270" s="488"/>
      <c r="R270" s="488"/>
      <c r="S270" s="488"/>
      <c r="T270" s="488"/>
      <c r="U270" s="495" t="s">
        <v>73</v>
      </c>
      <c r="V270" s="495" t="s">
        <v>73</v>
      </c>
      <c r="W270" s="331" t="s">
        <v>73</v>
      </c>
      <c r="X270" s="331" t="s">
        <v>73</v>
      </c>
      <c r="Y270" s="331" t="s">
        <v>73</v>
      </c>
      <c r="Z270" s="331" t="s">
        <v>73</v>
      </c>
      <c r="AA270" s="331" t="s">
        <v>73</v>
      </c>
      <c r="AB270" s="331" t="s">
        <v>73</v>
      </c>
      <c r="AC270" s="331" t="s">
        <v>73</v>
      </c>
      <c r="AD270" s="331" t="s">
        <v>73</v>
      </c>
      <c r="AE270" s="331" t="s">
        <v>73</v>
      </c>
    </row>
    <row r="271">
      <c r="A271" s="338">
        <v>263.0</v>
      </c>
      <c r="B271" s="338">
        <v>700263.0</v>
      </c>
      <c r="C271" s="512" t="s">
        <v>5643</v>
      </c>
      <c r="D271" s="312" t="s">
        <v>4642</v>
      </c>
      <c r="E271" s="469">
        <v>10420.0</v>
      </c>
      <c r="F271" s="470">
        <v>5210.0</v>
      </c>
      <c r="G271" s="470">
        <f t="shared" si="4"/>
        <v>5210</v>
      </c>
      <c r="H271" s="228" t="s">
        <v>5644</v>
      </c>
      <c r="I271" s="228" t="s">
        <v>7586</v>
      </c>
      <c r="J271" s="432" t="b">
        <v>1</v>
      </c>
      <c r="K271" s="432" t="b">
        <v>1</v>
      </c>
      <c r="L271" s="432" t="b">
        <v>1</v>
      </c>
      <c r="M271" s="432" t="b">
        <v>1</v>
      </c>
      <c r="N271" s="432" t="b">
        <v>1</v>
      </c>
      <c r="O271" s="432" t="b">
        <v>0</v>
      </c>
      <c r="P271" s="432" t="b">
        <v>0</v>
      </c>
      <c r="Q271" s="513" t="b">
        <v>0</v>
      </c>
      <c r="R271" s="432" t="b">
        <v>0</v>
      </c>
      <c r="S271" s="432" t="b">
        <v>0</v>
      </c>
      <c r="T271" s="432" t="b">
        <v>0</v>
      </c>
      <c r="U271" s="492" t="b">
        <v>0</v>
      </c>
      <c r="V271" s="492" t="b">
        <v>0</v>
      </c>
      <c r="W271" s="432" t="b">
        <v>0</v>
      </c>
      <c r="X271" s="432" t="b">
        <v>0</v>
      </c>
      <c r="Y271" s="432" t="b">
        <v>0</v>
      </c>
      <c r="Z271" s="432" t="b">
        <v>0</v>
      </c>
      <c r="AA271" s="432" t="b">
        <v>0</v>
      </c>
      <c r="AB271" s="432" t="b">
        <v>0</v>
      </c>
      <c r="AC271" s="432" t="b">
        <v>0</v>
      </c>
      <c r="AD271" s="432" t="b">
        <v>0</v>
      </c>
      <c r="AE271" s="432" t="b">
        <v>0</v>
      </c>
    </row>
    <row r="272">
      <c r="A272" s="141">
        <v>264.0</v>
      </c>
      <c r="B272" s="141">
        <v>700264.0</v>
      </c>
      <c r="C272" s="208" t="s">
        <v>421</v>
      </c>
      <c r="D272" s="340" t="s">
        <v>73</v>
      </c>
      <c r="E272" s="335">
        <v>5000.0</v>
      </c>
      <c r="F272" s="347">
        <v>5000.0</v>
      </c>
      <c r="G272" s="347">
        <f t="shared" si="4"/>
        <v>0</v>
      </c>
      <c r="H272" s="230" t="s">
        <v>422</v>
      </c>
      <c r="I272" s="230" t="s">
        <v>7583</v>
      </c>
      <c r="J272" s="331" t="b">
        <v>1</v>
      </c>
      <c r="K272" s="488" t="s">
        <v>73</v>
      </c>
      <c r="L272" s="488"/>
      <c r="M272" s="488"/>
      <c r="N272" s="488"/>
      <c r="O272" s="488"/>
      <c r="P272" s="488"/>
      <c r="Q272" s="488"/>
      <c r="R272" s="488"/>
      <c r="S272" s="488"/>
      <c r="T272" s="488"/>
      <c r="U272" s="495" t="s">
        <v>73</v>
      </c>
      <c r="V272" s="495" t="s">
        <v>73</v>
      </c>
      <c r="W272" s="331" t="s">
        <v>73</v>
      </c>
      <c r="X272" s="331" t="s">
        <v>73</v>
      </c>
      <c r="Y272" s="331" t="s">
        <v>73</v>
      </c>
      <c r="Z272" s="331" t="s">
        <v>73</v>
      </c>
      <c r="AA272" s="331" t="s">
        <v>73</v>
      </c>
      <c r="AB272" s="331" t="s">
        <v>73</v>
      </c>
      <c r="AC272" s="331" t="s">
        <v>73</v>
      </c>
      <c r="AD272" s="331" t="s">
        <v>73</v>
      </c>
      <c r="AE272" s="331" t="s">
        <v>73</v>
      </c>
    </row>
    <row r="273">
      <c r="A273" s="128">
        <v>265.0</v>
      </c>
      <c r="B273" s="128">
        <v>700265.0</v>
      </c>
      <c r="C273" s="241" t="s">
        <v>2459</v>
      </c>
      <c r="D273" s="472" t="s">
        <v>73</v>
      </c>
      <c r="E273" s="469">
        <v>16000.0</v>
      </c>
      <c r="F273" s="469">
        <v>16000.0</v>
      </c>
      <c r="G273" s="470">
        <f t="shared" si="4"/>
        <v>0</v>
      </c>
      <c r="H273" s="228" t="s">
        <v>571</v>
      </c>
      <c r="I273" s="228" t="s">
        <v>3570</v>
      </c>
      <c r="J273" s="432" t="b">
        <v>1</v>
      </c>
      <c r="K273" s="432" t="b">
        <v>1</v>
      </c>
      <c r="L273" s="432" t="b">
        <v>1</v>
      </c>
      <c r="M273" s="466" t="b">
        <v>1</v>
      </c>
      <c r="N273" s="432" t="b">
        <v>1</v>
      </c>
      <c r="O273" s="432" t="b">
        <v>0</v>
      </c>
      <c r="P273" s="432" t="b">
        <v>1</v>
      </c>
      <c r="Q273" s="513" t="b">
        <v>0</v>
      </c>
      <c r="R273" s="432" t="b">
        <v>1</v>
      </c>
      <c r="S273" s="432" t="b">
        <v>0</v>
      </c>
      <c r="T273" s="432" t="b">
        <v>0</v>
      </c>
      <c r="U273" s="492" t="b">
        <v>0</v>
      </c>
      <c r="V273" s="492" t="b">
        <v>0</v>
      </c>
      <c r="W273" s="432" t="b">
        <v>0</v>
      </c>
      <c r="X273" s="432" t="s">
        <v>73</v>
      </c>
      <c r="Y273" s="432" t="s">
        <v>73</v>
      </c>
      <c r="Z273" s="432" t="s">
        <v>73</v>
      </c>
      <c r="AA273" s="432" t="s">
        <v>73</v>
      </c>
      <c r="AB273" s="432" t="s">
        <v>73</v>
      </c>
      <c r="AC273" s="432" t="s">
        <v>73</v>
      </c>
      <c r="AD273" s="432" t="s">
        <v>73</v>
      </c>
      <c r="AE273" s="432" t="s">
        <v>73</v>
      </c>
    </row>
    <row r="274">
      <c r="A274" s="128">
        <v>266.0</v>
      </c>
      <c r="B274" s="128">
        <v>700266.0</v>
      </c>
      <c r="C274" s="241" t="s">
        <v>1847</v>
      </c>
      <c r="D274" s="472" t="s">
        <v>73</v>
      </c>
      <c r="E274" s="335">
        <v>15000.0</v>
      </c>
      <c r="F274" s="347">
        <v>15000.0</v>
      </c>
      <c r="G274" s="347">
        <f t="shared" si="4"/>
        <v>0</v>
      </c>
      <c r="H274" s="230" t="s">
        <v>311</v>
      </c>
      <c r="I274" s="230" t="s">
        <v>7582</v>
      </c>
      <c r="J274" s="331" t="b">
        <v>1</v>
      </c>
      <c r="K274" s="331" t="b">
        <v>1</v>
      </c>
      <c r="L274" s="331" t="b">
        <v>1</v>
      </c>
      <c r="M274" s="331" t="b">
        <v>1</v>
      </c>
      <c r="N274" s="331" t="b">
        <v>1</v>
      </c>
      <c r="O274" s="526" t="b">
        <v>0</v>
      </c>
      <c r="P274" s="331" t="b">
        <v>0</v>
      </c>
      <c r="Q274" s="514" t="b">
        <v>0</v>
      </c>
      <c r="R274" s="331" t="b">
        <v>0</v>
      </c>
      <c r="S274" s="331" t="b">
        <v>0</v>
      </c>
      <c r="T274" s="488" t="s">
        <v>73</v>
      </c>
      <c r="U274" s="495" t="s">
        <v>73</v>
      </c>
      <c r="V274" s="495" t="s">
        <v>73</v>
      </c>
      <c r="W274" s="331" t="s">
        <v>73</v>
      </c>
      <c r="X274" s="331" t="s">
        <v>73</v>
      </c>
      <c r="Y274" s="331" t="s">
        <v>73</v>
      </c>
      <c r="Z274" s="331" t="s">
        <v>73</v>
      </c>
      <c r="AA274" s="331" t="s">
        <v>73</v>
      </c>
      <c r="AB274" s="331" t="s">
        <v>73</v>
      </c>
      <c r="AC274" s="331" t="s">
        <v>73</v>
      </c>
      <c r="AD274" s="331" t="s">
        <v>73</v>
      </c>
      <c r="AE274" s="331" t="s">
        <v>73</v>
      </c>
    </row>
    <row r="275">
      <c r="A275" s="338">
        <v>267.0</v>
      </c>
      <c r="B275" s="338">
        <v>700267.0</v>
      </c>
      <c r="C275" s="512" t="s">
        <v>5864</v>
      </c>
      <c r="D275" s="312" t="s">
        <v>4642</v>
      </c>
      <c r="E275" s="469">
        <v>20000.0</v>
      </c>
      <c r="F275" s="470">
        <v>10909.0</v>
      </c>
      <c r="G275" s="470">
        <f t="shared" si="4"/>
        <v>9091</v>
      </c>
      <c r="H275" s="228" t="s">
        <v>503</v>
      </c>
      <c r="I275" s="228" t="s">
        <v>7583</v>
      </c>
      <c r="J275" s="432" t="b">
        <v>1</v>
      </c>
      <c r="K275" s="432" t="b">
        <v>1</v>
      </c>
      <c r="L275" s="432" t="b">
        <v>1</v>
      </c>
      <c r="M275" s="432" t="b">
        <v>1</v>
      </c>
      <c r="N275" s="432" t="b">
        <v>1</v>
      </c>
      <c r="O275" s="520" t="b">
        <v>0</v>
      </c>
      <c r="P275" s="432" t="b">
        <v>0</v>
      </c>
      <c r="Q275" s="513" t="b">
        <v>0</v>
      </c>
      <c r="R275" s="432" t="b">
        <v>0</v>
      </c>
      <c r="S275" s="432" t="b">
        <v>0</v>
      </c>
      <c r="T275" s="432" t="b">
        <v>0</v>
      </c>
      <c r="U275" s="492" t="b">
        <v>0</v>
      </c>
      <c r="V275" s="492" t="b">
        <v>0</v>
      </c>
      <c r="W275" s="432" t="b">
        <v>0</v>
      </c>
      <c r="X275" s="432" t="b">
        <v>0</v>
      </c>
      <c r="Y275" s="432" t="b">
        <v>0</v>
      </c>
      <c r="Z275" s="432" t="b">
        <v>0</v>
      </c>
      <c r="AA275" s="432" t="b">
        <v>0</v>
      </c>
      <c r="AB275" s="432" t="b">
        <v>0</v>
      </c>
      <c r="AC275" s="432" t="b">
        <v>0</v>
      </c>
      <c r="AD275" s="432" t="b">
        <v>0</v>
      </c>
      <c r="AE275" s="432" t="b">
        <v>0</v>
      </c>
    </row>
    <row r="276">
      <c r="A276" s="338">
        <v>268.0</v>
      </c>
      <c r="B276" s="338">
        <v>700268.0</v>
      </c>
      <c r="C276" s="512" t="s">
        <v>3042</v>
      </c>
      <c r="D276" s="472" t="s">
        <v>73</v>
      </c>
      <c r="E276" s="335">
        <v>11880.0</v>
      </c>
      <c r="F276" s="335">
        <v>11880.0</v>
      </c>
      <c r="G276" s="347">
        <f t="shared" si="4"/>
        <v>0</v>
      </c>
      <c r="H276" s="230" t="s">
        <v>1698</v>
      </c>
      <c r="I276" s="230" t="s">
        <v>7586</v>
      </c>
      <c r="J276" s="331" t="b">
        <v>1</v>
      </c>
      <c r="K276" s="331" t="b">
        <v>1</v>
      </c>
      <c r="L276" s="331" t="b">
        <v>1</v>
      </c>
      <c r="M276" s="331" t="b">
        <v>1</v>
      </c>
      <c r="N276" s="331" t="b">
        <v>0</v>
      </c>
      <c r="O276" s="331" t="b">
        <v>1</v>
      </c>
      <c r="P276" s="331" t="b">
        <v>0</v>
      </c>
      <c r="Q276" s="331" t="b">
        <v>1</v>
      </c>
      <c r="R276" s="331" t="b">
        <v>0</v>
      </c>
      <c r="S276" s="331" t="b">
        <v>0</v>
      </c>
      <c r="T276" s="331" t="b">
        <v>0</v>
      </c>
      <c r="U276" s="495" t="b">
        <v>0</v>
      </c>
      <c r="V276" s="495" t="b">
        <v>0</v>
      </c>
      <c r="W276" s="331" t="b">
        <v>0</v>
      </c>
      <c r="X276" s="331" t="b">
        <v>0</v>
      </c>
      <c r="Y276" s="331" t="b">
        <v>0</v>
      </c>
      <c r="Z276" s="331" t="b">
        <v>0</v>
      </c>
      <c r="AA276" s="331" t="b">
        <v>0</v>
      </c>
      <c r="AB276" s="331" t="b">
        <v>0</v>
      </c>
      <c r="AC276" s="474" t="s">
        <v>73</v>
      </c>
      <c r="AD276" s="331" t="s">
        <v>73</v>
      </c>
      <c r="AE276" s="331" t="s">
        <v>73</v>
      </c>
    </row>
    <row r="277">
      <c r="A277" s="338">
        <v>269.0</v>
      </c>
      <c r="B277" s="338">
        <v>700269.0</v>
      </c>
      <c r="C277" s="512" t="s">
        <v>1961</v>
      </c>
      <c r="D277" s="472" t="s">
        <v>73</v>
      </c>
      <c r="E277" s="469">
        <v>3500.0</v>
      </c>
      <c r="F277" s="470">
        <v>3500.0</v>
      </c>
      <c r="G277" s="470">
        <f t="shared" si="4"/>
        <v>0</v>
      </c>
      <c r="H277" s="228" t="s">
        <v>1962</v>
      </c>
      <c r="I277" s="228" t="s">
        <v>7590</v>
      </c>
      <c r="J277" s="432" t="b">
        <v>1</v>
      </c>
      <c r="K277" s="432" t="b">
        <v>1</v>
      </c>
      <c r="L277" s="432" t="b">
        <v>1</v>
      </c>
      <c r="M277" s="432" t="b">
        <v>1</v>
      </c>
      <c r="N277" s="432" t="b">
        <v>0</v>
      </c>
      <c r="O277" s="432" t="b">
        <v>1</v>
      </c>
      <c r="P277" s="432" t="b">
        <v>0</v>
      </c>
      <c r="Q277" s="513" t="b">
        <v>0</v>
      </c>
      <c r="R277" s="432" t="b">
        <v>0</v>
      </c>
      <c r="S277" s="432" t="b">
        <v>0</v>
      </c>
      <c r="T277" s="474" t="s">
        <v>73</v>
      </c>
      <c r="U277" s="492" t="s">
        <v>73</v>
      </c>
      <c r="V277" s="492" t="s">
        <v>73</v>
      </c>
      <c r="W277" s="432" t="s">
        <v>73</v>
      </c>
      <c r="X277" s="432" t="s">
        <v>73</v>
      </c>
      <c r="Y277" s="432" t="s">
        <v>73</v>
      </c>
      <c r="Z277" s="432" t="s">
        <v>73</v>
      </c>
      <c r="AA277" s="432" t="s">
        <v>73</v>
      </c>
      <c r="AB277" s="432" t="s">
        <v>73</v>
      </c>
      <c r="AC277" s="432" t="s">
        <v>73</v>
      </c>
      <c r="AD277" s="432" t="s">
        <v>73</v>
      </c>
      <c r="AE277" s="432" t="s">
        <v>73</v>
      </c>
    </row>
  </sheetData>
  <autoFilter ref="$A$8:$AE$277"/>
  <mergeCells count="2">
    <mergeCell ref="A1:AE3"/>
    <mergeCell ref="E4:G4"/>
  </mergeCells>
  <conditionalFormatting sqref="U6">
    <cfRule type="cellIs" dxfId="4" priority="1" operator="equal">
      <formula>"COMPLETED"</formula>
    </cfRule>
  </conditionalFormatting>
  <conditionalFormatting sqref="B1:AE277 A2:A277">
    <cfRule type="containsText" dxfId="2" priority="2" operator="containsText" text="TRUE">
      <formula>NOT(ISERROR(SEARCH(("TRUE"),(B1))))</formula>
    </cfRule>
  </conditionalFormatting>
  <conditionalFormatting sqref="B1:AE277 A2:A277">
    <cfRule type="containsText" dxfId="1" priority="3" operator="containsText" text="FALSE">
      <formula>NOT(ISERROR(SEARCH(("FALSE"),(B1))))</formula>
    </cfRule>
  </conditionalFormatting>
  <conditionalFormatting sqref="A7:AE7">
    <cfRule type="colorScale" priority="4">
      <colorScale>
        <cfvo type="min"/>
        <cfvo type="percentile" val="50"/>
        <cfvo type="max"/>
        <color rgb="FFE67C73"/>
        <color rgb="FFFFFFFF"/>
        <color rgb="FF57BB8A"/>
      </colorScale>
    </cfRule>
  </conditionalFormatting>
  <conditionalFormatting sqref="U4:U277 V9:AE277">
    <cfRule type="cellIs" dxfId="3" priority="5"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ref="C151"/>
    <hyperlink r:id="rId145" ref="C152"/>
    <hyperlink r:id="rId146" ref="C153"/>
    <hyperlink r:id="rId147" ref="C154"/>
    <hyperlink r:id="rId148" ref="C155"/>
    <hyperlink r:id="rId149" ref="C156"/>
    <hyperlink r:id="rId150" ref="C157"/>
    <hyperlink r:id="rId151" ref="C158"/>
    <hyperlink r:id="rId152" ref="C159"/>
    <hyperlink r:id="rId153" ref="C160"/>
    <hyperlink r:id="rId154" ref="C161"/>
    <hyperlink r:id="rId155" ref="C162"/>
    <hyperlink r:id="rId156" ref="C163"/>
    <hyperlink r:id="rId157" ref="C164"/>
    <hyperlink r:id="rId158" ref="C165"/>
    <hyperlink r:id="rId159" ref="C166"/>
    <hyperlink r:id="rId160" ref="C167"/>
    <hyperlink r:id="rId161" ref="C168"/>
    <hyperlink r:id="rId162" ref="C169"/>
    <hyperlink r:id="rId163" ref="C170"/>
    <hyperlink r:id="rId164" ref="C171"/>
    <hyperlink r:id="rId165" ref="C172"/>
    <hyperlink r:id="rId166" ref="C173"/>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4"/>
    <hyperlink r:id="rId188" ref="C195"/>
    <hyperlink r:id="rId189" ref="C196"/>
    <hyperlink r:id="rId190" ref="C197"/>
    <hyperlink r:id="rId191" ref="C198"/>
    <hyperlink r:id="rId192" ref="C199"/>
    <hyperlink r:id="rId193" ref="C200"/>
    <hyperlink r:id="rId194" ref="C201"/>
    <hyperlink r:id="rId195" ref="C202"/>
    <hyperlink r:id="rId196" ref="C203"/>
    <hyperlink r:id="rId197" ref="C204"/>
    <hyperlink r:id="rId198" ref="C205"/>
    <hyperlink r:id="rId199" ref="C206"/>
    <hyperlink r:id="rId200" ref="C207"/>
    <hyperlink r:id="rId201" ref="C208"/>
    <hyperlink r:id="rId202" ref="C209"/>
    <hyperlink r:id="rId203" ref="C210"/>
    <hyperlink r:id="rId204" ref="C211"/>
    <hyperlink r:id="rId205" ref="C212"/>
    <hyperlink r:id="rId206" ref="C213"/>
    <hyperlink r:id="rId207" ref="C214"/>
    <hyperlink r:id="rId208" ref="C215"/>
    <hyperlink r:id="rId209" ref="C216"/>
    <hyperlink r:id="rId210" ref="C217"/>
    <hyperlink r:id="rId211" ref="C218"/>
    <hyperlink r:id="rId212" ref="C219"/>
    <hyperlink r:id="rId213" ref="C220"/>
    <hyperlink r:id="rId214" ref="C221"/>
    <hyperlink r:id="rId215" ref="C222"/>
    <hyperlink r:id="rId216" ref="C223"/>
    <hyperlink r:id="rId217" ref="C224"/>
    <hyperlink r:id="rId218" ref="C225"/>
    <hyperlink r:id="rId219" ref="C226"/>
    <hyperlink r:id="rId220" ref="C227"/>
    <hyperlink r:id="rId221" ref="C228"/>
    <hyperlink r:id="rId222" ref="C229"/>
    <hyperlink r:id="rId223" ref="C230"/>
    <hyperlink r:id="rId224" ref="C231"/>
    <hyperlink r:id="rId225" ref="C232"/>
    <hyperlink r:id="rId226" ref="C233"/>
    <hyperlink r:id="rId227" ref="C234"/>
    <hyperlink r:id="rId228" ref="C235"/>
    <hyperlink r:id="rId229" ref="C236"/>
    <hyperlink r:id="rId230" ref="C237"/>
    <hyperlink r:id="rId231" ref="C238"/>
    <hyperlink r:id="rId232" ref="C239"/>
    <hyperlink r:id="rId233" ref="C240"/>
    <hyperlink r:id="rId234" ref="C241"/>
    <hyperlink r:id="rId235" ref="C242"/>
    <hyperlink r:id="rId236" ref="C243"/>
    <hyperlink r:id="rId237" ref="C244"/>
    <hyperlink r:id="rId238" ref="C245"/>
    <hyperlink r:id="rId239" ref="C246"/>
    <hyperlink r:id="rId240" ref="C247"/>
    <hyperlink r:id="rId241" ref="C248"/>
    <hyperlink r:id="rId242" ref="C249"/>
    <hyperlink r:id="rId243" ref="C250"/>
    <hyperlink r:id="rId244" ref="C251"/>
    <hyperlink r:id="rId245" ref="C252"/>
    <hyperlink r:id="rId246" ref="C253"/>
    <hyperlink r:id="rId247" ref="C254"/>
    <hyperlink r:id="rId248" ref="C255"/>
    <hyperlink r:id="rId249" ref="C256"/>
    <hyperlink r:id="rId250" ref="C257"/>
    <hyperlink r:id="rId251" ref="C258"/>
    <hyperlink r:id="rId252" ref="C259"/>
    <hyperlink r:id="rId253" ref="C260"/>
    <hyperlink r:id="rId254" ref="C261"/>
    <hyperlink r:id="rId255" ref="C262"/>
    <hyperlink r:id="rId256" ref="C263"/>
    <hyperlink r:id="rId257" ref="C264"/>
    <hyperlink r:id="rId258" ref="C265"/>
    <hyperlink r:id="rId259" ref="C266"/>
    <hyperlink r:id="rId260" ref="C267"/>
    <hyperlink r:id="rId261" ref="C268"/>
    <hyperlink r:id="rId262" ref="C269"/>
    <hyperlink r:id="rId263" ref="C270"/>
    <hyperlink r:id="rId264" ref="C271"/>
    <hyperlink r:id="rId265" ref="C272"/>
    <hyperlink r:id="rId266" ref="C273"/>
    <hyperlink r:id="rId267" ref="C274"/>
    <hyperlink r:id="rId268" ref="C275"/>
    <hyperlink r:id="rId269" ref="C276"/>
    <hyperlink r:id="rId270" ref="C277"/>
  </hyperlinks>
  <drawing r:id="rId27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4.88"/>
    <col customWidth="1" min="2" max="2" width="12.5"/>
    <col customWidth="1" min="3" max="3" width="42.13"/>
    <col customWidth="1" min="4" max="4" width="13.13"/>
    <col customWidth="1" min="5" max="6" width="14.5"/>
    <col customWidth="1" min="7" max="7" width="12.0"/>
    <col customWidth="1" min="8" max="8" width="21.25"/>
    <col customWidth="1" min="9" max="9" width="37.38"/>
    <col customWidth="1" hidden="1" min="10" max="10" width="10.75"/>
    <col customWidth="1" min="11" max="11" width="11.13"/>
    <col customWidth="1" min="12" max="12" width="11.88"/>
    <col customWidth="1" min="13" max="13" width="11.25"/>
    <col customWidth="1" min="14" max="14" width="10.75"/>
    <col customWidth="1" min="15" max="15" width="11.0"/>
    <col customWidth="1" min="16" max="16" width="10.75"/>
    <col customWidth="1" hidden="1" min="17" max="17" width="10.38"/>
  </cols>
  <sheetData>
    <row r="1">
      <c r="A1" s="1" t="s">
        <v>7599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row>
    <row r="2">
      <c r="A2" s="4"/>
      <c r="AM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8"/>
    </row>
    <row r="4">
      <c r="A4" s="532"/>
      <c r="B4" s="532"/>
      <c r="C4" s="533" t="s">
        <v>7600</v>
      </c>
      <c r="D4" s="407"/>
      <c r="E4" s="408" t="s">
        <v>82</v>
      </c>
      <c r="F4" s="409"/>
      <c r="G4" s="410"/>
      <c r="H4" s="534"/>
      <c r="I4" s="534"/>
      <c r="J4" s="534"/>
      <c r="K4" s="534"/>
      <c r="L4" s="534"/>
      <c r="M4" s="534"/>
      <c r="N4" s="534"/>
      <c r="O4" s="534"/>
      <c r="P4" s="534"/>
      <c r="Q4" s="534"/>
      <c r="R4" s="534"/>
      <c r="S4" s="534"/>
      <c r="T4" s="534"/>
      <c r="U4" s="534"/>
      <c r="V4" s="534"/>
      <c r="W4" s="534"/>
      <c r="X4" s="534"/>
      <c r="Y4" s="535"/>
      <c r="Z4" s="535"/>
      <c r="AA4" s="535"/>
      <c r="AB4" s="535"/>
      <c r="AC4" s="535"/>
      <c r="AD4" s="535"/>
      <c r="AE4" s="535"/>
      <c r="AF4" s="535"/>
      <c r="AG4" s="535"/>
      <c r="AH4" s="535"/>
      <c r="AI4" s="535"/>
      <c r="AJ4" s="535"/>
      <c r="AK4" s="535"/>
      <c r="AL4" s="535"/>
      <c r="AM4" s="535"/>
    </row>
    <row r="5">
      <c r="A5" s="536" t="s">
        <v>85</v>
      </c>
      <c r="B5" s="536" t="s">
        <v>6788</v>
      </c>
      <c r="C5" s="536" t="s">
        <v>6789</v>
      </c>
      <c r="D5" s="537" t="s">
        <v>88</v>
      </c>
      <c r="E5" s="537" t="s">
        <v>89</v>
      </c>
      <c r="F5" s="537" t="s">
        <v>90</v>
      </c>
      <c r="G5" s="537" t="s">
        <v>91</v>
      </c>
      <c r="H5" s="538" t="s">
        <v>92</v>
      </c>
      <c r="I5" s="536" t="s">
        <v>6790</v>
      </c>
      <c r="J5" s="538" t="s">
        <v>7436</v>
      </c>
      <c r="K5" s="538" t="s">
        <v>7601</v>
      </c>
      <c r="L5" s="538" t="s">
        <v>7436</v>
      </c>
      <c r="M5" s="538" t="s">
        <v>7601</v>
      </c>
      <c r="N5" s="538" t="s">
        <v>7436</v>
      </c>
      <c r="O5" s="538" t="s">
        <v>7601</v>
      </c>
      <c r="P5" s="538" t="s">
        <v>7436</v>
      </c>
      <c r="Q5" s="538" t="s">
        <v>7601</v>
      </c>
      <c r="R5" s="538" t="s">
        <v>7602</v>
      </c>
      <c r="S5" s="538" t="s">
        <v>7436</v>
      </c>
      <c r="T5" s="538" t="s">
        <v>7436</v>
      </c>
      <c r="U5" s="538" t="s">
        <v>7436</v>
      </c>
      <c r="V5" s="538" t="s">
        <v>7436</v>
      </c>
      <c r="W5" s="538" t="s">
        <v>7436</v>
      </c>
      <c r="X5" s="538" t="s">
        <v>7436</v>
      </c>
      <c r="Y5" s="538" t="s">
        <v>7436</v>
      </c>
      <c r="Z5" s="538" t="s">
        <v>7436</v>
      </c>
      <c r="AA5" s="538" t="s">
        <v>7436</v>
      </c>
      <c r="AB5" s="538" t="s">
        <v>7436</v>
      </c>
      <c r="AC5" s="538" t="s">
        <v>7436</v>
      </c>
      <c r="AD5" s="538" t="s">
        <v>7436</v>
      </c>
      <c r="AE5" s="538" t="s">
        <v>7436</v>
      </c>
      <c r="AF5" s="538" t="s">
        <v>7436</v>
      </c>
      <c r="AG5" s="538" t="s">
        <v>7436</v>
      </c>
      <c r="AH5" s="538" t="s">
        <v>7436</v>
      </c>
      <c r="AI5" s="538" t="s">
        <v>7436</v>
      </c>
      <c r="AJ5" s="538" t="s">
        <v>7436</v>
      </c>
      <c r="AK5" s="538" t="s">
        <v>7436</v>
      </c>
      <c r="AL5" s="538" t="s">
        <v>7436</v>
      </c>
      <c r="AM5" s="538" t="s">
        <v>7436</v>
      </c>
    </row>
    <row r="6">
      <c r="A6" s="417"/>
      <c r="B6" s="417"/>
      <c r="C6" s="418"/>
      <c r="D6" s="419"/>
      <c r="E6" s="419">
        <f t="shared" ref="E6:G6" si="1">SUM(E9:E159)</f>
        <v>3298634</v>
      </c>
      <c r="F6" s="419">
        <f t="shared" si="1"/>
        <v>3184678</v>
      </c>
      <c r="G6" s="419">
        <f t="shared" si="1"/>
        <v>113956</v>
      </c>
      <c r="H6" s="418"/>
      <c r="I6" s="418"/>
      <c r="J6" s="421" t="s">
        <v>7603</v>
      </c>
      <c r="K6" s="421" t="s">
        <v>7604</v>
      </c>
      <c r="L6" s="421" t="s">
        <v>7605</v>
      </c>
      <c r="M6" s="421" t="s">
        <v>7605</v>
      </c>
      <c r="N6" s="421" t="s">
        <v>7606</v>
      </c>
      <c r="O6" s="421" t="s">
        <v>7606</v>
      </c>
      <c r="P6" s="421" t="s">
        <v>7607</v>
      </c>
      <c r="Q6" s="421" t="s">
        <v>7608</v>
      </c>
      <c r="R6" s="421" t="s">
        <v>7571</v>
      </c>
      <c r="S6" s="421" t="s">
        <v>7572</v>
      </c>
      <c r="T6" s="421" t="s">
        <v>7539</v>
      </c>
      <c r="U6" s="421" t="s">
        <v>7540</v>
      </c>
      <c r="V6" s="421" t="s">
        <v>7541</v>
      </c>
      <c r="W6" s="421" t="s">
        <v>7542</v>
      </c>
      <c r="X6" s="421" t="s">
        <v>7543</v>
      </c>
      <c r="Y6" s="421" t="s">
        <v>7544</v>
      </c>
      <c r="Z6" s="421" t="s">
        <v>7500</v>
      </c>
      <c r="AA6" s="421" t="s">
        <v>7501</v>
      </c>
      <c r="AB6" s="421" t="s">
        <v>7502</v>
      </c>
      <c r="AC6" s="421" t="s">
        <v>7503</v>
      </c>
      <c r="AD6" s="421" t="s">
        <v>7504</v>
      </c>
      <c r="AE6" s="421" t="s">
        <v>7505</v>
      </c>
      <c r="AF6" s="421" t="s">
        <v>7506</v>
      </c>
      <c r="AG6" s="421" t="s">
        <v>7507</v>
      </c>
      <c r="AH6" s="421" t="s">
        <v>7508</v>
      </c>
      <c r="AI6" s="421" t="s">
        <v>7509</v>
      </c>
      <c r="AJ6" s="421" t="s">
        <v>7510</v>
      </c>
      <c r="AK6" s="421" t="s">
        <v>7511</v>
      </c>
      <c r="AL6" s="421" t="s">
        <v>7437</v>
      </c>
      <c r="AM6" s="421" t="s">
        <v>7438</v>
      </c>
    </row>
    <row r="7">
      <c r="A7" s="423"/>
      <c r="B7" s="423"/>
      <c r="C7" s="424" t="s">
        <v>7329</v>
      </c>
      <c r="D7" s="425"/>
      <c r="E7" s="425"/>
      <c r="F7" s="425"/>
      <c r="G7" s="425"/>
      <c r="H7" s="423"/>
      <c r="I7" s="423"/>
      <c r="J7" s="426">
        <f>J8/$C$8</f>
        <v>0.006622516556</v>
      </c>
      <c r="K7" s="426">
        <f t="shared" ref="K7:AM7" si="2">K8/($C$8 - (COUNTIF(K9:K159, "COMPLETED")+COUNTIF(K9:K159, "")))</f>
        <v>0.9266666667</v>
      </c>
      <c r="L7" s="426">
        <f t="shared" si="2"/>
        <v>0.9324324324</v>
      </c>
      <c r="M7" s="426">
        <f t="shared" si="2"/>
        <v>0.8367346939</v>
      </c>
      <c r="N7" s="426">
        <f t="shared" si="2"/>
        <v>0.8503401361</v>
      </c>
      <c r="O7" s="426">
        <f t="shared" si="2"/>
        <v>0.7862068966</v>
      </c>
      <c r="P7" s="426">
        <f t="shared" si="2"/>
        <v>0.6014492754</v>
      </c>
      <c r="Q7" s="426">
        <f t="shared" si="2"/>
        <v>0.5</v>
      </c>
      <c r="R7" s="426">
        <f t="shared" si="2"/>
        <v>0.6</v>
      </c>
      <c r="S7" s="426">
        <f t="shared" si="2"/>
        <v>0.5</v>
      </c>
      <c r="T7" s="426">
        <f t="shared" si="2"/>
        <v>0.5</v>
      </c>
      <c r="U7" s="426">
        <f t="shared" si="2"/>
        <v>0.4</v>
      </c>
      <c r="V7" s="426">
        <f t="shared" si="2"/>
        <v>0.3473684211</v>
      </c>
      <c r="W7" s="426">
        <f t="shared" si="2"/>
        <v>0.1956521739</v>
      </c>
      <c r="X7" s="426">
        <f t="shared" si="2"/>
        <v>0.2023809524</v>
      </c>
      <c r="Y7" s="426">
        <f t="shared" si="2"/>
        <v>0.1686746988</v>
      </c>
      <c r="Z7" s="426">
        <f t="shared" si="2"/>
        <v>0.1375</v>
      </c>
      <c r="AA7" s="426">
        <f t="shared" si="2"/>
        <v>0.0641025641</v>
      </c>
      <c r="AB7" s="426">
        <f t="shared" si="2"/>
        <v>0.09210526316</v>
      </c>
      <c r="AC7" s="426">
        <f t="shared" si="2"/>
        <v>0.09210526316</v>
      </c>
      <c r="AD7" s="426">
        <f t="shared" si="2"/>
        <v>0.07894736842</v>
      </c>
      <c r="AE7" s="426">
        <f t="shared" si="2"/>
        <v>0.07894736842</v>
      </c>
      <c r="AF7" s="426">
        <f t="shared" si="2"/>
        <v>0.05333333333</v>
      </c>
      <c r="AG7" s="426">
        <f t="shared" si="2"/>
        <v>0.05479452055</v>
      </c>
      <c r="AH7" s="426">
        <f t="shared" si="2"/>
        <v>0.05633802817</v>
      </c>
      <c r="AI7" s="426">
        <f t="shared" si="2"/>
        <v>0.04347826087</v>
      </c>
      <c r="AJ7" s="426">
        <f t="shared" si="2"/>
        <v>0.05882352941</v>
      </c>
      <c r="AK7" s="426">
        <f t="shared" si="2"/>
        <v>0</v>
      </c>
      <c r="AL7" s="426">
        <f t="shared" si="2"/>
        <v>0</v>
      </c>
      <c r="AM7" s="426">
        <f t="shared" si="2"/>
        <v>0</v>
      </c>
    </row>
    <row r="8">
      <c r="A8" s="417"/>
      <c r="B8" s="417"/>
      <c r="C8" s="427">
        <f>Counta(C9:C159)</f>
        <v>151</v>
      </c>
      <c r="D8" s="419"/>
      <c r="E8" s="419"/>
      <c r="F8" s="419"/>
      <c r="G8" s="419"/>
      <c r="H8" s="417"/>
      <c r="I8" s="417"/>
      <c r="J8" s="428">
        <f>COUNTIF(J9:J58, TRUE)</f>
        <v>1</v>
      </c>
      <c r="K8" s="428">
        <f t="shared" ref="K8:AM8" si="3">COUNTIF(K9:K159, TRUE)</f>
        <v>139</v>
      </c>
      <c r="L8" s="428">
        <f t="shared" si="3"/>
        <v>138</v>
      </c>
      <c r="M8" s="428">
        <f t="shared" si="3"/>
        <v>123</v>
      </c>
      <c r="N8" s="428">
        <f t="shared" si="3"/>
        <v>125</v>
      </c>
      <c r="O8" s="428">
        <f t="shared" si="3"/>
        <v>114</v>
      </c>
      <c r="P8" s="428">
        <f t="shared" si="3"/>
        <v>83</v>
      </c>
      <c r="Q8" s="428">
        <f t="shared" si="3"/>
        <v>6</v>
      </c>
      <c r="R8" s="428">
        <f t="shared" si="3"/>
        <v>81</v>
      </c>
      <c r="S8" s="428">
        <f t="shared" si="3"/>
        <v>63</v>
      </c>
      <c r="T8" s="428">
        <f t="shared" si="3"/>
        <v>57</v>
      </c>
      <c r="U8" s="428">
        <f t="shared" si="3"/>
        <v>40</v>
      </c>
      <c r="V8" s="428">
        <f t="shared" si="3"/>
        <v>33</v>
      </c>
      <c r="W8" s="428">
        <f t="shared" si="3"/>
        <v>18</v>
      </c>
      <c r="X8" s="428">
        <f t="shared" si="3"/>
        <v>17</v>
      </c>
      <c r="Y8" s="428">
        <f t="shared" si="3"/>
        <v>14</v>
      </c>
      <c r="Z8" s="428">
        <f t="shared" si="3"/>
        <v>11</v>
      </c>
      <c r="AA8" s="428">
        <f t="shared" si="3"/>
        <v>5</v>
      </c>
      <c r="AB8" s="428">
        <f t="shared" si="3"/>
        <v>7</v>
      </c>
      <c r="AC8" s="428">
        <f t="shared" si="3"/>
        <v>7</v>
      </c>
      <c r="AD8" s="428">
        <f t="shared" si="3"/>
        <v>6</v>
      </c>
      <c r="AE8" s="428">
        <f t="shared" si="3"/>
        <v>6</v>
      </c>
      <c r="AF8" s="428">
        <f t="shared" si="3"/>
        <v>4</v>
      </c>
      <c r="AG8" s="428">
        <f t="shared" si="3"/>
        <v>4</v>
      </c>
      <c r="AH8" s="428">
        <f t="shared" si="3"/>
        <v>4</v>
      </c>
      <c r="AI8" s="428">
        <f t="shared" si="3"/>
        <v>3</v>
      </c>
      <c r="AJ8" s="428">
        <f t="shared" si="3"/>
        <v>4</v>
      </c>
      <c r="AK8" s="428">
        <f t="shared" si="3"/>
        <v>0</v>
      </c>
      <c r="AL8" s="428">
        <f t="shared" si="3"/>
        <v>0</v>
      </c>
      <c r="AM8" s="428">
        <f t="shared" si="3"/>
        <v>0</v>
      </c>
    </row>
    <row r="9" hidden="1">
      <c r="A9" s="338">
        <v>1.0</v>
      </c>
      <c r="B9" s="338">
        <v>600001.0</v>
      </c>
      <c r="C9" s="339" t="s">
        <v>3576</v>
      </c>
      <c r="D9" s="539" t="s">
        <v>73</v>
      </c>
      <c r="E9" s="540">
        <v>12000.0</v>
      </c>
      <c r="F9" s="470">
        <v>12000.0</v>
      </c>
      <c r="G9" s="470">
        <f t="shared" ref="G9:G159" si="4">E9-F9</f>
        <v>0</v>
      </c>
      <c r="H9" s="316" t="s">
        <v>2999</v>
      </c>
      <c r="I9" s="432" t="s">
        <v>7609</v>
      </c>
      <c r="J9" s="516"/>
      <c r="K9" s="432" t="b">
        <v>1</v>
      </c>
      <c r="L9" s="432" t="b">
        <v>1</v>
      </c>
      <c r="M9" s="432" t="b">
        <v>1</v>
      </c>
      <c r="N9" s="432" t="b">
        <v>1</v>
      </c>
      <c r="O9" s="432" t="b">
        <v>1</v>
      </c>
      <c r="P9" s="516" t="b">
        <v>0</v>
      </c>
      <c r="Q9" s="516"/>
      <c r="R9" s="516" t="b">
        <v>0</v>
      </c>
      <c r="S9" s="516" t="b">
        <v>0</v>
      </c>
      <c r="T9" s="516" t="b">
        <v>0</v>
      </c>
      <c r="U9" s="516" t="b">
        <v>0</v>
      </c>
      <c r="V9" s="516" t="b">
        <v>0</v>
      </c>
      <c r="W9" s="432" t="b">
        <v>1</v>
      </c>
      <c r="X9" s="432" t="b">
        <v>0</v>
      </c>
      <c r="Y9" s="432" t="b">
        <v>0</v>
      </c>
      <c r="Z9" s="432" t="b">
        <v>0</v>
      </c>
      <c r="AA9" s="432" t="b">
        <v>0</v>
      </c>
      <c r="AB9" s="516" t="b">
        <v>0</v>
      </c>
      <c r="AC9" s="432" t="b">
        <v>0</v>
      </c>
      <c r="AD9" s="432" t="b">
        <v>0</v>
      </c>
      <c r="AE9" s="432" t="b">
        <v>0</v>
      </c>
      <c r="AF9" s="432" t="b">
        <v>0</v>
      </c>
      <c r="AG9" s="432" t="b">
        <v>0</v>
      </c>
      <c r="AH9" s="432" t="b">
        <v>0</v>
      </c>
      <c r="AI9" s="432" t="b">
        <v>0</v>
      </c>
      <c r="AJ9" s="432" t="b">
        <v>1</v>
      </c>
      <c r="AK9" s="432" t="b">
        <v>0</v>
      </c>
      <c r="AL9" s="432" t="b">
        <v>0</v>
      </c>
      <c r="AM9" s="432" t="b">
        <v>0</v>
      </c>
    </row>
    <row r="10">
      <c r="A10" s="338">
        <v>2.0</v>
      </c>
      <c r="B10" s="338">
        <v>600002.0</v>
      </c>
      <c r="C10" s="339" t="s">
        <v>5543</v>
      </c>
      <c r="D10" s="312" t="s">
        <v>4642</v>
      </c>
      <c r="E10" s="541">
        <v>27000.0</v>
      </c>
      <c r="F10" s="347">
        <v>27000.0</v>
      </c>
      <c r="G10" s="347">
        <f t="shared" si="4"/>
        <v>0</v>
      </c>
      <c r="H10" s="314" t="s">
        <v>5544</v>
      </c>
      <c r="I10" s="331" t="s">
        <v>7610</v>
      </c>
      <c r="J10" s="331"/>
      <c r="K10" s="331" t="b">
        <v>1</v>
      </c>
      <c r="L10" s="331" t="b">
        <v>1</v>
      </c>
      <c r="M10" s="331" t="b">
        <v>1</v>
      </c>
      <c r="N10" s="331" t="b">
        <v>1</v>
      </c>
      <c r="O10" s="331" t="b">
        <v>1</v>
      </c>
      <c r="P10" s="331" t="b">
        <v>1</v>
      </c>
      <c r="Q10" s="331" t="b">
        <v>1</v>
      </c>
      <c r="R10" s="331" t="b">
        <v>1</v>
      </c>
      <c r="S10" s="331" t="b">
        <v>1</v>
      </c>
      <c r="T10" s="418" t="b">
        <v>0</v>
      </c>
      <c r="U10" s="418" t="b">
        <v>0</v>
      </c>
      <c r="V10" s="418" t="b">
        <v>0</v>
      </c>
      <c r="W10" s="331" t="b">
        <v>0</v>
      </c>
      <c r="X10" s="331" t="b">
        <v>0</v>
      </c>
      <c r="Y10" s="331" t="b">
        <v>0</v>
      </c>
      <c r="Z10" s="331" t="b">
        <v>0</v>
      </c>
      <c r="AA10" s="331" t="b">
        <v>0</v>
      </c>
      <c r="AB10" s="418" t="b">
        <v>0</v>
      </c>
      <c r="AC10" s="331" t="b">
        <v>0</v>
      </c>
      <c r="AD10" s="331" t="b">
        <v>0</v>
      </c>
      <c r="AE10" s="331" t="b">
        <v>0</v>
      </c>
      <c r="AF10" s="331" t="b">
        <v>0</v>
      </c>
      <c r="AG10" s="331" t="b">
        <v>0</v>
      </c>
      <c r="AH10" s="331" t="b">
        <v>0</v>
      </c>
      <c r="AI10" s="331" t="b">
        <v>0</v>
      </c>
      <c r="AJ10" s="331" t="b">
        <v>0</v>
      </c>
      <c r="AK10" s="331" t="b">
        <v>0</v>
      </c>
      <c r="AL10" s="331" t="b">
        <v>0</v>
      </c>
      <c r="AM10" s="331" t="b">
        <v>0</v>
      </c>
    </row>
    <row r="11">
      <c r="A11" s="338">
        <v>3.0</v>
      </c>
      <c r="B11" s="338">
        <v>600003.0</v>
      </c>
      <c r="C11" s="339" t="s">
        <v>5342</v>
      </c>
      <c r="D11" s="312" t="s">
        <v>4642</v>
      </c>
      <c r="E11" s="540">
        <v>250.0</v>
      </c>
      <c r="F11" s="470">
        <v>0.0</v>
      </c>
      <c r="G11" s="470">
        <f t="shared" si="4"/>
        <v>250</v>
      </c>
      <c r="H11" s="316" t="s">
        <v>5343</v>
      </c>
      <c r="I11" s="432" t="s">
        <v>7611</v>
      </c>
      <c r="J11" s="516"/>
      <c r="K11" s="432" t="b">
        <v>0</v>
      </c>
      <c r="L11" s="516" t="b">
        <v>0</v>
      </c>
      <c r="M11" s="516" t="b">
        <v>0</v>
      </c>
      <c r="N11" s="516" t="b">
        <v>0</v>
      </c>
      <c r="O11" s="432" t="b">
        <v>0</v>
      </c>
      <c r="P11" s="516" t="b">
        <v>0</v>
      </c>
      <c r="Q11" s="516"/>
      <c r="R11" s="516" t="b">
        <v>0</v>
      </c>
      <c r="S11" s="516" t="b">
        <v>0</v>
      </c>
      <c r="T11" s="516" t="b">
        <v>0</v>
      </c>
      <c r="U11" s="516" t="b">
        <v>0</v>
      </c>
      <c r="V11" s="516" t="b">
        <v>0</v>
      </c>
      <c r="W11" s="432" t="b">
        <v>0</v>
      </c>
      <c r="X11" s="432" t="b">
        <v>0</v>
      </c>
      <c r="Y11" s="432" t="b">
        <v>0</v>
      </c>
      <c r="Z11" s="432" t="b">
        <v>0</v>
      </c>
      <c r="AA11" s="432" t="b">
        <v>0</v>
      </c>
      <c r="AB11" s="516" t="b">
        <v>0</v>
      </c>
      <c r="AC11" s="432" t="b">
        <v>0</v>
      </c>
      <c r="AD11" s="432" t="b">
        <v>0</v>
      </c>
      <c r="AE11" s="432" t="b">
        <v>0</v>
      </c>
      <c r="AF11" s="432" t="b">
        <v>0</v>
      </c>
      <c r="AG11" s="432" t="b">
        <v>0</v>
      </c>
      <c r="AH11" s="432" t="b">
        <v>0</v>
      </c>
      <c r="AI11" s="432" t="b">
        <v>0</v>
      </c>
      <c r="AJ11" s="432" t="b">
        <v>0</v>
      </c>
      <c r="AK11" s="432" t="b">
        <v>0</v>
      </c>
      <c r="AL11" s="432" t="b">
        <v>0</v>
      </c>
      <c r="AM11" s="432" t="b">
        <v>0</v>
      </c>
    </row>
    <row r="12" hidden="1">
      <c r="A12" s="141">
        <v>4.0</v>
      </c>
      <c r="B12" s="141">
        <v>600004.0</v>
      </c>
      <c r="C12" s="205" t="s">
        <v>1144</v>
      </c>
      <c r="D12" s="168" t="s">
        <v>73</v>
      </c>
      <c r="E12" s="541">
        <v>30000.0</v>
      </c>
      <c r="F12" s="347">
        <v>30000.0</v>
      </c>
      <c r="G12" s="347">
        <f t="shared" si="4"/>
        <v>0</v>
      </c>
      <c r="H12" s="314" t="s">
        <v>1145</v>
      </c>
      <c r="I12" s="331" t="s">
        <v>7612</v>
      </c>
      <c r="J12" s="418"/>
      <c r="K12" s="331" t="b">
        <v>1</v>
      </c>
      <c r="L12" s="331" t="b">
        <v>1</v>
      </c>
      <c r="M12" s="331" t="b">
        <v>1</v>
      </c>
      <c r="N12" s="331" t="b">
        <v>1</v>
      </c>
      <c r="O12" s="331" t="b">
        <v>1</v>
      </c>
      <c r="P12" s="331" t="b">
        <v>1</v>
      </c>
      <c r="Q12" s="418"/>
      <c r="R12" s="331" t="b">
        <v>1</v>
      </c>
      <c r="S12" s="331" t="b">
        <v>1</v>
      </c>
      <c r="T12" s="331" t="b">
        <v>1</v>
      </c>
      <c r="U12" s="418" t="b">
        <v>0</v>
      </c>
      <c r="V12" s="418" t="b">
        <v>0</v>
      </c>
      <c r="W12" s="521" t="s">
        <v>73</v>
      </c>
      <c r="X12" s="521"/>
      <c r="Y12" s="521"/>
      <c r="Z12" s="521"/>
      <c r="AA12" s="521"/>
      <c r="AB12" s="521"/>
      <c r="AC12" s="331" t="s">
        <v>73</v>
      </c>
      <c r="AD12" s="331" t="s">
        <v>73</v>
      </c>
      <c r="AE12" s="331" t="s">
        <v>73</v>
      </c>
      <c r="AF12" s="331" t="s">
        <v>73</v>
      </c>
      <c r="AG12" s="331" t="s">
        <v>73</v>
      </c>
      <c r="AH12" s="331" t="s">
        <v>73</v>
      </c>
      <c r="AI12" s="331" t="s">
        <v>73</v>
      </c>
      <c r="AJ12" s="331" t="s">
        <v>73</v>
      </c>
      <c r="AK12" s="331" t="s">
        <v>73</v>
      </c>
      <c r="AL12" s="331" t="s">
        <v>73</v>
      </c>
      <c r="AM12" s="331" t="s">
        <v>73</v>
      </c>
    </row>
    <row r="13" hidden="1">
      <c r="A13" s="141">
        <v>5.0</v>
      </c>
      <c r="B13" s="141">
        <v>600005.0</v>
      </c>
      <c r="C13" s="205" t="s">
        <v>204</v>
      </c>
      <c r="D13" s="168" t="s">
        <v>73</v>
      </c>
      <c r="E13" s="540">
        <v>500.0</v>
      </c>
      <c r="F13" s="470">
        <v>500.0</v>
      </c>
      <c r="G13" s="470">
        <f t="shared" si="4"/>
        <v>0</v>
      </c>
      <c r="H13" s="316" t="s">
        <v>7613</v>
      </c>
      <c r="I13" s="432" t="s">
        <v>7614</v>
      </c>
      <c r="J13" s="516"/>
      <c r="K13" s="432" t="b">
        <v>0</v>
      </c>
      <c r="L13" s="521" t="s">
        <v>73</v>
      </c>
      <c r="M13" s="521"/>
      <c r="N13" s="521"/>
      <c r="O13" s="521"/>
      <c r="P13" s="521"/>
      <c r="Q13" s="521"/>
      <c r="R13" s="521"/>
      <c r="S13" s="521"/>
      <c r="T13" s="521"/>
      <c r="U13" s="521"/>
      <c r="V13" s="521"/>
      <c r="W13" s="521"/>
      <c r="X13" s="521"/>
      <c r="Y13" s="521"/>
      <c r="Z13" s="521"/>
      <c r="AA13" s="521"/>
      <c r="AB13" s="521"/>
      <c r="AC13" s="432" t="s">
        <v>73</v>
      </c>
      <c r="AD13" s="432" t="s">
        <v>73</v>
      </c>
      <c r="AE13" s="432" t="s">
        <v>73</v>
      </c>
      <c r="AF13" s="432" t="s">
        <v>73</v>
      </c>
      <c r="AG13" s="432" t="s">
        <v>73</v>
      </c>
      <c r="AH13" s="432" t="s">
        <v>73</v>
      </c>
      <c r="AI13" s="432" t="s">
        <v>73</v>
      </c>
      <c r="AJ13" s="432" t="s">
        <v>73</v>
      </c>
      <c r="AK13" s="432" t="s">
        <v>73</v>
      </c>
      <c r="AL13" s="432" t="s">
        <v>73</v>
      </c>
      <c r="AM13" s="432" t="s">
        <v>73</v>
      </c>
    </row>
    <row r="14" hidden="1">
      <c r="A14" s="141">
        <v>6.0</v>
      </c>
      <c r="B14" s="141">
        <v>600006.0</v>
      </c>
      <c r="C14" s="205" t="s">
        <v>280</v>
      </c>
      <c r="D14" s="168" t="s">
        <v>73</v>
      </c>
      <c r="E14" s="541">
        <v>7500.0</v>
      </c>
      <c r="F14" s="347">
        <v>7500.0</v>
      </c>
      <c r="G14" s="347">
        <f t="shared" si="4"/>
        <v>0</v>
      </c>
      <c r="H14" s="314" t="s">
        <v>281</v>
      </c>
      <c r="I14" s="331" t="s">
        <v>7615</v>
      </c>
      <c r="J14" s="331"/>
      <c r="K14" s="331" t="b">
        <v>1</v>
      </c>
      <c r="L14" s="331" t="b">
        <v>1</v>
      </c>
      <c r="M14" s="331" t="b">
        <v>1</v>
      </c>
      <c r="N14" s="331" t="b">
        <v>1</v>
      </c>
      <c r="O14" s="331" t="b">
        <v>1</v>
      </c>
      <c r="P14" s="521" t="s">
        <v>73</v>
      </c>
      <c r="Q14" s="418"/>
      <c r="R14" s="521"/>
      <c r="S14" s="521"/>
      <c r="T14" s="521"/>
      <c r="U14" s="521"/>
      <c r="V14" s="521"/>
      <c r="W14" s="521"/>
      <c r="X14" s="521"/>
      <c r="Y14" s="521"/>
      <c r="Z14" s="521"/>
      <c r="AA14" s="521"/>
      <c r="AB14" s="521"/>
      <c r="AC14" s="331" t="s">
        <v>73</v>
      </c>
      <c r="AD14" s="331" t="s">
        <v>73</v>
      </c>
      <c r="AE14" s="331" t="s">
        <v>73</v>
      </c>
      <c r="AF14" s="331" t="s">
        <v>73</v>
      </c>
      <c r="AG14" s="331" t="s">
        <v>73</v>
      </c>
      <c r="AH14" s="331" t="s">
        <v>73</v>
      </c>
      <c r="AI14" s="331" t="s">
        <v>73</v>
      </c>
      <c r="AJ14" s="331" t="s">
        <v>73</v>
      </c>
      <c r="AK14" s="331" t="s">
        <v>73</v>
      </c>
      <c r="AL14" s="331" t="s">
        <v>73</v>
      </c>
      <c r="AM14" s="331" t="s">
        <v>73</v>
      </c>
    </row>
    <row r="15" hidden="1">
      <c r="A15" s="338">
        <v>7.0</v>
      </c>
      <c r="B15" s="338">
        <v>600007.0</v>
      </c>
      <c r="C15" s="339" t="s">
        <v>1392</v>
      </c>
      <c r="D15" s="168" t="s">
        <v>73</v>
      </c>
      <c r="E15" s="540">
        <v>10500.0</v>
      </c>
      <c r="F15" s="470">
        <v>10500.0</v>
      </c>
      <c r="G15" s="470">
        <f t="shared" si="4"/>
        <v>0</v>
      </c>
      <c r="H15" s="316" t="s">
        <v>478</v>
      </c>
      <c r="I15" s="432" t="s">
        <v>3609</v>
      </c>
      <c r="J15" s="516"/>
      <c r="K15" s="432" t="b">
        <v>1</v>
      </c>
      <c r="L15" s="432" t="b">
        <v>1</v>
      </c>
      <c r="M15" s="432" t="b">
        <v>1</v>
      </c>
      <c r="N15" s="432" t="b">
        <v>1</v>
      </c>
      <c r="O15" s="432" t="b">
        <v>1</v>
      </c>
      <c r="P15" s="432" t="b">
        <v>1</v>
      </c>
      <c r="Q15" s="516"/>
      <c r="R15" s="432" t="b">
        <v>1</v>
      </c>
      <c r="S15" s="432" t="b">
        <v>1</v>
      </c>
      <c r="T15" s="516" t="b">
        <v>0</v>
      </c>
      <c r="U15" s="432" t="b">
        <v>1</v>
      </c>
      <c r="V15" s="432" t="b">
        <v>0</v>
      </c>
      <c r="W15" s="432" t="b">
        <v>0</v>
      </c>
      <c r="X15" s="432" t="b">
        <v>0</v>
      </c>
      <c r="Y15" s="521" t="s">
        <v>73</v>
      </c>
      <c r="Z15" s="521"/>
      <c r="AA15" s="521"/>
      <c r="AB15" s="521"/>
      <c r="AC15" s="432" t="s">
        <v>73</v>
      </c>
      <c r="AD15" s="432" t="s">
        <v>73</v>
      </c>
      <c r="AE15" s="432" t="s">
        <v>73</v>
      </c>
      <c r="AF15" s="432" t="s">
        <v>73</v>
      </c>
      <c r="AG15" s="432" t="s">
        <v>73</v>
      </c>
      <c r="AH15" s="432" t="s">
        <v>73</v>
      </c>
      <c r="AI15" s="432" t="s">
        <v>73</v>
      </c>
      <c r="AJ15" s="432" t="s">
        <v>73</v>
      </c>
      <c r="AK15" s="432" t="s">
        <v>73</v>
      </c>
      <c r="AL15" s="432" t="s">
        <v>73</v>
      </c>
      <c r="AM15" s="432" t="s">
        <v>73</v>
      </c>
    </row>
    <row r="16" hidden="1">
      <c r="A16" s="338">
        <v>8.0</v>
      </c>
      <c r="B16" s="338">
        <v>600008.0</v>
      </c>
      <c r="C16" s="339" t="s">
        <v>3189</v>
      </c>
      <c r="D16" s="130" t="s">
        <v>73</v>
      </c>
      <c r="E16" s="541">
        <v>13804.0</v>
      </c>
      <c r="F16" s="347">
        <v>13804.0</v>
      </c>
      <c r="G16" s="347">
        <f t="shared" si="4"/>
        <v>0</v>
      </c>
      <c r="H16" s="314" t="s">
        <v>381</v>
      </c>
      <c r="I16" s="331" t="s">
        <v>7611</v>
      </c>
      <c r="J16" s="418"/>
      <c r="K16" s="331" t="b">
        <v>1</v>
      </c>
      <c r="L16" s="418" t="b">
        <v>0</v>
      </c>
      <c r="M16" s="331" t="b">
        <v>1</v>
      </c>
      <c r="N16" s="331" t="b">
        <v>1</v>
      </c>
      <c r="O16" s="331" t="b">
        <v>1</v>
      </c>
      <c r="P16" s="418" t="b">
        <v>0</v>
      </c>
      <c r="Q16" s="418"/>
      <c r="R16" s="418" t="b">
        <v>0</v>
      </c>
      <c r="S16" s="418" t="b">
        <v>0</v>
      </c>
      <c r="T16" s="418" t="b">
        <v>0</v>
      </c>
      <c r="U16" s="418" t="b">
        <v>0</v>
      </c>
      <c r="V16" s="418" t="b">
        <v>0</v>
      </c>
      <c r="W16" s="331" t="b">
        <v>0</v>
      </c>
      <c r="X16" s="331" t="b">
        <v>0</v>
      </c>
      <c r="Y16" s="331" t="b">
        <v>0</v>
      </c>
      <c r="Z16" s="331" t="b">
        <v>0</v>
      </c>
      <c r="AA16" s="331" t="b">
        <v>0</v>
      </c>
      <c r="AB16" s="418" t="b">
        <v>0</v>
      </c>
      <c r="AC16" s="331" t="b">
        <v>0</v>
      </c>
      <c r="AD16" s="331" t="b">
        <v>0</v>
      </c>
      <c r="AE16" s="331" t="b">
        <v>0</v>
      </c>
      <c r="AF16" s="331" t="b">
        <v>0</v>
      </c>
      <c r="AG16" s="331" t="b">
        <v>0</v>
      </c>
      <c r="AH16" s="331" t="b">
        <v>0</v>
      </c>
      <c r="AI16" s="331" t="b">
        <v>0</v>
      </c>
      <c r="AJ16" s="331" t="b">
        <v>0</v>
      </c>
      <c r="AK16" s="331" t="b">
        <v>0</v>
      </c>
      <c r="AL16" s="501" t="s">
        <v>73</v>
      </c>
      <c r="AM16" s="331" t="s">
        <v>73</v>
      </c>
    </row>
    <row r="17" hidden="1">
      <c r="A17" s="338">
        <v>9.0</v>
      </c>
      <c r="B17" s="338">
        <v>600009.0</v>
      </c>
      <c r="C17" s="339" t="s">
        <v>3230</v>
      </c>
      <c r="D17" s="464" t="s">
        <v>73</v>
      </c>
      <c r="E17" s="540">
        <v>7800.0</v>
      </c>
      <c r="F17" s="470">
        <v>7800.0</v>
      </c>
      <c r="G17" s="470">
        <f t="shared" si="4"/>
        <v>0</v>
      </c>
      <c r="H17" s="316" t="s">
        <v>3231</v>
      </c>
      <c r="I17" s="432" t="s">
        <v>7616</v>
      </c>
      <c r="J17" s="516"/>
      <c r="K17" s="432" t="b">
        <v>0</v>
      </c>
      <c r="L17" s="432" t="b">
        <v>1</v>
      </c>
      <c r="M17" s="516" t="b">
        <v>0</v>
      </c>
      <c r="N17" s="516" t="b">
        <v>0</v>
      </c>
      <c r="O17" s="516" t="b">
        <v>0</v>
      </c>
      <c r="P17" s="516" t="b">
        <v>0</v>
      </c>
      <c r="Q17" s="516"/>
      <c r="R17" s="516" t="b">
        <v>0</v>
      </c>
      <c r="S17" s="516" t="b">
        <v>0</v>
      </c>
      <c r="T17" s="516" t="b">
        <v>0</v>
      </c>
      <c r="U17" s="516" t="b">
        <v>0</v>
      </c>
      <c r="V17" s="516" t="b">
        <v>0</v>
      </c>
      <c r="W17" s="432" t="b">
        <v>0</v>
      </c>
      <c r="X17" s="432" t="b">
        <v>0</v>
      </c>
      <c r="Y17" s="432" t="b">
        <v>0</v>
      </c>
      <c r="Z17" s="432" t="b">
        <v>0</v>
      </c>
      <c r="AA17" s="432" t="b">
        <v>1</v>
      </c>
      <c r="AB17" s="516" t="b">
        <v>0</v>
      </c>
      <c r="AC17" s="432" t="b">
        <v>0</v>
      </c>
      <c r="AD17" s="432" t="b">
        <v>0</v>
      </c>
      <c r="AE17" s="432" t="b">
        <v>0</v>
      </c>
      <c r="AF17" s="432" t="b">
        <v>0</v>
      </c>
      <c r="AG17" s="432" t="b">
        <v>0</v>
      </c>
      <c r="AH17" s="432" t="b">
        <v>0</v>
      </c>
      <c r="AI17" s="432" t="b">
        <v>0</v>
      </c>
      <c r="AJ17" s="432" t="b">
        <v>0</v>
      </c>
      <c r="AK17" s="432" t="b">
        <v>0</v>
      </c>
      <c r="AL17" s="432" t="b">
        <v>0</v>
      </c>
      <c r="AM17" s="432" t="s">
        <v>73</v>
      </c>
    </row>
    <row r="18">
      <c r="A18" s="338">
        <v>10.0</v>
      </c>
      <c r="B18" s="338">
        <v>600010.0</v>
      </c>
      <c r="C18" s="339" t="s">
        <v>5344</v>
      </c>
      <c r="D18" s="312" t="s">
        <v>4642</v>
      </c>
      <c r="E18" s="541">
        <v>10000.0</v>
      </c>
      <c r="F18" s="347">
        <v>0.0</v>
      </c>
      <c r="G18" s="347">
        <f t="shared" si="4"/>
        <v>10000</v>
      </c>
      <c r="H18" s="314" t="s">
        <v>5345</v>
      </c>
      <c r="I18" s="331" t="s">
        <v>7615</v>
      </c>
      <c r="J18" s="418"/>
      <c r="K18" s="331" t="b">
        <v>0</v>
      </c>
      <c r="L18" s="418" t="b">
        <v>0</v>
      </c>
      <c r="M18" s="418" t="b">
        <v>0</v>
      </c>
      <c r="N18" s="418" t="b">
        <v>0</v>
      </c>
      <c r="O18" s="418" t="b">
        <v>0</v>
      </c>
      <c r="P18" s="418" t="b">
        <v>0</v>
      </c>
      <c r="Q18" s="418"/>
      <c r="R18" s="418" t="b">
        <v>0</v>
      </c>
      <c r="S18" s="418" t="b">
        <v>0</v>
      </c>
      <c r="T18" s="418" t="b">
        <v>0</v>
      </c>
      <c r="U18" s="418" t="b">
        <v>0</v>
      </c>
      <c r="V18" s="418" t="b">
        <v>0</v>
      </c>
      <c r="W18" s="331" t="b">
        <v>0</v>
      </c>
      <c r="X18" s="331" t="b">
        <v>0</v>
      </c>
      <c r="Y18" s="331" t="b">
        <v>0</v>
      </c>
      <c r="Z18" s="331" t="b">
        <v>0</v>
      </c>
      <c r="AA18" s="331" t="b">
        <v>0</v>
      </c>
      <c r="AB18" s="418" t="b">
        <v>0</v>
      </c>
      <c r="AC18" s="331" t="b">
        <v>0</v>
      </c>
      <c r="AD18" s="331" t="b">
        <v>0</v>
      </c>
      <c r="AE18" s="331" t="b">
        <v>0</v>
      </c>
      <c r="AF18" s="331" t="b">
        <v>0</v>
      </c>
      <c r="AG18" s="331" t="b">
        <v>0</v>
      </c>
      <c r="AH18" s="331" t="b">
        <v>0</v>
      </c>
      <c r="AI18" s="331" t="b">
        <v>0</v>
      </c>
      <c r="AJ18" s="331" t="b">
        <v>0</v>
      </c>
      <c r="AK18" s="331" t="b">
        <v>0</v>
      </c>
      <c r="AL18" s="331" t="b">
        <v>0</v>
      </c>
      <c r="AM18" s="331" t="b">
        <v>0</v>
      </c>
    </row>
    <row r="19" hidden="1">
      <c r="A19" s="141">
        <v>11.0</v>
      </c>
      <c r="B19" s="141">
        <v>600011.0</v>
      </c>
      <c r="C19" s="205" t="s">
        <v>270</v>
      </c>
      <c r="D19" s="464" t="s">
        <v>73</v>
      </c>
      <c r="E19" s="540">
        <v>10000.0</v>
      </c>
      <c r="F19" s="470">
        <v>10000.0</v>
      </c>
      <c r="G19" s="470">
        <f t="shared" si="4"/>
        <v>0</v>
      </c>
      <c r="H19" s="316" t="s">
        <v>271</v>
      </c>
      <c r="I19" s="432" t="s">
        <v>7612</v>
      </c>
      <c r="J19" s="432" t="b">
        <v>1</v>
      </c>
      <c r="K19" s="432" t="b">
        <v>1</v>
      </c>
      <c r="L19" s="432" t="b">
        <v>1</v>
      </c>
      <c r="M19" s="432" t="b">
        <v>1</v>
      </c>
      <c r="N19" s="432" t="b">
        <v>1</v>
      </c>
      <c r="O19" s="432" t="b">
        <v>1</v>
      </c>
      <c r="P19" s="542" t="s">
        <v>73</v>
      </c>
      <c r="Q19" s="516"/>
      <c r="R19" s="521"/>
      <c r="S19" s="521"/>
      <c r="T19" s="521"/>
      <c r="U19" s="521"/>
      <c r="V19" s="521"/>
      <c r="W19" s="521"/>
      <c r="X19" s="521"/>
      <c r="Y19" s="521"/>
      <c r="Z19" s="521"/>
      <c r="AA19" s="521"/>
      <c r="AB19" s="521"/>
      <c r="AC19" s="432" t="s">
        <v>73</v>
      </c>
      <c r="AD19" s="432" t="s">
        <v>73</v>
      </c>
      <c r="AE19" s="432" t="s">
        <v>73</v>
      </c>
      <c r="AF19" s="432" t="s">
        <v>73</v>
      </c>
      <c r="AG19" s="432" t="s">
        <v>73</v>
      </c>
      <c r="AH19" s="432" t="s">
        <v>73</v>
      </c>
      <c r="AI19" s="432" t="s">
        <v>73</v>
      </c>
      <c r="AJ19" s="432" t="s">
        <v>73</v>
      </c>
      <c r="AK19" s="432" t="s">
        <v>73</v>
      </c>
      <c r="AL19" s="432" t="s">
        <v>73</v>
      </c>
      <c r="AM19" s="432" t="s">
        <v>73</v>
      </c>
    </row>
    <row r="20" hidden="1">
      <c r="A20" s="141">
        <v>12.0</v>
      </c>
      <c r="B20" s="141">
        <v>600012.0</v>
      </c>
      <c r="C20" s="205" t="s">
        <v>297</v>
      </c>
      <c r="D20" s="464" t="s">
        <v>73</v>
      </c>
      <c r="E20" s="541">
        <v>6000.0</v>
      </c>
      <c r="F20" s="347">
        <v>6000.0</v>
      </c>
      <c r="G20" s="347">
        <f t="shared" si="4"/>
        <v>0</v>
      </c>
      <c r="H20" s="314" t="s">
        <v>292</v>
      </c>
      <c r="I20" s="331" t="s">
        <v>7617</v>
      </c>
      <c r="J20" s="418"/>
      <c r="K20" s="331" t="b">
        <v>1</v>
      </c>
      <c r="L20" s="331" t="b">
        <v>1</v>
      </c>
      <c r="M20" s="331" t="b">
        <v>1</v>
      </c>
      <c r="N20" s="331" t="b">
        <v>1</v>
      </c>
      <c r="O20" s="418" t="b">
        <v>0</v>
      </c>
      <c r="P20" s="542" t="s">
        <v>73</v>
      </c>
      <c r="Q20" s="418"/>
      <c r="R20" s="521"/>
      <c r="S20" s="521"/>
      <c r="T20" s="521"/>
      <c r="U20" s="521"/>
      <c r="V20" s="521"/>
      <c r="W20" s="521"/>
      <c r="X20" s="521"/>
      <c r="Y20" s="521"/>
      <c r="Z20" s="521"/>
      <c r="AA20" s="521"/>
      <c r="AB20" s="521"/>
      <c r="AC20" s="331" t="s">
        <v>73</v>
      </c>
      <c r="AD20" s="331" t="s">
        <v>73</v>
      </c>
      <c r="AE20" s="331" t="s">
        <v>73</v>
      </c>
      <c r="AF20" s="331" t="s">
        <v>73</v>
      </c>
      <c r="AG20" s="331" t="s">
        <v>73</v>
      </c>
      <c r="AH20" s="331" t="s">
        <v>73</v>
      </c>
      <c r="AI20" s="331" t="s">
        <v>73</v>
      </c>
      <c r="AJ20" s="331" t="s">
        <v>73</v>
      </c>
      <c r="AK20" s="331" t="s">
        <v>73</v>
      </c>
      <c r="AL20" s="331" t="s">
        <v>73</v>
      </c>
      <c r="AM20" s="331" t="s">
        <v>73</v>
      </c>
    </row>
    <row r="21" hidden="1">
      <c r="A21" s="128">
        <v>13.0</v>
      </c>
      <c r="B21" s="128">
        <v>600013.0</v>
      </c>
      <c r="C21" s="242" t="s">
        <v>1342</v>
      </c>
      <c r="D21" s="168" t="s">
        <v>73</v>
      </c>
      <c r="E21" s="540">
        <v>23000.0</v>
      </c>
      <c r="F21" s="470">
        <v>23000.0</v>
      </c>
      <c r="G21" s="470">
        <f t="shared" si="4"/>
        <v>0</v>
      </c>
      <c r="H21" s="316" t="s">
        <v>1343</v>
      </c>
      <c r="I21" s="432" t="s">
        <v>3563</v>
      </c>
      <c r="J21" s="516"/>
      <c r="K21" s="432" t="b">
        <v>1</v>
      </c>
      <c r="L21" s="432" t="b">
        <v>1</v>
      </c>
      <c r="M21" s="432" t="b">
        <v>1</v>
      </c>
      <c r="N21" s="432" t="b">
        <v>1</v>
      </c>
      <c r="O21" s="432" t="b">
        <v>1</v>
      </c>
      <c r="P21" s="432" t="b">
        <v>1</v>
      </c>
      <c r="Q21" s="516"/>
      <c r="R21" s="432" t="b">
        <v>1</v>
      </c>
      <c r="S21" s="432" t="b">
        <v>1</v>
      </c>
      <c r="T21" s="432" t="b">
        <v>1</v>
      </c>
      <c r="U21" s="432" t="b">
        <v>1</v>
      </c>
      <c r="V21" s="432" t="b">
        <v>1</v>
      </c>
      <c r="W21" s="432" t="b">
        <v>1</v>
      </c>
      <c r="X21" s="542" t="s">
        <v>73</v>
      </c>
      <c r="Y21" s="521"/>
      <c r="Z21" s="521"/>
      <c r="AA21" s="521"/>
      <c r="AB21" s="521"/>
      <c r="AC21" s="432" t="s">
        <v>73</v>
      </c>
      <c r="AD21" s="432" t="s">
        <v>73</v>
      </c>
      <c r="AE21" s="432" t="s">
        <v>73</v>
      </c>
      <c r="AF21" s="432" t="s">
        <v>73</v>
      </c>
      <c r="AG21" s="432" t="s">
        <v>73</v>
      </c>
      <c r="AH21" s="432" t="s">
        <v>73</v>
      </c>
      <c r="AI21" s="432" t="s">
        <v>73</v>
      </c>
      <c r="AJ21" s="432" t="s">
        <v>73</v>
      </c>
      <c r="AK21" s="432" t="s">
        <v>73</v>
      </c>
      <c r="AL21" s="432" t="s">
        <v>73</v>
      </c>
      <c r="AM21" s="432" t="s">
        <v>73</v>
      </c>
    </row>
    <row r="22" hidden="1">
      <c r="A22" s="338">
        <v>14.0</v>
      </c>
      <c r="B22" s="338">
        <v>600014.0</v>
      </c>
      <c r="C22" s="339" t="s">
        <v>3210</v>
      </c>
      <c r="D22" s="464" t="s">
        <v>73</v>
      </c>
      <c r="E22" s="541">
        <v>10000.0</v>
      </c>
      <c r="F22" s="347">
        <v>10000.0</v>
      </c>
      <c r="G22" s="347">
        <f t="shared" si="4"/>
        <v>0</v>
      </c>
      <c r="H22" s="314" t="s">
        <v>3211</v>
      </c>
      <c r="I22" s="331" t="s">
        <v>266</v>
      </c>
      <c r="J22" s="418"/>
      <c r="K22" s="331" t="b">
        <v>1</v>
      </c>
      <c r="L22" s="331" t="b">
        <v>1</v>
      </c>
      <c r="M22" s="418" t="b">
        <v>0</v>
      </c>
      <c r="N22" s="331" t="b">
        <v>1</v>
      </c>
      <c r="O22" s="418" t="b">
        <v>0</v>
      </c>
      <c r="P22" s="418" t="b">
        <v>0</v>
      </c>
      <c r="Q22" s="418"/>
      <c r="R22" s="418" t="b">
        <v>0</v>
      </c>
      <c r="S22" s="418" t="b">
        <v>0</v>
      </c>
      <c r="T22" s="418" t="b">
        <v>0</v>
      </c>
      <c r="U22" s="418" t="b">
        <v>0</v>
      </c>
      <c r="V22" s="418" t="b">
        <v>0</v>
      </c>
      <c r="W22" s="331" t="b">
        <v>0</v>
      </c>
      <c r="X22" s="331" t="b">
        <v>0</v>
      </c>
      <c r="Y22" s="331" t="b">
        <v>0</v>
      </c>
      <c r="Z22" s="331" t="b">
        <v>0</v>
      </c>
      <c r="AA22" s="331" t="b">
        <v>0</v>
      </c>
      <c r="AB22" s="418" t="b">
        <v>0</v>
      </c>
      <c r="AC22" s="331" t="b">
        <v>0</v>
      </c>
      <c r="AD22" s="331" t="b">
        <v>0</v>
      </c>
      <c r="AE22" s="331" t="b">
        <v>0</v>
      </c>
      <c r="AF22" s="331" t="b">
        <v>0</v>
      </c>
      <c r="AG22" s="331" t="b">
        <v>0</v>
      </c>
      <c r="AH22" s="331" t="b">
        <v>0</v>
      </c>
      <c r="AI22" s="331" t="b">
        <v>0</v>
      </c>
      <c r="AJ22" s="331" t="b">
        <v>0</v>
      </c>
      <c r="AK22" s="331" t="b">
        <v>0</v>
      </c>
      <c r="AL22" s="331" t="b">
        <v>0</v>
      </c>
      <c r="AM22" s="331" t="s">
        <v>73</v>
      </c>
    </row>
    <row r="23" hidden="1">
      <c r="A23" s="338">
        <v>15.0</v>
      </c>
      <c r="B23" s="338">
        <v>600015.0</v>
      </c>
      <c r="C23" s="339" t="s">
        <v>1303</v>
      </c>
      <c r="D23" s="464" t="s">
        <v>73</v>
      </c>
      <c r="E23" s="540">
        <v>25000.0</v>
      </c>
      <c r="F23" s="470">
        <v>25000.0</v>
      </c>
      <c r="G23" s="470">
        <f t="shared" si="4"/>
        <v>0</v>
      </c>
      <c r="H23" s="316" t="s">
        <v>1304</v>
      </c>
      <c r="I23" s="432" t="s">
        <v>7618</v>
      </c>
      <c r="J23" s="516"/>
      <c r="K23" s="432" t="b">
        <v>1</v>
      </c>
      <c r="L23" s="432" t="b">
        <v>1</v>
      </c>
      <c r="M23" s="432" t="b">
        <v>1</v>
      </c>
      <c r="N23" s="432" t="b">
        <v>1</v>
      </c>
      <c r="O23" s="432" t="b">
        <v>1</v>
      </c>
      <c r="P23" s="432" t="b">
        <v>1</v>
      </c>
      <c r="Q23" s="516"/>
      <c r="R23" s="516" t="b">
        <v>0</v>
      </c>
      <c r="S23" s="516" t="b">
        <v>0</v>
      </c>
      <c r="T23" s="516" t="b">
        <v>0</v>
      </c>
      <c r="U23" s="516" t="b">
        <v>0</v>
      </c>
      <c r="V23" s="516" t="b">
        <v>0</v>
      </c>
      <c r="W23" s="432" t="b">
        <v>0</v>
      </c>
      <c r="X23" s="542" t="s">
        <v>73</v>
      </c>
      <c r="Y23" s="521"/>
      <c r="Z23" s="521"/>
      <c r="AA23" s="521"/>
      <c r="AB23" s="521"/>
      <c r="AC23" s="432" t="s">
        <v>73</v>
      </c>
      <c r="AD23" s="432" t="s">
        <v>73</v>
      </c>
      <c r="AE23" s="432" t="s">
        <v>73</v>
      </c>
      <c r="AF23" s="432" t="s">
        <v>73</v>
      </c>
      <c r="AG23" s="432" t="s">
        <v>73</v>
      </c>
      <c r="AH23" s="432" t="s">
        <v>73</v>
      </c>
      <c r="AI23" s="432" t="s">
        <v>73</v>
      </c>
      <c r="AJ23" s="432" t="s">
        <v>73</v>
      </c>
      <c r="AK23" s="432" t="s">
        <v>73</v>
      </c>
      <c r="AL23" s="432" t="s">
        <v>73</v>
      </c>
      <c r="AM23" s="432" t="s">
        <v>73</v>
      </c>
    </row>
    <row r="24">
      <c r="A24" s="338">
        <v>16.0</v>
      </c>
      <c r="B24" s="338">
        <v>600016.0</v>
      </c>
      <c r="C24" s="339" t="s">
        <v>5545</v>
      </c>
      <c r="D24" s="312" t="s">
        <v>4642</v>
      </c>
      <c r="E24" s="541">
        <v>12380.0</v>
      </c>
      <c r="F24" s="347">
        <v>12380.0</v>
      </c>
      <c r="G24" s="347">
        <f t="shared" si="4"/>
        <v>0</v>
      </c>
      <c r="H24" s="314" t="s">
        <v>5546</v>
      </c>
      <c r="I24" s="331" t="s">
        <v>7614</v>
      </c>
      <c r="J24" s="418"/>
      <c r="K24" s="331" t="b">
        <v>1</v>
      </c>
      <c r="L24" s="331" t="b">
        <v>1</v>
      </c>
      <c r="M24" s="331" t="b">
        <v>1</v>
      </c>
      <c r="N24" s="331" t="b">
        <v>1</v>
      </c>
      <c r="O24" s="331" t="b">
        <v>1</v>
      </c>
      <c r="P24" s="418" t="b">
        <v>0</v>
      </c>
      <c r="Q24" s="418"/>
      <c r="R24" s="418" t="b">
        <v>0</v>
      </c>
      <c r="S24" s="418" t="b">
        <v>0</v>
      </c>
      <c r="T24" s="418" t="b">
        <v>0</v>
      </c>
      <c r="U24" s="418" t="b">
        <v>0</v>
      </c>
      <c r="V24" s="418" t="b">
        <v>0</v>
      </c>
      <c r="W24" s="331" t="b">
        <v>0</v>
      </c>
      <c r="X24" s="331" t="b">
        <v>0</v>
      </c>
      <c r="Y24" s="331" t="b">
        <v>0</v>
      </c>
      <c r="Z24" s="331" t="b">
        <v>0</v>
      </c>
      <c r="AA24" s="331" t="b">
        <v>0</v>
      </c>
      <c r="AB24" s="418" t="b">
        <v>0</v>
      </c>
      <c r="AC24" s="331" t="b">
        <v>0</v>
      </c>
      <c r="AD24" s="331" t="b">
        <v>0</v>
      </c>
      <c r="AE24" s="331" t="b">
        <v>0</v>
      </c>
      <c r="AF24" s="331" t="b">
        <v>0</v>
      </c>
      <c r="AG24" s="331" t="b">
        <v>0</v>
      </c>
      <c r="AH24" s="331" t="b">
        <v>0</v>
      </c>
      <c r="AI24" s="331" t="b">
        <v>0</v>
      </c>
      <c r="AJ24" s="331" t="b">
        <v>0</v>
      </c>
      <c r="AK24" s="331" t="b">
        <v>0</v>
      </c>
      <c r="AL24" s="331" t="b">
        <v>0</v>
      </c>
      <c r="AM24" s="331" t="b">
        <v>0</v>
      </c>
    </row>
    <row r="25" hidden="1">
      <c r="A25" s="141">
        <v>17.0</v>
      </c>
      <c r="B25" s="141">
        <v>600017.0</v>
      </c>
      <c r="C25" s="205" t="s">
        <v>225</v>
      </c>
      <c r="D25" s="464" t="s">
        <v>73</v>
      </c>
      <c r="E25" s="540">
        <v>600.0</v>
      </c>
      <c r="F25" s="470">
        <v>600.0</v>
      </c>
      <c r="G25" s="470">
        <f t="shared" si="4"/>
        <v>0</v>
      </c>
      <c r="H25" s="316" t="s">
        <v>226</v>
      </c>
      <c r="I25" s="432" t="s">
        <v>7615</v>
      </c>
      <c r="J25" s="516"/>
      <c r="K25" s="432" t="b">
        <v>0</v>
      </c>
      <c r="L25" s="516" t="b">
        <v>0</v>
      </c>
      <c r="M25" s="542" t="s">
        <v>73</v>
      </c>
      <c r="N25" s="521"/>
      <c r="O25" s="521"/>
      <c r="P25" s="521"/>
      <c r="Q25" s="521"/>
      <c r="R25" s="521"/>
      <c r="S25" s="521"/>
      <c r="T25" s="521"/>
      <c r="U25" s="521"/>
      <c r="V25" s="521"/>
      <c r="W25" s="521"/>
      <c r="X25" s="521"/>
      <c r="Y25" s="521"/>
      <c r="Z25" s="521"/>
      <c r="AA25" s="521"/>
      <c r="AB25" s="521"/>
      <c r="AC25" s="432" t="s">
        <v>73</v>
      </c>
      <c r="AD25" s="432" t="s">
        <v>73</v>
      </c>
      <c r="AE25" s="432" t="s">
        <v>73</v>
      </c>
      <c r="AF25" s="432" t="s">
        <v>73</v>
      </c>
      <c r="AG25" s="432" t="s">
        <v>73</v>
      </c>
      <c r="AH25" s="432" t="s">
        <v>73</v>
      </c>
      <c r="AI25" s="432" t="s">
        <v>73</v>
      </c>
      <c r="AJ25" s="432" t="s">
        <v>73</v>
      </c>
      <c r="AK25" s="432" t="s">
        <v>73</v>
      </c>
      <c r="AL25" s="432" t="s">
        <v>73</v>
      </c>
      <c r="AM25" s="432" t="s">
        <v>73</v>
      </c>
    </row>
    <row r="26" hidden="1">
      <c r="A26" s="141">
        <v>18.0</v>
      </c>
      <c r="B26" s="141">
        <v>600018.0</v>
      </c>
      <c r="C26" s="205" t="s">
        <v>696</v>
      </c>
      <c r="D26" s="464" t="s">
        <v>73</v>
      </c>
      <c r="E26" s="541">
        <v>29000.0</v>
      </c>
      <c r="F26" s="347">
        <v>29000.0</v>
      </c>
      <c r="G26" s="347">
        <f t="shared" si="4"/>
        <v>0</v>
      </c>
      <c r="H26" s="314" t="s">
        <v>665</v>
      </c>
      <c r="I26" s="331" t="s">
        <v>7619</v>
      </c>
      <c r="J26" s="418"/>
      <c r="K26" s="331" t="b">
        <v>1</v>
      </c>
      <c r="L26" s="331" t="b">
        <v>1</v>
      </c>
      <c r="M26" s="331" t="b">
        <v>1</v>
      </c>
      <c r="N26" s="331" t="b">
        <v>1</v>
      </c>
      <c r="O26" s="331" t="b">
        <v>1</v>
      </c>
      <c r="P26" s="331" t="b">
        <v>1</v>
      </c>
      <c r="Q26" s="418"/>
      <c r="R26" s="331" t="b">
        <v>1</v>
      </c>
      <c r="S26" s="331" t="b">
        <v>1</v>
      </c>
      <c r="T26" s="331" t="b">
        <v>1</v>
      </c>
      <c r="U26" s="542" t="s">
        <v>73</v>
      </c>
      <c r="V26" s="521"/>
      <c r="W26" s="521"/>
      <c r="X26" s="521"/>
      <c r="Y26" s="521"/>
      <c r="Z26" s="521"/>
      <c r="AA26" s="521"/>
      <c r="AB26" s="521"/>
      <c r="AC26" s="331" t="s">
        <v>73</v>
      </c>
      <c r="AD26" s="331" t="s">
        <v>73</v>
      </c>
      <c r="AE26" s="331" t="s">
        <v>73</v>
      </c>
      <c r="AF26" s="331" t="s">
        <v>73</v>
      </c>
      <c r="AG26" s="331" t="s">
        <v>73</v>
      </c>
      <c r="AH26" s="331" t="s">
        <v>73</v>
      </c>
      <c r="AI26" s="331" t="s">
        <v>73</v>
      </c>
      <c r="AJ26" s="331" t="s">
        <v>73</v>
      </c>
      <c r="AK26" s="331" t="s">
        <v>73</v>
      </c>
      <c r="AL26" s="331" t="s">
        <v>73</v>
      </c>
      <c r="AM26" s="331" t="s">
        <v>73</v>
      </c>
    </row>
    <row r="27" hidden="1">
      <c r="A27" s="338">
        <v>19.0</v>
      </c>
      <c r="B27" s="338">
        <v>600019.0</v>
      </c>
      <c r="C27" s="339" t="s">
        <v>4859</v>
      </c>
      <c r="D27" s="464" t="s">
        <v>73</v>
      </c>
      <c r="E27" s="540">
        <v>19500.0</v>
      </c>
      <c r="F27" s="540">
        <v>19500.0</v>
      </c>
      <c r="G27" s="470">
        <f t="shared" si="4"/>
        <v>0</v>
      </c>
      <c r="H27" s="193" t="s">
        <v>4860</v>
      </c>
      <c r="I27" s="432" t="s">
        <v>7614</v>
      </c>
      <c r="J27" s="516"/>
      <c r="K27" s="432" t="b">
        <v>0</v>
      </c>
      <c r="L27" s="432" t="b">
        <v>1</v>
      </c>
      <c r="M27" s="516" t="b">
        <v>0</v>
      </c>
      <c r="N27" s="516" t="b">
        <v>0</v>
      </c>
      <c r="O27" s="516" t="b">
        <v>0</v>
      </c>
      <c r="P27" s="516" t="b">
        <v>0</v>
      </c>
      <c r="Q27" s="516"/>
      <c r="R27" s="516" t="b">
        <v>0</v>
      </c>
      <c r="S27" s="516" t="b">
        <v>0</v>
      </c>
      <c r="T27" s="516" t="b">
        <v>0</v>
      </c>
      <c r="U27" s="516" t="b">
        <v>0</v>
      </c>
      <c r="V27" s="516" t="b">
        <v>0</v>
      </c>
      <c r="W27" s="432" t="b">
        <v>0</v>
      </c>
      <c r="X27" s="432" t="b">
        <v>0</v>
      </c>
      <c r="Y27" s="432" t="b">
        <v>0</v>
      </c>
      <c r="Z27" s="432" t="b">
        <v>0</v>
      </c>
      <c r="AA27" s="432" t="b">
        <v>0</v>
      </c>
      <c r="AB27" s="516" t="b">
        <v>0</v>
      </c>
      <c r="AC27" s="432" t="b">
        <v>0</v>
      </c>
      <c r="AD27" s="432" t="b">
        <v>0</v>
      </c>
      <c r="AE27" s="432" t="b">
        <v>0</v>
      </c>
      <c r="AF27" s="432" t="b">
        <v>0</v>
      </c>
      <c r="AG27" s="432" t="b">
        <v>0</v>
      </c>
      <c r="AH27" s="432" t="b">
        <v>0</v>
      </c>
      <c r="AI27" s="432" t="b">
        <v>0</v>
      </c>
      <c r="AJ27" s="432" t="b">
        <v>0</v>
      </c>
      <c r="AK27" s="432" t="b">
        <v>0</v>
      </c>
      <c r="AL27" s="432" t="b">
        <v>0</v>
      </c>
      <c r="AM27" s="432" t="b">
        <v>0</v>
      </c>
    </row>
    <row r="28" hidden="1">
      <c r="A28" s="141">
        <v>20.0</v>
      </c>
      <c r="B28" s="141">
        <v>600020.0</v>
      </c>
      <c r="C28" s="205" t="s">
        <v>406</v>
      </c>
      <c r="D28" s="464" t="s">
        <v>73</v>
      </c>
      <c r="E28" s="541">
        <v>30000.0</v>
      </c>
      <c r="F28" s="347">
        <v>30000.0</v>
      </c>
      <c r="G28" s="347">
        <f t="shared" si="4"/>
        <v>0</v>
      </c>
      <c r="H28" s="195" t="s">
        <v>407</v>
      </c>
      <c r="I28" s="331" t="s">
        <v>266</v>
      </c>
      <c r="J28" s="418"/>
      <c r="K28" s="331" t="b">
        <v>1</v>
      </c>
      <c r="L28" s="331" t="b">
        <v>1</v>
      </c>
      <c r="M28" s="331" t="b">
        <v>1</v>
      </c>
      <c r="N28" s="331" t="b">
        <v>1</v>
      </c>
      <c r="O28" s="331" t="b">
        <v>1</v>
      </c>
      <c r="P28" s="418" t="b">
        <v>0</v>
      </c>
      <c r="Q28" s="418"/>
      <c r="R28" s="418" t="b">
        <v>0</v>
      </c>
      <c r="S28" s="542" t="s">
        <v>73</v>
      </c>
      <c r="T28" s="521"/>
      <c r="U28" s="521"/>
      <c r="V28" s="521"/>
      <c r="W28" s="521"/>
      <c r="X28" s="521"/>
      <c r="Y28" s="521"/>
      <c r="Z28" s="521"/>
      <c r="AA28" s="521"/>
      <c r="AB28" s="521"/>
      <c r="AC28" s="331" t="s">
        <v>73</v>
      </c>
      <c r="AD28" s="331" t="s">
        <v>73</v>
      </c>
      <c r="AE28" s="331" t="s">
        <v>73</v>
      </c>
      <c r="AF28" s="331" t="s">
        <v>73</v>
      </c>
      <c r="AG28" s="331" t="s">
        <v>73</v>
      </c>
      <c r="AH28" s="331" t="s">
        <v>73</v>
      </c>
      <c r="AI28" s="331" t="s">
        <v>73</v>
      </c>
      <c r="AJ28" s="331" t="s">
        <v>73</v>
      </c>
      <c r="AK28" s="331" t="s">
        <v>73</v>
      </c>
      <c r="AL28" s="331" t="s">
        <v>73</v>
      </c>
      <c r="AM28" s="331" t="s">
        <v>73</v>
      </c>
    </row>
    <row r="29" hidden="1">
      <c r="A29" s="141">
        <v>21.0</v>
      </c>
      <c r="B29" s="141">
        <v>600021.0</v>
      </c>
      <c r="C29" s="205" t="s">
        <v>324</v>
      </c>
      <c r="D29" s="464" t="s">
        <v>73</v>
      </c>
      <c r="E29" s="540">
        <v>10000.0</v>
      </c>
      <c r="F29" s="470">
        <v>10000.0</v>
      </c>
      <c r="G29" s="470">
        <f t="shared" si="4"/>
        <v>0</v>
      </c>
      <c r="H29" s="316" t="s">
        <v>325</v>
      </c>
      <c r="I29" s="432" t="s">
        <v>3609</v>
      </c>
      <c r="J29" s="516"/>
      <c r="K29" s="432" t="b">
        <v>1</v>
      </c>
      <c r="L29" s="432" t="b">
        <v>1</v>
      </c>
      <c r="M29" s="432" t="b">
        <v>1</v>
      </c>
      <c r="N29" s="432" t="b">
        <v>1</v>
      </c>
      <c r="O29" s="516" t="b">
        <v>0</v>
      </c>
      <c r="P29" s="516" t="b">
        <v>0</v>
      </c>
      <c r="Q29" s="516"/>
      <c r="R29" s="542" t="s">
        <v>73</v>
      </c>
      <c r="S29" s="521"/>
      <c r="T29" s="521"/>
      <c r="U29" s="521"/>
      <c r="V29" s="521"/>
      <c r="W29" s="521"/>
      <c r="X29" s="521"/>
      <c r="Y29" s="521"/>
      <c r="Z29" s="521"/>
      <c r="AA29" s="521"/>
      <c r="AB29" s="521"/>
      <c r="AC29" s="432" t="s">
        <v>73</v>
      </c>
      <c r="AD29" s="432" t="s">
        <v>73</v>
      </c>
      <c r="AE29" s="432" t="s">
        <v>73</v>
      </c>
      <c r="AF29" s="432" t="s">
        <v>73</v>
      </c>
      <c r="AG29" s="432" t="s">
        <v>73</v>
      </c>
      <c r="AH29" s="432" t="s">
        <v>73</v>
      </c>
      <c r="AI29" s="432" t="s">
        <v>73</v>
      </c>
      <c r="AJ29" s="432" t="s">
        <v>73</v>
      </c>
      <c r="AK29" s="432" t="s">
        <v>73</v>
      </c>
      <c r="AL29" s="432" t="s">
        <v>73</v>
      </c>
      <c r="AM29" s="432" t="s">
        <v>73</v>
      </c>
    </row>
    <row r="30">
      <c r="A30" s="338">
        <v>22.0</v>
      </c>
      <c r="B30" s="338">
        <v>600022.0</v>
      </c>
      <c r="C30" s="339" t="s">
        <v>5547</v>
      </c>
      <c r="D30" s="312" t="s">
        <v>4642</v>
      </c>
      <c r="E30" s="541">
        <v>9500.0</v>
      </c>
      <c r="F30" s="347">
        <v>9500.0</v>
      </c>
      <c r="G30" s="347">
        <f t="shared" si="4"/>
        <v>0</v>
      </c>
      <c r="H30" s="314" t="s">
        <v>5548</v>
      </c>
      <c r="I30" s="331" t="s">
        <v>7614</v>
      </c>
      <c r="J30" s="331"/>
      <c r="K30" s="331" t="b">
        <v>1</v>
      </c>
      <c r="L30" s="418" t="b">
        <v>0</v>
      </c>
      <c r="M30" s="418" t="b">
        <v>0</v>
      </c>
      <c r="N30" s="418" t="b">
        <v>0</v>
      </c>
      <c r="O30" s="418" t="b">
        <v>0</v>
      </c>
      <c r="P30" s="418" t="b">
        <v>0</v>
      </c>
      <c r="Q30" s="418"/>
      <c r="R30" s="418" t="b">
        <v>0</v>
      </c>
      <c r="S30" s="418" t="b">
        <v>0</v>
      </c>
      <c r="T30" s="418" t="b">
        <v>0</v>
      </c>
      <c r="U30" s="418" t="b">
        <v>0</v>
      </c>
      <c r="V30" s="418" t="b">
        <v>0</v>
      </c>
      <c r="W30" s="331" t="b">
        <v>0</v>
      </c>
      <c r="X30" s="331" t="b">
        <v>0</v>
      </c>
      <c r="Y30" s="331" t="b">
        <v>0</v>
      </c>
      <c r="Z30" s="331" t="b">
        <v>0</v>
      </c>
      <c r="AA30" s="331" t="b">
        <v>0</v>
      </c>
      <c r="AB30" s="418" t="b">
        <v>0</v>
      </c>
      <c r="AC30" s="331" t="b">
        <v>0</v>
      </c>
      <c r="AD30" s="331" t="b">
        <v>0</v>
      </c>
      <c r="AE30" s="331" t="b">
        <v>0</v>
      </c>
      <c r="AF30" s="331" t="b">
        <v>0</v>
      </c>
      <c r="AG30" s="331" t="b">
        <v>0</v>
      </c>
      <c r="AH30" s="331" t="b">
        <v>0</v>
      </c>
      <c r="AI30" s="331" t="b">
        <v>0</v>
      </c>
      <c r="AJ30" s="331" t="b">
        <v>0</v>
      </c>
      <c r="AK30" s="331" t="b">
        <v>0</v>
      </c>
      <c r="AL30" s="331" t="b">
        <v>0</v>
      </c>
      <c r="AM30" s="331" t="b">
        <v>0</v>
      </c>
    </row>
    <row r="31" hidden="1">
      <c r="A31" s="141">
        <v>23.0</v>
      </c>
      <c r="B31" s="141">
        <v>600023.0</v>
      </c>
      <c r="C31" s="205" t="s">
        <v>376</v>
      </c>
      <c r="D31" s="464" t="s">
        <v>73</v>
      </c>
      <c r="E31" s="540">
        <v>1200.0</v>
      </c>
      <c r="F31" s="470">
        <v>1200.0</v>
      </c>
      <c r="G31" s="470">
        <f t="shared" si="4"/>
        <v>0</v>
      </c>
      <c r="H31" s="316" t="s">
        <v>311</v>
      </c>
      <c r="I31" s="432" t="s">
        <v>7614</v>
      </c>
      <c r="J31" s="516"/>
      <c r="K31" s="432" t="b">
        <v>1</v>
      </c>
      <c r="L31" s="432" t="b">
        <v>1</v>
      </c>
      <c r="M31" s="516" t="b">
        <v>0</v>
      </c>
      <c r="N31" s="432" t="b">
        <v>1</v>
      </c>
      <c r="O31" s="516" t="b">
        <v>0</v>
      </c>
      <c r="P31" s="516" t="b">
        <v>0</v>
      </c>
      <c r="Q31" s="516"/>
      <c r="R31" s="516" t="b">
        <v>0</v>
      </c>
      <c r="S31" s="543" t="s">
        <v>73</v>
      </c>
      <c r="T31" s="521"/>
      <c r="U31" s="521"/>
      <c r="V31" s="521"/>
      <c r="W31" s="521"/>
      <c r="X31" s="521"/>
      <c r="Y31" s="521"/>
      <c r="Z31" s="521"/>
      <c r="AA31" s="521"/>
      <c r="AB31" s="521"/>
      <c r="AC31" s="432" t="s">
        <v>73</v>
      </c>
      <c r="AD31" s="432" t="s">
        <v>73</v>
      </c>
      <c r="AE31" s="432" t="s">
        <v>73</v>
      </c>
      <c r="AF31" s="432" t="s">
        <v>73</v>
      </c>
      <c r="AG31" s="432" t="s">
        <v>73</v>
      </c>
      <c r="AH31" s="432" t="s">
        <v>73</v>
      </c>
      <c r="AI31" s="432" t="s">
        <v>73</v>
      </c>
      <c r="AJ31" s="432" t="s">
        <v>73</v>
      </c>
      <c r="AK31" s="432" t="s">
        <v>73</v>
      </c>
      <c r="AL31" s="432" t="s">
        <v>73</v>
      </c>
      <c r="AM31" s="432" t="s">
        <v>73</v>
      </c>
    </row>
    <row r="32" hidden="1">
      <c r="A32" s="338">
        <v>24.0</v>
      </c>
      <c r="B32" s="338">
        <v>600024.0</v>
      </c>
      <c r="C32" s="339" t="s">
        <v>1488</v>
      </c>
      <c r="D32" s="464" t="s">
        <v>73</v>
      </c>
      <c r="E32" s="541">
        <v>17000.0</v>
      </c>
      <c r="F32" s="347">
        <v>17000.0</v>
      </c>
      <c r="G32" s="347">
        <f t="shared" si="4"/>
        <v>0</v>
      </c>
      <c r="H32" s="314" t="s">
        <v>1094</v>
      </c>
      <c r="I32" s="331" t="s">
        <v>7620</v>
      </c>
      <c r="J32" s="418"/>
      <c r="K32" s="331" t="b">
        <v>1</v>
      </c>
      <c r="L32" s="331" t="b">
        <v>1</v>
      </c>
      <c r="M32" s="331" t="b">
        <v>1</v>
      </c>
      <c r="N32" s="331" t="b">
        <v>1</v>
      </c>
      <c r="O32" s="331" t="b">
        <v>1</v>
      </c>
      <c r="P32" s="331" t="b">
        <v>1</v>
      </c>
      <c r="Q32" s="418"/>
      <c r="R32" s="331" t="b">
        <v>1</v>
      </c>
      <c r="S32" s="331" t="b">
        <v>1</v>
      </c>
      <c r="T32" s="418" t="b">
        <v>0</v>
      </c>
      <c r="U32" s="418" t="b">
        <v>0</v>
      </c>
      <c r="V32" s="418" t="b">
        <v>0</v>
      </c>
      <c r="W32" s="331" t="b">
        <v>0</v>
      </c>
      <c r="X32" s="331" t="b">
        <v>0</v>
      </c>
      <c r="Y32" s="331" t="b">
        <v>0</v>
      </c>
      <c r="Z32" s="331" t="b">
        <v>0</v>
      </c>
      <c r="AA32" s="542" t="s">
        <v>73</v>
      </c>
      <c r="AB32" s="521"/>
      <c r="AC32" s="331" t="s">
        <v>73</v>
      </c>
      <c r="AD32" s="331" t="s">
        <v>73</v>
      </c>
      <c r="AE32" s="331" t="s">
        <v>73</v>
      </c>
      <c r="AF32" s="331" t="s">
        <v>73</v>
      </c>
      <c r="AG32" s="331" t="s">
        <v>73</v>
      </c>
      <c r="AH32" s="331" t="s">
        <v>73</v>
      </c>
      <c r="AI32" s="331" t="s">
        <v>73</v>
      </c>
      <c r="AJ32" s="331" t="s">
        <v>73</v>
      </c>
      <c r="AK32" s="331" t="s">
        <v>73</v>
      </c>
      <c r="AL32" s="331" t="s">
        <v>73</v>
      </c>
      <c r="AM32" s="331" t="s">
        <v>73</v>
      </c>
    </row>
    <row r="33" hidden="1">
      <c r="A33" s="338">
        <v>25.0</v>
      </c>
      <c r="B33" s="338">
        <v>600025.0</v>
      </c>
      <c r="C33" s="339" t="s">
        <v>5748</v>
      </c>
      <c r="D33" s="539" t="s">
        <v>73</v>
      </c>
      <c r="E33" s="540">
        <v>1750.0</v>
      </c>
      <c r="F33" s="470">
        <v>1750.0</v>
      </c>
      <c r="G33" s="470">
        <f t="shared" si="4"/>
        <v>0</v>
      </c>
      <c r="H33" s="316" t="s">
        <v>5749</v>
      </c>
      <c r="I33" s="432" t="s">
        <v>7609</v>
      </c>
      <c r="J33" s="516"/>
      <c r="K33" s="432" t="b">
        <v>1</v>
      </c>
      <c r="L33" s="516" t="b">
        <v>0</v>
      </c>
      <c r="M33" s="516" t="b">
        <v>0</v>
      </c>
      <c r="N33" s="516" t="b">
        <v>0</v>
      </c>
      <c r="O33" s="516" t="b">
        <v>0</v>
      </c>
      <c r="P33" s="516" t="b">
        <v>0</v>
      </c>
      <c r="Q33" s="516"/>
      <c r="R33" s="516" t="b">
        <v>0</v>
      </c>
      <c r="S33" s="516" t="b">
        <v>0</v>
      </c>
      <c r="T33" s="516" t="b">
        <v>0</v>
      </c>
      <c r="U33" s="516" t="b">
        <v>0</v>
      </c>
      <c r="V33" s="516" t="b">
        <v>0</v>
      </c>
      <c r="W33" s="432" t="b">
        <v>0</v>
      </c>
      <c r="X33" s="432" t="b">
        <v>0</v>
      </c>
      <c r="Y33" s="432" t="b">
        <v>0</v>
      </c>
      <c r="Z33" s="432" t="b">
        <v>0</v>
      </c>
      <c r="AA33" s="432" t="b">
        <v>0</v>
      </c>
      <c r="AB33" s="432" t="b">
        <v>0</v>
      </c>
      <c r="AC33" s="432" t="b">
        <v>0</v>
      </c>
      <c r="AD33" s="432" t="b">
        <v>0</v>
      </c>
      <c r="AE33" s="432" t="b">
        <v>0</v>
      </c>
      <c r="AF33" s="432" t="b">
        <v>0</v>
      </c>
      <c r="AG33" s="432" t="b">
        <v>0</v>
      </c>
      <c r="AH33" s="432" t="b">
        <v>0</v>
      </c>
      <c r="AI33" s="432" t="b">
        <v>0</v>
      </c>
      <c r="AJ33" s="432" t="b">
        <v>0</v>
      </c>
      <c r="AK33" s="432" t="b">
        <v>0</v>
      </c>
      <c r="AL33" s="432" t="b">
        <v>0</v>
      </c>
      <c r="AM33" s="432" t="b">
        <v>0</v>
      </c>
    </row>
    <row r="34" hidden="1">
      <c r="A34" s="141">
        <v>26.0</v>
      </c>
      <c r="B34" s="141">
        <v>600026.0</v>
      </c>
      <c r="C34" s="205" t="s">
        <v>241</v>
      </c>
      <c r="D34" s="464" t="s">
        <v>73</v>
      </c>
      <c r="E34" s="541">
        <v>4800.0</v>
      </c>
      <c r="F34" s="347">
        <v>4800.0</v>
      </c>
      <c r="G34" s="347">
        <f t="shared" si="4"/>
        <v>0</v>
      </c>
      <c r="H34" s="314" t="s">
        <v>242</v>
      </c>
      <c r="I34" s="331" t="s">
        <v>7618</v>
      </c>
      <c r="J34" s="418"/>
      <c r="K34" s="331" t="b">
        <v>1</v>
      </c>
      <c r="L34" s="331" t="b">
        <v>1</v>
      </c>
      <c r="M34" s="331" t="b">
        <v>1</v>
      </c>
      <c r="N34" s="418" t="b">
        <v>0</v>
      </c>
      <c r="O34" s="542" t="s">
        <v>73</v>
      </c>
      <c r="P34" s="521"/>
      <c r="Q34" s="521"/>
      <c r="R34" s="521"/>
      <c r="S34" s="521"/>
      <c r="T34" s="521"/>
      <c r="U34" s="521"/>
      <c r="V34" s="521"/>
      <c r="W34" s="521"/>
      <c r="X34" s="521"/>
      <c r="Y34" s="521"/>
      <c r="Z34" s="521"/>
      <c r="AA34" s="521"/>
      <c r="AB34" s="521"/>
      <c r="AC34" s="331" t="s">
        <v>73</v>
      </c>
      <c r="AD34" s="331" t="s">
        <v>73</v>
      </c>
      <c r="AE34" s="331" t="s">
        <v>73</v>
      </c>
      <c r="AF34" s="331" t="s">
        <v>73</v>
      </c>
      <c r="AG34" s="331" t="s">
        <v>73</v>
      </c>
      <c r="AH34" s="331" t="s">
        <v>73</v>
      </c>
      <c r="AI34" s="331" t="s">
        <v>73</v>
      </c>
      <c r="AJ34" s="331" t="s">
        <v>73</v>
      </c>
      <c r="AK34" s="331" t="s">
        <v>73</v>
      </c>
      <c r="AL34" s="331" t="s">
        <v>73</v>
      </c>
      <c r="AM34" s="331" t="s">
        <v>73</v>
      </c>
    </row>
    <row r="35" hidden="1">
      <c r="A35" s="338">
        <v>27.0</v>
      </c>
      <c r="B35" s="338">
        <v>600027.0</v>
      </c>
      <c r="C35" s="339" t="s">
        <v>1317</v>
      </c>
      <c r="D35" s="464" t="s">
        <v>73</v>
      </c>
      <c r="E35" s="540">
        <v>92000.0</v>
      </c>
      <c r="F35" s="470">
        <v>92000.0</v>
      </c>
      <c r="G35" s="470">
        <f t="shared" si="4"/>
        <v>0</v>
      </c>
      <c r="H35" s="316" t="s">
        <v>1304</v>
      </c>
      <c r="I35" s="432" t="s">
        <v>7618</v>
      </c>
      <c r="J35" s="516"/>
      <c r="K35" s="432" t="b">
        <v>1</v>
      </c>
      <c r="L35" s="432" t="b">
        <v>1</v>
      </c>
      <c r="M35" s="432" t="b">
        <v>1</v>
      </c>
      <c r="N35" s="432" t="b">
        <v>1</v>
      </c>
      <c r="O35" s="432" t="b">
        <v>1</v>
      </c>
      <c r="P35" s="432" t="b">
        <v>1</v>
      </c>
      <c r="Q35" s="516"/>
      <c r="R35" s="516" t="b">
        <v>0</v>
      </c>
      <c r="S35" s="516" t="b">
        <v>0</v>
      </c>
      <c r="T35" s="516" t="b">
        <v>0</v>
      </c>
      <c r="U35" s="516" t="b">
        <v>0</v>
      </c>
      <c r="V35" s="516" t="b">
        <v>0</v>
      </c>
      <c r="W35" s="432" t="b">
        <v>0</v>
      </c>
      <c r="X35" s="542" t="s">
        <v>73</v>
      </c>
      <c r="Y35" s="521"/>
      <c r="Z35" s="521"/>
      <c r="AA35" s="521"/>
      <c r="AB35" s="521"/>
      <c r="AC35" s="432" t="s">
        <v>73</v>
      </c>
      <c r="AD35" s="432" t="s">
        <v>73</v>
      </c>
      <c r="AE35" s="432" t="s">
        <v>73</v>
      </c>
      <c r="AF35" s="432" t="s">
        <v>73</v>
      </c>
      <c r="AG35" s="432" t="s">
        <v>73</v>
      </c>
      <c r="AH35" s="432" t="s">
        <v>73</v>
      </c>
      <c r="AI35" s="432" t="s">
        <v>73</v>
      </c>
      <c r="AJ35" s="432" t="s">
        <v>73</v>
      </c>
      <c r="AK35" s="432" t="s">
        <v>73</v>
      </c>
      <c r="AL35" s="432" t="s">
        <v>73</v>
      </c>
      <c r="AM35" s="432" t="s">
        <v>73</v>
      </c>
    </row>
    <row r="36">
      <c r="A36" s="338">
        <v>28.0</v>
      </c>
      <c r="B36" s="338">
        <v>600028.0</v>
      </c>
      <c r="C36" s="485" t="s">
        <v>5549</v>
      </c>
      <c r="D36" s="312" t="s">
        <v>4642</v>
      </c>
      <c r="E36" s="541">
        <v>40000.0</v>
      </c>
      <c r="F36" s="347">
        <v>40000.0</v>
      </c>
      <c r="G36" s="347">
        <f t="shared" si="4"/>
        <v>0</v>
      </c>
      <c r="H36" s="314" t="s">
        <v>1865</v>
      </c>
      <c r="I36" s="331" t="s">
        <v>7621</v>
      </c>
      <c r="J36" s="418"/>
      <c r="K36" s="331" t="b">
        <v>1</v>
      </c>
      <c r="L36" s="331" t="b">
        <v>1</v>
      </c>
      <c r="M36" s="331" t="b">
        <v>1</v>
      </c>
      <c r="N36" s="331" t="b">
        <v>1</v>
      </c>
      <c r="O36" s="331" t="b">
        <v>1</v>
      </c>
      <c r="P36" s="331" t="b">
        <v>1</v>
      </c>
      <c r="Q36" s="418"/>
      <c r="R36" s="331" t="b">
        <v>1</v>
      </c>
      <c r="S36" s="331" t="b">
        <v>1</v>
      </c>
      <c r="T36" s="331" t="b">
        <v>1</v>
      </c>
      <c r="U36" s="331" t="b">
        <v>1</v>
      </c>
      <c r="V36" s="331" t="b">
        <v>0</v>
      </c>
      <c r="W36" s="331" t="b">
        <v>0</v>
      </c>
      <c r="X36" s="331" t="b">
        <v>0</v>
      </c>
      <c r="Y36" s="331" t="b">
        <v>0</v>
      </c>
      <c r="Z36" s="331" t="b">
        <v>0</v>
      </c>
      <c r="AA36" s="331" t="b">
        <v>0</v>
      </c>
      <c r="AB36" s="418" t="b">
        <v>0</v>
      </c>
      <c r="AC36" s="331" t="b">
        <v>0</v>
      </c>
      <c r="AD36" s="331" t="b">
        <v>0</v>
      </c>
      <c r="AE36" s="331" t="b">
        <v>0</v>
      </c>
      <c r="AF36" s="331" t="b">
        <v>0</v>
      </c>
      <c r="AG36" s="331" t="b">
        <v>0</v>
      </c>
      <c r="AH36" s="331" t="b">
        <v>0</v>
      </c>
      <c r="AI36" s="331" t="b">
        <v>0</v>
      </c>
      <c r="AJ36" s="331" t="b">
        <v>0</v>
      </c>
      <c r="AK36" s="331" t="b">
        <v>0</v>
      </c>
      <c r="AL36" s="331" t="b">
        <v>0</v>
      </c>
      <c r="AM36" s="331" t="b">
        <v>0</v>
      </c>
    </row>
    <row r="37" hidden="1">
      <c r="A37" s="338">
        <v>29.0</v>
      </c>
      <c r="B37" s="338">
        <v>600029.0</v>
      </c>
      <c r="C37" s="339" t="s">
        <v>3159</v>
      </c>
      <c r="D37" s="464" t="s">
        <v>73</v>
      </c>
      <c r="E37" s="540">
        <v>68000.0</v>
      </c>
      <c r="F37" s="470">
        <v>68000.0</v>
      </c>
      <c r="G37" s="470">
        <f t="shared" si="4"/>
        <v>0</v>
      </c>
      <c r="H37" s="316" t="s">
        <v>1304</v>
      </c>
      <c r="I37" s="432" t="s">
        <v>7618</v>
      </c>
      <c r="J37" s="432"/>
      <c r="K37" s="432" t="b">
        <v>1</v>
      </c>
      <c r="L37" s="432" t="b">
        <v>1</v>
      </c>
      <c r="M37" s="432" t="b">
        <v>1</v>
      </c>
      <c r="N37" s="432" t="b">
        <v>1</v>
      </c>
      <c r="O37" s="432" t="b">
        <v>1</v>
      </c>
      <c r="P37" s="432" t="b">
        <v>1</v>
      </c>
      <c r="Q37" s="516"/>
      <c r="R37" s="432" t="b">
        <v>1</v>
      </c>
      <c r="S37" s="432" t="b">
        <v>1</v>
      </c>
      <c r="T37" s="432" t="b">
        <v>1</v>
      </c>
      <c r="U37" s="432" t="b">
        <v>1</v>
      </c>
      <c r="V37" s="432" t="b">
        <v>1</v>
      </c>
      <c r="W37" s="432" t="b">
        <v>1</v>
      </c>
      <c r="X37" s="432" t="b">
        <v>0</v>
      </c>
      <c r="Y37" s="432" t="b">
        <v>0</v>
      </c>
      <c r="Z37" s="432" t="b">
        <v>0</v>
      </c>
      <c r="AA37" s="432" t="b">
        <v>0</v>
      </c>
      <c r="AB37" s="516" t="b">
        <v>0</v>
      </c>
      <c r="AC37" s="432" t="b">
        <v>0</v>
      </c>
      <c r="AD37" s="432" t="b">
        <v>0</v>
      </c>
      <c r="AE37" s="432" t="b">
        <v>0</v>
      </c>
      <c r="AF37" s="432" t="b">
        <v>0</v>
      </c>
      <c r="AG37" s="432" t="b">
        <v>0</v>
      </c>
      <c r="AH37" s="432" t="b">
        <v>0</v>
      </c>
      <c r="AI37" s="432" t="b">
        <v>0</v>
      </c>
      <c r="AJ37" s="432" t="b">
        <v>0</v>
      </c>
      <c r="AK37" s="432" t="b">
        <v>0</v>
      </c>
      <c r="AL37" s="432" t="b">
        <v>0</v>
      </c>
      <c r="AM37" s="432" t="s">
        <v>73</v>
      </c>
    </row>
    <row r="38">
      <c r="A38" s="338">
        <v>30.0</v>
      </c>
      <c r="B38" s="338">
        <v>600030.0</v>
      </c>
      <c r="C38" s="339" t="s">
        <v>5550</v>
      </c>
      <c r="D38" s="312" t="s">
        <v>4642</v>
      </c>
      <c r="E38" s="541">
        <v>40000.0</v>
      </c>
      <c r="F38" s="347">
        <v>40000.0</v>
      </c>
      <c r="G38" s="347">
        <f t="shared" si="4"/>
        <v>0</v>
      </c>
      <c r="H38" s="314" t="s">
        <v>1145</v>
      </c>
      <c r="I38" s="331" t="s">
        <v>7617</v>
      </c>
      <c r="J38" s="418"/>
      <c r="K38" s="331" t="b">
        <v>1</v>
      </c>
      <c r="L38" s="331" t="b">
        <v>1</v>
      </c>
      <c r="M38" s="331" t="b">
        <v>1</v>
      </c>
      <c r="N38" s="331" t="b">
        <v>1</v>
      </c>
      <c r="O38" s="331" t="b">
        <v>1</v>
      </c>
      <c r="P38" s="331" t="b">
        <v>1</v>
      </c>
      <c r="Q38" s="418"/>
      <c r="R38" s="331" t="b">
        <v>1</v>
      </c>
      <c r="S38" s="331" t="b">
        <v>1</v>
      </c>
      <c r="T38" s="331" t="b">
        <v>1</v>
      </c>
      <c r="U38" s="418" t="b">
        <v>0</v>
      </c>
      <c r="V38" s="418" t="b">
        <v>0</v>
      </c>
      <c r="W38" s="331" t="b">
        <v>0</v>
      </c>
      <c r="X38" s="331" t="b">
        <v>0</v>
      </c>
      <c r="Y38" s="331" t="b">
        <v>0</v>
      </c>
      <c r="Z38" s="331" t="b">
        <v>0</v>
      </c>
      <c r="AA38" s="331" t="b">
        <v>0</v>
      </c>
      <c r="AB38" s="418" t="b">
        <v>0</v>
      </c>
      <c r="AC38" s="331" t="b">
        <v>0</v>
      </c>
      <c r="AD38" s="331" t="b">
        <v>0</v>
      </c>
      <c r="AE38" s="331" t="b">
        <v>0</v>
      </c>
      <c r="AF38" s="331" t="b">
        <v>0</v>
      </c>
      <c r="AG38" s="331" t="b">
        <v>0</v>
      </c>
      <c r="AH38" s="331" t="b">
        <v>0</v>
      </c>
      <c r="AI38" s="331" t="b">
        <v>0</v>
      </c>
      <c r="AJ38" s="331" t="b">
        <v>0</v>
      </c>
      <c r="AK38" s="331" t="b">
        <v>0</v>
      </c>
      <c r="AL38" s="331" t="b">
        <v>0</v>
      </c>
      <c r="AM38" s="331" t="b">
        <v>0</v>
      </c>
    </row>
    <row r="39">
      <c r="A39" s="338">
        <v>31.0</v>
      </c>
      <c r="B39" s="338">
        <v>600031.0</v>
      </c>
      <c r="C39" s="339" t="s">
        <v>5459</v>
      </c>
      <c r="D39" s="312" t="s">
        <v>4642</v>
      </c>
      <c r="E39" s="540">
        <v>50000.0</v>
      </c>
      <c r="F39" s="470">
        <v>5000.0</v>
      </c>
      <c r="G39" s="470">
        <f t="shared" si="4"/>
        <v>45000</v>
      </c>
      <c r="H39" s="316" t="s">
        <v>5457</v>
      </c>
      <c r="I39" s="432" t="s">
        <v>7612</v>
      </c>
      <c r="J39" s="432"/>
      <c r="K39" s="432" t="b">
        <v>1</v>
      </c>
      <c r="L39" s="432" t="b">
        <v>1</v>
      </c>
      <c r="M39" s="516" t="b">
        <v>0</v>
      </c>
      <c r="N39" s="516" t="b">
        <v>0</v>
      </c>
      <c r="O39" s="516" t="b">
        <v>0</v>
      </c>
      <c r="P39" s="516" t="b">
        <v>0</v>
      </c>
      <c r="Q39" s="516"/>
      <c r="R39" s="516" t="b">
        <v>0</v>
      </c>
      <c r="S39" s="516" t="b">
        <v>0</v>
      </c>
      <c r="T39" s="516" t="b">
        <v>0</v>
      </c>
      <c r="U39" s="516" t="b">
        <v>0</v>
      </c>
      <c r="V39" s="516" t="b">
        <v>0</v>
      </c>
      <c r="W39" s="432" t="b">
        <v>0</v>
      </c>
      <c r="X39" s="432" t="b">
        <v>0</v>
      </c>
      <c r="Y39" s="432" t="b">
        <v>0</v>
      </c>
      <c r="Z39" s="432" t="b">
        <v>0</v>
      </c>
      <c r="AA39" s="432" t="b">
        <v>0</v>
      </c>
      <c r="AB39" s="516" t="b">
        <v>0</v>
      </c>
      <c r="AC39" s="432" t="b">
        <v>0</v>
      </c>
      <c r="AD39" s="432" t="b">
        <v>0</v>
      </c>
      <c r="AE39" s="432" t="b">
        <v>0</v>
      </c>
      <c r="AF39" s="432" t="b">
        <v>0</v>
      </c>
      <c r="AG39" s="432" t="b">
        <v>0</v>
      </c>
      <c r="AH39" s="432" t="b">
        <v>0</v>
      </c>
      <c r="AI39" s="432" t="b">
        <v>0</v>
      </c>
      <c r="AJ39" s="432" t="b">
        <v>0</v>
      </c>
      <c r="AK39" s="432" t="b">
        <v>0</v>
      </c>
      <c r="AL39" s="432" t="b">
        <v>0</v>
      </c>
      <c r="AM39" s="432" t="b">
        <v>0</v>
      </c>
    </row>
    <row r="40" hidden="1">
      <c r="A40" s="141">
        <v>32.0</v>
      </c>
      <c r="B40" s="141">
        <v>600032.0</v>
      </c>
      <c r="C40" s="211" t="s">
        <v>432</v>
      </c>
      <c r="D40" s="464" t="s">
        <v>73</v>
      </c>
      <c r="E40" s="541">
        <v>5000.0</v>
      </c>
      <c r="F40" s="347">
        <v>5000.0</v>
      </c>
      <c r="G40" s="347">
        <f t="shared" si="4"/>
        <v>0</v>
      </c>
      <c r="H40" s="314" t="s">
        <v>433</v>
      </c>
      <c r="I40" s="331" t="s">
        <v>7611</v>
      </c>
      <c r="J40" s="331"/>
      <c r="K40" s="331" t="b">
        <v>1</v>
      </c>
      <c r="L40" s="331" t="b">
        <v>1</v>
      </c>
      <c r="M40" s="418" t="b">
        <v>0</v>
      </c>
      <c r="N40" s="418" t="b">
        <v>0</v>
      </c>
      <c r="O40" s="418" t="b">
        <v>0</v>
      </c>
      <c r="P40" s="418" t="b">
        <v>0</v>
      </c>
      <c r="Q40" s="418"/>
      <c r="R40" s="331" t="b">
        <v>1</v>
      </c>
      <c r="S40" s="542" t="s">
        <v>73</v>
      </c>
      <c r="T40" s="521"/>
      <c r="U40" s="521"/>
      <c r="V40" s="521"/>
      <c r="W40" s="521"/>
      <c r="X40" s="521"/>
      <c r="Y40" s="521"/>
      <c r="Z40" s="521"/>
      <c r="AA40" s="521"/>
      <c r="AB40" s="521"/>
      <c r="AC40" s="331" t="s">
        <v>73</v>
      </c>
      <c r="AD40" s="331" t="s">
        <v>73</v>
      </c>
      <c r="AE40" s="331" t="s">
        <v>73</v>
      </c>
      <c r="AF40" s="331" t="s">
        <v>73</v>
      </c>
      <c r="AG40" s="331" t="s">
        <v>73</v>
      </c>
      <c r="AH40" s="331" t="s">
        <v>73</v>
      </c>
      <c r="AI40" s="331" t="s">
        <v>73</v>
      </c>
      <c r="AJ40" s="331" t="s">
        <v>73</v>
      </c>
      <c r="AK40" s="331" t="s">
        <v>73</v>
      </c>
      <c r="AL40" s="331" t="s">
        <v>73</v>
      </c>
      <c r="AM40" s="331" t="s">
        <v>73</v>
      </c>
    </row>
    <row r="41" hidden="1">
      <c r="A41" s="141">
        <v>33.0</v>
      </c>
      <c r="B41" s="141">
        <v>600033.0</v>
      </c>
      <c r="C41" s="205" t="s">
        <v>437</v>
      </c>
      <c r="D41" s="464" t="s">
        <v>73</v>
      </c>
      <c r="E41" s="540">
        <v>16500.0</v>
      </c>
      <c r="F41" s="470">
        <v>16500.0</v>
      </c>
      <c r="G41" s="470">
        <f t="shared" si="4"/>
        <v>0</v>
      </c>
      <c r="H41" s="316" t="s">
        <v>438</v>
      </c>
      <c r="I41" s="432" t="s">
        <v>7621</v>
      </c>
      <c r="J41" s="516"/>
      <c r="K41" s="432" t="b">
        <v>1</v>
      </c>
      <c r="L41" s="432" t="b">
        <v>1</v>
      </c>
      <c r="M41" s="432" t="b">
        <v>1</v>
      </c>
      <c r="N41" s="432" t="b">
        <v>1</v>
      </c>
      <c r="O41" s="432" t="b">
        <v>1</v>
      </c>
      <c r="P41" s="516" t="b">
        <v>0</v>
      </c>
      <c r="Q41" s="516"/>
      <c r="R41" s="516" t="b">
        <v>0</v>
      </c>
      <c r="S41" s="542" t="s">
        <v>73</v>
      </c>
      <c r="T41" s="521"/>
      <c r="U41" s="521"/>
      <c r="V41" s="521"/>
      <c r="W41" s="521"/>
      <c r="X41" s="521"/>
      <c r="Y41" s="521"/>
      <c r="Z41" s="521"/>
      <c r="AA41" s="521"/>
      <c r="AB41" s="521"/>
      <c r="AC41" s="432" t="s">
        <v>73</v>
      </c>
      <c r="AD41" s="432" t="s">
        <v>73</v>
      </c>
      <c r="AE41" s="432" t="s">
        <v>73</v>
      </c>
      <c r="AF41" s="432" t="s">
        <v>73</v>
      </c>
      <c r="AG41" s="432" t="s">
        <v>73</v>
      </c>
      <c r="AH41" s="432" t="s">
        <v>73</v>
      </c>
      <c r="AI41" s="432" t="s">
        <v>73</v>
      </c>
      <c r="AJ41" s="432" t="s">
        <v>73</v>
      </c>
      <c r="AK41" s="432" t="s">
        <v>73</v>
      </c>
      <c r="AL41" s="432" t="s">
        <v>73</v>
      </c>
      <c r="AM41" s="432" t="s">
        <v>73</v>
      </c>
    </row>
    <row r="42" hidden="1">
      <c r="A42" s="338">
        <v>34.0</v>
      </c>
      <c r="B42" s="338">
        <v>600034.0</v>
      </c>
      <c r="C42" s="339" t="s">
        <v>1569</v>
      </c>
      <c r="D42" s="464" t="s">
        <v>73</v>
      </c>
      <c r="E42" s="541">
        <v>1200.0</v>
      </c>
      <c r="F42" s="347">
        <v>1200.0</v>
      </c>
      <c r="G42" s="347">
        <f t="shared" si="4"/>
        <v>0</v>
      </c>
      <c r="H42" s="314" t="s">
        <v>1570</v>
      </c>
      <c r="I42" s="331" t="s">
        <v>3559</v>
      </c>
      <c r="J42" s="418"/>
      <c r="K42" s="331" t="b">
        <v>1</v>
      </c>
      <c r="L42" s="331" t="b">
        <v>1</v>
      </c>
      <c r="M42" s="331" t="b">
        <v>1</v>
      </c>
      <c r="N42" s="418" t="b">
        <v>0</v>
      </c>
      <c r="O42" s="331" t="b">
        <v>1</v>
      </c>
      <c r="P42" s="418" t="b">
        <v>0</v>
      </c>
      <c r="Q42" s="418"/>
      <c r="R42" s="418" t="b">
        <v>0</v>
      </c>
      <c r="S42" s="418" t="b">
        <v>0</v>
      </c>
      <c r="T42" s="418" t="b">
        <v>0</v>
      </c>
      <c r="U42" s="418" t="b">
        <v>0</v>
      </c>
      <c r="V42" s="418" t="b">
        <v>0</v>
      </c>
      <c r="W42" s="331" t="b">
        <v>0</v>
      </c>
      <c r="X42" s="331" t="b">
        <v>0</v>
      </c>
      <c r="Y42" s="331" t="b">
        <v>0</v>
      </c>
      <c r="Z42" s="542" t="s">
        <v>73</v>
      </c>
      <c r="AA42" s="521"/>
      <c r="AB42" s="521"/>
      <c r="AC42" s="331" t="s">
        <v>73</v>
      </c>
      <c r="AD42" s="331" t="s">
        <v>73</v>
      </c>
      <c r="AE42" s="331" t="s">
        <v>73</v>
      </c>
      <c r="AF42" s="331" t="s">
        <v>73</v>
      </c>
      <c r="AG42" s="331" t="s">
        <v>73</v>
      </c>
      <c r="AH42" s="331" t="s">
        <v>73</v>
      </c>
      <c r="AI42" s="331" t="s">
        <v>73</v>
      </c>
      <c r="AJ42" s="331" t="s">
        <v>73</v>
      </c>
      <c r="AK42" s="331" t="s">
        <v>73</v>
      </c>
      <c r="AL42" s="331" t="s">
        <v>73</v>
      </c>
      <c r="AM42" s="331" t="s">
        <v>73</v>
      </c>
    </row>
    <row r="43" hidden="1">
      <c r="A43" s="338">
        <v>35.0</v>
      </c>
      <c r="B43" s="338">
        <v>600035.0</v>
      </c>
      <c r="C43" s="339" t="s">
        <v>4802</v>
      </c>
      <c r="D43" s="464" t="s">
        <v>73</v>
      </c>
      <c r="E43" s="540">
        <v>3650.0</v>
      </c>
      <c r="F43" s="470">
        <v>3650.0</v>
      </c>
      <c r="G43" s="470">
        <f t="shared" si="4"/>
        <v>0</v>
      </c>
      <c r="H43" s="316" t="s">
        <v>449</v>
      </c>
      <c r="I43" s="432" t="s">
        <v>7609</v>
      </c>
      <c r="J43" s="516"/>
      <c r="K43" s="432" t="b">
        <v>1</v>
      </c>
      <c r="L43" s="432" t="b">
        <v>1</v>
      </c>
      <c r="M43" s="432" t="b">
        <v>1</v>
      </c>
      <c r="N43" s="432" t="b">
        <v>1</v>
      </c>
      <c r="O43" s="432" t="b">
        <v>1</v>
      </c>
      <c r="P43" s="516" t="b">
        <v>0</v>
      </c>
      <c r="Q43" s="516"/>
      <c r="R43" s="432" t="b">
        <v>1</v>
      </c>
      <c r="S43" s="432" t="b">
        <v>1</v>
      </c>
      <c r="T43" s="432" t="b">
        <v>1</v>
      </c>
      <c r="U43" s="516" t="b">
        <v>0</v>
      </c>
      <c r="V43" s="516" t="b">
        <v>0</v>
      </c>
      <c r="W43" s="432" t="b">
        <v>0</v>
      </c>
      <c r="X43" s="432" t="b">
        <v>0</v>
      </c>
      <c r="Y43" s="432" t="b">
        <v>0</v>
      </c>
      <c r="Z43" s="432" t="b">
        <v>0</v>
      </c>
      <c r="AA43" s="432" t="b">
        <v>0</v>
      </c>
      <c r="AB43" s="516" t="b">
        <v>0</v>
      </c>
      <c r="AC43" s="432" t="b">
        <v>0</v>
      </c>
      <c r="AD43" s="432" t="b">
        <v>0</v>
      </c>
      <c r="AE43" s="432" t="b">
        <v>0</v>
      </c>
      <c r="AF43" s="432" t="b">
        <v>0</v>
      </c>
      <c r="AG43" s="432" t="b">
        <v>0</v>
      </c>
      <c r="AH43" s="432" t="b">
        <v>0</v>
      </c>
      <c r="AI43" s="432" t="b">
        <v>0</v>
      </c>
      <c r="AJ43" s="432" t="b">
        <v>0</v>
      </c>
      <c r="AK43" s="432" t="b">
        <v>0</v>
      </c>
      <c r="AL43" s="432" t="b">
        <v>0</v>
      </c>
      <c r="AM43" s="432" t="b">
        <v>0</v>
      </c>
    </row>
    <row r="44" hidden="1">
      <c r="A44" s="338">
        <v>36.0</v>
      </c>
      <c r="B44" s="338">
        <v>600036.0</v>
      </c>
      <c r="C44" s="485" t="s">
        <v>3573</v>
      </c>
      <c r="D44" s="539" t="s">
        <v>73</v>
      </c>
      <c r="E44" s="541">
        <v>35000.0</v>
      </c>
      <c r="F44" s="347">
        <v>35000.0</v>
      </c>
      <c r="G44" s="347">
        <f t="shared" si="4"/>
        <v>0</v>
      </c>
      <c r="H44" s="314" t="s">
        <v>1343</v>
      </c>
      <c r="I44" s="331" t="s">
        <v>3559</v>
      </c>
      <c r="J44" s="418"/>
      <c r="K44" s="331" t="b">
        <v>1</v>
      </c>
      <c r="L44" s="331" t="b">
        <v>1</v>
      </c>
      <c r="M44" s="331" t="b">
        <v>1</v>
      </c>
      <c r="N44" s="331" t="b">
        <v>1</v>
      </c>
      <c r="O44" s="331" t="b">
        <v>1</v>
      </c>
      <c r="P44" s="418" t="b">
        <v>0</v>
      </c>
      <c r="Q44" s="418"/>
      <c r="R44" s="331" t="b">
        <v>1</v>
      </c>
      <c r="S44" s="331" t="b">
        <v>1</v>
      </c>
      <c r="T44" s="331" t="b">
        <v>1</v>
      </c>
      <c r="U44" s="331" t="b">
        <v>1</v>
      </c>
      <c r="V44" s="331" t="b">
        <v>1</v>
      </c>
      <c r="W44" s="331" t="b">
        <v>1</v>
      </c>
      <c r="X44" s="331" t="b">
        <v>1</v>
      </c>
      <c r="Y44" s="331" t="b">
        <v>1</v>
      </c>
      <c r="Z44" s="331" t="b">
        <v>1</v>
      </c>
      <c r="AA44" s="331" t="b">
        <v>0</v>
      </c>
      <c r="AB44" s="418" t="b">
        <v>0</v>
      </c>
      <c r="AC44" s="331" t="b">
        <v>0</v>
      </c>
      <c r="AD44" s="331" t="b">
        <v>0</v>
      </c>
      <c r="AE44" s="331" t="b">
        <v>0</v>
      </c>
      <c r="AF44" s="331" t="b">
        <v>0</v>
      </c>
      <c r="AG44" s="331" t="b">
        <v>0</v>
      </c>
      <c r="AH44" s="331" t="b">
        <v>0</v>
      </c>
      <c r="AI44" s="331" t="b">
        <v>0</v>
      </c>
      <c r="AJ44" s="331" t="b">
        <v>0</v>
      </c>
      <c r="AK44" s="331" t="b">
        <v>0</v>
      </c>
      <c r="AL44" s="331" t="b">
        <v>0</v>
      </c>
      <c r="AM44" s="331" t="b">
        <v>0</v>
      </c>
    </row>
    <row r="45" hidden="1">
      <c r="A45" s="141">
        <v>37.0</v>
      </c>
      <c r="B45" s="141">
        <v>600037.0</v>
      </c>
      <c r="C45" s="205" t="s">
        <v>744</v>
      </c>
      <c r="D45" s="464" t="s">
        <v>73</v>
      </c>
      <c r="E45" s="540">
        <v>3480.0</v>
      </c>
      <c r="F45" s="470">
        <v>3480.0</v>
      </c>
      <c r="G45" s="470">
        <f t="shared" si="4"/>
        <v>0</v>
      </c>
      <c r="H45" s="316" t="s">
        <v>167</v>
      </c>
      <c r="I45" s="432" t="s">
        <v>7622</v>
      </c>
      <c r="J45" s="516"/>
      <c r="K45" s="432" t="b">
        <v>1</v>
      </c>
      <c r="L45" s="432" t="b">
        <v>1</v>
      </c>
      <c r="M45" s="432" t="b">
        <v>1</v>
      </c>
      <c r="N45" s="432" t="b">
        <v>1</v>
      </c>
      <c r="O45" s="432" t="b">
        <v>1</v>
      </c>
      <c r="P45" s="432" t="b">
        <v>1</v>
      </c>
      <c r="Q45" s="516"/>
      <c r="R45" s="432" t="b">
        <v>1</v>
      </c>
      <c r="S45" s="432" t="b">
        <v>1</v>
      </c>
      <c r="T45" s="432" t="b">
        <v>1</v>
      </c>
      <c r="U45" s="542" t="s">
        <v>73</v>
      </c>
      <c r="V45" s="521"/>
      <c r="W45" s="521"/>
      <c r="X45" s="521"/>
      <c r="Y45" s="521"/>
      <c r="Z45" s="521"/>
      <c r="AA45" s="521"/>
      <c r="AB45" s="521"/>
      <c r="AC45" s="432" t="s">
        <v>73</v>
      </c>
      <c r="AD45" s="432" t="s">
        <v>73</v>
      </c>
      <c r="AE45" s="432" t="s">
        <v>73</v>
      </c>
      <c r="AF45" s="432" t="s">
        <v>73</v>
      </c>
      <c r="AG45" s="432" t="s">
        <v>73</v>
      </c>
      <c r="AH45" s="432" t="s">
        <v>73</v>
      </c>
      <c r="AI45" s="432" t="s">
        <v>73</v>
      </c>
      <c r="AJ45" s="432" t="s">
        <v>73</v>
      </c>
      <c r="AK45" s="432" t="s">
        <v>73</v>
      </c>
      <c r="AL45" s="432" t="s">
        <v>73</v>
      </c>
      <c r="AM45" s="432" t="s">
        <v>73</v>
      </c>
    </row>
    <row r="46" hidden="1">
      <c r="A46" s="338">
        <v>38.0</v>
      </c>
      <c r="B46" s="338">
        <v>600038.0</v>
      </c>
      <c r="C46" s="339" t="s">
        <v>5041</v>
      </c>
      <c r="D46" s="464" t="s">
        <v>73</v>
      </c>
      <c r="E46" s="541">
        <v>4000.0</v>
      </c>
      <c r="F46" s="347">
        <v>4000.0</v>
      </c>
      <c r="G46" s="347">
        <f t="shared" si="4"/>
        <v>0</v>
      </c>
      <c r="H46" s="314" t="s">
        <v>882</v>
      </c>
      <c r="I46" s="331" t="s">
        <v>7609</v>
      </c>
      <c r="J46" s="418"/>
      <c r="K46" s="331" t="b">
        <v>1</v>
      </c>
      <c r="L46" s="331" t="b">
        <v>1</v>
      </c>
      <c r="M46" s="331" t="b">
        <v>1</v>
      </c>
      <c r="N46" s="331" t="b">
        <v>1</v>
      </c>
      <c r="O46" s="331" t="b">
        <v>1</v>
      </c>
      <c r="P46" s="331" t="b">
        <v>1</v>
      </c>
      <c r="Q46" s="418"/>
      <c r="R46" s="331" t="b">
        <v>1</v>
      </c>
      <c r="S46" s="331" t="b">
        <v>1</v>
      </c>
      <c r="T46" s="331" t="b">
        <v>1</v>
      </c>
      <c r="U46" s="331" t="b">
        <v>1</v>
      </c>
      <c r="V46" s="331" t="b">
        <v>0</v>
      </c>
      <c r="W46" s="331" t="b">
        <v>0</v>
      </c>
      <c r="X46" s="331" t="b">
        <v>0</v>
      </c>
      <c r="Y46" s="331" t="b">
        <v>0</v>
      </c>
      <c r="Z46" s="331" t="b">
        <v>0</v>
      </c>
      <c r="AA46" s="331" t="b">
        <v>0</v>
      </c>
      <c r="AB46" s="418" t="b">
        <v>0</v>
      </c>
      <c r="AC46" s="331" t="b">
        <v>0</v>
      </c>
      <c r="AD46" s="331" t="b">
        <v>0</v>
      </c>
      <c r="AE46" s="331" t="b">
        <v>0</v>
      </c>
      <c r="AF46" s="331" t="b">
        <v>0</v>
      </c>
      <c r="AG46" s="331" t="b">
        <v>0</v>
      </c>
      <c r="AH46" s="331" t="b">
        <v>0</v>
      </c>
      <c r="AI46" s="331" t="b">
        <v>0</v>
      </c>
      <c r="AJ46" s="331" t="b">
        <v>0</v>
      </c>
      <c r="AK46" s="331" t="b">
        <v>0</v>
      </c>
      <c r="AL46" s="331" t="b">
        <v>0</v>
      </c>
      <c r="AM46" s="331" t="b">
        <v>0</v>
      </c>
    </row>
    <row r="47" hidden="1">
      <c r="A47" s="338">
        <v>39.0</v>
      </c>
      <c r="B47" s="338">
        <v>600039.0</v>
      </c>
      <c r="C47" s="339" t="s">
        <v>3347</v>
      </c>
      <c r="D47" s="464" t="s">
        <v>73</v>
      </c>
      <c r="E47" s="540">
        <v>4360.0</v>
      </c>
      <c r="F47" s="470">
        <v>4360.0</v>
      </c>
      <c r="G47" s="470">
        <f t="shared" si="4"/>
        <v>0</v>
      </c>
      <c r="H47" s="316" t="s">
        <v>3348</v>
      </c>
      <c r="I47" s="432" t="s">
        <v>7619</v>
      </c>
      <c r="J47" s="516"/>
      <c r="K47" s="432" t="b">
        <v>1</v>
      </c>
      <c r="L47" s="432" t="b">
        <v>1</v>
      </c>
      <c r="M47" s="432" t="b">
        <v>1</v>
      </c>
      <c r="N47" s="432" t="b">
        <v>1</v>
      </c>
      <c r="O47" s="432" t="b">
        <v>1</v>
      </c>
      <c r="P47" s="432" t="b">
        <v>1</v>
      </c>
      <c r="Q47" s="516"/>
      <c r="R47" s="432" t="b">
        <v>1</v>
      </c>
      <c r="S47" s="516" t="b">
        <v>0</v>
      </c>
      <c r="T47" s="516" t="b">
        <v>0</v>
      </c>
      <c r="U47" s="516" t="b">
        <v>0</v>
      </c>
      <c r="V47" s="516" t="b">
        <v>0</v>
      </c>
      <c r="W47" s="432" t="b">
        <v>0</v>
      </c>
      <c r="X47" s="432" t="b">
        <v>0</v>
      </c>
      <c r="Y47" s="432" t="b">
        <v>0</v>
      </c>
      <c r="Z47" s="432" t="b">
        <v>0</v>
      </c>
      <c r="AA47" s="432" t="b">
        <v>0</v>
      </c>
      <c r="AB47" s="516" t="b">
        <v>0</v>
      </c>
      <c r="AC47" s="432" t="b">
        <v>0</v>
      </c>
      <c r="AD47" s="432" t="b">
        <v>0</v>
      </c>
      <c r="AE47" s="432" t="b">
        <v>0</v>
      </c>
      <c r="AF47" s="432" t="b">
        <v>0</v>
      </c>
      <c r="AG47" s="432" t="b">
        <v>0</v>
      </c>
      <c r="AH47" s="432" t="b">
        <v>0</v>
      </c>
      <c r="AI47" s="432" t="b">
        <v>0</v>
      </c>
      <c r="AJ47" s="432" t="b">
        <v>0</v>
      </c>
      <c r="AK47" s="432" t="b">
        <v>0</v>
      </c>
      <c r="AL47" s="432" t="b">
        <v>0</v>
      </c>
      <c r="AM47" s="432" t="b">
        <v>0</v>
      </c>
    </row>
    <row r="48">
      <c r="A48" s="338">
        <v>40.0</v>
      </c>
      <c r="B48" s="338">
        <v>600040.0</v>
      </c>
      <c r="C48" s="339" t="s">
        <v>5158</v>
      </c>
      <c r="D48" s="312" t="s">
        <v>4642</v>
      </c>
      <c r="E48" s="541">
        <v>28520.0</v>
      </c>
      <c r="F48" s="347">
        <v>28520.0</v>
      </c>
      <c r="G48" s="347">
        <f t="shared" si="4"/>
        <v>0</v>
      </c>
      <c r="H48" s="314" t="s">
        <v>5159</v>
      </c>
      <c r="I48" s="331" t="s">
        <v>7623</v>
      </c>
      <c r="J48" s="418"/>
      <c r="K48" s="331" t="b">
        <v>1</v>
      </c>
      <c r="L48" s="331" t="b">
        <v>1</v>
      </c>
      <c r="M48" s="331" t="b">
        <v>1</v>
      </c>
      <c r="N48" s="331" t="b">
        <v>1</v>
      </c>
      <c r="O48" s="331" t="b">
        <v>1</v>
      </c>
      <c r="P48" s="331" t="b">
        <v>1</v>
      </c>
      <c r="Q48" s="418"/>
      <c r="R48" s="331" t="b">
        <v>1</v>
      </c>
      <c r="S48" s="418" t="b">
        <v>0</v>
      </c>
      <c r="T48" s="331" t="b">
        <v>1</v>
      </c>
      <c r="U48" s="331" t="b">
        <v>0</v>
      </c>
      <c r="V48" s="331" t="b">
        <v>1</v>
      </c>
      <c r="W48" s="331" t="b">
        <v>0</v>
      </c>
      <c r="X48" s="331" t="b">
        <v>0</v>
      </c>
      <c r="Y48" s="331" t="b">
        <v>0</v>
      </c>
      <c r="Z48" s="331" t="b">
        <v>0</v>
      </c>
      <c r="AA48" s="331" t="b">
        <v>0</v>
      </c>
      <c r="AB48" s="418" t="b">
        <v>0</v>
      </c>
      <c r="AC48" s="331" t="b">
        <v>0</v>
      </c>
      <c r="AD48" s="331" t="b">
        <v>0</v>
      </c>
      <c r="AE48" s="331" t="b">
        <v>0</v>
      </c>
      <c r="AF48" s="331" t="b">
        <v>0</v>
      </c>
      <c r="AG48" s="331" t="b">
        <v>0</v>
      </c>
      <c r="AH48" s="331" t="b">
        <v>0</v>
      </c>
      <c r="AI48" s="331" t="b">
        <v>0</v>
      </c>
      <c r="AJ48" s="331" t="b">
        <v>0</v>
      </c>
      <c r="AK48" s="331" t="b">
        <v>0</v>
      </c>
      <c r="AL48" s="331" t="b">
        <v>0</v>
      </c>
      <c r="AM48" s="331" t="b">
        <v>0</v>
      </c>
    </row>
    <row r="49" hidden="1">
      <c r="A49" s="338">
        <v>41.0</v>
      </c>
      <c r="B49" s="338">
        <v>600041.0</v>
      </c>
      <c r="C49" s="339" t="s">
        <v>3331</v>
      </c>
      <c r="D49" s="464" t="s">
        <v>73</v>
      </c>
      <c r="E49" s="540">
        <v>10000.0</v>
      </c>
      <c r="F49" s="470">
        <v>10000.0</v>
      </c>
      <c r="G49" s="470">
        <f t="shared" si="4"/>
        <v>0</v>
      </c>
      <c r="H49" s="316" t="s">
        <v>455</v>
      </c>
      <c r="I49" s="432" t="s">
        <v>7622</v>
      </c>
      <c r="J49" s="432"/>
      <c r="K49" s="432" t="b">
        <v>1</v>
      </c>
      <c r="L49" s="432" t="b">
        <v>1</v>
      </c>
      <c r="M49" s="432" t="b">
        <v>1</v>
      </c>
      <c r="N49" s="432" t="b">
        <v>1</v>
      </c>
      <c r="O49" s="432" t="b">
        <v>1</v>
      </c>
      <c r="P49" s="516" t="b">
        <v>0</v>
      </c>
      <c r="Q49" s="516" t="b">
        <v>0</v>
      </c>
      <c r="R49" s="516" t="b">
        <v>0</v>
      </c>
      <c r="S49" s="516" t="b">
        <v>0</v>
      </c>
      <c r="T49" s="516" t="b">
        <v>0</v>
      </c>
      <c r="U49" s="516" t="b">
        <v>0</v>
      </c>
      <c r="V49" s="516" t="b">
        <v>0</v>
      </c>
      <c r="W49" s="432" t="b">
        <v>0</v>
      </c>
      <c r="X49" s="432" t="b">
        <v>0</v>
      </c>
      <c r="Y49" s="432" t="b">
        <v>0</v>
      </c>
      <c r="Z49" s="432" t="b">
        <v>0</v>
      </c>
      <c r="AA49" s="432" t="b">
        <v>0</v>
      </c>
      <c r="AB49" s="516" t="b">
        <v>0</v>
      </c>
      <c r="AC49" s="432" t="b">
        <v>0</v>
      </c>
      <c r="AD49" s="432" t="b">
        <v>0</v>
      </c>
      <c r="AE49" s="432" t="b">
        <v>0</v>
      </c>
      <c r="AF49" s="432" t="b">
        <v>0</v>
      </c>
      <c r="AG49" s="432" t="b">
        <v>0</v>
      </c>
      <c r="AH49" s="432" t="b">
        <v>0</v>
      </c>
      <c r="AI49" s="432" t="b">
        <v>0</v>
      </c>
      <c r="AJ49" s="432" t="b">
        <v>0</v>
      </c>
      <c r="AK49" s="432" t="b">
        <v>0</v>
      </c>
      <c r="AL49" s="432" t="b">
        <v>0</v>
      </c>
      <c r="AM49" s="432" t="b">
        <v>0</v>
      </c>
    </row>
    <row r="50" hidden="1">
      <c r="A50" s="475">
        <v>42.0</v>
      </c>
      <c r="B50" s="475">
        <v>600042.0</v>
      </c>
      <c r="C50" s="476" t="s">
        <v>192</v>
      </c>
      <c r="D50" s="464" t="s">
        <v>73</v>
      </c>
      <c r="E50" s="541">
        <v>581.0</v>
      </c>
      <c r="F50" s="347">
        <v>581.0</v>
      </c>
      <c r="G50" s="347">
        <f t="shared" si="4"/>
        <v>0</v>
      </c>
      <c r="H50" s="314" t="s">
        <v>193</v>
      </c>
      <c r="I50" s="331" t="s">
        <v>7622</v>
      </c>
      <c r="J50" s="331"/>
      <c r="K50" s="542" t="s">
        <v>73</v>
      </c>
      <c r="L50" s="521"/>
      <c r="M50" s="521"/>
      <c r="N50" s="521"/>
      <c r="O50" s="521"/>
      <c r="P50" s="521"/>
      <c r="Q50" s="521"/>
      <c r="R50" s="521"/>
      <c r="S50" s="521"/>
      <c r="T50" s="521"/>
      <c r="U50" s="521"/>
      <c r="V50" s="521"/>
      <c r="W50" s="521"/>
      <c r="X50" s="521"/>
      <c r="Y50" s="521"/>
      <c r="Z50" s="521"/>
      <c r="AA50" s="521"/>
      <c r="AB50" s="521"/>
      <c r="AC50" s="331" t="s">
        <v>73</v>
      </c>
      <c r="AD50" s="331" t="s">
        <v>73</v>
      </c>
      <c r="AE50" s="331" t="s">
        <v>73</v>
      </c>
      <c r="AF50" s="331" t="s">
        <v>73</v>
      </c>
      <c r="AG50" s="331" t="s">
        <v>73</v>
      </c>
      <c r="AH50" s="331" t="s">
        <v>73</v>
      </c>
      <c r="AI50" s="331" t="s">
        <v>73</v>
      </c>
      <c r="AJ50" s="331" t="s">
        <v>73</v>
      </c>
      <c r="AK50" s="331" t="s">
        <v>73</v>
      </c>
      <c r="AL50" s="331" t="s">
        <v>73</v>
      </c>
      <c r="AM50" s="331" t="s">
        <v>73</v>
      </c>
    </row>
    <row r="51" hidden="1">
      <c r="A51" s="338">
        <v>43.0</v>
      </c>
      <c r="B51" s="338">
        <v>600043.0</v>
      </c>
      <c r="C51" s="339" t="s">
        <v>4991</v>
      </c>
      <c r="D51" s="464" t="s">
        <v>73</v>
      </c>
      <c r="E51" s="540">
        <v>3200.0</v>
      </c>
      <c r="F51" s="470">
        <v>3200.0</v>
      </c>
      <c r="G51" s="470">
        <f t="shared" si="4"/>
        <v>0</v>
      </c>
      <c r="H51" s="316" t="s">
        <v>449</v>
      </c>
      <c r="I51" s="432" t="s">
        <v>7609</v>
      </c>
      <c r="J51" s="432"/>
      <c r="K51" s="432" t="b">
        <v>1</v>
      </c>
      <c r="L51" s="432" t="b">
        <v>1</v>
      </c>
      <c r="M51" s="432" t="b">
        <v>1</v>
      </c>
      <c r="N51" s="432" t="b">
        <v>1</v>
      </c>
      <c r="O51" s="432" t="b">
        <v>1</v>
      </c>
      <c r="P51" s="516" t="b">
        <v>0</v>
      </c>
      <c r="Q51" s="516" t="b">
        <v>0</v>
      </c>
      <c r="R51" s="516" t="b">
        <v>0</v>
      </c>
      <c r="S51" s="516" t="b">
        <v>0</v>
      </c>
      <c r="T51" s="516" t="b">
        <v>0</v>
      </c>
      <c r="U51" s="516" t="b">
        <v>0</v>
      </c>
      <c r="V51" s="516" t="b">
        <v>0</v>
      </c>
      <c r="W51" s="432" t="b">
        <v>0</v>
      </c>
      <c r="X51" s="432" t="b">
        <v>0</v>
      </c>
      <c r="Y51" s="432" t="b">
        <v>0</v>
      </c>
      <c r="Z51" s="432" t="b">
        <v>0</v>
      </c>
      <c r="AA51" s="432" t="b">
        <v>0</v>
      </c>
      <c r="AB51" s="516" t="b">
        <v>0</v>
      </c>
      <c r="AC51" s="432" t="b">
        <v>0</v>
      </c>
      <c r="AD51" s="432" t="b">
        <v>0</v>
      </c>
      <c r="AE51" s="432" t="b">
        <v>0</v>
      </c>
      <c r="AF51" s="432" t="b">
        <v>0</v>
      </c>
      <c r="AG51" s="432" t="b">
        <v>0</v>
      </c>
      <c r="AH51" s="432" t="b">
        <v>0</v>
      </c>
      <c r="AI51" s="432" t="b">
        <v>0</v>
      </c>
      <c r="AJ51" s="432" t="b">
        <v>0</v>
      </c>
      <c r="AK51" s="432" t="b">
        <v>0</v>
      </c>
      <c r="AL51" s="432" t="b">
        <v>0</v>
      </c>
      <c r="AM51" s="432" t="b">
        <v>0</v>
      </c>
    </row>
    <row r="52" hidden="1">
      <c r="A52" s="141">
        <v>44.0</v>
      </c>
      <c r="B52" s="141">
        <v>600044.0</v>
      </c>
      <c r="C52" s="205" t="s">
        <v>396</v>
      </c>
      <c r="D52" s="464" t="s">
        <v>73</v>
      </c>
      <c r="E52" s="541">
        <v>11500.0</v>
      </c>
      <c r="F52" s="347">
        <v>11500.0</v>
      </c>
      <c r="G52" s="347">
        <f t="shared" si="4"/>
        <v>0</v>
      </c>
      <c r="H52" s="314" t="s">
        <v>397</v>
      </c>
      <c r="I52" s="331" t="s">
        <v>3559</v>
      </c>
      <c r="J52" s="331"/>
      <c r="K52" s="331" t="b">
        <v>1</v>
      </c>
      <c r="L52" s="331" t="b">
        <v>1</v>
      </c>
      <c r="M52" s="331" t="b">
        <v>1</v>
      </c>
      <c r="N52" s="331" t="b">
        <v>1</v>
      </c>
      <c r="O52" s="331" t="b">
        <v>1</v>
      </c>
      <c r="P52" s="331" t="b">
        <v>1</v>
      </c>
      <c r="Q52" s="418"/>
      <c r="R52" s="331" t="b">
        <v>1</v>
      </c>
      <c r="S52" s="521" t="s">
        <v>73</v>
      </c>
      <c r="T52" s="521"/>
      <c r="U52" s="521"/>
      <c r="V52" s="521"/>
      <c r="W52" s="521"/>
      <c r="X52" s="521"/>
      <c r="Y52" s="521"/>
      <c r="Z52" s="521"/>
      <c r="AA52" s="521"/>
      <c r="AB52" s="521"/>
      <c r="AC52" s="331" t="s">
        <v>73</v>
      </c>
      <c r="AD52" s="331" t="s">
        <v>73</v>
      </c>
      <c r="AE52" s="331" t="s">
        <v>73</v>
      </c>
      <c r="AF52" s="331" t="s">
        <v>73</v>
      </c>
      <c r="AG52" s="331" t="s">
        <v>73</v>
      </c>
      <c r="AH52" s="331" t="s">
        <v>73</v>
      </c>
      <c r="AI52" s="331" t="s">
        <v>73</v>
      </c>
      <c r="AJ52" s="331" t="s">
        <v>73</v>
      </c>
      <c r="AK52" s="331" t="s">
        <v>73</v>
      </c>
      <c r="AL52" s="331" t="s">
        <v>73</v>
      </c>
      <c r="AM52" s="331" t="s">
        <v>73</v>
      </c>
    </row>
    <row r="53">
      <c r="A53" s="338">
        <v>45.0</v>
      </c>
      <c r="B53" s="338">
        <v>600045.0</v>
      </c>
      <c r="C53" s="339" t="s">
        <v>5346</v>
      </c>
      <c r="D53" s="312" t="s">
        <v>4642</v>
      </c>
      <c r="E53" s="540">
        <v>4500.0</v>
      </c>
      <c r="F53" s="470">
        <v>0.0</v>
      </c>
      <c r="G53" s="470">
        <f t="shared" si="4"/>
        <v>4500</v>
      </c>
      <c r="H53" s="316" t="s">
        <v>5347</v>
      </c>
      <c r="I53" s="432" t="s">
        <v>7612</v>
      </c>
      <c r="J53" s="516"/>
      <c r="K53" s="432" t="b">
        <v>0</v>
      </c>
      <c r="L53" s="516" t="b">
        <v>0</v>
      </c>
      <c r="M53" s="516" t="b">
        <v>0</v>
      </c>
      <c r="N53" s="516" t="b">
        <v>0</v>
      </c>
      <c r="O53" s="516" t="b">
        <v>0</v>
      </c>
      <c r="P53" s="516" t="b">
        <v>0</v>
      </c>
      <c r="Q53" s="516" t="b">
        <v>0</v>
      </c>
      <c r="R53" s="516" t="b">
        <v>0</v>
      </c>
      <c r="S53" s="516" t="b">
        <v>0</v>
      </c>
      <c r="T53" s="516" t="b">
        <v>0</v>
      </c>
      <c r="U53" s="516" t="b">
        <v>0</v>
      </c>
      <c r="V53" s="516" t="b">
        <v>0</v>
      </c>
      <c r="W53" s="432" t="b">
        <v>0</v>
      </c>
      <c r="X53" s="432" t="b">
        <v>0</v>
      </c>
      <c r="Y53" s="432" t="b">
        <v>0</v>
      </c>
      <c r="Z53" s="432" t="b">
        <v>0</v>
      </c>
      <c r="AA53" s="432" t="b">
        <v>0</v>
      </c>
      <c r="AB53" s="516" t="b">
        <v>0</v>
      </c>
      <c r="AC53" s="432" t="b">
        <v>0</v>
      </c>
      <c r="AD53" s="432" t="b">
        <v>0</v>
      </c>
      <c r="AE53" s="432" t="b">
        <v>0</v>
      </c>
      <c r="AF53" s="432" t="b">
        <v>0</v>
      </c>
      <c r="AG53" s="432" t="b">
        <v>0</v>
      </c>
      <c r="AH53" s="432" t="b">
        <v>0</v>
      </c>
      <c r="AI53" s="432" t="b">
        <v>0</v>
      </c>
      <c r="AJ53" s="432" t="b">
        <v>0</v>
      </c>
      <c r="AK53" s="432" t="b">
        <v>0</v>
      </c>
      <c r="AL53" s="432" t="b">
        <v>0</v>
      </c>
      <c r="AM53" s="432" t="b">
        <v>0</v>
      </c>
    </row>
    <row r="54" hidden="1">
      <c r="A54" s="338">
        <v>46.0</v>
      </c>
      <c r="B54" s="338">
        <v>600046.0</v>
      </c>
      <c r="C54" s="344" t="s">
        <v>2755</v>
      </c>
      <c r="D54" s="464" t="s">
        <v>73</v>
      </c>
      <c r="E54" s="541">
        <v>20000.0</v>
      </c>
      <c r="F54" s="347">
        <v>20000.0</v>
      </c>
      <c r="G54" s="347">
        <f t="shared" si="4"/>
        <v>0</v>
      </c>
      <c r="H54" s="314" t="s">
        <v>487</v>
      </c>
      <c r="I54" s="331" t="s">
        <v>7611</v>
      </c>
      <c r="J54" s="418"/>
      <c r="K54" s="331" t="b">
        <v>1</v>
      </c>
      <c r="L54" s="331" t="b">
        <v>1</v>
      </c>
      <c r="M54" s="331" t="b">
        <v>1</v>
      </c>
      <c r="N54" s="331" t="b">
        <v>1</v>
      </c>
      <c r="O54" s="331" t="b">
        <v>1</v>
      </c>
      <c r="P54" s="331" t="b">
        <v>1</v>
      </c>
      <c r="Q54" s="418"/>
      <c r="R54" s="418" t="b">
        <v>0</v>
      </c>
      <c r="S54" s="418" t="b">
        <v>0</v>
      </c>
      <c r="T54" s="418" t="b">
        <v>0</v>
      </c>
      <c r="U54" s="418" t="b">
        <v>0</v>
      </c>
      <c r="V54" s="418" t="b">
        <v>0</v>
      </c>
      <c r="W54" s="331" t="b">
        <v>0</v>
      </c>
      <c r="X54" s="331" t="b">
        <v>0</v>
      </c>
      <c r="Y54" s="331" t="b">
        <v>0</v>
      </c>
      <c r="Z54" s="331" t="b">
        <v>0</v>
      </c>
      <c r="AA54" s="331" t="b">
        <v>0</v>
      </c>
      <c r="AB54" s="418" t="b">
        <v>0</v>
      </c>
      <c r="AC54" s="331" t="b">
        <v>0</v>
      </c>
      <c r="AD54" s="331" t="b">
        <v>0</v>
      </c>
      <c r="AE54" s="331" t="b">
        <v>0</v>
      </c>
      <c r="AF54" s="331" t="b">
        <v>0</v>
      </c>
      <c r="AG54" s="331" t="b">
        <v>0</v>
      </c>
      <c r="AH54" s="331" t="s">
        <v>73</v>
      </c>
      <c r="AI54" s="331" t="s">
        <v>73</v>
      </c>
      <c r="AJ54" s="331" t="s">
        <v>73</v>
      </c>
      <c r="AK54" s="331" t="s">
        <v>73</v>
      </c>
      <c r="AL54" s="331" t="s">
        <v>73</v>
      </c>
      <c r="AM54" s="331" t="s">
        <v>73</v>
      </c>
    </row>
    <row r="55" hidden="1">
      <c r="A55" s="141">
        <v>47.0</v>
      </c>
      <c r="B55" s="141">
        <v>600047.0</v>
      </c>
      <c r="C55" s="205" t="s">
        <v>1034</v>
      </c>
      <c r="D55" s="464" t="s">
        <v>73</v>
      </c>
      <c r="E55" s="540">
        <v>15000.0</v>
      </c>
      <c r="F55" s="470">
        <v>15000.0</v>
      </c>
      <c r="G55" s="470">
        <f t="shared" si="4"/>
        <v>0</v>
      </c>
      <c r="H55" s="316" t="s">
        <v>487</v>
      </c>
      <c r="I55" s="432" t="s">
        <v>7609</v>
      </c>
      <c r="J55" s="516"/>
      <c r="K55" s="432" t="b">
        <v>1</v>
      </c>
      <c r="L55" s="432" t="b">
        <v>1</v>
      </c>
      <c r="M55" s="432" t="b">
        <v>1</v>
      </c>
      <c r="N55" s="432" t="b">
        <v>1</v>
      </c>
      <c r="O55" s="432" t="b">
        <v>1</v>
      </c>
      <c r="P55" s="432" t="b">
        <v>1</v>
      </c>
      <c r="Q55" s="516"/>
      <c r="R55" s="516" t="b">
        <v>0</v>
      </c>
      <c r="S55" s="516" t="b">
        <v>0</v>
      </c>
      <c r="T55" s="516" t="b">
        <v>0</v>
      </c>
      <c r="U55" s="516" t="b">
        <v>0</v>
      </c>
      <c r="V55" s="516" t="b">
        <v>0</v>
      </c>
      <c r="W55" s="542" t="s">
        <v>73</v>
      </c>
      <c r="X55" s="521"/>
      <c r="Y55" s="521"/>
      <c r="Z55" s="521"/>
      <c r="AA55" s="521"/>
      <c r="AB55" s="521"/>
      <c r="AC55" s="432" t="s">
        <v>73</v>
      </c>
      <c r="AD55" s="432" t="s">
        <v>73</v>
      </c>
      <c r="AE55" s="432" t="s">
        <v>73</v>
      </c>
      <c r="AF55" s="432" t="s">
        <v>73</v>
      </c>
      <c r="AG55" s="432" t="s">
        <v>73</v>
      </c>
      <c r="AH55" s="432" t="s">
        <v>73</v>
      </c>
      <c r="AI55" s="432" t="s">
        <v>73</v>
      </c>
      <c r="AJ55" s="432" t="s">
        <v>73</v>
      </c>
      <c r="AK55" s="432" t="s">
        <v>73</v>
      </c>
      <c r="AL55" s="432" t="s">
        <v>73</v>
      </c>
      <c r="AM55" s="432" t="s">
        <v>73</v>
      </c>
    </row>
    <row r="56" hidden="1">
      <c r="A56" s="338">
        <v>48.0</v>
      </c>
      <c r="B56" s="338">
        <v>600048.0</v>
      </c>
      <c r="C56" s="339" t="s">
        <v>3719</v>
      </c>
      <c r="D56" s="464" t="s">
        <v>73</v>
      </c>
      <c r="E56" s="541">
        <v>39650.0</v>
      </c>
      <c r="F56" s="347">
        <v>39650.0</v>
      </c>
      <c r="G56" s="347">
        <f t="shared" si="4"/>
        <v>0</v>
      </c>
      <c r="H56" s="314" t="s">
        <v>601</v>
      </c>
      <c r="I56" s="331" t="s">
        <v>7610</v>
      </c>
      <c r="J56" s="331"/>
      <c r="K56" s="331" t="b">
        <v>1</v>
      </c>
      <c r="L56" s="331" t="b">
        <v>1</v>
      </c>
      <c r="M56" s="331" t="b">
        <v>1</v>
      </c>
      <c r="N56" s="331" t="b">
        <v>1</v>
      </c>
      <c r="O56" s="331" t="b">
        <v>1</v>
      </c>
      <c r="P56" s="331" t="b">
        <v>1</v>
      </c>
      <c r="Q56" s="418"/>
      <c r="R56" s="331" t="b">
        <v>1</v>
      </c>
      <c r="S56" s="331" t="b">
        <v>1</v>
      </c>
      <c r="T56" s="331" t="b">
        <v>1</v>
      </c>
      <c r="U56" s="331" t="b">
        <v>1</v>
      </c>
      <c r="V56" s="331" t="b">
        <v>1</v>
      </c>
      <c r="W56" s="331" t="b">
        <v>1</v>
      </c>
      <c r="X56" s="331" t="b">
        <v>1</v>
      </c>
      <c r="Y56" s="331" t="b">
        <v>1</v>
      </c>
      <c r="Z56" s="331" t="b">
        <v>1</v>
      </c>
      <c r="AA56" s="331" t="b">
        <v>1</v>
      </c>
      <c r="AB56" s="331" t="b">
        <v>1</v>
      </c>
      <c r="AC56" s="331" t="b">
        <v>1</v>
      </c>
      <c r="AD56" s="331" t="b">
        <v>1</v>
      </c>
      <c r="AE56" s="331" t="b">
        <v>0</v>
      </c>
      <c r="AF56" s="331" t="b">
        <v>1</v>
      </c>
      <c r="AG56" s="331" t="b">
        <v>1</v>
      </c>
      <c r="AH56" s="331" t="b">
        <v>1</v>
      </c>
      <c r="AI56" s="331" t="b">
        <v>0</v>
      </c>
      <c r="AJ56" s="331" t="b">
        <v>1</v>
      </c>
      <c r="AK56" s="331" t="b">
        <v>0</v>
      </c>
      <c r="AL56" s="331" t="b">
        <v>0</v>
      </c>
      <c r="AM56" s="331" t="b">
        <v>0</v>
      </c>
    </row>
    <row r="57" hidden="1">
      <c r="A57" s="338">
        <v>49.0</v>
      </c>
      <c r="B57" s="338">
        <v>600049.0</v>
      </c>
      <c r="C57" s="339" t="s">
        <v>2894</v>
      </c>
      <c r="D57" s="464" t="s">
        <v>73</v>
      </c>
      <c r="E57" s="540">
        <v>80000.0</v>
      </c>
      <c r="F57" s="540">
        <v>80000.0</v>
      </c>
      <c r="G57" s="470">
        <f t="shared" si="4"/>
        <v>0</v>
      </c>
      <c r="H57" s="316" t="s">
        <v>2895</v>
      </c>
      <c r="I57" s="432" t="s">
        <v>7618</v>
      </c>
      <c r="J57" s="432"/>
      <c r="K57" s="432" t="b">
        <v>1</v>
      </c>
      <c r="L57" s="432" t="b">
        <v>1</v>
      </c>
      <c r="M57" s="432" t="b">
        <v>1</v>
      </c>
      <c r="N57" s="432" t="b">
        <v>1</v>
      </c>
      <c r="O57" s="432" t="b">
        <v>1</v>
      </c>
      <c r="P57" s="432" t="b">
        <v>1</v>
      </c>
      <c r="Q57" s="516"/>
      <c r="R57" s="432" t="b">
        <v>1</v>
      </c>
      <c r="S57" s="432" t="b">
        <v>1</v>
      </c>
      <c r="T57" s="432" t="b">
        <v>1</v>
      </c>
      <c r="U57" s="432" t="b">
        <v>1</v>
      </c>
      <c r="V57" s="432" t="b">
        <v>1</v>
      </c>
      <c r="W57" s="432" t="b">
        <v>0</v>
      </c>
      <c r="X57" s="432" t="b">
        <v>1</v>
      </c>
      <c r="Y57" s="432" t="b">
        <v>1</v>
      </c>
      <c r="Z57" s="432" t="b">
        <v>1</v>
      </c>
      <c r="AA57" s="432" t="b">
        <v>0</v>
      </c>
      <c r="AB57" s="516" t="b">
        <v>0</v>
      </c>
      <c r="AC57" s="432" t="b">
        <v>0</v>
      </c>
      <c r="AD57" s="432" t="b">
        <v>0</v>
      </c>
      <c r="AE57" s="432" t="b">
        <v>0</v>
      </c>
      <c r="AF57" s="432" t="b">
        <v>0</v>
      </c>
      <c r="AG57" s="432" t="b">
        <v>0</v>
      </c>
      <c r="AH57" s="542" t="b">
        <v>0</v>
      </c>
      <c r="AI57" s="432" t="s">
        <v>73</v>
      </c>
      <c r="AJ57" s="432" t="s">
        <v>73</v>
      </c>
      <c r="AK57" s="432" t="s">
        <v>73</v>
      </c>
      <c r="AL57" s="432" t="s">
        <v>73</v>
      </c>
      <c r="AM57" s="432" t="s">
        <v>73</v>
      </c>
    </row>
    <row r="58" hidden="1">
      <c r="A58" s="338">
        <v>50.0</v>
      </c>
      <c r="B58" s="338">
        <v>600050.0</v>
      </c>
      <c r="C58" s="339" t="s">
        <v>1628</v>
      </c>
      <c r="D58" s="168" t="s">
        <v>73</v>
      </c>
      <c r="E58" s="541">
        <v>25000.0</v>
      </c>
      <c r="F58" s="347">
        <v>25000.0</v>
      </c>
      <c r="G58" s="347">
        <f t="shared" si="4"/>
        <v>0</v>
      </c>
      <c r="H58" s="314" t="s">
        <v>838</v>
      </c>
      <c r="I58" s="331" t="s">
        <v>7617</v>
      </c>
      <c r="J58" s="331"/>
      <c r="K58" s="331" t="b">
        <v>1</v>
      </c>
      <c r="L58" s="331" t="b">
        <v>1</v>
      </c>
      <c r="M58" s="331" t="b">
        <v>1</v>
      </c>
      <c r="N58" s="331" t="b">
        <v>1</v>
      </c>
      <c r="O58" s="418" t="b">
        <v>0</v>
      </c>
      <c r="P58" s="418" t="b">
        <v>0</v>
      </c>
      <c r="Q58" s="418" t="b">
        <v>0</v>
      </c>
      <c r="R58" s="418" t="b">
        <v>0</v>
      </c>
      <c r="S58" s="418" t="b">
        <v>0</v>
      </c>
      <c r="T58" s="418" t="b">
        <v>0</v>
      </c>
      <c r="U58" s="418" t="b">
        <v>0</v>
      </c>
      <c r="V58" s="418" t="b">
        <v>0</v>
      </c>
      <c r="W58" s="331" t="b">
        <v>0</v>
      </c>
      <c r="X58" s="331" t="b">
        <v>0</v>
      </c>
      <c r="Y58" s="331" t="b">
        <v>0</v>
      </c>
      <c r="Z58" s="521" t="s">
        <v>73</v>
      </c>
      <c r="AA58" s="521"/>
      <c r="AB58" s="521"/>
      <c r="AC58" s="331" t="s">
        <v>73</v>
      </c>
      <c r="AD58" s="331" t="s">
        <v>73</v>
      </c>
      <c r="AE58" s="331" t="s">
        <v>73</v>
      </c>
      <c r="AF58" s="331" t="s">
        <v>73</v>
      </c>
      <c r="AG58" s="331" t="s">
        <v>73</v>
      </c>
      <c r="AH58" s="331" t="s">
        <v>73</v>
      </c>
      <c r="AI58" s="331" t="s">
        <v>73</v>
      </c>
      <c r="AJ58" s="331" t="s">
        <v>73</v>
      </c>
      <c r="AK58" s="331" t="s">
        <v>73</v>
      </c>
      <c r="AL58" s="331" t="s">
        <v>73</v>
      </c>
      <c r="AM58" s="331" t="s">
        <v>73</v>
      </c>
    </row>
    <row r="59" hidden="1">
      <c r="A59" s="141">
        <v>51.0</v>
      </c>
      <c r="B59" s="141">
        <v>600051.0</v>
      </c>
      <c r="C59" s="205" t="s">
        <v>263</v>
      </c>
      <c r="D59" s="168" t="s">
        <v>73</v>
      </c>
      <c r="E59" s="540">
        <v>9000.0</v>
      </c>
      <c r="F59" s="470">
        <v>9000.0</v>
      </c>
      <c r="G59" s="470">
        <f t="shared" si="4"/>
        <v>0</v>
      </c>
      <c r="H59" s="316" t="s">
        <v>264</v>
      </c>
      <c r="I59" s="432" t="s">
        <v>266</v>
      </c>
      <c r="J59" s="432"/>
      <c r="K59" s="432" t="b">
        <v>1</v>
      </c>
      <c r="L59" s="432" t="b">
        <v>1</v>
      </c>
      <c r="M59" s="432" t="b">
        <v>1</v>
      </c>
      <c r="N59" s="432" t="b">
        <v>1</v>
      </c>
      <c r="O59" s="432" t="b">
        <v>1</v>
      </c>
      <c r="P59" s="521" t="s">
        <v>73</v>
      </c>
      <c r="Q59" s="521"/>
      <c r="R59" s="521"/>
      <c r="S59" s="521"/>
      <c r="T59" s="521"/>
      <c r="U59" s="521"/>
      <c r="V59" s="521"/>
      <c r="W59" s="521"/>
      <c r="X59" s="521"/>
      <c r="Y59" s="521"/>
      <c r="Z59" s="521"/>
      <c r="AA59" s="521"/>
      <c r="AB59" s="521"/>
      <c r="AC59" s="432" t="s">
        <v>73</v>
      </c>
      <c r="AD59" s="432" t="s">
        <v>73</v>
      </c>
      <c r="AE59" s="432" t="s">
        <v>73</v>
      </c>
      <c r="AF59" s="432" t="s">
        <v>73</v>
      </c>
      <c r="AG59" s="432" t="s">
        <v>73</v>
      </c>
      <c r="AH59" s="432" t="s">
        <v>73</v>
      </c>
      <c r="AI59" s="432" t="s">
        <v>73</v>
      </c>
      <c r="AJ59" s="432" t="s">
        <v>73</v>
      </c>
      <c r="AK59" s="432" t="s">
        <v>73</v>
      </c>
      <c r="AL59" s="432" t="s">
        <v>73</v>
      </c>
      <c r="AM59" s="432" t="s">
        <v>73</v>
      </c>
    </row>
    <row r="60" hidden="1">
      <c r="A60" s="338">
        <v>52.0</v>
      </c>
      <c r="B60" s="338">
        <v>600052.0</v>
      </c>
      <c r="C60" s="339" t="s">
        <v>3541</v>
      </c>
      <c r="D60" s="168" t="s">
        <v>73</v>
      </c>
      <c r="E60" s="541">
        <v>46850.0</v>
      </c>
      <c r="F60" s="347">
        <v>46850.0</v>
      </c>
      <c r="G60" s="347">
        <f t="shared" si="4"/>
        <v>0</v>
      </c>
      <c r="H60" s="314" t="s">
        <v>601</v>
      </c>
      <c r="I60" s="331" t="s">
        <v>7612</v>
      </c>
      <c r="J60" s="418"/>
      <c r="K60" s="331" t="b">
        <v>1</v>
      </c>
      <c r="L60" s="331" t="b">
        <v>1</v>
      </c>
      <c r="M60" s="331" t="b">
        <v>1</v>
      </c>
      <c r="N60" s="331" t="b">
        <v>1</v>
      </c>
      <c r="O60" s="331" t="b">
        <v>1</v>
      </c>
      <c r="P60" s="331" t="b">
        <v>1</v>
      </c>
      <c r="Q60" s="418"/>
      <c r="R60" s="331" t="b">
        <v>1</v>
      </c>
      <c r="S60" s="331" t="b">
        <v>1</v>
      </c>
      <c r="T60" s="331" t="b">
        <v>1</v>
      </c>
      <c r="U60" s="331" t="b">
        <v>1</v>
      </c>
      <c r="V60" s="331" t="b">
        <v>1</v>
      </c>
      <c r="W60" s="331" t="b">
        <v>1</v>
      </c>
      <c r="X60" s="331" t="b">
        <v>1</v>
      </c>
      <c r="Y60" s="331" t="b">
        <v>1</v>
      </c>
      <c r="Z60" s="331" t="b">
        <v>1</v>
      </c>
      <c r="AA60" s="331" t="b">
        <v>1</v>
      </c>
      <c r="AB60" s="418" t="b">
        <v>0</v>
      </c>
      <c r="AC60" s="331" t="b">
        <v>1</v>
      </c>
      <c r="AD60" s="331" t="b">
        <v>1</v>
      </c>
      <c r="AE60" s="331" t="b">
        <v>1</v>
      </c>
      <c r="AF60" s="331" t="b">
        <v>1</v>
      </c>
      <c r="AG60" s="331" t="b">
        <v>1</v>
      </c>
      <c r="AH60" s="331" t="b">
        <v>1</v>
      </c>
      <c r="AI60" s="331" t="b">
        <v>1</v>
      </c>
      <c r="AJ60" s="331" t="b">
        <v>0</v>
      </c>
      <c r="AK60" s="331" t="b">
        <v>0</v>
      </c>
      <c r="AL60" s="331" t="b">
        <v>0</v>
      </c>
      <c r="AM60" s="331" t="b">
        <v>0</v>
      </c>
    </row>
    <row r="61" hidden="1">
      <c r="A61" s="338">
        <v>53.0</v>
      </c>
      <c r="B61" s="338">
        <v>600053.0</v>
      </c>
      <c r="C61" s="339" t="s">
        <v>3325</v>
      </c>
      <c r="D61" s="168" t="s">
        <v>73</v>
      </c>
      <c r="E61" s="540">
        <v>9400.0</v>
      </c>
      <c r="F61" s="470">
        <v>9400.0</v>
      </c>
      <c r="G61" s="470">
        <f t="shared" si="4"/>
        <v>0</v>
      </c>
      <c r="H61" s="316" t="s">
        <v>1154</v>
      </c>
      <c r="I61" s="432" t="s">
        <v>7618</v>
      </c>
      <c r="J61" s="432"/>
      <c r="K61" s="432" t="b">
        <v>1</v>
      </c>
      <c r="L61" s="432" t="b">
        <v>1</v>
      </c>
      <c r="M61" s="432" t="b">
        <v>1</v>
      </c>
      <c r="N61" s="516" t="b">
        <v>0</v>
      </c>
      <c r="O61" s="432" t="b">
        <v>1</v>
      </c>
      <c r="P61" s="516" t="b">
        <v>0</v>
      </c>
      <c r="Q61" s="516"/>
      <c r="R61" s="432" t="b">
        <v>1</v>
      </c>
      <c r="S61" s="432" t="b">
        <v>1</v>
      </c>
      <c r="T61" s="516" t="b">
        <v>0</v>
      </c>
      <c r="U61" s="432" t="b">
        <v>1</v>
      </c>
      <c r="V61" s="432" t="b">
        <v>1</v>
      </c>
      <c r="W61" s="544" t="b">
        <v>0</v>
      </c>
      <c r="X61" s="432" t="b">
        <v>1</v>
      </c>
      <c r="Y61" s="432" t="b">
        <v>1</v>
      </c>
      <c r="Z61" s="432" t="b">
        <v>1</v>
      </c>
      <c r="AA61" s="432" t="b">
        <v>0</v>
      </c>
      <c r="AB61" s="516" t="b">
        <v>0</v>
      </c>
      <c r="AC61" s="432" t="b">
        <v>0</v>
      </c>
      <c r="AD61" s="432" t="b">
        <v>0</v>
      </c>
      <c r="AE61" s="432" t="b">
        <v>0</v>
      </c>
      <c r="AF61" s="432" t="b">
        <v>0</v>
      </c>
      <c r="AG61" s="432" t="b">
        <v>0</v>
      </c>
      <c r="AH61" s="432" t="b">
        <v>0</v>
      </c>
      <c r="AI61" s="432" t="b">
        <v>0</v>
      </c>
      <c r="AJ61" s="432" t="b">
        <v>0</v>
      </c>
      <c r="AK61" s="432" t="b">
        <v>0</v>
      </c>
      <c r="AL61" s="432" t="b">
        <v>0</v>
      </c>
      <c r="AM61" s="432" t="b">
        <v>0</v>
      </c>
    </row>
    <row r="62" hidden="1">
      <c r="A62" s="338">
        <v>54.0</v>
      </c>
      <c r="B62" s="338">
        <v>600054.0</v>
      </c>
      <c r="C62" s="339" t="s">
        <v>3337</v>
      </c>
      <c r="D62" s="464" t="s">
        <v>73</v>
      </c>
      <c r="E62" s="541">
        <v>4575.0</v>
      </c>
      <c r="F62" s="347">
        <v>4575.0</v>
      </c>
      <c r="G62" s="347">
        <f t="shared" si="4"/>
        <v>0</v>
      </c>
      <c r="H62" s="314" t="s">
        <v>3338</v>
      </c>
      <c r="I62" s="331" t="s">
        <v>7618</v>
      </c>
      <c r="J62" s="418"/>
      <c r="K62" s="331" t="b">
        <v>1</v>
      </c>
      <c r="L62" s="331" t="b">
        <v>1</v>
      </c>
      <c r="M62" s="331" t="b">
        <v>1</v>
      </c>
      <c r="N62" s="331" t="b">
        <v>1</v>
      </c>
      <c r="O62" s="331" t="b">
        <v>1</v>
      </c>
      <c r="P62" s="331" t="b">
        <v>1</v>
      </c>
      <c r="Q62" s="418"/>
      <c r="R62" s="331" t="b">
        <v>1</v>
      </c>
      <c r="S62" s="331" t="b">
        <v>1</v>
      </c>
      <c r="T62" s="331" t="b">
        <v>1</v>
      </c>
      <c r="U62" s="418" t="b">
        <v>0</v>
      </c>
      <c r="V62" s="418" t="b">
        <v>0</v>
      </c>
      <c r="W62" s="331" t="b">
        <v>0</v>
      </c>
      <c r="X62" s="331" t="b">
        <v>0</v>
      </c>
      <c r="Y62" s="331" t="b">
        <v>0</v>
      </c>
      <c r="Z62" s="331" t="b">
        <v>0</v>
      </c>
      <c r="AA62" s="331" t="b">
        <v>0</v>
      </c>
      <c r="AB62" s="418" t="b">
        <v>0</v>
      </c>
      <c r="AC62" s="331" t="b">
        <v>0</v>
      </c>
      <c r="AD62" s="331" t="b">
        <v>0</v>
      </c>
      <c r="AE62" s="331" t="b">
        <v>0</v>
      </c>
      <c r="AF62" s="331" t="b">
        <v>0</v>
      </c>
      <c r="AG62" s="331" t="b">
        <v>0</v>
      </c>
      <c r="AH62" s="331" t="b">
        <v>0</v>
      </c>
      <c r="AI62" s="331" t="b">
        <v>0</v>
      </c>
      <c r="AJ62" s="331" t="b">
        <v>0</v>
      </c>
      <c r="AK62" s="331" t="b">
        <v>0</v>
      </c>
      <c r="AL62" s="331" t="b">
        <v>0</v>
      </c>
      <c r="AM62" s="331" t="b">
        <v>0</v>
      </c>
    </row>
    <row r="63" hidden="1">
      <c r="A63" s="338">
        <v>55.0</v>
      </c>
      <c r="B63" s="338">
        <v>600055.0</v>
      </c>
      <c r="C63" s="339" t="s">
        <v>5388</v>
      </c>
      <c r="D63" s="539" t="s">
        <v>73</v>
      </c>
      <c r="E63" s="540">
        <v>9200.0</v>
      </c>
      <c r="F63" s="470">
        <v>9200.0</v>
      </c>
      <c r="G63" s="470">
        <f t="shared" si="4"/>
        <v>0</v>
      </c>
      <c r="H63" s="316" t="s">
        <v>1957</v>
      </c>
      <c r="I63" s="432" t="s">
        <v>7623</v>
      </c>
      <c r="J63" s="516"/>
      <c r="K63" s="432" t="b">
        <v>1</v>
      </c>
      <c r="L63" s="432" t="b">
        <v>1</v>
      </c>
      <c r="M63" s="432" t="b">
        <v>1</v>
      </c>
      <c r="N63" s="432" t="b">
        <v>1</v>
      </c>
      <c r="O63" s="432" t="b">
        <v>1</v>
      </c>
      <c r="P63" s="432" t="b">
        <v>1</v>
      </c>
      <c r="Q63" s="516"/>
      <c r="R63" s="516" t="b">
        <v>0</v>
      </c>
      <c r="S63" s="516" t="b">
        <v>0</v>
      </c>
      <c r="T63" s="516" t="b">
        <v>0</v>
      </c>
      <c r="U63" s="516" t="b">
        <v>0</v>
      </c>
      <c r="V63" s="516" t="b">
        <v>0</v>
      </c>
      <c r="W63" s="432" t="b">
        <v>0</v>
      </c>
      <c r="X63" s="432" t="b">
        <v>0</v>
      </c>
      <c r="Y63" s="432" t="b">
        <v>0</v>
      </c>
      <c r="Z63" s="432" t="b">
        <v>0</v>
      </c>
      <c r="AA63" s="432" t="b">
        <v>0</v>
      </c>
      <c r="AB63" s="516" t="b">
        <v>0</v>
      </c>
      <c r="AC63" s="432" t="b">
        <v>0</v>
      </c>
      <c r="AD63" s="432" t="b">
        <v>0</v>
      </c>
      <c r="AE63" s="432" t="b">
        <v>0</v>
      </c>
      <c r="AF63" s="432" t="b">
        <v>0</v>
      </c>
      <c r="AG63" s="432" t="b">
        <v>0</v>
      </c>
      <c r="AH63" s="432" t="b">
        <v>0</v>
      </c>
      <c r="AI63" s="432" t="b">
        <v>0</v>
      </c>
      <c r="AJ63" s="432" t="b">
        <v>0</v>
      </c>
      <c r="AK63" s="432" t="b">
        <v>0</v>
      </c>
      <c r="AL63" s="432" t="b">
        <v>0</v>
      </c>
      <c r="AM63" s="432" t="b">
        <v>0</v>
      </c>
    </row>
    <row r="64" hidden="1">
      <c r="A64" s="338">
        <v>56.0</v>
      </c>
      <c r="B64" s="338">
        <v>600056.0</v>
      </c>
      <c r="C64" s="339" t="s">
        <v>3600</v>
      </c>
      <c r="D64" s="464" t="s">
        <v>73</v>
      </c>
      <c r="E64" s="541">
        <v>18000.0</v>
      </c>
      <c r="F64" s="347">
        <v>18000.0</v>
      </c>
      <c r="G64" s="347">
        <f t="shared" si="4"/>
        <v>0</v>
      </c>
      <c r="H64" s="314" t="s">
        <v>1343</v>
      </c>
      <c r="I64" s="331" t="s">
        <v>7616</v>
      </c>
      <c r="J64" s="331"/>
      <c r="K64" s="331" t="b">
        <v>1</v>
      </c>
      <c r="L64" s="331" t="b">
        <v>1</v>
      </c>
      <c r="M64" s="331" t="b">
        <v>1</v>
      </c>
      <c r="N64" s="331" t="b">
        <v>1</v>
      </c>
      <c r="O64" s="331" t="b">
        <v>1</v>
      </c>
      <c r="P64" s="331" t="b">
        <v>1</v>
      </c>
      <c r="Q64" s="418"/>
      <c r="R64" s="331" t="b">
        <v>1</v>
      </c>
      <c r="S64" s="331" t="b">
        <v>1</v>
      </c>
      <c r="T64" s="331" t="b">
        <v>1</v>
      </c>
      <c r="U64" s="331" t="b">
        <v>1</v>
      </c>
      <c r="V64" s="331" t="b">
        <v>1</v>
      </c>
      <c r="W64" s="331" t="b">
        <v>1</v>
      </c>
      <c r="X64" s="331" t="b">
        <v>0</v>
      </c>
      <c r="Y64" s="331" t="b">
        <v>1</v>
      </c>
      <c r="Z64" s="331" t="b">
        <v>1</v>
      </c>
      <c r="AA64" s="331" t="b">
        <v>0</v>
      </c>
      <c r="AB64" s="331" t="b">
        <v>1</v>
      </c>
      <c r="AC64" s="331" t="b">
        <v>1</v>
      </c>
      <c r="AD64" s="331" t="b">
        <v>0</v>
      </c>
      <c r="AE64" s="331" t="b">
        <v>0</v>
      </c>
      <c r="AF64" s="331" t="b">
        <v>0</v>
      </c>
      <c r="AG64" s="331" t="b">
        <v>0</v>
      </c>
      <c r="AH64" s="331" t="b">
        <v>0</v>
      </c>
      <c r="AI64" s="331" t="b">
        <v>0</v>
      </c>
      <c r="AJ64" s="331" t="b">
        <v>0</v>
      </c>
      <c r="AK64" s="331" t="b">
        <v>0</v>
      </c>
      <c r="AL64" s="331" t="b">
        <v>0</v>
      </c>
      <c r="AM64" s="331" t="b">
        <v>0</v>
      </c>
    </row>
    <row r="65" hidden="1">
      <c r="A65" s="338">
        <v>57.0</v>
      </c>
      <c r="B65" s="338">
        <v>600057.0</v>
      </c>
      <c r="C65" s="339" t="s">
        <v>3220</v>
      </c>
      <c r="D65" s="464" t="s">
        <v>73</v>
      </c>
      <c r="E65" s="540">
        <v>12500.0</v>
      </c>
      <c r="F65" s="470">
        <v>12500.0</v>
      </c>
      <c r="G65" s="470">
        <f t="shared" si="4"/>
        <v>0</v>
      </c>
      <c r="H65" s="316" t="s">
        <v>2537</v>
      </c>
      <c r="I65" s="432" t="s">
        <v>7610</v>
      </c>
      <c r="J65" s="432"/>
      <c r="K65" s="432" t="b">
        <v>1</v>
      </c>
      <c r="L65" s="432" t="b">
        <v>1</v>
      </c>
      <c r="M65" s="432" t="b">
        <v>1</v>
      </c>
      <c r="N65" s="432" t="b">
        <v>1</v>
      </c>
      <c r="O65" s="432" t="b">
        <v>1</v>
      </c>
      <c r="P65" s="432" t="b">
        <v>1</v>
      </c>
      <c r="Q65" s="516"/>
      <c r="R65" s="432" t="b">
        <v>1</v>
      </c>
      <c r="S65" s="432" t="b">
        <v>1</v>
      </c>
      <c r="T65" s="432" t="b">
        <v>1</v>
      </c>
      <c r="U65" s="432" t="b">
        <v>1</v>
      </c>
      <c r="V65" s="432" t="b">
        <v>1</v>
      </c>
      <c r="W65" s="432" t="b">
        <v>0</v>
      </c>
      <c r="X65" s="432" t="b">
        <v>0</v>
      </c>
      <c r="Y65" s="432" t="b">
        <v>0</v>
      </c>
      <c r="Z65" s="432" t="b">
        <v>0</v>
      </c>
      <c r="AA65" s="432" t="b">
        <v>0</v>
      </c>
      <c r="AB65" s="516" t="b">
        <v>0</v>
      </c>
      <c r="AC65" s="432" t="b">
        <v>0</v>
      </c>
      <c r="AD65" s="432" t="b">
        <v>0</v>
      </c>
      <c r="AE65" s="432" t="b">
        <v>0</v>
      </c>
      <c r="AF65" s="432" t="b">
        <v>0</v>
      </c>
      <c r="AG65" s="432" t="b">
        <v>0</v>
      </c>
      <c r="AH65" s="432" t="b">
        <v>0</v>
      </c>
      <c r="AI65" s="432" t="b">
        <v>0</v>
      </c>
      <c r="AJ65" s="432" t="b">
        <v>0</v>
      </c>
      <c r="AK65" s="432" t="b">
        <v>0</v>
      </c>
      <c r="AL65" s="432" t="b">
        <v>0</v>
      </c>
      <c r="AM65" s="432" t="s">
        <v>73</v>
      </c>
    </row>
    <row r="66" hidden="1">
      <c r="A66" s="141">
        <v>58.0</v>
      </c>
      <c r="B66" s="141">
        <v>600058.0</v>
      </c>
      <c r="C66" s="205" t="s">
        <v>708</v>
      </c>
      <c r="D66" s="168" t="s">
        <v>73</v>
      </c>
      <c r="E66" s="541">
        <v>10000.0</v>
      </c>
      <c r="F66" s="347">
        <v>10000.0</v>
      </c>
      <c r="G66" s="347">
        <f t="shared" si="4"/>
        <v>0</v>
      </c>
      <c r="H66" s="314" t="s">
        <v>709</v>
      </c>
      <c r="I66" s="331" t="s">
        <v>7610</v>
      </c>
      <c r="J66" s="331"/>
      <c r="K66" s="331" t="b">
        <v>1</v>
      </c>
      <c r="L66" s="331" t="b">
        <v>1</v>
      </c>
      <c r="M66" s="331" t="b">
        <v>1</v>
      </c>
      <c r="N66" s="331" t="b">
        <v>1</v>
      </c>
      <c r="O66" s="331" t="b">
        <v>1</v>
      </c>
      <c r="P66" s="418" t="b">
        <v>0</v>
      </c>
      <c r="Q66" s="418"/>
      <c r="R66" s="331" t="b">
        <v>1</v>
      </c>
      <c r="S66" s="418" t="b">
        <v>0</v>
      </c>
      <c r="T66" s="418" t="b">
        <v>0</v>
      </c>
      <c r="U66" s="521" t="s">
        <v>73</v>
      </c>
      <c r="V66" s="521"/>
      <c r="W66" s="521"/>
      <c r="X66" s="521"/>
      <c r="Y66" s="521"/>
      <c r="Z66" s="521"/>
      <c r="AA66" s="521"/>
      <c r="AB66" s="521"/>
      <c r="AC66" s="331" t="s">
        <v>73</v>
      </c>
      <c r="AD66" s="331" t="s">
        <v>73</v>
      </c>
      <c r="AE66" s="331" t="s">
        <v>73</v>
      </c>
      <c r="AF66" s="331" t="s">
        <v>73</v>
      </c>
      <c r="AG66" s="331" t="s">
        <v>73</v>
      </c>
      <c r="AH66" s="331" t="s">
        <v>73</v>
      </c>
      <c r="AI66" s="331" t="s">
        <v>73</v>
      </c>
      <c r="AJ66" s="331" t="s">
        <v>73</v>
      </c>
      <c r="AK66" s="331" t="s">
        <v>73</v>
      </c>
      <c r="AL66" s="331" t="s">
        <v>73</v>
      </c>
      <c r="AM66" s="331" t="s">
        <v>73</v>
      </c>
    </row>
    <row r="67">
      <c r="A67" s="338">
        <v>59.0</v>
      </c>
      <c r="B67" s="338">
        <v>600059.0</v>
      </c>
      <c r="C67" s="339" t="s">
        <v>5551</v>
      </c>
      <c r="D67" s="312" t="s">
        <v>4642</v>
      </c>
      <c r="E67" s="540">
        <v>5000.0</v>
      </c>
      <c r="F67" s="470">
        <v>5000.0</v>
      </c>
      <c r="G67" s="470">
        <f t="shared" si="4"/>
        <v>0</v>
      </c>
      <c r="H67" s="316" t="s">
        <v>5552</v>
      </c>
      <c r="I67" s="432" t="s">
        <v>7620</v>
      </c>
      <c r="J67" s="432"/>
      <c r="K67" s="432" t="b">
        <v>1</v>
      </c>
      <c r="L67" s="432" t="b">
        <v>1</v>
      </c>
      <c r="M67" s="432" t="b">
        <v>1</v>
      </c>
      <c r="N67" s="432" t="b">
        <v>1</v>
      </c>
      <c r="O67" s="516" t="b">
        <v>0</v>
      </c>
      <c r="P67" s="516" t="b">
        <v>0</v>
      </c>
      <c r="Q67" s="516"/>
      <c r="R67" s="432" t="b">
        <v>1</v>
      </c>
      <c r="S67" s="516" t="b">
        <v>0</v>
      </c>
      <c r="T67" s="432" t="b">
        <v>1</v>
      </c>
      <c r="U67" s="432" t="b">
        <v>1</v>
      </c>
      <c r="V67" s="432" t="b">
        <v>0</v>
      </c>
      <c r="W67" s="432" t="b">
        <v>0</v>
      </c>
      <c r="X67" s="432" t="b">
        <v>0</v>
      </c>
      <c r="Y67" s="432" t="b">
        <v>0</v>
      </c>
      <c r="Z67" s="432" t="b">
        <v>0</v>
      </c>
      <c r="AA67" s="432" t="b">
        <v>0</v>
      </c>
      <c r="AB67" s="516" t="b">
        <v>0</v>
      </c>
      <c r="AC67" s="432" t="b">
        <v>0</v>
      </c>
      <c r="AD67" s="432" t="b">
        <v>0</v>
      </c>
      <c r="AE67" s="432" t="b">
        <v>0</v>
      </c>
      <c r="AF67" s="432" t="b">
        <v>0</v>
      </c>
      <c r="AG67" s="432" t="b">
        <v>0</v>
      </c>
      <c r="AH67" s="432" t="b">
        <v>0</v>
      </c>
      <c r="AI67" s="432" t="b">
        <v>0</v>
      </c>
      <c r="AJ67" s="432" t="b">
        <v>0</v>
      </c>
      <c r="AK67" s="432" t="b">
        <v>0</v>
      </c>
      <c r="AL67" s="432" t="b">
        <v>0</v>
      </c>
      <c r="AM67" s="432" t="b">
        <v>0</v>
      </c>
    </row>
    <row r="68" hidden="1">
      <c r="A68" s="141">
        <v>60.0</v>
      </c>
      <c r="B68" s="141">
        <v>600060.0</v>
      </c>
      <c r="C68" s="205" t="s">
        <v>687</v>
      </c>
      <c r="D68" s="168" t="s">
        <v>73</v>
      </c>
      <c r="E68" s="541">
        <v>9280.0</v>
      </c>
      <c r="F68" s="347">
        <v>9280.0</v>
      </c>
      <c r="G68" s="347">
        <f t="shared" si="4"/>
        <v>0</v>
      </c>
      <c r="H68" s="314" t="s">
        <v>302</v>
      </c>
      <c r="I68" s="331" t="s">
        <v>7623</v>
      </c>
      <c r="J68" s="418"/>
      <c r="K68" s="331" t="b">
        <v>1</v>
      </c>
      <c r="L68" s="331" t="b">
        <v>1</v>
      </c>
      <c r="M68" s="331" t="b">
        <v>1</v>
      </c>
      <c r="N68" s="331" t="b">
        <v>1</v>
      </c>
      <c r="O68" s="331" t="b">
        <v>1</v>
      </c>
      <c r="P68" s="331" t="b">
        <v>1</v>
      </c>
      <c r="Q68" s="418"/>
      <c r="R68" s="331" t="b">
        <v>1</v>
      </c>
      <c r="S68" s="331" t="b">
        <v>1</v>
      </c>
      <c r="T68" s="331" t="b">
        <v>1</v>
      </c>
      <c r="U68" s="521" t="s">
        <v>73</v>
      </c>
      <c r="V68" s="521"/>
      <c r="W68" s="521"/>
      <c r="X68" s="521"/>
      <c r="Y68" s="521"/>
      <c r="Z68" s="521"/>
      <c r="AA68" s="521"/>
      <c r="AB68" s="521"/>
      <c r="AC68" s="331" t="s">
        <v>73</v>
      </c>
      <c r="AD68" s="331" t="s">
        <v>73</v>
      </c>
      <c r="AE68" s="331" t="s">
        <v>73</v>
      </c>
      <c r="AF68" s="331" t="s">
        <v>73</v>
      </c>
      <c r="AG68" s="331" t="s">
        <v>73</v>
      </c>
      <c r="AH68" s="331" t="s">
        <v>73</v>
      </c>
      <c r="AI68" s="331" t="s">
        <v>73</v>
      </c>
      <c r="AJ68" s="331" t="s">
        <v>73</v>
      </c>
      <c r="AK68" s="331" t="s">
        <v>73</v>
      </c>
      <c r="AL68" s="331" t="s">
        <v>73</v>
      </c>
      <c r="AM68" s="331" t="s">
        <v>73</v>
      </c>
    </row>
    <row r="69" hidden="1">
      <c r="A69" s="141">
        <v>61.0</v>
      </c>
      <c r="B69" s="141">
        <v>600061.0</v>
      </c>
      <c r="C69" s="205" t="s">
        <v>830</v>
      </c>
      <c r="D69" s="168" t="s">
        <v>73</v>
      </c>
      <c r="E69" s="540">
        <v>8720.0</v>
      </c>
      <c r="F69" s="470">
        <v>8720.0</v>
      </c>
      <c r="G69" s="470">
        <f t="shared" si="4"/>
        <v>0</v>
      </c>
      <c r="H69" s="316" t="s">
        <v>167</v>
      </c>
      <c r="I69" s="432" t="s">
        <v>3563</v>
      </c>
      <c r="J69" s="516"/>
      <c r="K69" s="432" t="b">
        <v>1</v>
      </c>
      <c r="L69" s="432" t="b">
        <v>1</v>
      </c>
      <c r="M69" s="432" t="b">
        <v>1</v>
      </c>
      <c r="N69" s="432" t="b">
        <v>1</v>
      </c>
      <c r="O69" s="432" t="b">
        <v>1</v>
      </c>
      <c r="P69" s="432" t="b">
        <v>1</v>
      </c>
      <c r="Q69" s="516"/>
      <c r="R69" s="432" t="b">
        <v>1</v>
      </c>
      <c r="S69" s="432" t="b">
        <v>1</v>
      </c>
      <c r="T69" s="432" t="b">
        <v>1</v>
      </c>
      <c r="U69" s="516" t="b">
        <v>0</v>
      </c>
      <c r="V69" s="516" t="b">
        <v>0</v>
      </c>
      <c r="W69" s="521" t="s">
        <v>73</v>
      </c>
      <c r="X69" s="521"/>
      <c r="Y69" s="521"/>
      <c r="Z69" s="521"/>
      <c r="AA69" s="521"/>
      <c r="AB69" s="521"/>
      <c r="AC69" s="432" t="s">
        <v>73</v>
      </c>
      <c r="AD69" s="432" t="s">
        <v>73</v>
      </c>
      <c r="AE69" s="432" t="s">
        <v>73</v>
      </c>
      <c r="AF69" s="432" t="s">
        <v>73</v>
      </c>
      <c r="AG69" s="432" t="s">
        <v>73</v>
      </c>
      <c r="AH69" s="432" t="s">
        <v>73</v>
      </c>
      <c r="AI69" s="432" t="s">
        <v>73</v>
      </c>
      <c r="AJ69" s="432" t="s">
        <v>73</v>
      </c>
      <c r="AK69" s="432" t="s">
        <v>73</v>
      </c>
      <c r="AL69" s="432" t="s">
        <v>73</v>
      </c>
      <c r="AM69" s="432" t="s">
        <v>73</v>
      </c>
    </row>
    <row r="70" hidden="1">
      <c r="A70" s="338">
        <v>62.0</v>
      </c>
      <c r="B70" s="338">
        <v>600062.0</v>
      </c>
      <c r="C70" s="339" t="s">
        <v>3281</v>
      </c>
      <c r="D70" s="464" t="s">
        <v>73</v>
      </c>
      <c r="E70" s="541">
        <v>4760.0</v>
      </c>
      <c r="F70" s="347">
        <v>4760.0</v>
      </c>
      <c r="G70" s="347">
        <f t="shared" si="4"/>
        <v>0</v>
      </c>
      <c r="H70" s="314" t="s">
        <v>3282</v>
      </c>
      <c r="I70" s="331" t="s">
        <v>7609</v>
      </c>
      <c r="J70" s="418"/>
      <c r="K70" s="331" t="b">
        <v>1</v>
      </c>
      <c r="L70" s="331" t="b">
        <v>1</v>
      </c>
      <c r="M70" s="418" t="b">
        <v>0</v>
      </c>
      <c r="N70" s="418" t="b">
        <v>0</v>
      </c>
      <c r="O70" s="418" t="b">
        <v>0</v>
      </c>
      <c r="P70" s="418" t="b">
        <v>0</v>
      </c>
      <c r="Q70" s="418"/>
      <c r="R70" s="418" t="b">
        <v>0</v>
      </c>
      <c r="S70" s="418" t="b">
        <v>0</v>
      </c>
      <c r="T70" s="418" t="b">
        <v>0</v>
      </c>
      <c r="U70" s="418" t="b">
        <v>0</v>
      </c>
      <c r="V70" s="418" t="b">
        <v>0</v>
      </c>
      <c r="W70" s="331" t="b">
        <v>0</v>
      </c>
      <c r="X70" s="331" t="b">
        <v>0</v>
      </c>
      <c r="Y70" s="331" t="b">
        <v>0</v>
      </c>
      <c r="Z70" s="331" t="b">
        <v>0</v>
      </c>
      <c r="AA70" s="331" t="b">
        <v>0</v>
      </c>
      <c r="AB70" s="418" t="b">
        <v>0</v>
      </c>
      <c r="AC70" s="331" t="b">
        <v>0</v>
      </c>
      <c r="AD70" s="331" t="b">
        <v>0</v>
      </c>
      <c r="AE70" s="331" t="b">
        <v>0</v>
      </c>
      <c r="AF70" s="331" t="b">
        <v>0</v>
      </c>
      <c r="AG70" s="331" t="b">
        <v>0</v>
      </c>
      <c r="AH70" s="331" t="b">
        <v>0</v>
      </c>
      <c r="AI70" s="331" t="b">
        <v>0</v>
      </c>
      <c r="AJ70" s="331" t="b">
        <v>0</v>
      </c>
      <c r="AK70" s="331" t="b">
        <v>0</v>
      </c>
      <c r="AL70" s="331" t="b">
        <v>0</v>
      </c>
      <c r="AM70" s="331" t="s">
        <v>73</v>
      </c>
    </row>
    <row r="71" hidden="1">
      <c r="A71" s="141">
        <v>63.0</v>
      </c>
      <c r="B71" s="141">
        <v>600063.0</v>
      </c>
      <c r="C71" s="205" t="s">
        <v>486</v>
      </c>
      <c r="D71" s="168" t="s">
        <v>73</v>
      </c>
      <c r="E71" s="540">
        <v>10000.0</v>
      </c>
      <c r="F71" s="470">
        <v>10000.0</v>
      </c>
      <c r="G71" s="470">
        <f t="shared" si="4"/>
        <v>0</v>
      </c>
      <c r="H71" s="316" t="s">
        <v>487</v>
      </c>
      <c r="I71" s="432" t="s">
        <v>7622</v>
      </c>
      <c r="J71" s="516"/>
      <c r="K71" s="432" t="b">
        <v>1</v>
      </c>
      <c r="L71" s="432" t="b">
        <v>1</v>
      </c>
      <c r="M71" s="432" t="b">
        <v>1</v>
      </c>
      <c r="N71" s="432" t="b">
        <v>1</v>
      </c>
      <c r="O71" s="432" t="b">
        <v>1</v>
      </c>
      <c r="P71" s="432" t="b">
        <v>1</v>
      </c>
      <c r="Q71" s="516"/>
      <c r="R71" s="516" t="b">
        <v>0</v>
      </c>
      <c r="S71" s="516" t="b">
        <v>0</v>
      </c>
      <c r="T71" s="521" t="s">
        <v>73</v>
      </c>
      <c r="U71" s="521"/>
      <c r="V71" s="521"/>
      <c r="W71" s="521"/>
      <c r="X71" s="521"/>
      <c r="Y71" s="521"/>
      <c r="Z71" s="521"/>
      <c r="AA71" s="521"/>
      <c r="AB71" s="521"/>
      <c r="AC71" s="432" t="s">
        <v>73</v>
      </c>
      <c r="AD71" s="432" t="s">
        <v>73</v>
      </c>
      <c r="AE71" s="432" t="s">
        <v>73</v>
      </c>
      <c r="AF71" s="432" t="s">
        <v>73</v>
      </c>
      <c r="AG71" s="432" t="s">
        <v>73</v>
      </c>
      <c r="AH71" s="432" t="s">
        <v>73</v>
      </c>
      <c r="AI71" s="432" t="s">
        <v>73</v>
      </c>
      <c r="AJ71" s="432" t="s">
        <v>73</v>
      </c>
      <c r="AK71" s="432" t="s">
        <v>73</v>
      </c>
      <c r="AL71" s="432" t="s">
        <v>73</v>
      </c>
      <c r="AM71" s="432" t="s">
        <v>73</v>
      </c>
    </row>
    <row r="72" hidden="1">
      <c r="A72" s="338">
        <v>64.0</v>
      </c>
      <c r="B72" s="338">
        <v>600064.0</v>
      </c>
      <c r="C72" s="339" t="s">
        <v>5382</v>
      </c>
      <c r="D72" s="539" t="s">
        <v>73</v>
      </c>
      <c r="E72" s="541">
        <v>8000.0</v>
      </c>
      <c r="F72" s="347">
        <v>8000.0</v>
      </c>
      <c r="G72" s="347">
        <f t="shared" si="4"/>
        <v>0</v>
      </c>
      <c r="H72" s="314" t="s">
        <v>1215</v>
      </c>
      <c r="I72" s="331" t="s">
        <v>7619</v>
      </c>
      <c r="J72" s="418"/>
      <c r="K72" s="331" t="b">
        <v>1</v>
      </c>
      <c r="L72" s="331" t="b">
        <v>1</v>
      </c>
      <c r="M72" s="331" t="b">
        <v>1</v>
      </c>
      <c r="N72" s="331" t="b">
        <v>1</v>
      </c>
      <c r="O72" s="331" t="b">
        <v>1</v>
      </c>
      <c r="P72" s="331" t="b">
        <v>1</v>
      </c>
      <c r="Q72" s="418"/>
      <c r="R72" s="331" t="b">
        <v>1</v>
      </c>
      <c r="S72" s="331" t="b">
        <v>1</v>
      </c>
      <c r="T72" s="331" t="b">
        <v>1</v>
      </c>
      <c r="U72" s="331" t="b">
        <v>1</v>
      </c>
      <c r="V72" s="331" t="b">
        <v>1</v>
      </c>
      <c r="W72" s="331" t="b">
        <v>1</v>
      </c>
      <c r="X72" s="331" t="b">
        <v>1</v>
      </c>
      <c r="Y72" s="331" t="b">
        <v>0</v>
      </c>
      <c r="Z72" s="331" t="b">
        <v>0</v>
      </c>
      <c r="AA72" s="331" t="b">
        <v>0</v>
      </c>
      <c r="AB72" s="418" t="b">
        <v>0</v>
      </c>
      <c r="AC72" s="331" t="b">
        <v>0</v>
      </c>
      <c r="AD72" s="331" t="b">
        <v>0</v>
      </c>
      <c r="AE72" s="331" t="b">
        <v>0</v>
      </c>
      <c r="AF72" s="331" t="b">
        <v>0</v>
      </c>
      <c r="AG72" s="331" t="b">
        <v>0</v>
      </c>
      <c r="AH72" s="331" t="b">
        <v>0</v>
      </c>
      <c r="AI72" s="331" t="b">
        <v>0</v>
      </c>
      <c r="AJ72" s="331" t="b">
        <v>0</v>
      </c>
      <c r="AK72" s="331" t="b">
        <v>0</v>
      </c>
      <c r="AL72" s="331" t="b">
        <v>0</v>
      </c>
      <c r="AM72" s="331" t="b">
        <v>0</v>
      </c>
    </row>
    <row r="73" hidden="1">
      <c r="A73" s="338">
        <v>65.0</v>
      </c>
      <c r="B73" s="338">
        <v>600065.0</v>
      </c>
      <c r="C73" s="339" t="s">
        <v>3607</v>
      </c>
      <c r="D73" s="168" t="s">
        <v>73</v>
      </c>
      <c r="E73" s="540">
        <v>50000.0</v>
      </c>
      <c r="F73" s="470">
        <v>50000.0</v>
      </c>
      <c r="G73" s="470">
        <f t="shared" si="4"/>
        <v>0</v>
      </c>
      <c r="H73" s="316" t="s">
        <v>3608</v>
      </c>
      <c r="I73" s="432" t="s">
        <v>3609</v>
      </c>
      <c r="J73" s="516"/>
      <c r="K73" s="432" t="b">
        <v>1</v>
      </c>
      <c r="L73" s="432" t="b">
        <v>1</v>
      </c>
      <c r="M73" s="432" t="b">
        <v>1</v>
      </c>
      <c r="N73" s="432" t="b">
        <v>1</v>
      </c>
      <c r="O73" s="432" t="b">
        <v>1</v>
      </c>
      <c r="P73" s="432" t="b">
        <v>1</v>
      </c>
      <c r="Q73" s="516"/>
      <c r="R73" s="432" t="b">
        <v>1</v>
      </c>
      <c r="S73" s="432" t="b">
        <v>1</v>
      </c>
      <c r="T73" s="432" t="b">
        <v>1</v>
      </c>
      <c r="U73" s="432" t="b">
        <v>1</v>
      </c>
      <c r="V73" s="432" t="b">
        <v>1</v>
      </c>
      <c r="W73" s="432" t="b">
        <v>0</v>
      </c>
      <c r="X73" s="432" t="b">
        <v>0</v>
      </c>
      <c r="Y73" s="432" t="b">
        <v>0</v>
      </c>
      <c r="Z73" s="432" t="b">
        <v>0</v>
      </c>
      <c r="AA73" s="432" t="b">
        <v>0</v>
      </c>
      <c r="AB73" s="516" t="b">
        <v>0</v>
      </c>
      <c r="AC73" s="432" t="b">
        <v>0</v>
      </c>
      <c r="AD73" s="432" t="b">
        <v>0</v>
      </c>
      <c r="AE73" s="432" t="b">
        <v>0</v>
      </c>
      <c r="AF73" s="432" t="b">
        <v>0</v>
      </c>
      <c r="AG73" s="432" t="b">
        <v>0</v>
      </c>
      <c r="AH73" s="432" t="b">
        <v>0</v>
      </c>
      <c r="AI73" s="432" t="b">
        <v>0</v>
      </c>
      <c r="AJ73" s="432" t="b">
        <v>0</v>
      </c>
      <c r="AK73" s="432" t="b">
        <v>0</v>
      </c>
      <c r="AL73" s="432" t="b">
        <v>0</v>
      </c>
      <c r="AM73" s="432" t="b">
        <v>0</v>
      </c>
    </row>
    <row r="74" hidden="1">
      <c r="A74" s="141">
        <v>66.0</v>
      </c>
      <c r="B74" s="141">
        <v>600066.0</v>
      </c>
      <c r="C74" s="205" t="s">
        <v>301</v>
      </c>
      <c r="D74" s="168" t="s">
        <v>73</v>
      </c>
      <c r="E74" s="541">
        <v>600.0</v>
      </c>
      <c r="F74" s="347">
        <v>600.0</v>
      </c>
      <c r="G74" s="347">
        <f t="shared" si="4"/>
        <v>0</v>
      </c>
      <c r="H74" s="314" t="s">
        <v>302</v>
      </c>
      <c r="I74" s="331" t="s">
        <v>3609</v>
      </c>
      <c r="J74" s="418"/>
      <c r="K74" s="331" t="b">
        <v>1</v>
      </c>
      <c r="L74" s="331" t="b">
        <v>1</v>
      </c>
      <c r="M74" s="331" t="b">
        <v>1</v>
      </c>
      <c r="N74" s="331" t="b">
        <v>1</v>
      </c>
      <c r="O74" s="331" t="b">
        <v>1</v>
      </c>
      <c r="P74" s="521" t="s">
        <v>73</v>
      </c>
      <c r="Q74" s="521"/>
      <c r="R74" s="521"/>
      <c r="S74" s="521"/>
      <c r="T74" s="521"/>
      <c r="U74" s="521"/>
      <c r="V74" s="521"/>
      <c r="W74" s="521"/>
      <c r="X74" s="521"/>
      <c r="Y74" s="521"/>
      <c r="Z74" s="521"/>
      <c r="AA74" s="521"/>
      <c r="AB74" s="521"/>
      <c r="AC74" s="331" t="s">
        <v>73</v>
      </c>
      <c r="AD74" s="331" t="s">
        <v>73</v>
      </c>
      <c r="AE74" s="331" t="s">
        <v>73</v>
      </c>
      <c r="AF74" s="331" t="s">
        <v>73</v>
      </c>
      <c r="AG74" s="331" t="s">
        <v>73</v>
      </c>
      <c r="AH74" s="331" t="s">
        <v>73</v>
      </c>
      <c r="AI74" s="331" t="s">
        <v>73</v>
      </c>
      <c r="AJ74" s="331" t="s">
        <v>73</v>
      </c>
      <c r="AK74" s="331" t="s">
        <v>73</v>
      </c>
      <c r="AL74" s="331" t="s">
        <v>73</v>
      </c>
      <c r="AM74" s="331" t="s">
        <v>73</v>
      </c>
    </row>
    <row r="75">
      <c r="A75" s="338">
        <v>67.0</v>
      </c>
      <c r="B75" s="338">
        <v>600067.0</v>
      </c>
      <c r="C75" s="339" t="s">
        <v>5553</v>
      </c>
      <c r="D75" s="312" t="s">
        <v>4642</v>
      </c>
      <c r="E75" s="540">
        <v>50000.0</v>
      </c>
      <c r="F75" s="470">
        <v>50000.0</v>
      </c>
      <c r="G75" s="470">
        <f t="shared" si="4"/>
        <v>0</v>
      </c>
      <c r="H75" s="316" t="s">
        <v>5554</v>
      </c>
      <c r="I75" s="432" t="s">
        <v>7616</v>
      </c>
      <c r="J75" s="516"/>
      <c r="K75" s="432" t="b">
        <v>1</v>
      </c>
      <c r="L75" s="432" t="b">
        <v>1</v>
      </c>
      <c r="M75" s="516" t="b">
        <v>0</v>
      </c>
      <c r="N75" s="432" t="b">
        <v>1</v>
      </c>
      <c r="O75" s="432" t="b">
        <v>1</v>
      </c>
      <c r="P75" s="516" t="b">
        <v>0</v>
      </c>
      <c r="Q75" s="516"/>
      <c r="R75" s="432" t="b">
        <v>1</v>
      </c>
      <c r="S75" s="432" t="b">
        <v>1</v>
      </c>
      <c r="T75" s="432" t="b">
        <v>1</v>
      </c>
      <c r="U75" s="432" t="b">
        <v>1</v>
      </c>
      <c r="V75" s="432" t="b">
        <v>1</v>
      </c>
      <c r="W75" s="432" t="b">
        <v>1</v>
      </c>
      <c r="X75" s="432" t="b">
        <v>1</v>
      </c>
      <c r="Y75" s="432" t="b">
        <v>0</v>
      </c>
      <c r="Z75" s="432" t="b">
        <v>0</v>
      </c>
      <c r="AA75" s="432" t="b">
        <v>0</v>
      </c>
      <c r="AB75" s="516" t="b">
        <v>0</v>
      </c>
      <c r="AC75" s="432" t="b">
        <v>0</v>
      </c>
      <c r="AD75" s="432" t="b">
        <v>0</v>
      </c>
      <c r="AE75" s="432" t="b">
        <v>0</v>
      </c>
      <c r="AF75" s="432" t="b">
        <v>0</v>
      </c>
      <c r="AG75" s="432" t="b">
        <v>0</v>
      </c>
      <c r="AH75" s="432" t="b">
        <v>0</v>
      </c>
      <c r="AI75" s="432" t="b">
        <v>0</v>
      </c>
      <c r="AJ75" s="432" t="b">
        <v>0</v>
      </c>
      <c r="AK75" s="432" t="b">
        <v>0</v>
      </c>
      <c r="AL75" s="432" t="b">
        <v>0</v>
      </c>
      <c r="AM75" s="432" t="b">
        <v>0</v>
      </c>
    </row>
    <row r="76" hidden="1">
      <c r="A76" s="141">
        <v>68.0</v>
      </c>
      <c r="B76" s="141">
        <v>600068.0</v>
      </c>
      <c r="C76" s="205" t="s">
        <v>443</v>
      </c>
      <c r="D76" s="168" t="s">
        <v>73</v>
      </c>
      <c r="E76" s="541">
        <v>25000.0</v>
      </c>
      <c r="F76" s="347">
        <v>25000.0</v>
      </c>
      <c r="G76" s="347">
        <f t="shared" si="4"/>
        <v>0</v>
      </c>
      <c r="H76" s="314" t="s">
        <v>444</v>
      </c>
      <c r="I76" s="331" t="s">
        <v>3559</v>
      </c>
      <c r="J76" s="418"/>
      <c r="K76" s="331" t="b">
        <v>1</v>
      </c>
      <c r="L76" s="331" t="b">
        <v>1</v>
      </c>
      <c r="M76" s="331" t="b">
        <v>1</v>
      </c>
      <c r="N76" s="331" t="b">
        <v>1</v>
      </c>
      <c r="O76" s="331" t="b">
        <v>1</v>
      </c>
      <c r="P76" s="331" t="b">
        <v>1</v>
      </c>
      <c r="Q76" s="418"/>
      <c r="R76" s="331" t="b">
        <v>1</v>
      </c>
      <c r="S76" s="331" t="b">
        <v>1</v>
      </c>
      <c r="T76" s="521" t="s">
        <v>73</v>
      </c>
      <c r="U76" s="521"/>
      <c r="V76" s="521"/>
      <c r="W76" s="521"/>
      <c r="X76" s="521"/>
      <c r="Y76" s="521"/>
      <c r="Z76" s="521"/>
      <c r="AA76" s="521"/>
      <c r="AB76" s="521"/>
      <c r="AC76" s="331" t="s">
        <v>73</v>
      </c>
      <c r="AD76" s="331" t="s">
        <v>73</v>
      </c>
      <c r="AE76" s="331" t="s">
        <v>73</v>
      </c>
      <c r="AF76" s="331" t="s">
        <v>73</v>
      </c>
      <c r="AG76" s="331" t="s">
        <v>73</v>
      </c>
      <c r="AH76" s="331" t="s">
        <v>73</v>
      </c>
      <c r="AI76" s="331" t="s">
        <v>73</v>
      </c>
      <c r="AJ76" s="331" t="s">
        <v>73</v>
      </c>
      <c r="AK76" s="331" t="s">
        <v>73</v>
      </c>
      <c r="AL76" s="331" t="s">
        <v>73</v>
      </c>
      <c r="AM76" s="331" t="s">
        <v>73</v>
      </c>
    </row>
    <row r="77" hidden="1">
      <c r="A77" s="141">
        <v>69.0</v>
      </c>
      <c r="B77" s="141">
        <v>600069.0</v>
      </c>
      <c r="C77" s="205" t="s">
        <v>757</v>
      </c>
      <c r="D77" s="168" t="s">
        <v>73</v>
      </c>
      <c r="E77" s="540">
        <v>7250.0</v>
      </c>
      <c r="F77" s="470">
        <v>7250.0</v>
      </c>
      <c r="G77" s="470">
        <f t="shared" si="4"/>
        <v>0</v>
      </c>
      <c r="H77" s="316" t="s">
        <v>758</v>
      </c>
      <c r="I77" s="432" t="s">
        <v>7614</v>
      </c>
      <c r="J77" s="432"/>
      <c r="K77" s="432" t="b">
        <v>1</v>
      </c>
      <c r="L77" s="432" t="b">
        <v>1</v>
      </c>
      <c r="M77" s="432" t="b">
        <v>1</v>
      </c>
      <c r="N77" s="432" t="b">
        <v>1</v>
      </c>
      <c r="O77" s="516" t="b">
        <v>0</v>
      </c>
      <c r="P77" s="516" t="b">
        <v>0</v>
      </c>
      <c r="Q77" s="516"/>
      <c r="R77" s="516" t="b">
        <v>0</v>
      </c>
      <c r="S77" s="516" t="b">
        <v>0</v>
      </c>
      <c r="T77" s="521" t="s">
        <v>73</v>
      </c>
      <c r="U77" s="521"/>
      <c r="V77" s="521"/>
      <c r="W77" s="521"/>
      <c r="X77" s="521"/>
      <c r="Y77" s="521"/>
      <c r="Z77" s="521"/>
      <c r="AA77" s="521"/>
      <c r="AB77" s="521"/>
      <c r="AC77" s="432" t="s">
        <v>73</v>
      </c>
      <c r="AD77" s="432" t="s">
        <v>73</v>
      </c>
      <c r="AE77" s="432" t="s">
        <v>73</v>
      </c>
      <c r="AF77" s="432" t="s">
        <v>73</v>
      </c>
      <c r="AG77" s="432" t="s">
        <v>73</v>
      </c>
      <c r="AH77" s="432" t="s">
        <v>73</v>
      </c>
      <c r="AI77" s="432" t="s">
        <v>73</v>
      </c>
      <c r="AJ77" s="432" t="s">
        <v>73</v>
      </c>
      <c r="AK77" s="432" t="s">
        <v>73</v>
      </c>
      <c r="AL77" s="432" t="s">
        <v>73</v>
      </c>
      <c r="AM77" s="432" t="s">
        <v>73</v>
      </c>
    </row>
    <row r="78" hidden="1">
      <c r="A78" s="128">
        <v>70.0</v>
      </c>
      <c r="B78" s="128">
        <v>600070.0</v>
      </c>
      <c r="C78" s="242" t="s">
        <v>2609</v>
      </c>
      <c r="D78" s="168" t="s">
        <v>73</v>
      </c>
      <c r="E78" s="541">
        <v>80000.0</v>
      </c>
      <c r="F78" s="347">
        <v>80000.0</v>
      </c>
      <c r="G78" s="347">
        <f t="shared" si="4"/>
        <v>0</v>
      </c>
      <c r="H78" s="314" t="s">
        <v>2610</v>
      </c>
      <c r="I78" s="331" t="s">
        <v>7620</v>
      </c>
      <c r="J78" s="331"/>
      <c r="K78" s="331" t="b">
        <v>1</v>
      </c>
      <c r="L78" s="331" t="b">
        <v>1</v>
      </c>
      <c r="M78" s="331" t="b">
        <v>1</v>
      </c>
      <c r="N78" s="331" t="b">
        <v>1</v>
      </c>
      <c r="O78" s="331" t="b">
        <v>1</v>
      </c>
      <c r="P78" s="331" t="b">
        <v>1</v>
      </c>
      <c r="Q78" s="418"/>
      <c r="R78" s="331" t="b">
        <v>1</v>
      </c>
      <c r="S78" s="331" t="b">
        <v>1</v>
      </c>
      <c r="T78" s="331" t="b">
        <v>1</v>
      </c>
      <c r="U78" s="331" t="b">
        <v>1</v>
      </c>
      <c r="V78" s="331" t="b">
        <v>1</v>
      </c>
      <c r="W78" s="331" t="b">
        <v>1</v>
      </c>
      <c r="X78" s="331" t="b">
        <v>1</v>
      </c>
      <c r="Y78" s="331" t="b">
        <v>1</v>
      </c>
      <c r="Z78" s="331" t="b">
        <v>1</v>
      </c>
      <c r="AA78" s="331" t="b">
        <v>0</v>
      </c>
      <c r="AB78" s="331" t="b">
        <v>1</v>
      </c>
      <c r="AC78" s="331" t="b">
        <v>0</v>
      </c>
      <c r="AD78" s="331" t="b">
        <v>0</v>
      </c>
      <c r="AE78" s="331" t="b">
        <v>1</v>
      </c>
      <c r="AF78" s="331" t="b">
        <v>0</v>
      </c>
      <c r="AG78" s="331" t="s">
        <v>73</v>
      </c>
      <c r="AH78" s="331" t="s">
        <v>73</v>
      </c>
      <c r="AI78" s="331" t="s">
        <v>73</v>
      </c>
      <c r="AJ78" s="331" t="s">
        <v>73</v>
      </c>
      <c r="AK78" s="331" t="s">
        <v>73</v>
      </c>
      <c r="AL78" s="331" t="s">
        <v>73</v>
      </c>
      <c r="AM78" s="331" t="s">
        <v>73</v>
      </c>
    </row>
    <row r="79" hidden="1">
      <c r="A79" s="141">
        <v>71.0</v>
      </c>
      <c r="B79" s="141">
        <v>600071.0</v>
      </c>
      <c r="C79" s="205" t="s">
        <v>967</v>
      </c>
      <c r="D79" s="168" t="s">
        <v>73</v>
      </c>
      <c r="E79" s="540">
        <v>6370.0</v>
      </c>
      <c r="F79" s="470">
        <v>6370.0</v>
      </c>
      <c r="G79" s="470">
        <f t="shared" si="4"/>
        <v>0</v>
      </c>
      <c r="H79" s="316" t="s">
        <v>968</v>
      </c>
      <c r="I79" s="432" t="s">
        <v>7611</v>
      </c>
      <c r="J79" s="432"/>
      <c r="K79" s="432" t="b">
        <v>1</v>
      </c>
      <c r="L79" s="432" t="b">
        <v>1</v>
      </c>
      <c r="M79" s="432" t="b">
        <v>1</v>
      </c>
      <c r="N79" s="432" t="b">
        <v>1</v>
      </c>
      <c r="O79" s="432" t="b">
        <v>1</v>
      </c>
      <c r="P79" s="432" t="b">
        <v>1</v>
      </c>
      <c r="Q79" s="516"/>
      <c r="R79" s="432" t="b">
        <v>1</v>
      </c>
      <c r="S79" s="516" t="b">
        <v>0</v>
      </c>
      <c r="T79" s="516" t="b">
        <v>0</v>
      </c>
      <c r="U79" s="516" t="b">
        <v>0</v>
      </c>
      <c r="V79" s="521" t="s">
        <v>73</v>
      </c>
      <c r="W79" s="521"/>
      <c r="X79" s="521"/>
      <c r="Y79" s="521"/>
      <c r="Z79" s="521"/>
      <c r="AA79" s="521"/>
      <c r="AB79" s="521"/>
      <c r="AC79" s="432" t="s">
        <v>73</v>
      </c>
      <c r="AD79" s="432" t="s">
        <v>73</v>
      </c>
      <c r="AE79" s="432" t="s">
        <v>73</v>
      </c>
      <c r="AF79" s="432" t="s">
        <v>73</v>
      </c>
      <c r="AG79" s="432" t="s">
        <v>73</v>
      </c>
      <c r="AH79" s="432" t="s">
        <v>73</v>
      </c>
      <c r="AI79" s="432" t="s">
        <v>73</v>
      </c>
      <c r="AJ79" s="432" t="s">
        <v>73</v>
      </c>
      <c r="AK79" s="432" t="s">
        <v>73</v>
      </c>
      <c r="AL79" s="432" t="s">
        <v>73</v>
      </c>
      <c r="AM79" s="432" t="s">
        <v>73</v>
      </c>
    </row>
    <row r="80" hidden="1">
      <c r="A80" s="141">
        <v>72.0</v>
      </c>
      <c r="B80" s="141">
        <v>600072.0</v>
      </c>
      <c r="C80" s="205" t="s">
        <v>1071</v>
      </c>
      <c r="D80" s="168" t="s">
        <v>73</v>
      </c>
      <c r="E80" s="541">
        <v>12690.0</v>
      </c>
      <c r="F80" s="541">
        <v>12690.0</v>
      </c>
      <c r="G80" s="347">
        <f t="shared" si="4"/>
        <v>0</v>
      </c>
      <c r="H80" s="314" t="s">
        <v>276</v>
      </c>
      <c r="I80" s="331" t="s">
        <v>7611</v>
      </c>
      <c r="J80" s="331"/>
      <c r="K80" s="331" t="b">
        <v>1</v>
      </c>
      <c r="L80" s="331" t="b">
        <v>1</v>
      </c>
      <c r="M80" s="331" t="b">
        <v>1</v>
      </c>
      <c r="N80" s="331" t="b">
        <v>1</v>
      </c>
      <c r="O80" s="331" t="b">
        <v>1</v>
      </c>
      <c r="P80" s="331" t="b">
        <v>1</v>
      </c>
      <c r="Q80" s="331" t="b">
        <v>0</v>
      </c>
      <c r="R80" s="331" t="b">
        <v>1</v>
      </c>
      <c r="S80" s="418" t="b">
        <v>0</v>
      </c>
      <c r="T80" s="418" t="b">
        <v>0</v>
      </c>
      <c r="U80" s="331" t="b">
        <v>1</v>
      </c>
      <c r="V80" s="331" t="b">
        <v>1</v>
      </c>
      <c r="W80" s="521" t="s">
        <v>73</v>
      </c>
      <c r="X80" s="521"/>
      <c r="Y80" s="521"/>
      <c r="Z80" s="521"/>
      <c r="AA80" s="521"/>
      <c r="AB80" s="521"/>
      <c r="AC80" s="331" t="s">
        <v>73</v>
      </c>
      <c r="AD80" s="331" t="s">
        <v>73</v>
      </c>
      <c r="AE80" s="331" t="s">
        <v>73</v>
      </c>
      <c r="AF80" s="331" t="s">
        <v>73</v>
      </c>
      <c r="AG80" s="331" t="s">
        <v>73</v>
      </c>
      <c r="AH80" s="331" t="s">
        <v>73</v>
      </c>
      <c r="AI80" s="331" t="s">
        <v>73</v>
      </c>
      <c r="AJ80" s="331" t="s">
        <v>73</v>
      </c>
      <c r="AK80" s="331" t="s">
        <v>73</v>
      </c>
      <c r="AL80" s="331" t="s">
        <v>73</v>
      </c>
      <c r="AM80" s="331" t="s">
        <v>73</v>
      </c>
    </row>
    <row r="81" hidden="1">
      <c r="A81" s="141">
        <v>73.0</v>
      </c>
      <c r="B81" s="141">
        <v>600073.0</v>
      </c>
      <c r="C81" s="205" t="s">
        <v>594</v>
      </c>
      <c r="D81" s="168" t="s">
        <v>73</v>
      </c>
      <c r="E81" s="540">
        <v>44000.0</v>
      </c>
      <c r="F81" s="470">
        <v>44000.0</v>
      </c>
      <c r="G81" s="470">
        <f t="shared" si="4"/>
        <v>0</v>
      </c>
      <c r="H81" s="316" t="s">
        <v>590</v>
      </c>
      <c r="I81" s="432" t="s">
        <v>7618</v>
      </c>
      <c r="J81" s="432"/>
      <c r="K81" s="432" t="b">
        <v>1</v>
      </c>
      <c r="L81" s="432" t="b">
        <v>1</v>
      </c>
      <c r="M81" s="432" t="b">
        <v>1</v>
      </c>
      <c r="N81" s="432" t="b">
        <v>1</v>
      </c>
      <c r="O81" s="516" t="b">
        <v>0</v>
      </c>
      <c r="P81" s="432" t="b">
        <v>1</v>
      </c>
      <c r="Q81" s="432" t="b">
        <v>1</v>
      </c>
      <c r="R81" s="516" t="b">
        <v>0</v>
      </c>
      <c r="S81" s="516" t="b">
        <v>0</v>
      </c>
      <c r="T81" s="521" t="s">
        <v>73</v>
      </c>
      <c r="U81" s="521"/>
      <c r="V81" s="521"/>
      <c r="W81" s="521"/>
      <c r="X81" s="521"/>
      <c r="Y81" s="521"/>
      <c r="Z81" s="521"/>
      <c r="AA81" s="521"/>
      <c r="AB81" s="521"/>
      <c r="AC81" s="432" t="s">
        <v>73</v>
      </c>
      <c r="AD81" s="432" t="s">
        <v>73</v>
      </c>
      <c r="AE81" s="432" t="s">
        <v>73</v>
      </c>
      <c r="AF81" s="432" t="s">
        <v>73</v>
      </c>
      <c r="AG81" s="432" t="s">
        <v>73</v>
      </c>
      <c r="AH81" s="432" t="s">
        <v>73</v>
      </c>
      <c r="AI81" s="432" t="s">
        <v>73</v>
      </c>
      <c r="AJ81" s="432" t="s">
        <v>73</v>
      </c>
      <c r="AK81" s="432" t="s">
        <v>73</v>
      </c>
      <c r="AL81" s="432" t="s">
        <v>73</v>
      </c>
      <c r="AM81" s="432" t="s">
        <v>73</v>
      </c>
    </row>
    <row r="82" hidden="1">
      <c r="A82" s="141">
        <v>74.0</v>
      </c>
      <c r="B82" s="141">
        <v>600074.0</v>
      </c>
      <c r="C82" s="205" t="s">
        <v>597</v>
      </c>
      <c r="D82" s="168" t="s">
        <v>73</v>
      </c>
      <c r="E82" s="541">
        <v>27350.0</v>
      </c>
      <c r="F82" s="347">
        <v>27350.0</v>
      </c>
      <c r="G82" s="347">
        <f t="shared" si="4"/>
        <v>0</v>
      </c>
      <c r="H82" s="314" t="s">
        <v>590</v>
      </c>
      <c r="I82" s="331" t="s">
        <v>7618</v>
      </c>
      <c r="J82" s="331"/>
      <c r="K82" s="331" t="b">
        <v>1</v>
      </c>
      <c r="L82" s="331" t="b">
        <v>1</v>
      </c>
      <c r="M82" s="331" t="b">
        <v>1</v>
      </c>
      <c r="N82" s="331" t="b">
        <v>1</v>
      </c>
      <c r="O82" s="418" t="b">
        <v>0</v>
      </c>
      <c r="P82" s="331" t="b">
        <v>1</v>
      </c>
      <c r="Q82" s="418"/>
      <c r="R82" s="418" t="b">
        <v>0</v>
      </c>
      <c r="S82" s="418" t="b">
        <v>0</v>
      </c>
      <c r="T82" s="521" t="s">
        <v>73</v>
      </c>
      <c r="U82" s="521"/>
      <c r="V82" s="521"/>
      <c r="W82" s="521"/>
      <c r="X82" s="521"/>
      <c r="Y82" s="521"/>
      <c r="Z82" s="521"/>
      <c r="AA82" s="521"/>
      <c r="AB82" s="521"/>
      <c r="AC82" s="331" t="s">
        <v>73</v>
      </c>
      <c r="AD82" s="331" t="s">
        <v>73</v>
      </c>
      <c r="AE82" s="331" t="s">
        <v>73</v>
      </c>
      <c r="AF82" s="331" t="s">
        <v>73</v>
      </c>
      <c r="AG82" s="331" t="s">
        <v>73</v>
      </c>
      <c r="AH82" s="331" t="s">
        <v>73</v>
      </c>
      <c r="AI82" s="331" t="s">
        <v>73</v>
      </c>
      <c r="AJ82" s="331" t="s">
        <v>73</v>
      </c>
      <c r="AK82" s="331" t="s">
        <v>73</v>
      </c>
      <c r="AL82" s="331" t="s">
        <v>73</v>
      </c>
      <c r="AM82" s="331" t="s">
        <v>73</v>
      </c>
    </row>
    <row r="83">
      <c r="A83" s="338">
        <v>75.0</v>
      </c>
      <c r="B83" s="338">
        <v>600075.0</v>
      </c>
      <c r="C83" s="339" t="s">
        <v>5814</v>
      </c>
      <c r="D83" s="312" t="s">
        <v>4642</v>
      </c>
      <c r="E83" s="540">
        <v>15500.0</v>
      </c>
      <c r="F83" s="470">
        <v>15500.0</v>
      </c>
      <c r="G83" s="470">
        <f t="shared" si="4"/>
        <v>0</v>
      </c>
      <c r="H83" s="316" t="s">
        <v>5380</v>
      </c>
      <c r="I83" s="432" t="s">
        <v>7617</v>
      </c>
      <c r="J83" s="432"/>
      <c r="K83" s="432" t="b">
        <v>1</v>
      </c>
      <c r="L83" s="432" t="b">
        <v>1</v>
      </c>
      <c r="M83" s="432" t="b">
        <v>1</v>
      </c>
      <c r="N83" s="432" t="b">
        <v>1</v>
      </c>
      <c r="O83" s="432" t="b">
        <v>1</v>
      </c>
      <c r="P83" s="432" t="b">
        <v>1</v>
      </c>
      <c r="Q83" s="516"/>
      <c r="R83" s="432" t="b">
        <v>1</v>
      </c>
      <c r="S83" s="432" t="b">
        <v>1</v>
      </c>
      <c r="T83" s="516"/>
      <c r="U83" s="516"/>
      <c r="V83" s="516"/>
      <c r="W83" s="432" t="b">
        <v>0</v>
      </c>
      <c r="X83" s="432" t="b">
        <v>0</v>
      </c>
      <c r="Y83" s="432" t="b">
        <v>0</v>
      </c>
      <c r="Z83" s="432" t="b">
        <v>0</v>
      </c>
      <c r="AA83" s="432" t="b">
        <v>0</v>
      </c>
      <c r="AB83" s="516" t="b">
        <v>0</v>
      </c>
      <c r="AC83" s="432" t="b">
        <v>0</v>
      </c>
      <c r="AD83" s="432" t="b">
        <v>0</v>
      </c>
      <c r="AE83" s="432" t="b">
        <v>0</v>
      </c>
      <c r="AF83" s="432" t="b">
        <v>0</v>
      </c>
      <c r="AG83" s="432" t="b">
        <v>0</v>
      </c>
      <c r="AH83" s="432" t="b">
        <v>0</v>
      </c>
      <c r="AI83" s="432" t="b">
        <v>0</v>
      </c>
      <c r="AJ83" s="432" t="b">
        <v>0</v>
      </c>
      <c r="AK83" s="432" t="b">
        <v>0</v>
      </c>
      <c r="AL83" s="432" t="b">
        <v>0</v>
      </c>
      <c r="AM83" s="432" t="b">
        <v>0</v>
      </c>
    </row>
    <row r="84" hidden="1">
      <c r="A84" s="141">
        <v>76.0</v>
      </c>
      <c r="B84" s="141">
        <v>600076.0</v>
      </c>
      <c r="C84" s="205" t="s">
        <v>467</v>
      </c>
      <c r="D84" s="168" t="s">
        <v>73</v>
      </c>
      <c r="E84" s="541">
        <v>7887.0</v>
      </c>
      <c r="F84" s="541">
        <v>7887.0</v>
      </c>
      <c r="G84" s="347">
        <f t="shared" si="4"/>
        <v>0</v>
      </c>
      <c r="H84" s="314" t="s">
        <v>468</v>
      </c>
      <c r="I84" s="331" t="s">
        <v>3609</v>
      </c>
      <c r="J84" s="331"/>
      <c r="K84" s="331" t="b">
        <v>1</v>
      </c>
      <c r="L84" s="331" t="b">
        <v>1</v>
      </c>
      <c r="M84" s="331" t="b">
        <v>1</v>
      </c>
      <c r="N84" s="331" t="b">
        <v>1</v>
      </c>
      <c r="O84" s="331" t="b">
        <v>1</v>
      </c>
      <c r="P84" s="331" t="b">
        <v>1</v>
      </c>
      <c r="Q84" s="331" t="s">
        <v>7624</v>
      </c>
      <c r="R84" s="331" t="b">
        <v>1</v>
      </c>
      <c r="S84" s="521" t="s">
        <v>73</v>
      </c>
      <c r="T84" s="521"/>
      <c r="U84" s="521"/>
      <c r="V84" s="521"/>
      <c r="W84" s="521"/>
      <c r="X84" s="521"/>
      <c r="Y84" s="521"/>
      <c r="Z84" s="521"/>
      <c r="AA84" s="521"/>
      <c r="AB84" s="521"/>
      <c r="AC84" s="331" t="s">
        <v>73</v>
      </c>
      <c r="AD84" s="331" t="s">
        <v>73</v>
      </c>
      <c r="AE84" s="331" t="s">
        <v>73</v>
      </c>
      <c r="AF84" s="331" t="s">
        <v>73</v>
      </c>
      <c r="AG84" s="331" t="s">
        <v>73</v>
      </c>
      <c r="AH84" s="331" t="s">
        <v>73</v>
      </c>
      <c r="AI84" s="331" t="s">
        <v>73</v>
      </c>
      <c r="AJ84" s="331" t="s">
        <v>73</v>
      </c>
      <c r="AK84" s="331" t="s">
        <v>73</v>
      </c>
      <c r="AL84" s="331" t="s">
        <v>73</v>
      </c>
      <c r="AM84" s="331" t="s">
        <v>73</v>
      </c>
    </row>
    <row r="85" hidden="1">
      <c r="A85" s="141">
        <v>77.0</v>
      </c>
      <c r="B85" s="141">
        <v>600077.0</v>
      </c>
      <c r="C85" s="205" t="s">
        <v>589</v>
      </c>
      <c r="D85" s="168" t="s">
        <v>73</v>
      </c>
      <c r="E85" s="540">
        <v>54000.0</v>
      </c>
      <c r="F85" s="470">
        <v>54000.0</v>
      </c>
      <c r="G85" s="470">
        <f t="shared" si="4"/>
        <v>0</v>
      </c>
      <c r="H85" s="316" t="s">
        <v>590</v>
      </c>
      <c r="I85" s="432" t="s">
        <v>7618</v>
      </c>
      <c r="J85" s="432"/>
      <c r="K85" s="432" t="b">
        <v>1</v>
      </c>
      <c r="L85" s="432" t="b">
        <v>1</v>
      </c>
      <c r="M85" s="432" t="b">
        <v>1</v>
      </c>
      <c r="N85" s="432" t="b">
        <v>1</v>
      </c>
      <c r="O85" s="516" t="b">
        <v>0</v>
      </c>
      <c r="P85" s="432" t="b">
        <v>1</v>
      </c>
      <c r="Q85" s="432" t="b">
        <v>1</v>
      </c>
      <c r="R85" s="516" t="b">
        <v>0</v>
      </c>
      <c r="S85" s="516" t="b">
        <v>0</v>
      </c>
      <c r="T85" s="521" t="s">
        <v>73</v>
      </c>
      <c r="U85" s="521"/>
      <c r="V85" s="521"/>
      <c r="W85" s="521"/>
      <c r="X85" s="521"/>
      <c r="Y85" s="521"/>
      <c r="Z85" s="521"/>
      <c r="AA85" s="521"/>
      <c r="AB85" s="521"/>
      <c r="AC85" s="432" t="s">
        <v>73</v>
      </c>
      <c r="AD85" s="432" t="s">
        <v>73</v>
      </c>
      <c r="AE85" s="432" t="s">
        <v>73</v>
      </c>
      <c r="AF85" s="432" t="s">
        <v>73</v>
      </c>
      <c r="AG85" s="432" t="s">
        <v>73</v>
      </c>
      <c r="AH85" s="432" t="s">
        <v>73</v>
      </c>
      <c r="AI85" s="432" t="s">
        <v>73</v>
      </c>
      <c r="AJ85" s="432" t="s">
        <v>73</v>
      </c>
      <c r="AK85" s="432" t="s">
        <v>73</v>
      </c>
      <c r="AL85" s="432" t="s">
        <v>73</v>
      </c>
      <c r="AM85" s="432" t="s">
        <v>73</v>
      </c>
    </row>
    <row r="86" hidden="1">
      <c r="A86" s="141">
        <v>78.0</v>
      </c>
      <c r="B86" s="141">
        <v>600078.0</v>
      </c>
      <c r="C86" s="205" t="s">
        <v>310</v>
      </c>
      <c r="D86" s="168" t="s">
        <v>73</v>
      </c>
      <c r="E86" s="541">
        <v>87700.0</v>
      </c>
      <c r="F86" s="347">
        <v>87700.0</v>
      </c>
      <c r="G86" s="347">
        <f t="shared" si="4"/>
        <v>0</v>
      </c>
      <c r="H86" s="314" t="s">
        <v>311</v>
      </c>
      <c r="I86" s="331" t="s">
        <v>7618</v>
      </c>
      <c r="J86" s="331"/>
      <c r="K86" s="331" t="b">
        <v>1</v>
      </c>
      <c r="L86" s="331" t="b">
        <v>1</v>
      </c>
      <c r="M86" s="331" t="b">
        <v>1</v>
      </c>
      <c r="N86" s="331" t="b">
        <v>1</v>
      </c>
      <c r="O86" s="331" t="b">
        <v>1</v>
      </c>
      <c r="P86" s="331" t="b">
        <v>1</v>
      </c>
      <c r="Q86" s="418"/>
      <c r="R86" s="521" t="s">
        <v>73</v>
      </c>
      <c r="S86" s="521"/>
      <c r="T86" s="521"/>
      <c r="U86" s="521"/>
      <c r="V86" s="521"/>
      <c r="W86" s="521"/>
      <c r="X86" s="521"/>
      <c r="Y86" s="521"/>
      <c r="Z86" s="521"/>
      <c r="AA86" s="521"/>
      <c r="AB86" s="521"/>
      <c r="AC86" s="331" t="s">
        <v>73</v>
      </c>
      <c r="AD86" s="331" t="s">
        <v>73</v>
      </c>
      <c r="AE86" s="331" t="s">
        <v>73</v>
      </c>
      <c r="AF86" s="331" t="s">
        <v>73</v>
      </c>
      <c r="AG86" s="331" t="s">
        <v>73</v>
      </c>
      <c r="AH86" s="331" t="s">
        <v>73</v>
      </c>
      <c r="AI86" s="331" t="s">
        <v>73</v>
      </c>
      <c r="AJ86" s="331" t="s">
        <v>73</v>
      </c>
      <c r="AK86" s="331" t="s">
        <v>73</v>
      </c>
      <c r="AL86" s="331" t="s">
        <v>73</v>
      </c>
      <c r="AM86" s="331" t="s">
        <v>73</v>
      </c>
    </row>
    <row r="87">
      <c r="A87" s="338">
        <v>79.0</v>
      </c>
      <c r="B87" s="338">
        <v>600079.0</v>
      </c>
      <c r="C87" s="339" t="s">
        <v>5451</v>
      </c>
      <c r="D87" s="312" t="s">
        <v>4642</v>
      </c>
      <c r="E87" s="540">
        <v>15000.0</v>
      </c>
      <c r="F87" s="470">
        <v>15000.0</v>
      </c>
      <c r="G87" s="470">
        <f t="shared" si="4"/>
        <v>0</v>
      </c>
      <c r="H87" s="316" t="s">
        <v>1169</v>
      </c>
      <c r="I87" s="432" t="s">
        <v>7623</v>
      </c>
      <c r="J87" s="432"/>
      <c r="K87" s="432" t="b">
        <v>1</v>
      </c>
      <c r="L87" s="432" t="b">
        <v>1</v>
      </c>
      <c r="M87" s="432" t="b">
        <v>1</v>
      </c>
      <c r="N87" s="432" t="b">
        <v>1</v>
      </c>
      <c r="O87" s="432" t="b">
        <v>1</v>
      </c>
      <c r="P87" s="516" t="b">
        <v>0</v>
      </c>
      <c r="Q87" s="516"/>
      <c r="R87" s="516" t="b">
        <v>0</v>
      </c>
      <c r="S87" s="516" t="b">
        <v>0</v>
      </c>
      <c r="T87" s="516" t="b">
        <v>0</v>
      </c>
      <c r="U87" s="516" t="b">
        <v>0</v>
      </c>
      <c r="V87" s="516" t="b">
        <v>0</v>
      </c>
      <c r="W87" s="432" t="b">
        <v>0</v>
      </c>
      <c r="X87" s="432" t="b">
        <v>0</v>
      </c>
      <c r="Y87" s="432" t="b">
        <v>0</v>
      </c>
      <c r="Z87" s="432" t="b">
        <v>0</v>
      </c>
      <c r="AA87" s="432" t="b">
        <v>0</v>
      </c>
      <c r="AB87" s="516" t="b">
        <v>0</v>
      </c>
      <c r="AC87" s="432" t="b">
        <v>0</v>
      </c>
      <c r="AD87" s="432" t="b">
        <v>0</v>
      </c>
      <c r="AE87" s="432" t="b">
        <v>0</v>
      </c>
      <c r="AF87" s="432" t="b">
        <v>0</v>
      </c>
      <c r="AG87" s="432" t="b">
        <v>0</v>
      </c>
      <c r="AH87" s="432" t="b">
        <v>0</v>
      </c>
      <c r="AI87" s="432" t="b">
        <v>0</v>
      </c>
      <c r="AJ87" s="432" t="b">
        <v>0</v>
      </c>
      <c r="AK87" s="432" t="b">
        <v>0</v>
      </c>
      <c r="AL87" s="432" t="b">
        <v>0</v>
      </c>
      <c r="AM87" s="432" t="b">
        <v>0</v>
      </c>
    </row>
    <row r="88" hidden="1">
      <c r="A88" s="338">
        <v>80.0</v>
      </c>
      <c r="B88" s="338">
        <v>600080.0</v>
      </c>
      <c r="C88" s="339" t="s">
        <v>3150</v>
      </c>
      <c r="D88" s="168" t="s">
        <v>73</v>
      </c>
      <c r="E88" s="541">
        <v>18980.0</v>
      </c>
      <c r="F88" s="347">
        <v>18980.0</v>
      </c>
      <c r="G88" s="347">
        <f t="shared" si="4"/>
        <v>0</v>
      </c>
      <c r="H88" s="314" t="s">
        <v>2504</v>
      </c>
      <c r="I88" s="331" t="s">
        <v>7614</v>
      </c>
      <c r="J88" s="331"/>
      <c r="K88" s="331" t="b">
        <v>1</v>
      </c>
      <c r="L88" s="331" t="b">
        <v>1</v>
      </c>
      <c r="M88" s="331" t="b">
        <v>1</v>
      </c>
      <c r="N88" s="331" t="b">
        <v>1</v>
      </c>
      <c r="O88" s="331" t="b">
        <v>1</v>
      </c>
      <c r="P88" s="331" t="b">
        <v>1</v>
      </c>
      <c r="Q88" s="418"/>
      <c r="R88" s="331" t="b">
        <v>1</v>
      </c>
      <c r="S88" s="331" t="b">
        <v>1</v>
      </c>
      <c r="T88" s="331" t="b">
        <v>1</v>
      </c>
      <c r="U88" s="331" t="b">
        <v>1</v>
      </c>
      <c r="V88" s="331" t="b">
        <v>1</v>
      </c>
      <c r="W88" s="331" t="b">
        <v>0</v>
      </c>
      <c r="X88" s="331" t="b">
        <v>1</v>
      </c>
      <c r="Y88" s="331" t="b">
        <v>0</v>
      </c>
      <c r="Z88" s="331" t="b">
        <v>0</v>
      </c>
      <c r="AA88" s="331" t="b">
        <v>0</v>
      </c>
      <c r="AB88" s="418" t="b">
        <v>0</v>
      </c>
      <c r="AC88" s="331" t="b">
        <v>0</v>
      </c>
      <c r="AD88" s="331" t="b">
        <v>0</v>
      </c>
      <c r="AE88" s="331" t="b">
        <v>0</v>
      </c>
      <c r="AF88" s="331" t="b">
        <v>0</v>
      </c>
      <c r="AG88" s="331" t="b">
        <v>0</v>
      </c>
      <c r="AH88" s="331" t="b">
        <v>0</v>
      </c>
      <c r="AI88" s="331" t="b">
        <v>0</v>
      </c>
      <c r="AJ88" s="331" t="b">
        <v>0</v>
      </c>
      <c r="AK88" s="331" t="b">
        <v>0</v>
      </c>
      <c r="AL88" s="521" t="s">
        <v>73</v>
      </c>
      <c r="AM88" s="331" t="s">
        <v>73</v>
      </c>
    </row>
    <row r="89" hidden="1">
      <c r="A89" s="141">
        <v>81.0</v>
      </c>
      <c r="B89" s="141">
        <v>600081.0</v>
      </c>
      <c r="C89" s="205" t="s">
        <v>275</v>
      </c>
      <c r="D89" s="168" t="s">
        <v>73</v>
      </c>
      <c r="E89" s="540">
        <v>35000.0</v>
      </c>
      <c r="F89" s="470">
        <v>35000.0</v>
      </c>
      <c r="G89" s="470">
        <f t="shared" si="4"/>
        <v>0</v>
      </c>
      <c r="H89" s="316" t="s">
        <v>276</v>
      </c>
      <c r="I89" s="432" t="s">
        <v>3559</v>
      </c>
      <c r="J89" s="432"/>
      <c r="K89" s="432" t="b">
        <v>0</v>
      </c>
      <c r="L89" s="432" t="b">
        <v>1</v>
      </c>
      <c r="M89" s="432" t="b">
        <v>1</v>
      </c>
      <c r="N89" s="516" t="b">
        <v>0</v>
      </c>
      <c r="O89" s="521" t="s">
        <v>73</v>
      </c>
      <c r="P89" s="521"/>
      <c r="Q89" s="521"/>
      <c r="R89" s="521"/>
      <c r="S89" s="521"/>
      <c r="T89" s="521"/>
      <c r="U89" s="521"/>
      <c r="V89" s="521"/>
      <c r="W89" s="521"/>
      <c r="X89" s="521"/>
      <c r="Y89" s="521"/>
      <c r="Z89" s="521"/>
      <c r="AA89" s="521"/>
      <c r="AB89" s="521"/>
      <c r="AC89" s="432" t="s">
        <v>73</v>
      </c>
      <c r="AD89" s="432" t="s">
        <v>73</v>
      </c>
      <c r="AE89" s="432" t="s">
        <v>73</v>
      </c>
      <c r="AF89" s="432" t="s">
        <v>73</v>
      </c>
      <c r="AG89" s="432" t="s">
        <v>73</v>
      </c>
      <c r="AH89" s="432" t="s">
        <v>73</v>
      </c>
      <c r="AI89" s="432" t="s">
        <v>73</v>
      </c>
      <c r="AJ89" s="432" t="s">
        <v>73</v>
      </c>
      <c r="AK89" s="432" t="s">
        <v>73</v>
      </c>
      <c r="AL89" s="432" t="s">
        <v>73</v>
      </c>
      <c r="AM89" s="432" t="s">
        <v>73</v>
      </c>
    </row>
    <row r="90" hidden="1">
      <c r="A90" s="128">
        <v>82.0</v>
      </c>
      <c r="B90" s="128">
        <v>600082.0</v>
      </c>
      <c r="C90" s="242" t="s">
        <v>1669</v>
      </c>
      <c r="D90" s="168" t="s">
        <v>73</v>
      </c>
      <c r="E90" s="541">
        <v>21000.0</v>
      </c>
      <c r="F90" s="347">
        <v>21000.0</v>
      </c>
      <c r="G90" s="347">
        <f t="shared" si="4"/>
        <v>0</v>
      </c>
      <c r="H90" s="314" t="s">
        <v>1670</v>
      </c>
      <c r="I90" s="331" t="s">
        <v>7622</v>
      </c>
      <c r="J90" s="331"/>
      <c r="K90" s="331" t="b">
        <v>1</v>
      </c>
      <c r="L90" s="331" t="b">
        <v>1</v>
      </c>
      <c r="M90" s="418" t="b">
        <v>0</v>
      </c>
      <c r="N90" s="331" t="b">
        <v>1</v>
      </c>
      <c r="O90" s="331" t="b">
        <v>1</v>
      </c>
      <c r="P90" s="331" t="b">
        <v>1</v>
      </c>
      <c r="Q90" s="418"/>
      <c r="R90" s="331" t="b">
        <v>1</v>
      </c>
      <c r="S90" s="331" t="b">
        <v>1</v>
      </c>
      <c r="T90" s="331" t="b">
        <v>1</v>
      </c>
      <c r="U90" s="331" t="b">
        <v>1</v>
      </c>
      <c r="V90" s="331" t="b">
        <v>1</v>
      </c>
      <c r="W90" s="331" t="b">
        <v>1</v>
      </c>
      <c r="X90" s="331" t="b">
        <v>1</v>
      </c>
      <c r="Y90" s="331" t="b">
        <v>0</v>
      </c>
      <c r="Z90" s="331" t="b">
        <v>0</v>
      </c>
      <c r="AA90" s="521" t="s">
        <v>73</v>
      </c>
      <c r="AB90" s="521"/>
      <c r="AC90" s="331" t="s">
        <v>73</v>
      </c>
      <c r="AD90" s="331" t="s">
        <v>73</v>
      </c>
      <c r="AE90" s="331" t="s">
        <v>73</v>
      </c>
      <c r="AF90" s="331" t="s">
        <v>73</v>
      </c>
      <c r="AG90" s="331" t="s">
        <v>73</v>
      </c>
      <c r="AH90" s="331" t="s">
        <v>73</v>
      </c>
      <c r="AI90" s="331" t="s">
        <v>73</v>
      </c>
      <c r="AJ90" s="331" t="s">
        <v>73</v>
      </c>
      <c r="AK90" s="331" t="s">
        <v>73</v>
      </c>
      <c r="AL90" s="331" t="s">
        <v>73</v>
      </c>
      <c r="AM90" s="331" t="s">
        <v>73</v>
      </c>
    </row>
    <row r="91" hidden="1">
      <c r="A91" s="338">
        <v>83.0</v>
      </c>
      <c r="B91" s="338">
        <v>600083.0</v>
      </c>
      <c r="C91" s="339" t="s">
        <v>2762</v>
      </c>
      <c r="D91" s="464" t="s">
        <v>73</v>
      </c>
      <c r="E91" s="540">
        <v>8500.0</v>
      </c>
      <c r="F91" s="470">
        <v>8500.0</v>
      </c>
      <c r="G91" s="470">
        <f t="shared" si="4"/>
        <v>0</v>
      </c>
      <c r="H91" s="316" t="s">
        <v>882</v>
      </c>
      <c r="I91" s="432" t="s">
        <v>7622</v>
      </c>
      <c r="J91" s="432"/>
      <c r="K91" s="432" t="b">
        <v>1</v>
      </c>
      <c r="L91" s="432" t="b">
        <v>1</v>
      </c>
      <c r="M91" s="432" t="b">
        <v>1</v>
      </c>
      <c r="N91" s="432" t="b">
        <v>1</v>
      </c>
      <c r="O91" s="432" t="b">
        <v>1</v>
      </c>
      <c r="P91" s="432" t="b">
        <v>1</v>
      </c>
      <c r="Q91" s="516"/>
      <c r="R91" s="432" t="b">
        <v>1</v>
      </c>
      <c r="S91" s="432" t="b">
        <v>1</v>
      </c>
      <c r="T91" s="432" t="b">
        <v>1</v>
      </c>
      <c r="U91" s="516"/>
      <c r="V91" s="516"/>
      <c r="W91" s="432" t="b">
        <v>0</v>
      </c>
      <c r="X91" s="432" t="b">
        <v>0</v>
      </c>
      <c r="Y91" s="432" t="b">
        <v>0</v>
      </c>
      <c r="Z91" s="432" t="b">
        <v>0</v>
      </c>
      <c r="AA91" s="432" t="b">
        <v>0</v>
      </c>
      <c r="AB91" s="516" t="b">
        <v>0</v>
      </c>
      <c r="AC91" s="432" t="b">
        <v>0</v>
      </c>
      <c r="AD91" s="432" t="b">
        <v>0</v>
      </c>
      <c r="AE91" s="432" t="b">
        <v>0</v>
      </c>
      <c r="AF91" s="432" t="b">
        <v>0</v>
      </c>
      <c r="AG91" s="432" t="b">
        <v>0</v>
      </c>
      <c r="AH91" s="432" t="s">
        <v>73</v>
      </c>
      <c r="AI91" s="432" t="s">
        <v>73</v>
      </c>
      <c r="AJ91" s="432" t="s">
        <v>73</v>
      </c>
      <c r="AK91" s="432" t="s">
        <v>73</v>
      </c>
      <c r="AL91" s="432" t="s">
        <v>73</v>
      </c>
      <c r="AM91" s="432" t="s">
        <v>73</v>
      </c>
    </row>
    <row r="92" hidden="1">
      <c r="A92" s="141">
        <v>84.0</v>
      </c>
      <c r="B92" s="141">
        <v>600084.0</v>
      </c>
      <c r="C92" s="205" t="s">
        <v>196</v>
      </c>
      <c r="D92" s="168" t="s">
        <v>73</v>
      </c>
      <c r="E92" s="541">
        <v>60000.0</v>
      </c>
      <c r="F92" s="347">
        <v>60000.0</v>
      </c>
      <c r="G92" s="347">
        <f t="shared" si="4"/>
        <v>0</v>
      </c>
      <c r="H92" s="314" t="s">
        <v>197</v>
      </c>
      <c r="I92" s="331" t="s">
        <v>7616</v>
      </c>
      <c r="J92" s="331"/>
      <c r="K92" s="331" t="b">
        <v>1</v>
      </c>
      <c r="L92" s="521" t="s">
        <v>73</v>
      </c>
      <c r="M92" s="521"/>
      <c r="N92" s="521"/>
      <c r="O92" s="521"/>
      <c r="P92" s="521"/>
      <c r="Q92" s="521"/>
      <c r="R92" s="521"/>
      <c r="S92" s="521"/>
      <c r="T92" s="521"/>
      <c r="U92" s="521"/>
      <c r="V92" s="521"/>
      <c r="W92" s="521"/>
      <c r="X92" s="521"/>
      <c r="Y92" s="521"/>
      <c r="Z92" s="521"/>
      <c r="AA92" s="521"/>
      <c r="AB92" s="521"/>
      <c r="AC92" s="331" t="s">
        <v>73</v>
      </c>
      <c r="AD92" s="331" t="s">
        <v>73</v>
      </c>
      <c r="AE92" s="331" t="s">
        <v>73</v>
      </c>
      <c r="AF92" s="331" t="s">
        <v>73</v>
      </c>
      <c r="AG92" s="331" t="s">
        <v>73</v>
      </c>
      <c r="AH92" s="331" t="s">
        <v>73</v>
      </c>
      <c r="AI92" s="331" t="s">
        <v>73</v>
      </c>
      <c r="AJ92" s="331" t="s">
        <v>73</v>
      </c>
      <c r="AK92" s="331" t="s">
        <v>73</v>
      </c>
      <c r="AL92" s="331" t="s">
        <v>73</v>
      </c>
      <c r="AM92" s="331" t="s">
        <v>73</v>
      </c>
    </row>
    <row r="93" hidden="1">
      <c r="A93" s="141">
        <v>85.0</v>
      </c>
      <c r="B93" s="141">
        <v>600085.0</v>
      </c>
      <c r="C93" s="205" t="s">
        <v>329</v>
      </c>
      <c r="D93" s="168" t="s">
        <v>73</v>
      </c>
      <c r="E93" s="540">
        <v>37000.0</v>
      </c>
      <c r="F93" s="470">
        <v>37000.0</v>
      </c>
      <c r="G93" s="470">
        <f t="shared" si="4"/>
        <v>0</v>
      </c>
      <c r="H93" s="316" t="s">
        <v>538</v>
      </c>
      <c r="I93" s="432" t="s">
        <v>7610</v>
      </c>
      <c r="J93" s="432"/>
      <c r="K93" s="432" t="b">
        <v>1</v>
      </c>
      <c r="L93" s="432" t="b">
        <v>1</v>
      </c>
      <c r="M93" s="432" t="b">
        <v>1</v>
      </c>
      <c r="N93" s="432" t="b">
        <v>1</v>
      </c>
      <c r="O93" s="432" t="b">
        <v>1</v>
      </c>
      <c r="P93" s="432" t="b">
        <v>1</v>
      </c>
      <c r="Q93" s="516"/>
      <c r="R93" s="521" t="s">
        <v>73</v>
      </c>
      <c r="S93" s="521"/>
      <c r="T93" s="521"/>
      <c r="U93" s="521"/>
      <c r="V93" s="521"/>
      <c r="W93" s="521"/>
      <c r="X93" s="521"/>
      <c r="Y93" s="521"/>
      <c r="Z93" s="521"/>
      <c r="AA93" s="521"/>
      <c r="AB93" s="521"/>
      <c r="AC93" s="432" t="s">
        <v>73</v>
      </c>
      <c r="AD93" s="432" t="s">
        <v>73</v>
      </c>
      <c r="AE93" s="432" t="s">
        <v>73</v>
      </c>
      <c r="AF93" s="432" t="s">
        <v>73</v>
      </c>
      <c r="AG93" s="432" t="s">
        <v>73</v>
      </c>
      <c r="AH93" s="432" t="s">
        <v>73</v>
      </c>
      <c r="AI93" s="432" t="s">
        <v>73</v>
      </c>
      <c r="AJ93" s="432" t="s">
        <v>73</v>
      </c>
      <c r="AK93" s="432" t="s">
        <v>73</v>
      </c>
      <c r="AL93" s="432" t="s">
        <v>73</v>
      </c>
      <c r="AM93" s="432" t="s">
        <v>73</v>
      </c>
    </row>
    <row r="94" hidden="1">
      <c r="A94" s="141">
        <v>86.0</v>
      </c>
      <c r="B94" s="141">
        <v>600086.0</v>
      </c>
      <c r="C94" s="205" t="s">
        <v>356</v>
      </c>
      <c r="D94" s="168" t="s">
        <v>73</v>
      </c>
      <c r="E94" s="541">
        <v>16830.0</v>
      </c>
      <c r="F94" s="347">
        <v>16830.0</v>
      </c>
      <c r="G94" s="347">
        <f t="shared" si="4"/>
        <v>0</v>
      </c>
      <c r="H94" s="314" t="s">
        <v>357</v>
      </c>
      <c r="I94" s="331" t="s">
        <v>7619</v>
      </c>
      <c r="J94" s="331"/>
      <c r="K94" s="331" t="b">
        <v>1</v>
      </c>
      <c r="L94" s="331" t="b">
        <v>1</v>
      </c>
      <c r="M94" s="331" t="b">
        <v>1</v>
      </c>
      <c r="N94" s="331" t="b">
        <v>1</v>
      </c>
      <c r="O94" s="331" t="b">
        <v>1</v>
      </c>
      <c r="P94" s="331" t="b">
        <v>1</v>
      </c>
      <c r="Q94" s="418"/>
      <c r="R94" s="418" t="b">
        <v>0</v>
      </c>
      <c r="S94" s="521" t="s">
        <v>73</v>
      </c>
      <c r="T94" s="521"/>
      <c r="U94" s="521"/>
      <c r="V94" s="521"/>
      <c r="W94" s="521"/>
      <c r="X94" s="521"/>
      <c r="Y94" s="521"/>
      <c r="Z94" s="521"/>
      <c r="AA94" s="521"/>
      <c r="AB94" s="521"/>
      <c r="AC94" s="331" t="s">
        <v>73</v>
      </c>
      <c r="AD94" s="331" t="s">
        <v>73</v>
      </c>
      <c r="AE94" s="331" t="s">
        <v>73</v>
      </c>
      <c r="AF94" s="331" t="s">
        <v>73</v>
      </c>
      <c r="AG94" s="331" t="s">
        <v>73</v>
      </c>
      <c r="AH94" s="331" t="s">
        <v>73</v>
      </c>
      <c r="AI94" s="331" t="s">
        <v>73</v>
      </c>
      <c r="AJ94" s="331" t="s">
        <v>73</v>
      </c>
      <c r="AK94" s="331" t="s">
        <v>73</v>
      </c>
      <c r="AL94" s="331" t="s">
        <v>73</v>
      </c>
      <c r="AM94" s="331" t="s">
        <v>73</v>
      </c>
    </row>
    <row r="95" hidden="1">
      <c r="A95" s="141">
        <v>87.0</v>
      </c>
      <c r="B95" s="141">
        <v>600087.0</v>
      </c>
      <c r="C95" s="205" t="s">
        <v>561</v>
      </c>
      <c r="D95" s="168" t="s">
        <v>73</v>
      </c>
      <c r="E95" s="540">
        <v>30000.0</v>
      </c>
      <c r="F95" s="470">
        <v>30000.0</v>
      </c>
      <c r="G95" s="470">
        <f t="shared" si="4"/>
        <v>0</v>
      </c>
      <c r="H95" s="316" t="s">
        <v>562</v>
      </c>
      <c r="I95" s="432" t="s">
        <v>7618</v>
      </c>
      <c r="J95" s="432"/>
      <c r="K95" s="432" t="b">
        <v>1</v>
      </c>
      <c r="L95" s="432" t="b">
        <v>1</v>
      </c>
      <c r="M95" s="432" t="b">
        <v>1</v>
      </c>
      <c r="N95" s="432" t="b">
        <v>1</v>
      </c>
      <c r="O95" s="432" t="b">
        <v>1</v>
      </c>
      <c r="P95" s="432" t="b">
        <v>1</v>
      </c>
      <c r="Q95" s="516"/>
      <c r="R95" s="516" t="b">
        <v>0</v>
      </c>
      <c r="S95" s="516" t="b">
        <v>0</v>
      </c>
      <c r="T95" s="516" t="b">
        <v>0</v>
      </c>
      <c r="U95" s="521" t="s">
        <v>73</v>
      </c>
      <c r="V95" s="521"/>
      <c r="W95" s="521"/>
      <c r="X95" s="521"/>
      <c r="Y95" s="521"/>
      <c r="Z95" s="521"/>
      <c r="AA95" s="521"/>
      <c r="AB95" s="521"/>
      <c r="AC95" s="432" t="s">
        <v>73</v>
      </c>
      <c r="AD95" s="432" t="s">
        <v>73</v>
      </c>
      <c r="AE95" s="432" t="s">
        <v>73</v>
      </c>
      <c r="AF95" s="432" t="s">
        <v>73</v>
      </c>
      <c r="AG95" s="432" t="s">
        <v>73</v>
      </c>
      <c r="AH95" s="432" t="s">
        <v>73</v>
      </c>
      <c r="AI95" s="432" t="s">
        <v>73</v>
      </c>
      <c r="AJ95" s="432" t="s">
        <v>73</v>
      </c>
      <c r="AK95" s="432" t="s">
        <v>73</v>
      </c>
      <c r="AL95" s="432" t="s">
        <v>73</v>
      </c>
      <c r="AM95" s="432" t="s">
        <v>73</v>
      </c>
    </row>
    <row r="96">
      <c r="A96" s="338">
        <v>88.0</v>
      </c>
      <c r="B96" s="338">
        <v>600088.0</v>
      </c>
      <c r="C96" s="339" t="s">
        <v>5037</v>
      </c>
      <c r="D96" s="312" t="s">
        <v>4642</v>
      </c>
      <c r="E96" s="541">
        <v>33000.0</v>
      </c>
      <c r="F96" s="347">
        <v>33000.0</v>
      </c>
      <c r="G96" s="347">
        <f t="shared" si="4"/>
        <v>0</v>
      </c>
      <c r="H96" s="314" t="s">
        <v>5038</v>
      </c>
      <c r="I96" s="331" t="s">
        <v>7617</v>
      </c>
      <c r="J96" s="331"/>
      <c r="K96" s="331" t="b">
        <v>1</v>
      </c>
      <c r="L96" s="331" t="b">
        <v>1</v>
      </c>
      <c r="M96" s="331" t="b">
        <v>1</v>
      </c>
      <c r="N96" s="418" t="b">
        <v>0</v>
      </c>
      <c r="O96" s="418" t="b">
        <v>0</v>
      </c>
      <c r="P96" s="418" t="b">
        <v>0</v>
      </c>
      <c r="Q96" s="331" t="b">
        <v>1</v>
      </c>
      <c r="R96" s="331" t="b">
        <v>1</v>
      </c>
      <c r="S96" s="418" t="b">
        <v>0</v>
      </c>
      <c r="T96" s="331" t="b">
        <v>1</v>
      </c>
      <c r="U96" s="331" t="b">
        <v>1</v>
      </c>
      <c r="V96" s="331" t="b">
        <v>1</v>
      </c>
      <c r="W96" s="331" t="b">
        <v>0</v>
      </c>
      <c r="X96" s="331" t="b">
        <v>1</v>
      </c>
      <c r="Y96" s="331" t="b">
        <v>1</v>
      </c>
      <c r="Z96" s="331" t="b">
        <v>0</v>
      </c>
      <c r="AA96" s="331" t="b">
        <v>0</v>
      </c>
      <c r="AB96" s="418" t="b">
        <v>0</v>
      </c>
      <c r="AC96" s="331" t="b">
        <v>0</v>
      </c>
      <c r="AD96" s="331" t="b">
        <v>0</v>
      </c>
      <c r="AE96" s="331" t="b">
        <v>0</v>
      </c>
      <c r="AF96" s="331" t="b">
        <v>0</v>
      </c>
      <c r="AG96" s="331" t="b">
        <v>0</v>
      </c>
      <c r="AH96" s="331" t="b">
        <v>0</v>
      </c>
      <c r="AI96" s="331" t="b">
        <v>0</v>
      </c>
      <c r="AJ96" s="331" t="b">
        <v>0</v>
      </c>
      <c r="AK96" s="331" t="b">
        <v>0</v>
      </c>
      <c r="AL96" s="331" t="b">
        <v>0</v>
      </c>
      <c r="AM96" s="331" t="b">
        <v>0</v>
      </c>
    </row>
    <row r="97">
      <c r="A97" s="338">
        <v>89.0</v>
      </c>
      <c r="B97" s="338">
        <v>600089.0</v>
      </c>
      <c r="C97" s="339" t="s">
        <v>5254</v>
      </c>
      <c r="D97" s="312" t="s">
        <v>4642</v>
      </c>
      <c r="E97" s="540">
        <v>100000.0</v>
      </c>
      <c r="F97" s="470">
        <v>75000.0</v>
      </c>
      <c r="G97" s="470">
        <f t="shared" si="4"/>
        <v>25000</v>
      </c>
      <c r="H97" s="316" t="s">
        <v>5038</v>
      </c>
      <c r="I97" s="432" t="s">
        <v>7618</v>
      </c>
      <c r="J97" s="432"/>
      <c r="K97" s="432" t="b">
        <v>1</v>
      </c>
      <c r="L97" s="432" t="b">
        <v>1</v>
      </c>
      <c r="M97" s="432" t="b">
        <v>1</v>
      </c>
      <c r="N97" s="516" t="b">
        <v>0</v>
      </c>
      <c r="O97" s="516" t="b">
        <v>0</v>
      </c>
      <c r="P97" s="516" t="b">
        <v>0</v>
      </c>
      <c r="Q97" s="432" t="b">
        <v>1</v>
      </c>
      <c r="R97" s="432" t="b">
        <v>1</v>
      </c>
      <c r="S97" s="516" t="b">
        <v>0</v>
      </c>
      <c r="T97" s="432" t="b">
        <v>1</v>
      </c>
      <c r="U97" s="432" t="b">
        <v>1</v>
      </c>
      <c r="V97" s="432" t="b">
        <v>1</v>
      </c>
      <c r="W97" s="432" t="b">
        <v>0</v>
      </c>
      <c r="X97" s="432" t="b">
        <v>1</v>
      </c>
      <c r="Y97" s="432" t="b">
        <v>1</v>
      </c>
      <c r="Z97" s="432" t="b">
        <v>0</v>
      </c>
      <c r="AA97" s="432" t="b">
        <v>0</v>
      </c>
      <c r="AB97" s="516" t="b">
        <v>0</v>
      </c>
      <c r="AC97" s="432" t="b">
        <v>0</v>
      </c>
      <c r="AD97" s="432" t="b">
        <v>1</v>
      </c>
      <c r="AE97" s="432" t="b">
        <v>1</v>
      </c>
      <c r="AF97" s="432" t="b">
        <v>1</v>
      </c>
      <c r="AG97" s="432" t="b">
        <v>1</v>
      </c>
      <c r="AH97" s="432" t="b">
        <v>1</v>
      </c>
      <c r="AI97" s="432" t="b">
        <v>1</v>
      </c>
      <c r="AJ97" s="432" t="b">
        <v>1</v>
      </c>
      <c r="AK97" s="432" t="b">
        <v>0</v>
      </c>
      <c r="AL97" s="432" t="b">
        <v>0</v>
      </c>
      <c r="AM97" s="432" t="b">
        <v>0</v>
      </c>
    </row>
    <row r="98">
      <c r="A98" s="338">
        <v>90.0</v>
      </c>
      <c r="B98" s="338">
        <v>600090.0</v>
      </c>
      <c r="C98" s="339" t="s">
        <v>5460</v>
      </c>
      <c r="D98" s="312" t="s">
        <v>4642</v>
      </c>
      <c r="E98" s="541">
        <v>50000.0</v>
      </c>
      <c r="F98" s="347">
        <v>50000.0</v>
      </c>
      <c r="G98" s="347">
        <f t="shared" si="4"/>
        <v>0</v>
      </c>
      <c r="H98" s="314" t="s">
        <v>5461</v>
      </c>
      <c r="I98" s="331" t="s">
        <v>7616</v>
      </c>
      <c r="J98" s="331"/>
      <c r="K98" s="331" t="b">
        <v>1</v>
      </c>
      <c r="L98" s="331" t="b">
        <v>1</v>
      </c>
      <c r="M98" s="331" t="b">
        <v>1</v>
      </c>
      <c r="N98" s="331" t="b">
        <v>1</v>
      </c>
      <c r="O98" s="331" t="b">
        <v>1</v>
      </c>
      <c r="P98" s="418" t="b">
        <v>0</v>
      </c>
      <c r="Q98" s="418"/>
      <c r="R98" s="331" t="b">
        <v>1</v>
      </c>
      <c r="S98" s="418" t="b">
        <v>0</v>
      </c>
      <c r="T98" s="418" t="b">
        <v>0</v>
      </c>
      <c r="U98" s="418" t="b">
        <v>0</v>
      </c>
      <c r="V98" s="418" t="b">
        <v>0</v>
      </c>
      <c r="W98" s="331" t="b">
        <v>0</v>
      </c>
      <c r="X98" s="331" t="b">
        <v>0</v>
      </c>
      <c r="Y98" s="331" t="b">
        <v>0</v>
      </c>
      <c r="Z98" s="331" t="b">
        <v>0</v>
      </c>
      <c r="AA98" s="331" t="b">
        <v>0</v>
      </c>
      <c r="AB98" s="418" t="b">
        <v>0</v>
      </c>
      <c r="AC98" s="331" t="b">
        <v>0</v>
      </c>
      <c r="AD98" s="331" t="b">
        <v>0</v>
      </c>
      <c r="AE98" s="331" t="b">
        <v>0</v>
      </c>
      <c r="AF98" s="331" t="b">
        <v>0</v>
      </c>
      <c r="AG98" s="331" t="b">
        <v>0</v>
      </c>
      <c r="AH98" s="331" t="b">
        <v>0</v>
      </c>
      <c r="AI98" s="331" t="b">
        <v>0</v>
      </c>
      <c r="AJ98" s="331" t="b">
        <v>0</v>
      </c>
      <c r="AK98" s="331" t="b">
        <v>0</v>
      </c>
      <c r="AL98" s="331" t="b">
        <v>0</v>
      </c>
      <c r="AM98" s="331" t="b">
        <v>0</v>
      </c>
    </row>
    <row r="99">
      <c r="A99" s="338">
        <v>91.0</v>
      </c>
      <c r="B99" s="338">
        <v>600091.0</v>
      </c>
      <c r="C99" s="339" t="s">
        <v>5462</v>
      </c>
      <c r="D99" s="312" t="s">
        <v>4642</v>
      </c>
      <c r="E99" s="540">
        <v>60000.0</v>
      </c>
      <c r="F99" s="470">
        <v>60000.0</v>
      </c>
      <c r="G99" s="470">
        <f t="shared" si="4"/>
        <v>0</v>
      </c>
      <c r="H99" s="316" t="s">
        <v>5461</v>
      </c>
      <c r="I99" s="432" t="s">
        <v>7616</v>
      </c>
      <c r="J99" s="432"/>
      <c r="K99" s="432" t="b">
        <v>1</v>
      </c>
      <c r="L99" s="432" t="b">
        <v>1</v>
      </c>
      <c r="M99" s="432" t="b">
        <v>1</v>
      </c>
      <c r="N99" s="432" t="b">
        <v>1</v>
      </c>
      <c r="O99" s="432" t="b">
        <v>1</v>
      </c>
      <c r="P99" s="516" t="b">
        <v>0</v>
      </c>
      <c r="Q99" s="516"/>
      <c r="R99" s="432" t="b">
        <v>1</v>
      </c>
      <c r="S99" s="516" t="b">
        <v>0</v>
      </c>
      <c r="T99" s="516" t="b">
        <v>0</v>
      </c>
      <c r="U99" s="516" t="b">
        <v>0</v>
      </c>
      <c r="V99" s="516" t="b">
        <v>0</v>
      </c>
      <c r="W99" s="432" t="b">
        <v>0</v>
      </c>
      <c r="X99" s="432" t="b">
        <v>0</v>
      </c>
      <c r="Y99" s="432" t="b">
        <v>0</v>
      </c>
      <c r="Z99" s="432" t="b">
        <v>0</v>
      </c>
      <c r="AA99" s="432" t="b">
        <v>0</v>
      </c>
      <c r="AB99" s="516" t="b">
        <v>0</v>
      </c>
      <c r="AC99" s="432" t="b">
        <v>0</v>
      </c>
      <c r="AD99" s="432" t="b">
        <v>0</v>
      </c>
      <c r="AE99" s="432" t="b">
        <v>0</v>
      </c>
      <c r="AF99" s="432" t="b">
        <v>0</v>
      </c>
      <c r="AG99" s="432" t="b">
        <v>0</v>
      </c>
      <c r="AH99" s="432" t="b">
        <v>0</v>
      </c>
      <c r="AI99" s="432" t="b">
        <v>0</v>
      </c>
      <c r="AJ99" s="432" t="b">
        <v>0</v>
      </c>
      <c r="AK99" s="432" t="b">
        <v>0</v>
      </c>
      <c r="AL99" s="432" t="b">
        <v>0</v>
      </c>
      <c r="AM99" s="432" t="b">
        <v>0</v>
      </c>
    </row>
    <row r="100" hidden="1">
      <c r="A100" s="338">
        <v>92.0</v>
      </c>
      <c r="B100" s="338">
        <v>600092.0</v>
      </c>
      <c r="C100" s="339" t="s">
        <v>1511</v>
      </c>
      <c r="D100" s="168" t="s">
        <v>73</v>
      </c>
      <c r="E100" s="541">
        <v>40000.0</v>
      </c>
      <c r="F100" s="347">
        <v>40000.0</v>
      </c>
      <c r="G100" s="347">
        <f t="shared" si="4"/>
        <v>0</v>
      </c>
      <c r="H100" s="314" t="s">
        <v>1512</v>
      </c>
      <c r="I100" s="331" t="s">
        <v>3609</v>
      </c>
      <c r="J100" s="331" t="b">
        <v>1</v>
      </c>
      <c r="K100" s="331" t="b">
        <v>1</v>
      </c>
      <c r="L100" s="331" t="b">
        <v>1</v>
      </c>
      <c r="M100" s="331" t="b">
        <v>1</v>
      </c>
      <c r="N100" s="331" t="b">
        <v>1</v>
      </c>
      <c r="O100" s="331" t="b">
        <v>1</v>
      </c>
      <c r="P100" s="331" t="b">
        <v>1</v>
      </c>
      <c r="Q100" s="418"/>
      <c r="R100" s="331" t="b">
        <v>1</v>
      </c>
      <c r="S100" s="331" t="b">
        <v>1</v>
      </c>
      <c r="T100" s="331" t="b">
        <v>1</v>
      </c>
      <c r="U100" s="418" t="b">
        <v>0</v>
      </c>
      <c r="V100" s="418" t="b">
        <v>0</v>
      </c>
      <c r="W100" s="331" t="b">
        <v>0</v>
      </c>
      <c r="X100" s="331" t="b">
        <v>0</v>
      </c>
      <c r="Y100" s="331" t="b">
        <v>0</v>
      </c>
      <c r="Z100" s="521" t="s">
        <v>73</v>
      </c>
      <c r="AA100" s="521"/>
      <c r="AB100" s="521"/>
      <c r="AC100" s="331" t="s">
        <v>73</v>
      </c>
      <c r="AD100" s="331" t="s">
        <v>73</v>
      </c>
      <c r="AE100" s="331" t="s">
        <v>73</v>
      </c>
      <c r="AF100" s="331" t="s">
        <v>73</v>
      </c>
      <c r="AG100" s="331" t="s">
        <v>73</v>
      </c>
      <c r="AH100" s="331" t="s">
        <v>73</v>
      </c>
      <c r="AI100" s="331" t="s">
        <v>73</v>
      </c>
      <c r="AJ100" s="331" t="s">
        <v>73</v>
      </c>
      <c r="AK100" s="331" t="s">
        <v>73</v>
      </c>
      <c r="AL100" s="331" t="s">
        <v>73</v>
      </c>
      <c r="AM100" s="331" t="s">
        <v>73</v>
      </c>
    </row>
    <row r="101" hidden="1">
      <c r="A101" s="141">
        <v>93.0</v>
      </c>
      <c r="B101" s="141">
        <v>600093.0</v>
      </c>
      <c r="C101" s="205" t="s">
        <v>416</v>
      </c>
      <c r="D101" s="168" t="s">
        <v>73</v>
      </c>
      <c r="E101" s="540">
        <v>12000.0</v>
      </c>
      <c r="F101" s="470">
        <v>12000.0</v>
      </c>
      <c r="G101" s="470">
        <f t="shared" si="4"/>
        <v>0</v>
      </c>
      <c r="H101" s="316" t="s">
        <v>417</v>
      </c>
      <c r="I101" s="432" t="s">
        <v>7617</v>
      </c>
      <c r="J101" s="432"/>
      <c r="K101" s="432" t="b">
        <v>1</v>
      </c>
      <c r="L101" s="432" t="b">
        <v>1</v>
      </c>
      <c r="M101" s="432" t="b">
        <v>1</v>
      </c>
      <c r="N101" s="432" t="b">
        <v>1</v>
      </c>
      <c r="O101" s="432" t="b">
        <v>1</v>
      </c>
      <c r="P101" s="432" t="b">
        <v>1</v>
      </c>
      <c r="Q101" s="516"/>
      <c r="R101" s="432" t="b">
        <v>1</v>
      </c>
      <c r="S101" s="516" t="b">
        <v>0</v>
      </c>
      <c r="T101" s="521" t="s">
        <v>73</v>
      </c>
      <c r="U101" s="521"/>
      <c r="V101" s="521"/>
      <c r="W101" s="521"/>
      <c r="X101" s="521"/>
      <c r="Y101" s="521"/>
      <c r="Z101" s="521"/>
      <c r="AA101" s="521"/>
      <c r="AB101" s="521"/>
      <c r="AC101" s="432" t="s">
        <v>73</v>
      </c>
      <c r="AD101" s="432" t="s">
        <v>73</v>
      </c>
      <c r="AE101" s="432" t="s">
        <v>73</v>
      </c>
      <c r="AF101" s="432" t="s">
        <v>73</v>
      </c>
      <c r="AG101" s="432" t="s">
        <v>73</v>
      </c>
      <c r="AH101" s="432" t="s">
        <v>73</v>
      </c>
      <c r="AI101" s="432" t="s">
        <v>73</v>
      </c>
      <c r="AJ101" s="432" t="s">
        <v>73</v>
      </c>
      <c r="AK101" s="432" t="s">
        <v>73</v>
      </c>
      <c r="AL101" s="432" t="s">
        <v>73</v>
      </c>
      <c r="AM101" s="432" t="s">
        <v>73</v>
      </c>
    </row>
    <row r="102">
      <c r="A102" s="338">
        <v>94.0</v>
      </c>
      <c r="B102" s="338">
        <v>600094.0</v>
      </c>
      <c r="C102" s="339" t="s">
        <v>5162</v>
      </c>
      <c r="D102" s="312" t="s">
        <v>4642</v>
      </c>
      <c r="E102" s="541">
        <v>9120.0</v>
      </c>
      <c r="F102" s="541">
        <v>9120.0</v>
      </c>
      <c r="G102" s="347">
        <f t="shared" si="4"/>
        <v>0</v>
      </c>
      <c r="H102" s="314" t="s">
        <v>5163</v>
      </c>
      <c r="I102" s="331" t="s">
        <v>7623</v>
      </c>
      <c r="J102" s="331"/>
      <c r="K102" s="331" t="b">
        <v>1</v>
      </c>
      <c r="L102" s="418" t="b">
        <v>0</v>
      </c>
      <c r="M102" s="418" t="b">
        <v>0</v>
      </c>
      <c r="N102" s="418" t="b">
        <v>0</v>
      </c>
      <c r="O102" s="418" t="b">
        <v>0</v>
      </c>
      <c r="P102" s="418" t="b">
        <v>0</v>
      </c>
      <c r="Q102" s="418"/>
      <c r="R102" s="418" t="b">
        <v>0</v>
      </c>
      <c r="S102" s="418" t="b">
        <v>0</v>
      </c>
      <c r="T102" s="418" t="b">
        <v>0</v>
      </c>
      <c r="U102" s="418" t="b">
        <v>0</v>
      </c>
      <c r="V102" s="418" t="b">
        <v>0</v>
      </c>
      <c r="W102" s="331" t="b">
        <v>0</v>
      </c>
      <c r="X102" s="331" t="b">
        <v>0</v>
      </c>
      <c r="Y102" s="331" t="b">
        <v>0</v>
      </c>
      <c r="Z102" s="331" t="b">
        <v>0</v>
      </c>
      <c r="AA102" s="331" t="b">
        <v>0</v>
      </c>
      <c r="AB102" s="418" t="b">
        <v>0</v>
      </c>
      <c r="AC102" s="331" t="b">
        <v>0</v>
      </c>
      <c r="AD102" s="331" t="b">
        <v>0</v>
      </c>
      <c r="AE102" s="331" t="b">
        <v>0</v>
      </c>
      <c r="AF102" s="331" t="b">
        <v>0</v>
      </c>
      <c r="AG102" s="331" t="b">
        <v>0</v>
      </c>
      <c r="AH102" s="331" t="b">
        <v>0</v>
      </c>
      <c r="AI102" s="331" t="b">
        <v>0</v>
      </c>
      <c r="AJ102" s="331" t="b">
        <v>0</v>
      </c>
      <c r="AK102" s="331" t="b">
        <v>0</v>
      </c>
      <c r="AL102" s="331" t="b">
        <v>0</v>
      </c>
      <c r="AM102" s="331" t="b">
        <v>0</v>
      </c>
    </row>
    <row r="103" hidden="1">
      <c r="A103" s="141">
        <v>95.0</v>
      </c>
      <c r="B103" s="141">
        <v>600095.0</v>
      </c>
      <c r="C103" s="205" t="s">
        <v>258</v>
      </c>
      <c r="D103" s="168" t="s">
        <v>73</v>
      </c>
      <c r="E103" s="540">
        <v>1404.0</v>
      </c>
      <c r="F103" s="470">
        <v>1404.0</v>
      </c>
      <c r="G103" s="470">
        <f t="shared" si="4"/>
        <v>0</v>
      </c>
      <c r="H103" s="193" t="s">
        <v>254</v>
      </c>
      <c r="I103" s="432" t="s">
        <v>3559</v>
      </c>
      <c r="J103" s="432"/>
      <c r="K103" s="432" t="b">
        <v>1</v>
      </c>
      <c r="L103" s="432" t="b">
        <v>1</v>
      </c>
      <c r="M103" s="432" t="b">
        <v>1</v>
      </c>
      <c r="N103" s="432" t="b">
        <v>1</v>
      </c>
      <c r="O103" s="432" t="b">
        <v>1</v>
      </c>
      <c r="P103" s="521" t="s">
        <v>73</v>
      </c>
      <c r="Q103" s="521"/>
      <c r="R103" s="521"/>
      <c r="S103" s="521"/>
      <c r="T103" s="521"/>
      <c r="U103" s="521"/>
      <c r="V103" s="521"/>
      <c r="W103" s="521"/>
      <c r="X103" s="521"/>
      <c r="Y103" s="521"/>
      <c r="Z103" s="521"/>
      <c r="AA103" s="521"/>
      <c r="AB103" s="521"/>
      <c r="AC103" s="432" t="s">
        <v>73</v>
      </c>
      <c r="AD103" s="432" t="s">
        <v>73</v>
      </c>
      <c r="AE103" s="432" t="s">
        <v>73</v>
      </c>
      <c r="AF103" s="432" t="s">
        <v>73</v>
      </c>
      <c r="AG103" s="432" t="s">
        <v>73</v>
      </c>
      <c r="AH103" s="432" t="s">
        <v>73</v>
      </c>
      <c r="AI103" s="432" t="s">
        <v>73</v>
      </c>
      <c r="AJ103" s="432" t="s">
        <v>73</v>
      </c>
      <c r="AK103" s="432" t="s">
        <v>73</v>
      </c>
      <c r="AL103" s="432" t="s">
        <v>73</v>
      </c>
      <c r="AM103" s="432" t="s">
        <v>73</v>
      </c>
    </row>
    <row r="104" hidden="1">
      <c r="A104" s="338">
        <v>96.0</v>
      </c>
      <c r="B104" s="338">
        <v>600096.0</v>
      </c>
      <c r="C104" s="339" t="s">
        <v>1874</v>
      </c>
      <c r="D104" s="168" t="s">
        <v>73</v>
      </c>
      <c r="E104" s="541">
        <v>40000.0</v>
      </c>
      <c r="F104" s="347">
        <v>40000.0</v>
      </c>
      <c r="G104" s="347">
        <f t="shared" si="4"/>
        <v>0</v>
      </c>
      <c r="H104" s="314" t="s">
        <v>838</v>
      </c>
      <c r="I104" s="331" t="s">
        <v>7612</v>
      </c>
      <c r="J104" s="331"/>
      <c r="K104" s="331" t="b">
        <v>1</v>
      </c>
      <c r="L104" s="331" t="b">
        <v>1</v>
      </c>
      <c r="M104" s="331" t="b">
        <v>1</v>
      </c>
      <c r="N104" s="331" t="b">
        <v>1</v>
      </c>
      <c r="O104" s="418" t="b">
        <v>0</v>
      </c>
      <c r="P104" s="418" t="b">
        <v>0</v>
      </c>
      <c r="Q104" s="418"/>
      <c r="R104" s="418" t="b">
        <v>0</v>
      </c>
      <c r="S104" s="418" t="b">
        <v>0</v>
      </c>
      <c r="T104" s="418" t="b">
        <v>0</v>
      </c>
      <c r="U104" s="418" t="b">
        <v>0</v>
      </c>
      <c r="V104" s="418" t="b">
        <v>0</v>
      </c>
      <c r="W104" s="331" t="b">
        <v>0</v>
      </c>
      <c r="X104" s="331" t="b">
        <v>0</v>
      </c>
      <c r="Y104" s="331" t="b">
        <v>0</v>
      </c>
      <c r="Z104" s="331" t="b">
        <v>0</v>
      </c>
      <c r="AA104" s="331" t="b">
        <v>0</v>
      </c>
      <c r="AB104" s="521" t="s">
        <v>73</v>
      </c>
      <c r="AC104" s="331" t="s">
        <v>73</v>
      </c>
      <c r="AD104" s="331" t="s">
        <v>73</v>
      </c>
      <c r="AE104" s="331" t="s">
        <v>73</v>
      </c>
      <c r="AF104" s="331" t="s">
        <v>73</v>
      </c>
      <c r="AG104" s="331" t="s">
        <v>73</v>
      </c>
      <c r="AH104" s="331" t="s">
        <v>73</v>
      </c>
      <c r="AI104" s="331" t="s">
        <v>73</v>
      </c>
      <c r="AJ104" s="331" t="s">
        <v>73</v>
      </c>
      <c r="AK104" s="331" t="s">
        <v>73</v>
      </c>
      <c r="AL104" s="331" t="s">
        <v>73</v>
      </c>
      <c r="AM104" s="331" t="s">
        <v>73</v>
      </c>
    </row>
    <row r="105" hidden="1">
      <c r="A105" s="338">
        <v>97.0</v>
      </c>
      <c r="B105" s="338">
        <v>600097.0</v>
      </c>
      <c r="C105" s="339" t="s">
        <v>1252</v>
      </c>
      <c r="D105" s="168" t="s">
        <v>73</v>
      </c>
      <c r="E105" s="540">
        <v>100000.0</v>
      </c>
      <c r="F105" s="470">
        <v>100000.0</v>
      </c>
      <c r="G105" s="470">
        <f t="shared" si="4"/>
        <v>0</v>
      </c>
      <c r="H105" s="316" t="s">
        <v>838</v>
      </c>
      <c r="I105" s="432" t="s">
        <v>7618</v>
      </c>
      <c r="J105" s="432"/>
      <c r="K105" s="432" t="b">
        <v>1</v>
      </c>
      <c r="L105" s="432" t="b">
        <v>1</v>
      </c>
      <c r="M105" s="432" t="b">
        <v>1</v>
      </c>
      <c r="N105" s="432" t="b">
        <v>1</v>
      </c>
      <c r="O105" s="516" t="b">
        <v>0</v>
      </c>
      <c r="P105" s="516" t="b">
        <v>0</v>
      </c>
      <c r="Q105" s="516"/>
      <c r="R105" s="516" t="b">
        <v>0</v>
      </c>
      <c r="S105" s="432" t="b">
        <v>1</v>
      </c>
      <c r="T105" s="432" t="b">
        <v>1</v>
      </c>
      <c r="U105" s="516" t="b">
        <v>0</v>
      </c>
      <c r="V105" s="516" t="b">
        <v>0</v>
      </c>
      <c r="W105" s="432" t="b">
        <v>0</v>
      </c>
      <c r="X105" s="521" t="s">
        <v>73</v>
      </c>
      <c r="Y105" s="521"/>
      <c r="Z105" s="521"/>
      <c r="AA105" s="521"/>
      <c r="AB105" s="521"/>
      <c r="AC105" s="432" t="s">
        <v>73</v>
      </c>
      <c r="AD105" s="432" t="s">
        <v>73</v>
      </c>
      <c r="AE105" s="432" t="s">
        <v>73</v>
      </c>
      <c r="AF105" s="432" t="s">
        <v>73</v>
      </c>
      <c r="AG105" s="432" t="s">
        <v>73</v>
      </c>
      <c r="AH105" s="432" t="s">
        <v>73</v>
      </c>
      <c r="AI105" s="432" t="s">
        <v>73</v>
      </c>
      <c r="AJ105" s="432" t="s">
        <v>73</v>
      </c>
      <c r="AK105" s="432" t="s">
        <v>73</v>
      </c>
      <c r="AL105" s="432" t="s">
        <v>73</v>
      </c>
      <c r="AM105" s="432" t="s">
        <v>73</v>
      </c>
    </row>
    <row r="106" hidden="1">
      <c r="A106" s="128">
        <v>98.0</v>
      </c>
      <c r="B106" s="128">
        <v>600098.0</v>
      </c>
      <c r="C106" s="242" t="s">
        <v>2409</v>
      </c>
      <c r="D106" s="168" t="s">
        <v>73</v>
      </c>
      <c r="E106" s="541">
        <v>40000.0</v>
      </c>
      <c r="F106" s="347">
        <v>40000.0</v>
      </c>
      <c r="G106" s="347">
        <f t="shared" si="4"/>
        <v>0</v>
      </c>
      <c r="H106" s="314" t="s">
        <v>2410</v>
      </c>
      <c r="I106" s="331" t="s">
        <v>7612</v>
      </c>
      <c r="J106" s="331"/>
      <c r="K106" s="331" t="b">
        <v>1</v>
      </c>
      <c r="L106" s="331" t="b">
        <v>1</v>
      </c>
      <c r="M106" s="331" t="b">
        <v>1</v>
      </c>
      <c r="N106" s="331" t="b">
        <v>1</v>
      </c>
      <c r="O106" s="418" t="b">
        <v>0</v>
      </c>
      <c r="P106" s="418" t="b">
        <v>0</v>
      </c>
      <c r="Q106" s="418"/>
      <c r="R106" s="418" t="b">
        <v>0</v>
      </c>
      <c r="S106" s="418" t="b">
        <v>0</v>
      </c>
      <c r="T106" s="418" t="b">
        <v>0</v>
      </c>
      <c r="U106" s="418" t="b">
        <v>0</v>
      </c>
      <c r="V106" s="418" t="b">
        <v>0</v>
      </c>
      <c r="W106" s="331" t="b">
        <v>0</v>
      </c>
      <c r="X106" s="331" t="b">
        <v>0</v>
      </c>
      <c r="Y106" s="331" t="b">
        <v>0</v>
      </c>
      <c r="Z106" s="331" t="b">
        <v>0</v>
      </c>
      <c r="AA106" s="331" t="b">
        <v>0</v>
      </c>
      <c r="AB106" s="418" t="b">
        <v>0</v>
      </c>
      <c r="AC106" s="331" t="b">
        <v>0</v>
      </c>
      <c r="AD106" s="331" t="b">
        <v>0</v>
      </c>
      <c r="AE106" s="331" t="b">
        <v>0</v>
      </c>
      <c r="AF106" s="331" t="s">
        <v>73</v>
      </c>
      <c r="AG106" s="331" t="s">
        <v>73</v>
      </c>
      <c r="AH106" s="331" t="s">
        <v>73</v>
      </c>
      <c r="AI106" s="331" t="s">
        <v>73</v>
      </c>
      <c r="AJ106" s="331" t="s">
        <v>73</v>
      </c>
      <c r="AK106" s="331" t="s">
        <v>73</v>
      </c>
      <c r="AL106" s="331" t="s">
        <v>73</v>
      </c>
      <c r="AM106" s="331" t="s">
        <v>73</v>
      </c>
    </row>
    <row r="107" hidden="1">
      <c r="A107" s="338">
        <v>99.0</v>
      </c>
      <c r="B107" s="338">
        <v>600099.0</v>
      </c>
      <c r="C107" s="339" t="s">
        <v>3983</v>
      </c>
      <c r="D107" s="464" t="s">
        <v>73</v>
      </c>
      <c r="E107" s="540">
        <v>49250.0</v>
      </c>
      <c r="F107" s="470">
        <v>49250.0</v>
      </c>
      <c r="G107" s="470">
        <f t="shared" si="4"/>
        <v>0</v>
      </c>
      <c r="H107" s="316" t="s">
        <v>601</v>
      </c>
      <c r="I107" s="432" t="s">
        <v>7620</v>
      </c>
      <c r="J107" s="432"/>
      <c r="K107" s="432" t="b">
        <v>1</v>
      </c>
      <c r="L107" s="432" t="b">
        <v>1</v>
      </c>
      <c r="M107" s="432" t="b">
        <v>1</v>
      </c>
      <c r="N107" s="432" t="b">
        <v>1</v>
      </c>
      <c r="O107" s="432" t="b">
        <v>1</v>
      </c>
      <c r="P107" s="432" t="b">
        <v>1</v>
      </c>
      <c r="Q107" s="516"/>
      <c r="R107" s="432" t="b">
        <v>1</v>
      </c>
      <c r="S107" s="432" t="b">
        <v>1</v>
      </c>
      <c r="T107" s="432" t="b">
        <v>1</v>
      </c>
      <c r="U107" s="432" t="b">
        <v>1</v>
      </c>
      <c r="V107" s="432" t="b">
        <v>1</v>
      </c>
      <c r="W107" s="432" t="b">
        <v>1</v>
      </c>
      <c r="X107" s="432" t="b">
        <v>1</v>
      </c>
      <c r="Y107" s="432" t="b">
        <v>1</v>
      </c>
      <c r="Z107" s="432" t="b">
        <v>1</v>
      </c>
      <c r="AA107" s="432" t="b">
        <v>1</v>
      </c>
      <c r="AB107" s="432" t="b">
        <v>1</v>
      </c>
      <c r="AC107" s="432" t="b">
        <v>1</v>
      </c>
      <c r="AD107" s="432" t="b">
        <v>1</v>
      </c>
      <c r="AE107" s="432" t="b">
        <v>1</v>
      </c>
      <c r="AF107" s="432" t="b">
        <v>0</v>
      </c>
      <c r="AG107" s="432" t="b">
        <v>1</v>
      </c>
      <c r="AH107" s="432" t="b">
        <v>0</v>
      </c>
      <c r="AI107" s="432" t="b">
        <v>0</v>
      </c>
      <c r="AJ107" s="432" t="b">
        <v>0</v>
      </c>
      <c r="AK107" s="432" t="b">
        <v>0</v>
      </c>
      <c r="AL107" s="432" t="b">
        <v>0</v>
      </c>
      <c r="AM107" s="432" t="b">
        <v>0</v>
      </c>
    </row>
    <row r="108">
      <c r="A108" s="338">
        <v>100.0</v>
      </c>
      <c r="B108" s="338">
        <v>600100.0</v>
      </c>
      <c r="C108" s="339" t="s">
        <v>5348</v>
      </c>
      <c r="D108" s="312" t="s">
        <v>4642</v>
      </c>
      <c r="E108" s="541">
        <v>6.0</v>
      </c>
      <c r="F108" s="347">
        <v>0.0</v>
      </c>
      <c r="G108" s="347">
        <f t="shared" si="4"/>
        <v>6</v>
      </c>
      <c r="H108" s="314" t="s">
        <v>5349</v>
      </c>
      <c r="I108" s="331" t="s">
        <v>7620</v>
      </c>
      <c r="J108" s="331"/>
      <c r="K108" s="331" t="b">
        <v>0</v>
      </c>
      <c r="L108" s="418" t="b">
        <v>0</v>
      </c>
      <c r="M108" s="418" t="b">
        <v>0</v>
      </c>
      <c r="N108" s="418" t="b">
        <v>0</v>
      </c>
      <c r="O108" s="418" t="b">
        <v>0</v>
      </c>
      <c r="P108" s="418" t="b">
        <v>0</v>
      </c>
      <c r="Q108" s="418"/>
      <c r="R108" s="418" t="b">
        <v>0</v>
      </c>
      <c r="S108" s="418" t="b">
        <v>0</v>
      </c>
      <c r="T108" s="418" t="b">
        <v>0</v>
      </c>
      <c r="U108" s="418" t="b">
        <v>0</v>
      </c>
      <c r="V108" s="418" t="b">
        <v>0</v>
      </c>
      <c r="W108" s="331" t="b">
        <v>0</v>
      </c>
      <c r="X108" s="331" t="b">
        <v>0</v>
      </c>
      <c r="Y108" s="331" t="b">
        <v>0</v>
      </c>
      <c r="Z108" s="331" t="b">
        <v>0</v>
      </c>
      <c r="AA108" s="331" t="b">
        <v>0</v>
      </c>
      <c r="AB108" s="418" t="b">
        <v>0</v>
      </c>
      <c r="AC108" s="331" t="b">
        <v>0</v>
      </c>
      <c r="AD108" s="331" t="b">
        <v>0</v>
      </c>
      <c r="AE108" s="331" t="b">
        <v>0</v>
      </c>
      <c r="AF108" s="331" t="b">
        <v>0</v>
      </c>
      <c r="AG108" s="331" t="b">
        <v>0</v>
      </c>
      <c r="AH108" s="331" t="b">
        <v>0</v>
      </c>
      <c r="AI108" s="331" t="b">
        <v>0</v>
      </c>
      <c r="AJ108" s="331" t="b">
        <v>0</v>
      </c>
      <c r="AK108" s="331" t="b">
        <v>0</v>
      </c>
      <c r="AL108" s="331" t="b">
        <v>0</v>
      </c>
      <c r="AM108" s="331" t="b">
        <v>0</v>
      </c>
    </row>
    <row r="109" hidden="1">
      <c r="A109" s="141">
        <v>101.0</v>
      </c>
      <c r="B109" s="141">
        <v>600101.0</v>
      </c>
      <c r="C109" s="205" t="s">
        <v>679</v>
      </c>
      <c r="D109" s="168" t="s">
        <v>73</v>
      </c>
      <c r="E109" s="540">
        <v>12500.0</v>
      </c>
      <c r="F109" s="540">
        <v>12500.0</v>
      </c>
      <c r="G109" s="470">
        <f t="shared" si="4"/>
        <v>0</v>
      </c>
      <c r="H109" s="316" t="s">
        <v>487</v>
      </c>
      <c r="I109" s="432" t="s">
        <v>7619</v>
      </c>
      <c r="J109" s="432"/>
      <c r="K109" s="432" t="b">
        <v>1</v>
      </c>
      <c r="L109" s="432" t="b">
        <v>1</v>
      </c>
      <c r="M109" s="432" t="b">
        <v>1</v>
      </c>
      <c r="N109" s="432" t="b">
        <v>1</v>
      </c>
      <c r="O109" s="432" t="b">
        <v>1</v>
      </c>
      <c r="P109" s="432" t="b">
        <v>1</v>
      </c>
      <c r="Q109" s="516"/>
      <c r="R109" s="516" t="b">
        <v>0</v>
      </c>
      <c r="S109" s="516" t="b">
        <v>0</v>
      </c>
      <c r="T109" s="521" t="s">
        <v>73</v>
      </c>
      <c r="U109" s="521"/>
      <c r="V109" s="521"/>
      <c r="W109" s="521"/>
      <c r="X109" s="521"/>
      <c r="Y109" s="521"/>
      <c r="Z109" s="521"/>
      <c r="AA109" s="521"/>
      <c r="AB109" s="521"/>
      <c r="AC109" s="432" t="s">
        <v>73</v>
      </c>
      <c r="AD109" s="432" t="s">
        <v>73</v>
      </c>
      <c r="AE109" s="432" t="s">
        <v>73</v>
      </c>
      <c r="AF109" s="432" t="s">
        <v>73</v>
      </c>
      <c r="AG109" s="432" t="s">
        <v>73</v>
      </c>
      <c r="AH109" s="432" t="s">
        <v>73</v>
      </c>
      <c r="AI109" s="432" t="s">
        <v>73</v>
      </c>
      <c r="AJ109" s="432" t="s">
        <v>73</v>
      </c>
      <c r="AK109" s="432" t="s">
        <v>73</v>
      </c>
      <c r="AL109" s="432" t="s">
        <v>73</v>
      </c>
      <c r="AM109" s="432" t="s">
        <v>73</v>
      </c>
    </row>
    <row r="110" hidden="1">
      <c r="A110" s="141">
        <v>102.0</v>
      </c>
      <c r="B110" s="141">
        <v>600102.0</v>
      </c>
      <c r="C110" s="205" t="s">
        <v>834</v>
      </c>
      <c r="D110" s="168" t="s">
        <v>73</v>
      </c>
      <c r="E110" s="541">
        <v>8720.0</v>
      </c>
      <c r="F110" s="541">
        <v>8720.0</v>
      </c>
      <c r="G110" s="347">
        <f t="shared" si="4"/>
        <v>0</v>
      </c>
      <c r="H110" s="314" t="s">
        <v>167</v>
      </c>
      <c r="I110" s="331" t="s">
        <v>3559</v>
      </c>
      <c r="J110" s="331"/>
      <c r="K110" s="331" t="b">
        <v>1</v>
      </c>
      <c r="L110" s="331" t="b">
        <v>1</v>
      </c>
      <c r="M110" s="331" t="b">
        <v>1</v>
      </c>
      <c r="N110" s="331" t="b">
        <v>1</v>
      </c>
      <c r="O110" s="331" t="b">
        <v>1</v>
      </c>
      <c r="P110" s="331" t="b">
        <v>1</v>
      </c>
      <c r="Q110" s="418"/>
      <c r="R110" s="331" t="b">
        <v>1</v>
      </c>
      <c r="S110" s="331" t="b">
        <v>1</v>
      </c>
      <c r="T110" s="331" t="b">
        <v>1</v>
      </c>
      <c r="U110" s="521" t="s">
        <v>73</v>
      </c>
      <c r="V110" s="521"/>
      <c r="W110" s="521"/>
      <c r="X110" s="521"/>
      <c r="Y110" s="521"/>
      <c r="Z110" s="521"/>
      <c r="AA110" s="521"/>
      <c r="AB110" s="521"/>
      <c r="AC110" s="331" t="s">
        <v>73</v>
      </c>
      <c r="AD110" s="331" t="s">
        <v>73</v>
      </c>
      <c r="AE110" s="331" t="s">
        <v>73</v>
      </c>
      <c r="AF110" s="331" t="s">
        <v>73</v>
      </c>
      <c r="AG110" s="331" t="s">
        <v>73</v>
      </c>
      <c r="AH110" s="331" t="s">
        <v>73</v>
      </c>
      <c r="AI110" s="331" t="s">
        <v>73</v>
      </c>
      <c r="AJ110" s="331" t="s">
        <v>73</v>
      </c>
      <c r="AK110" s="331" t="s">
        <v>73</v>
      </c>
      <c r="AL110" s="331" t="s">
        <v>73</v>
      </c>
      <c r="AM110" s="331" t="s">
        <v>73</v>
      </c>
    </row>
    <row r="111" hidden="1">
      <c r="A111" s="338">
        <v>103.0</v>
      </c>
      <c r="B111" s="338">
        <v>600103.0</v>
      </c>
      <c r="C111" s="339" t="s">
        <v>3974</v>
      </c>
      <c r="D111" s="464" t="s">
        <v>73</v>
      </c>
      <c r="E111" s="540">
        <v>17600.0</v>
      </c>
      <c r="F111" s="470">
        <v>17600.0</v>
      </c>
      <c r="G111" s="470">
        <f t="shared" si="4"/>
        <v>0</v>
      </c>
      <c r="H111" s="316" t="s">
        <v>3804</v>
      </c>
      <c r="I111" s="432" t="s">
        <v>7618</v>
      </c>
      <c r="J111" s="432"/>
      <c r="K111" s="432" t="b">
        <v>1</v>
      </c>
      <c r="L111" s="432" t="b">
        <v>1</v>
      </c>
      <c r="M111" s="432" t="b">
        <v>1</v>
      </c>
      <c r="N111" s="432" t="b">
        <v>1</v>
      </c>
      <c r="O111" s="432" t="b">
        <v>1</v>
      </c>
      <c r="P111" s="516" t="b">
        <v>0</v>
      </c>
      <c r="Q111" s="516"/>
      <c r="R111" s="516" t="b">
        <v>0</v>
      </c>
      <c r="S111" s="516" t="b">
        <v>0</v>
      </c>
      <c r="T111" s="516" t="b">
        <v>0</v>
      </c>
      <c r="U111" s="516" t="b">
        <v>0</v>
      </c>
      <c r="V111" s="516" t="b">
        <v>0</v>
      </c>
      <c r="W111" s="432" t="b">
        <v>0</v>
      </c>
      <c r="X111" s="432" t="b">
        <v>0</v>
      </c>
      <c r="Y111" s="432" t="b">
        <v>0</v>
      </c>
      <c r="Z111" s="432" t="b">
        <v>0</v>
      </c>
      <c r="AA111" s="432" t="b">
        <v>0</v>
      </c>
      <c r="AB111" s="516" t="b">
        <v>0</v>
      </c>
      <c r="AC111" s="432" t="b">
        <v>0</v>
      </c>
      <c r="AD111" s="432" t="b">
        <v>0</v>
      </c>
      <c r="AE111" s="432" t="b">
        <v>0</v>
      </c>
      <c r="AF111" s="432" t="b">
        <v>0</v>
      </c>
      <c r="AG111" s="432" t="b">
        <v>0</v>
      </c>
      <c r="AH111" s="432" t="b">
        <v>0</v>
      </c>
      <c r="AI111" s="432" t="b">
        <v>0</v>
      </c>
      <c r="AJ111" s="432" t="b">
        <v>0</v>
      </c>
      <c r="AK111" s="432" t="b">
        <v>0</v>
      </c>
      <c r="AL111" s="432" t="b">
        <v>0</v>
      </c>
      <c r="AM111" s="432" t="b">
        <v>0</v>
      </c>
    </row>
    <row r="112" hidden="1">
      <c r="A112" s="338">
        <v>104.0</v>
      </c>
      <c r="B112" s="338">
        <v>600104.0</v>
      </c>
      <c r="C112" s="339" t="s">
        <v>3260</v>
      </c>
      <c r="D112" s="168" t="s">
        <v>73</v>
      </c>
      <c r="E112" s="541">
        <v>49500.0</v>
      </c>
      <c r="F112" s="347">
        <v>49500.0</v>
      </c>
      <c r="G112" s="347">
        <f t="shared" si="4"/>
        <v>0</v>
      </c>
      <c r="H112" s="314" t="s">
        <v>3261</v>
      </c>
      <c r="I112" s="331" t="s">
        <v>7618</v>
      </c>
      <c r="J112" s="331"/>
      <c r="K112" s="331" t="b">
        <v>1</v>
      </c>
      <c r="L112" s="331" t="b">
        <v>1</v>
      </c>
      <c r="M112" s="331" t="b">
        <v>1</v>
      </c>
      <c r="N112" s="331" t="b">
        <v>1</v>
      </c>
      <c r="O112" s="331" t="b">
        <v>1</v>
      </c>
      <c r="P112" s="331" t="b">
        <v>1</v>
      </c>
      <c r="Q112" s="418"/>
      <c r="R112" s="418" t="b">
        <v>0</v>
      </c>
      <c r="S112" s="418" t="b">
        <v>0</v>
      </c>
      <c r="T112" s="418" t="b">
        <v>0</v>
      </c>
      <c r="U112" s="418" t="b">
        <v>0</v>
      </c>
      <c r="V112" s="418" t="b">
        <v>0</v>
      </c>
      <c r="W112" s="331" t="b">
        <v>0</v>
      </c>
      <c r="X112" s="331" t="b">
        <v>0</v>
      </c>
      <c r="Y112" s="331" t="b">
        <v>0</v>
      </c>
      <c r="Z112" s="331" t="b">
        <v>0</v>
      </c>
      <c r="AA112" s="331" t="b">
        <v>0</v>
      </c>
      <c r="AB112" s="418" t="b">
        <v>0</v>
      </c>
      <c r="AC112" s="331" t="b">
        <v>0</v>
      </c>
      <c r="AD112" s="331" t="b">
        <v>0</v>
      </c>
      <c r="AE112" s="331" t="b">
        <v>0</v>
      </c>
      <c r="AF112" s="331" t="b">
        <v>0</v>
      </c>
      <c r="AG112" s="331" t="b">
        <v>0</v>
      </c>
      <c r="AH112" s="331" t="b">
        <v>0</v>
      </c>
      <c r="AI112" s="331" t="b">
        <v>0</v>
      </c>
      <c r="AJ112" s="331" t="b">
        <v>0</v>
      </c>
      <c r="AK112" s="331" t="b">
        <v>0</v>
      </c>
      <c r="AL112" s="521" t="s">
        <v>73</v>
      </c>
      <c r="AM112" s="331" t="s">
        <v>73</v>
      </c>
    </row>
    <row r="113" hidden="1">
      <c r="A113" s="338">
        <v>105.0</v>
      </c>
      <c r="B113" s="338">
        <v>600105.0</v>
      </c>
      <c r="C113" s="339" t="s">
        <v>4994</v>
      </c>
      <c r="D113" s="464" t="s">
        <v>73</v>
      </c>
      <c r="E113" s="540">
        <v>18600.0</v>
      </c>
      <c r="F113" s="470">
        <v>18600.0</v>
      </c>
      <c r="G113" s="470">
        <f t="shared" si="4"/>
        <v>0</v>
      </c>
      <c r="H113" s="316" t="s">
        <v>4590</v>
      </c>
      <c r="I113" s="432" t="s">
        <v>7620</v>
      </c>
      <c r="J113" s="432"/>
      <c r="K113" s="432" t="b">
        <v>1</v>
      </c>
      <c r="L113" s="432" t="b">
        <v>1</v>
      </c>
      <c r="M113" s="432" t="b">
        <v>1</v>
      </c>
      <c r="N113" s="432" t="b">
        <v>1</v>
      </c>
      <c r="O113" s="432" t="b">
        <v>1</v>
      </c>
      <c r="P113" s="432" t="b">
        <v>1</v>
      </c>
      <c r="Q113" s="516"/>
      <c r="R113" s="432" t="b">
        <v>1</v>
      </c>
      <c r="S113" s="516" t="b">
        <v>0</v>
      </c>
      <c r="T113" s="516" t="b">
        <v>0</v>
      </c>
      <c r="U113" s="516" t="b">
        <v>0</v>
      </c>
      <c r="V113" s="516" t="b">
        <v>0</v>
      </c>
      <c r="W113" s="432" t="b">
        <v>0</v>
      </c>
      <c r="X113" s="432" t="b">
        <v>0</v>
      </c>
      <c r="Y113" s="432" t="b">
        <v>0</v>
      </c>
      <c r="Z113" s="432" t="b">
        <v>0</v>
      </c>
      <c r="AA113" s="432" t="b">
        <v>0</v>
      </c>
      <c r="AB113" s="516" t="b">
        <v>0</v>
      </c>
      <c r="AC113" s="432" t="b">
        <v>0</v>
      </c>
      <c r="AD113" s="432" t="b">
        <v>0</v>
      </c>
      <c r="AE113" s="432" t="b">
        <v>0</v>
      </c>
      <c r="AF113" s="432" t="b">
        <v>0</v>
      </c>
      <c r="AG113" s="432" t="b">
        <v>0</v>
      </c>
      <c r="AH113" s="432" t="b">
        <v>0</v>
      </c>
      <c r="AI113" s="432" t="b">
        <v>0</v>
      </c>
      <c r="AJ113" s="432" t="b">
        <v>0</v>
      </c>
      <c r="AK113" s="432" t="b">
        <v>0</v>
      </c>
      <c r="AL113" s="432" t="b">
        <v>0</v>
      </c>
      <c r="AM113" s="432" t="b">
        <v>0</v>
      </c>
    </row>
    <row r="114" hidden="1">
      <c r="A114" s="128">
        <v>106.0</v>
      </c>
      <c r="B114" s="128">
        <v>600106.0</v>
      </c>
      <c r="C114" s="242" t="s">
        <v>2436</v>
      </c>
      <c r="D114" s="168" t="s">
        <v>73</v>
      </c>
      <c r="E114" s="541">
        <v>7440.0</v>
      </c>
      <c r="F114" s="541">
        <v>7440.0</v>
      </c>
      <c r="G114" s="347">
        <f t="shared" si="4"/>
        <v>0</v>
      </c>
      <c r="H114" s="314" t="s">
        <v>167</v>
      </c>
      <c r="I114" s="331" t="s">
        <v>7609</v>
      </c>
      <c r="J114" s="331"/>
      <c r="K114" s="331" t="b">
        <v>1</v>
      </c>
      <c r="L114" s="331" t="b">
        <v>1</v>
      </c>
      <c r="M114" s="331" t="b">
        <v>1</v>
      </c>
      <c r="N114" s="331" t="b">
        <v>1</v>
      </c>
      <c r="O114" s="331" t="b">
        <v>1</v>
      </c>
      <c r="P114" s="331" t="b">
        <v>1</v>
      </c>
      <c r="Q114" s="418"/>
      <c r="R114" s="331" t="b">
        <v>1</v>
      </c>
      <c r="S114" s="331" t="b">
        <v>1</v>
      </c>
      <c r="T114" s="331" t="b">
        <v>1</v>
      </c>
      <c r="U114" s="331" t="b">
        <v>1</v>
      </c>
      <c r="V114" s="331" t="b">
        <v>1</v>
      </c>
      <c r="W114" s="331" t="b">
        <v>0</v>
      </c>
      <c r="X114" s="331" t="b">
        <v>1</v>
      </c>
      <c r="Y114" s="331" t="b">
        <v>0</v>
      </c>
      <c r="Z114" s="331" t="b">
        <v>0</v>
      </c>
      <c r="AA114" s="331" t="b">
        <v>0</v>
      </c>
      <c r="AB114" s="418" t="b">
        <v>0</v>
      </c>
      <c r="AC114" s="331" t="b">
        <v>0</v>
      </c>
      <c r="AD114" s="331" t="b">
        <v>0</v>
      </c>
      <c r="AE114" s="331" t="b">
        <v>0</v>
      </c>
      <c r="AF114" s="331" t="b">
        <v>0</v>
      </c>
      <c r="AG114" s="331" t="s">
        <v>73</v>
      </c>
      <c r="AH114" s="331" t="s">
        <v>73</v>
      </c>
      <c r="AI114" s="331" t="s">
        <v>73</v>
      </c>
      <c r="AJ114" s="331" t="s">
        <v>73</v>
      </c>
      <c r="AK114" s="331" t="s">
        <v>73</v>
      </c>
      <c r="AL114" s="331" t="s">
        <v>73</v>
      </c>
      <c r="AM114" s="331" t="s">
        <v>73</v>
      </c>
    </row>
    <row r="115" hidden="1">
      <c r="A115" s="338">
        <v>107.0</v>
      </c>
      <c r="B115" s="338">
        <v>600107.0</v>
      </c>
      <c r="C115" s="339" t="s">
        <v>3302</v>
      </c>
      <c r="D115" s="168" t="s">
        <v>73</v>
      </c>
      <c r="E115" s="540">
        <v>40000.0</v>
      </c>
      <c r="F115" s="470">
        <v>40000.0</v>
      </c>
      <c r="G115" s="470">
        <f t="shared" si="4"/>
        <v>0</v>
      </c>
      <c r="H115" s="316" t="s">
        <v>2527</v>
      </c>
      <c r="I115" s="432" t="s">
        <v>7612</v>
      </c>
      <c r="J115" s="432"/>
      <c r="K115" s="432" t="b">
        <v>1</v>
      </c>
      <c r="L115" s="432" t="b">
        <v>1</v>
      </c>
      <c r="M115" s="432" t="b">
        <v>1</v>
      </c>
      <c r="N115" s="432" t="b">
        <v>1</v>
      </c>
      <c r="O115" s="432" t="b">
        <v>1</v>
      </c>
      <c r="P115" s="516" t="b">
        <v>0</v>
      </c>
      <c r="Q115" s="516"/>
      <c r="R115" s="516" t="b">
        <v>0</v>
      </c>
      <c r="S115" s="516" t="b">
        <v>0</v>
      </c>
      <c r="T115" s="516" t="b">
        <v>0</v>
      </c>
      <c r="U115" s="516" t="b">
        <v>0</v>
      </c>
      <c r="V115" s="516" t="b">
        <v>0</v>
      </c>
      <c r="W115" s="432" t="b">
        <v>0</v>
      </c>
      <c r="X115" s="432" t="b">
        <v>0</v>
      </c>
      <c r="Y115" s="432" t="b">
        <v>0</v>
      </c>
      <c r="Z115" s="432" t="b">
        <v>0</v>
      </c>
      <c r="AA115" s="432" t="b">
        <v>0</v>
      </c>
      <c r="AB115" s="516" t="b">
        <v>0</v>
      </c>
      <c r="AC115" s="432" t="b">
        <v>0</v>
      </c>
      <c r="AD115" s="432" t="b">
        <v>0</v>
      </c>
      <c r="AE115" s="432" t="b">
        <v>0</v>
      </c>
      <c r="AF115" s="432" t="b">
        <v>0</v>
      </c>
      <c r="AG115" s="432" t="b">
        <v>0</v>
      </c>
      <c r="AH115" s="432" t="b">
        <v>0</v>
      </c>
      <c r="AI115" s="432" t="b">
        <v>0</v>
      </c>
      <c r="AJ115" s="432" t="b">
        <v>0</v>
      </c>
      <c r="AK115" s="432" t="b">
        <v>0</v>
      </c>
      <c r="AL115" s="432" t="b">
        <v>0</v>
      </c>
      <c r="AM115" s="432" t="s">
        <v>73</v>
      </c>
    </row>
    <row r="116" hidden="1">
      <c r="A116" s="338">
        <v>108.0</v>
      </c>
      <c r="B116" s="338">
        <v>600108.0</v>
      </c>
      <c r="C116" s="339" t="s">
        <v>3822</v>
      </c>
      <c r="D116" s="539" t="s">
        <v>73</v>
      </c>
      <c r="E116" s="541">
        <v>20500.0</v>
      </c>
      <c r="F116" s="347">
        <v>20500.0</v>
      </c>
      <c r="G116" s="347">
        <f t="shared" si="4"/>
        <v>0</v>
      </c>
      <c r="H116" s="195" t="s">
        <v>2730</v>
      </c>
      <c r="I116" s="331" t="s">
        <v>7610</v>
      </c>
      <c r="J116" s="331"/>
      <c r="K116" s="331" t="b">
        <v>1</v>
      </c>
      <c r="L116" s="331" t="b">
        <v>1</v>
      </c>
      <c r="M116" s="331" t="b">
        <v>1</v>
      </c>
      <c r="N116" s="331" t="b">
        <v>1</v>
      </c>
      <c r="O116" s="331" t="b">
        <v>1</v>
      </c>
      <c r="P116" s="331" t="b">
        <v>1</v>
      </c>
      <c r="Q116" s="418"/>
      <c r="R116" s="331" t="b">
        <v>1</v>
      </c>
      <c r="S116" s="331" t="b">
        <v>1</v>
      </c>
      <c r="T116" s="331" t="b">
        <v>1</v>
      </c>
      <c r="U116" s="331" t="b">
        <v>1</v>
      </c>
      <c r="V116" s="331" t="b">
        <v>1</v>
      </c>
      <c r="W116" s="331" t="b">
        <v>0</v>
      </c>
      <c r="X116" s="331" t="b">
        <v>0</v>
      </c>
      <c r="Y116" s="331" t="b">
        <v>0</v>
      </c>
      <c r="Z116" s="331" t="b">
        <v>0</v>
      </c>
      <c r="AA116" s="331" t="b">
        <v>0</v>
      </c>
      <c r="AB116" s="418" t="b">
        <v>0</v>
      </c>
      <c r="AC116" s="331" t="b">
        <v>0</v>
      </c>
      <c r="AD116" s="331" t="b">
        <v>0</v>
      </c>
      <c r="AE116" s="331" t="b">
        <v>0</v>
      </c>
      <c r="AF116" s="331" t="b">
        <v>0</v>
      </c>
      <c r="AG116" s="331" t="b">
        <v>0</v>
      </c>
      <c r="AH116" s="331" t="b">
        <v>0</v>
      </c>
      <c r="AI116" s="331" t="b">
        <v>0</v>
      </c>
      <c r="AJ116" s="331" t="b">
        <v>0</v>
      </c>
      <c r="AK116" s="331" t="b">
        <v>0</v>
      </c>
      <c r="AL116" s="331" t="b">
        <v>0</v>
      </c>
      <c r="AM116" s="331" t="b">
        <v>0</v>
      </c>
    </row>
    <row r="117" hidden="1">
      <c r="A117" s="338">
        <v>109.0</v>
      </c>
      <c r="B117" s="338">
        <v>600109.0</v>
      </c>
      <c r="C117" s="339" t="s">
        <v>3558</v>
      </c>
      <c r="D117" s="168" t="s">
        <v>73</v>
      </c>
      <c r="E117" s="540">
        <v>10500.0</v>
      </c>
      <c r="F117" s="540">
        <v>10500.0</v>
      </c>
      <c r="G117" s="470">
        <f t="shared" si="4"/>
        <v>0</v>
      </c>
      <c r="H117" s="193" t="s">
        <v>2730</v>
      </c>
      <c r="I117" s="432" t="s">
        <v>3559</v>
      </c>
      <c r="J117" s="432"/>
      <c r="K117" s="432" t="b">
        <v>1</v>
      </c>
      <c r="L117" s="432" t="b">
        <v>1</v>
      </c>
      <c r="M117" s="432" t="b">
        <v>1</v>
      </c>
      <c r="N117" s="432" t="b">
        <v>1</v>
      </c>
      <c r="O117" s="432" t="b">
        <v>1</v>
      </c>
      <c r="P117" s="432" t="b">
        <v>1</v>
      </c>
      <c r="Q117" s="516"/>
      <c r="R117" s="432" t="b">
        <v>1</v>
      </c>
      <c r="S117" s="432" t="b">
        <v>1</v>
      </c>
      <c r="T117" s="432" t="b">
        <v>1</v>
      </c>
      <c r="U117" s="432" t="b">
        <v>1</v>
      </c>
      <c r="V117" s="432" t="b">
        <v>1</v>
      </c>
      <c r="W117" s="432" t="b">
        <v>0</v>
      </c>
      <c r="X117" s="432" t="b">
        <v>0</v>
      </c>
      <c r="Y117" s="432" t="b">
        <v>0</v>
      </c>
      <c r="Z117" s="432" t="b">
        <v>0</v>
      </c>
      <c r="AA117" s="432" t="b">
        <v>0</v>
      </c>
      <c r="AB117" s="516" t="b">
        <v>0</v>
      </c>
      <c r="AC117" s="432" t="b">
        <v>0</v>
      </c>
      <c r="AD117" s="432" t="b">
        <v>0</v>
      </c>
      <c r="AE117" s="432" t="b">
        <v>0</v>
      </c>
      <c r="AF117" s="432" t="b">
        <v>0</v>
      </c>
      <c r="AG117" s="432" t="b">
        <v>0</v>
      </c>
      <c r="AH117" s="432" t="b">
        <v>0</v>
      </c>
      <c r="AI117" s="432" t="b">
        <v>0</v>
      </c>
      <c r="AJ117" s="432" t="b">
        <v>0</v>
      </c>
      <c r="AK117" s="432" t="b">
        <v>0</v>
      </c>
      <c r="AL117" s="432" t="b">
        <v>0</v>
      </c>
      <c r="AM117" s="432" t="b">
        <v>0</v>
      </c>
    </row>
    <row r="118" hidden="1">
      <c r="A118" s="338">
        <v>110.0</v>
      </c>
      <c r="B118" s="338">
        <v>600110.0</v>
      </c>
      <c r="C118" s="339" t="s">
        <v>3562</v>
      </c>
      <c r="D118" s="168" t="s">
        <v>73</v>
      </c>
      <c r="E118" s="541">
        <v>13700.0</v>
      </c>
      <c r="F118" s="541">
        <v>13700.0</v>
      </c>
      <c r="G118" s="347">
        <f t="shared" si="4"/>
        <v>0</v>
      </c>
      <c r="H118" s="195" t="s">
        <v>2730</v>
      </c>
      <c r="I118" s="331" t="s">
        <v>3563</v>
      </c>
      <c r="J118" s="331"/>
      <c r="K118" s="331" t="b">
        <v>1</v>
      </c>
      <c r="L118" s="331" t="b">
        <v>1</v>
      </c>
      <c r="M118" s="331" t="b">
        <v>1</v>
      </c>
      <c r="N118" s="331" t="b">
        <v>1</v>
      </c>
      <c r="O118" s="331" t="b">
        <v>1</v>
      </c>
      <c r="P118" s="331" t="b">
        <v>1</v>
      </c>
      <c r="Q118" s="418"/>
      <c r="R118" s="418" t="b">
        <v>0</v>
      </c>
      <c r="S118" s="331" t="b">
        <v>1</v>
      </c>
      <c r="T118" s="331" t="b">
        <v>1</v>
      </c>
      <c r="U118" s="331" t="b">
        <v>1</v>
      </c>
      <c r="V118" s="331" t="b">
        <v>1</v>
      </c>
      <c r="W118" s="331" t="b">
        <v>0</v>
      </c>
      <c r="X118" s="331" t="b">
        <v>0</v>
      </c>
      <c r="Y118" s="331" t="b">
        <v>0</v>
      </c>
      <c r="Z118" s="331" t="b">
        <v>0</v>
      </c>
      <c r="AA118" s="331" t="b">
        <v>0</v>
      </c>
      <c r="AB118" s="418" t="b">
        <v>0</v>
      </c>
      <c r="AC118" s="331" t="b">
        <v>0</v>
      </c>
      <c r="AD118" s="331" t="b">
        <v>0</v>
      </c>
      <c r="AE118" s="331" t="b">
        <v>0</v>
      </c>
      <c r="AF118" s="331" t="b">
        <v>0</v>
      </c>
      <c r="AG118" s="331" t="b">
        <v>0</v>
      </c>
      <c r="AH118" s="331" t="b">
        <v>0</v>
      </c>
      <c r="AI118" s="331" t="b">
        <v>0</v>
      </c>
      <c r="AJ118" s="331" t="b">
        <v>0</v>
      </c>
      <c r="AK118" s="331" t="b">
        <v>0</v>
      </c>
      <c r="AL118" s="331" t="b">
        <v>0</v>
      </c>
      <c r="AM118" s="331" t="b">
        <v>0</v>
      </c>
    </row>
    <row r="119" hidden="1">
      <c r="A119" s="338">
        <v>111.0</v>
      </c>
      <c r="B119" s="338">
        <v>600111.0</v>
      </c>
      <c r="C119" s="339" t="s">
        <v>3566</v>
      </c>
      <c r="D119" s="168" t="s">
        <v>73</v>
      </c>
      <c r="E119" s="540">
        <v>11500.0</v>
      </c>
      <c r="F119" s="540">
        <v>11500.0</v>
      </c>
      <c r="G119" s="470">
        <f t="shared" si="4"/>
        <v>0</v>
      </c>
      <c r="H119" s="193" t="s">
        <v>2730</v>
      </c>
      <c r="I119" s="432" t="s">
        <v>3563</v>
      </c>
      <c r="J119" s="432"/>
      <c r="K119" s="432" t="b">
        <v>1</v>
      </c>
      <c r="L119" s="432" t="b">
        <v>1</v>
      </c>
      <c r="M119" s="432" t="b">
        <v>1</v>
      </c>
      <c r="N119" s="432" t="b">
        <v>1</v>
      </c>
      <c r="O119" s="432" t="b">
        <v>1</v>
      </c>
      <c r="P119" s="432" t="b">
        <v>1</v>
      </c>
      <c r="Q119" s="516"/>
      <c r="R119" s="432" t="b">
        <v>1</v>
      </c>
      <c r="S119" s="432" t="b">
        <v>1</v>
      </c>
      <c r="T119" s="432" t="b">
        <v>1</v>
      </c>
      <c r="U119" s="432" t="b">
        <v>1</v>
      </c>
      <c r="V119" s="432" t="b">
        <v>1</v>
      </c>
      <c r="W119" s="432" t="b">
        <v>0</v>
      </c>
      <c r="X119" s="432" t="b">
        <v>0</v>
      </c>
      <c r="Y119" s="432" t="b">
        <v>0</v>
      </c>
      <c r="Z119" s="432" t="b">
        <v>0</v>
      </c>
      <c r="AA119" s="432" t="b">
        <v>0</v>
      </c>
      <c r="AB119" s="516" t="b">
        <v>0</v>
      </c>
      <c r="AC119" s="432" t="b">
        <v>0</v>
      </c>
      <c r="AD119" s="432" t="b">
        <v>0</v>
      </c>
      <c r="AE119" s="432" t="b">
        <v>0</v>
      </c>
      <c r="AF119" s="432" t="b">
        <v>0</v>
      </c>
      <c r="AG119" s="432" t="b">
        <v>0</v>
      </c>
      <c r="AH119" s="432" t="b">
        <v>0</v>
      </c>
      <c r="AI119" s="432" t="b">
        <v>0</v>
      </c>
      <c r="AJ119" s="432" t="b">
        <v>0</v>
      </c>
      <c r="AK119" s="432" t="b">
        <v>0</v>
      </c>
      <c r="AL119" s="432" t="b">
        <v>0</v>
      </c>
      <c r="AM119" s="432" t="b">
        <v>0</v>
      </c>
    </row>
    <row r="120">
      <c r="A120" s="338">
        <v>112.0</v>
      </c>
      <c r="B120" s="338">
        <v>600112.0</v>
      </c>
      <c r="C120" s="339" t="s">
        <v>5555</v>
      </c>
      <c r="D120" s="312" t="s">
        <v>4642</v>
      </c>
      <c r="E120" s="541">
        <v>8000.0</v>
      </c>
      <c r="F120" s="541">
        <v>8000.0</v>
      </c>
      <c r="G120" s="347">
        <f t="shared" si="4"/>
        <v>0</v>
      </c>
      <c r="H120" s="314" t="s">
        <v>5556</v>
      </c>
      <c r="I120" s="331" t="s">
        <v>3609</v>
      </c>
      <c r="J120" s="331"/>
      <c r="K120" s="331" t="b">
        <v>1</v>
      </c>
      <c r="L120" s="418" t="b">
        <v>0</v>
      </c>
      <c r="M120" s="331" t="b">
        <v>0</v>
      </c>
      <c r="N120" s="418" t="b">
        <v>0</v>
      </c>
      <c r="O120" s="418" t="b">
        <v>0</v>
      </c>
      <c r="P120" s="418" t="b">
        <v>0</v>
      </c>
      <c r="Q120" s="418"/>
      <c r="R120" s="418" t="b">
        <v>0</v>
      </c>
      <c r="S120" s="418" t="b">
        <v>0</v>
      </c>
      <c r="T120" s="418" t="b">
        <v>0</v>
      </c>
      <c r="U120" s="418" t="b">
        <v>0</v>
      </c>
      <c r="V120" s="418" t="b">
        <v>0</v>
      </c>
      <c r="W120" s="331" t="b">
        <v>0</v>
      </c>
      <c r="X120" s="331" t="b">
        <v>0</v>
      </c>
      <c r="Y120" s="331" t="b">
        <v>0</v>
      </c>
      <c r="Z120" s="331" t="b">
        <v>0</v>
      </c>
      <c r="AA120" s="331" t="b">
        <v>0</v>
      </c>
      <c r="AB120" s="418" t="b">
        <v>0</v>
      </c>
      <c r="AC120" s="331" t="b">
        <v>0</v>
      </c>
      <c r="AD120" s="331" t="b">
        <v>0</v>
      </c>
      <c r="AE120" s="331" t="b">
        <v>0</v>
      </c>
      <c r="AF120" s="331" t="b">
        <v>0</v>
      </c>
      <c r="AG120" s="331" t="b">
        <v>0</v>
      </c>
      <c r="AH120" s="331" t="b">
        <v>0</v>
      </c>
      <c r="AI120" s="331" t="b">
        <v>0</v>
      </c>
      <c r="AJ120" s="331" t="b">
        <v>0</v>
      </c>
      <c r="AK120" s="331" t="b">
        <v>0</v>
      </c>
      <c r="AL120" s="331" t="b">
        <v>0</v>
      </c>
      <c r="AM120" s="331" t="b">
        <v>0</v>
      </c>
    </row>
    <row r="121" hidden="1">
      <c r="A121" s="338">
        <v>113.0</v>
      </c>
      <c r="B121" s="338">
        <v>600113.0</v>
      </c>
      <c r="C121" s="339" t="s">
        <v>1242</v>
      </c>
      <c r="D121" s="168" t="s">
        <v>73</v>
      </c>
      <c r="E121" s="540">
        <v>14000.0</v>
      </c>
      <c r="F121" s="540">
        <v>14000.0</v>
      </c>
      <c r="G121" s="470">
        <f t="shared" si="4"/>
        <v>0</v>
      </c>
      <c r="H121" s="316" t="s">
        <v>1243</v>
      </c>
      <c r="I121" s="432" t="s">
        <v>7620</v>
      </c>
      <c r="J121" s="432"/>
      <c r="K121" s="432" t="b">
        <v>1</v>
      </c>
      <c r="L121" s="432" t="b">
        <v>1</v>
      </c>
      <c r="M121" s="432" t="b">
        <v>1</v>
      </c>
      <c r="N121" s="432" t="b">
        <v>1</v>
      </c>
      <c r="O121" s="432" t="b">
        <v>1</v>
      </c>
      <c r="P121" s="432" t="b">
        <v>1</v>
      </c>
      <c r="Q121" s="516"/>
      <c r="R121" s="432" t="b">
        <v>1</v>
      </c>
      <c r="S121" s="432" t="b">
        <v>1</v>
      </c>
      <c r="T121" s="432" t="b">
        <v>1</v>
      </c>
      <c r="U121" s="432" t="b">
        <v>1</v>
      </c>
      <c r="V121" s="432" t="b">
        <v>1</v>
      </c>
      <c r="W121" s="432" t="b">
        <v>0</v>
      </c>
      <c r="X121" s="521" t="s">
        <v>73</v>
      </c>
      <c r="Y121" s="521"/>
      <c r="Z121" s="521"/>
      <c r="AA121" s="521"/>
      <c r="AB121" s="521"/>
      <c r="AC121" s="432" t="s">
        <v>73</v>
      </c>
      <c r="AD121" s="432" t="s">
        <v>73</v>
      </c>
      <c r="AE121" s="432" t="s">
        <v>73</v>
      </c>
      <c r="AF121" s="432" t="s">
        <v>73</v>
      </c>
      <c r="AG121" s="432" t="s">
        <v>73</v>
      </c>
      <c r="AH121" s="432" t="s">
        <v>73</v>
      </c>
      <c r="AI121" s="432" t="s">
        <v>73</v>
      </c>
      <c r="AJ121" s="432" t="s">
        <v>73</v>
      </c>
      <c r="AK121" s="432" t="s">
        <v>73</v>
      </c>
      <c r="AL121" s="432" t="s">
        <v>73</v>
      </c>
      <c r="AM121" s="432" t="s">
        <v>73</v>
      </c>
    </row>
    <row r="122" hidden="1">
      <c r="A122" s="338">
        <v>114.0</v>
      </c>
      <c r="B122" s="338">
        <v>600114.0</v>
      </c>
      <c r="C122" s="339" t="s">
        <v>1351</v>
      </c>
      <c r="D122" s="168" t="s">
        <v>73</v>
      </c>
      <c r="E122" s="541">
        <v>57000.0</v>
      </c>
      <c r="F122" s="541">
        <v>57000.0</v>
      </c>
      <c r="G122" s="347">
        <f t="shared" si="4"/>
        <v>0</v>
      </c>
      <c r="H122" s="314" t="s">
        <v>1094</v>
      </c>
      <c r="I122" s="331" t="s">
        <v>3609</v>
      </c>
      <c r="J122" s="331"/>
      <c r="K122" s="331" t="b">
        <v>1</v>
      </c>
      <c r="L122" s="331" t="b">
        <v>1</v>
      </c>
      <c r="M122" s="331" t="b">
        <v>1</v>
      </c>
      <c r="N122" s="331" t="b">
        <v>1</v>
      </c>
      <c r="O122" s="331" t="b">
        <v>1</v>
      </c>
      <c r="P122" s="418" t="b">
        <v>0</v>
      </c>
      <c r="Q122" s="418"/>
      <c r="R122" s="331" t="b">
        <v>1</v>
      </c>
      <c r="S122" s="331" t="b">
        <v>1</v>
      </c>
      <c r="T122" s="331" t="b">
        <v>1</v>
      </c>
      <c r="U122" s="418" t="b">
        <v>0</v>
      </c>
      <c r="V122" s="418" t="b">
        <v>0</v>
      </c>
      <c r="W122" s="331" t="b">
        <v>0</v>
      </c>
      <c r="X122" s="521" t="s">
        <v>73</v>
      </c>
      <c r="Y122" s="521"/>
      <c r="Z122" s="521"/>
      <c r="AA122" s="521"/>
      <c r="AB122" s="521"/>
      <c r="AC122" s="331" t="s">
        <v>73</v>
      </c>
      <c r="AD122" s="331" t="s">
        <v>73</v>
      </c>
      <c r="AE122" s="331" t="s">
        <v>73</v>
      </c>
      <c r="AF122" s="331" t="s">
        <v>73</v>
      </c>
      <c r="AG122" s="331" t="s">
        <v>73</v>
      </c>
      <c r="AH122" s="331" t="s">
        <v>73</v>
      </c>
      <c r="AI122" s="331" t="s">
        <v>73</v>
      </c>
      <c r="AJ122" s="331" t="s">
        <v>73</v>
      </c>
      <c r="AK122" s="331" t="s">
        <v>73</v>
      </c>
      <c r="AL122" s="331" t="s">
        <v>73</v>
      </c>
      <c r="AM122" s="331" t="s">
        <v>73</v>
      </c>
    </row>
    <row r="123" hidden="1">
      <c r="A123" s="141">
        <v>115.0</v>
      </c>
      <c r="B123" s="141">
        <v>600115.0</v>
      </c>
      <c r="C123" s="205" t="s">
        <v>841</v>
      </c>
      <c r="D123" s="168" t="s">
        <v>73</v>
      </c>
      <c r="E123" s="540">
        <v>33600.0</v>
      </c>
      <c r="F123" s="470">
        <v>33600.0</v>
      </c>
      <c r="G123" s="470">
        <f t="shared" si="4"/>
        <v>0</v>
      </c>
      <c r="H123" s="316" t="s">
        <v>842</v>
      </c>
      <c r="I123" s="432" t="s">
        <v>7610</v>
      </c>
      <c r="J123" s="432"/>
      <c r="K123" s="432" t="b">
        <v>1</v>
      </c>
      <c r="L123" s="432" t="b">
        <v>1</v>
      </c>
      <c r="M123" s="432" t="b">
        <v>1</v>
      </c>
      <c r="N123" s="432" t="b">
        <v>1</v>
      </c>
      <c r="O123" s="432" t="b">
        <v>1</v>
      </c>
      <c r="P123" s="432" t="b">
        <v>1</v>
      </c>
      <c r="Q123" s="516"/>
      <c r="R123" s="432" t="b">
        <v>1</v>
      </c>
      <c r="S123" s="432" t="b">
        <v>1</v>
      </c>
      <c r="T123" s="432" t="b">
        <v>1</v>
      </c>
      <c r="U123" s="521" t="s">
        <v>73</v>
      </c>
      <c r="V123" s="521"/>
      <c r="W123" s="521"/>
      <c r="X123" s="521"/>
      <c r="Y123" s="521"/>
      <c r="Z123" s="521"/>
      <c r="AA123" s="521"/>
      <c r="AB123" s="521"/>
      <c r="AC123" s="432" t="s">
        <v>73</v>
      </c>
      <c r="AD123" s="432" t="s">
        <v>73</v>
      </c>
      <c r="AE123" s="432" t="s">
        <v>73</v>
      </c>
      <c r="AF123" s="432" t="s">
        <v>73</v>
      </c>
      <c r="AG123" s="432" t="s">
        <v>73</v>
      </c>
      <c r="AH123" s="432" t="s">
        <v>73</v>
      </c>
      <c r="AI123" s="432" t="s">
        <v>73</v>
      </c>
      <c r="AJ123" s="432" t="s">
        <v>73</v>
      </c>
      <c r="AK123" s="432" t="s">
        <v>73</v>
      </c>
      <c r="AL123" s="432" t="s">
        <v>73</v>
      </c>
      <c r="AM123" s="432" t="s">
        <v>73</v>
      </c>
    </row>
    <row r="124" hidden="1">
      <c r="A124" s="338">
        <v>116.0</v>
      </c>
      <c r="B124" s="338">
        <v>600116.0</v>
      </c>
      <c r="C124" s="339" t="s">
        <v>5589</v>
      </c>
      <c r="D124" s="539" t="s">
        <v>73</v>
      </c>
      <c r="E124" s="541">
        <v>15000.0</v>
      </c>
      <c r="F124" s="347">
        <v>15000.0</v>
      </c>
      <c r="G124" s="347">
        <f t="shared" si="4"/>
        <v>0</v>
      </c>
      <c r="H124" s="314" t="s">
        <v>5586</v>
      </c>
      <c r="I124" s="331" t="s">
        <v>7620</v>
      </c>
      <c r="J124" s="331"/>
      <c r="K124" s="331" t="b">
        <v>1</v>
      </c>
      <c r="L124" s="331" t="b">
        <v>1</v>
      </c>
      <c r="M124" s="331" t="b">
        <v>1</v>
      </c>
      <c r="N124" s="331" t="b">
        <v>1</v>
      </c>
      <c r="O124" s="331" t="b">
        <v>1</v>
      </c>
      <c r="P124" s="331" t="b">
        <v>1</v>
      </c>
      <c r="Q124" s="418"/>
      <c r="R124" s="331" t="b">
        <v>1</v>
      </c>
      <c r="S124" s="331" t="b">
        <v>1</v>
      </c>
      <c r="T124" s="331" t="b">
        <v>1</v>
      </c>
      <c r="U124" s="331" t="b">
        <v>1</v>
      </c>
      <c r="V124" s="331" t="b">
        <v>1</v>
      </c>
      <c r="W124" s="331" t="b">
        <v>1</v>
      </c>
      <c r="X124" s="331" t="b">
        <v>0</v>
      </c>
      <c r="Y124" s="331" t="b">
        <v>1</v>
      </c>
      <c r="Z124" s="331" t="b">
        <v>1</v>
      </c>
      <c r="AA124" s="331" t="b">
        <v>0</v>
      </c>
      <c r="AB124" s="331" t="b">
        <v>1</v>
      </c>
      <c r="AC124" s="331" t="b">
        <v>1</v>
      </c>
      <c r="AD124" s="331" t="b">
        <v>1</v>
      </c>
      <c r="AE124" s="331" t="b">
        <v>1</v>
      </c>
      <c r="AF124" s="331" t="b">
        <v>1</v>
      </c>
      <c r="AG124" s="331" t="b">
        <v>0</v>
      </c>
      <c r="AH124" s="331" t="b">
        <v>1</v>
      </c>
      <c r="AI124" s="331" t="b">
        <v>1</v>
      </c>
      <c r="AJ124" s="331" t="b">
        <v>1</v>
      </c>
      <c r="AK124" s="331" t="b">
        <v>0</v>
      </c>
      <c r="AL124" s="331" t="b">
        <v>0</v>
      </c>
      <c r="AM124" s="331" t="b">
        <v>0</v>
      </c>
    </row>
    <row r="125" hidden="1">
      <c r="A125" s="141">
        <v>117.0</v>
      </c>
      <c r="B125" s="141">
        <v>600117.0</v>
      </c>
      <c r="C125" s="205" t="s">
        <v>674</v>
      </c>
      <c r="D125" s="168" t="s">
        <v>73</v>
      </c>
      <c r="E125" s="540">
        <v>35000.0</v>
      </c>
      <c r="F125" s="470">
        <v>35000.0</v>
      </c>
      <c r="G125" s="470">
        <f t="shared" si="4"/>
        <v>0</v>
      </c>
      <c r="H125" s="316" t="s">
        <v>675</v>
      </c>
      <c r="I125" s="432" t="s">
        <v>7618</v>
      </c>
      <c r="J125" s="432"/>
      <c r="K125" s="432" t="b">
        <v>1</v>
      </c>
      <c r="L125" s="432" t="b">
        <v>1</v>
      </c>
      <c r="M125" s="432" t="b">
        <v>1</v>
      </c>
      <c r="N125" s="432" t="b">
        <v>1</v>
      </c>
      <c r="O125" s="432" t="b">
        <v>1</v>
      </c>
      <c r="P125" s="432" t="b">
        <v>1</v>
      </c>
      <c r="Q125" s="516"/>
      <c r="R125" s="432" t="b">
        <v>1</v>
      </c>
      <c r="S125" s="432" t="b">
        <v>1</v>
      </c>
      <c r="T125" s="432" t="b">
        <v>1</v>
      </c>
      <c r="U125" s="521" t="s">
        <v>73</v>
      </c>
      <c r="V125" s="521"/>
      <c r="W125" s="521"/>
      <c r="X125" s="521"/>
      <c r="Y125" s="521"/>
      <c r="Z125" s="521"/>
      <c r="AA125" s="521"/>
      <c r="AB125" s="521"/>
      <c r="AC125" s="432" t="s">
        <v>73</v>
      </c>
      <c r="AD125" s="432" t="s">
        <v>73</v>
      </c>
      <c r="AE125" s="432" t="s">
        <v>73</v>
      </c>
      <c r="AF125" s="432" t="s">
        <v>73</v>
      </c>
      <c r="AG125" s="432" t="s">
        <v>73</v>
      </c>
      <c r="AH125" s="432" t="s">
        <v>73</v>
      </c>
      <c r="AI125" s="432" t="s">
        <v>73</v>
      </c>
      <c r="AJ125" s="432" t="s">
        <v>73</v>
      </c>
      <c r="AK125" s="432" t="s">
        <v>73</v>
      </c>
      <c r="AL125" s="432" t="s">
        <v>73</v>
      </c>
      <c r="AM125" s="432" t="s">
        <v>73</v>
      </c>
    </row>
    <row r="126" hidden="1">
      <c r="A126" s="338">
        <v>118.0</v>
      </c>
      <c r="B126" s="338">
        <v>600118.0</v>
      </c>
      <c r="C126" s="339" t="s">
        <v>2970</v>
      </c>
      <c r="D126" s="168" t="s">
        <v>73</v>
      </c>
      <c r="E126" s="541">
        <v>9500.0</v>
      </c>
      <c r="F126" s="347">
        <v>9500.0</v>
      </c>
      <c r="G126" s="347">
        <f t="shared" si="4"/>
        <v>0</v>
      </c>
      <c r="H126" s="314" t="s">
        <v>1570</v>
      </c>
      <c r="I126" s="331" t="s">
        <v>7609</v>
      </c>
      <c r="J126" s="331"/>
      <c r="K126" s="331" t="b">
        <v>1</v>
      </c>
      <c r="L126" s="331" t="b">
        <v>1</v>
      </c>
      <c r="M126" s="418" t="b">
        <v>0</v>
      </c>
      <c r="N126" s="331" t="b">
        <v>1</v>
      </c>
      <c r="O126" s="418" t="b">
        <v>0</v>
      </c>
      <c r="P126" s="418" t="b">
        <v>0</v>
      </c>
      <c r="Q126" s="418"/>
      <c r="R126" s="331" t="b">
        <v>1</v>
      </c>
      <c r="S126" s="418" t="b">
        <v>0</v>
      </c>
      <c r="T126" s="418" t="b">
        <v>0</v>
      </c>
      <c r="U126" s="418" t="b">
        <v>0</v>
      </c>
      <c r="V126" s="418" t="b">
        <v>0</v>
      </c>
      <c r="W126" s="331" t="b">
        <v>0</v>
      </c>
      <c r="X126" s="331" t="b">
        <v>0</v>
      </c>
      <c r="Y126" s="331" t="b">
        <v>0</v>
      </c>
      <c r="Z126" s="331" t="b">
        <v>0</v>
      </c>
      <c r="AA126" s="331" t="b">
        <v>0</v>
      </c>
      <c r="AB126" s="418" t="b">
        <v>0</v>
      </c>
      <c r="AC126" s="331" t="b">
        <v>0</v>
      </c>
      <c r="AD126" s="331" t="b">
        <v>0</v>
      </c>
      <c r="AE126" s="331" t="b">
        <v>0</v>
      </c>
      <c r="AF126" s="331" t="b">
        <v>0</v>
      </c>
      <c r="AG126" s="331" t="b">
        <v>0</v>
      </c>
      <c r="AH126" s="331" t="b">
        <v>0</v>
      </c>
      <c r="AI126" s="331" t="b">
        <v>0</v>
      </c>
      <c r="AJ126" s="331" t="s">
        <v>73</v>
      </c>
      <c r="AK126" s="331" t="s">
        <v>73</v>
      </c>
      <c r="AL126" s="331" t="s">
        <v>73</v>
      </c>
      <c r="AM126" s="331" t="s">
        <v>73</v>
      </c>
    </row>
    <row r="127" hidden="1">
      <c r="A127" s="338">
        <v>119.0</v>
      </c>
      <c r="B127" s="338">
        <v>600119.0</v>
      </c>
      <c r="C127" s="339" t="s">
        <v>3072</v>
      </c>
      <c r="D127" s="168" t="s">
        <v>73</v>
      </c>
      <c r="E127" s="540">
        <v>30000.0</v>
      </c>
      <c r="F127" s="470">
        <v>30000.0</v>
      </c>
      <c r="G127" s="470">
        <f t="shared" si="4"/>
        <v>0</v>
      </c>
      <c r="H127" s="316" t="s">
        <v>3073</v>
      </c>
      <c r="I127" s="432" t="s">
        <v>7612</v>
      </c>
      <c r="J127" s="432"/>
      <c r="K127" s="432" t="b">
        <v>1</v>
      </c>
      <c r="L127" s="432" t="b">
        <v>1</v>
      </c>
      <c r="M127" s="432" t="b">
        <v>1</v>
      </c>
      <c r="N127" s="432" t="b">
        <v>1</v>
      </c>
      <c r="O127" s="432" t="b">
        <v>1</v>
      </c>
      <c r="P127" s="432" t="b">
        <v>1</v>
      </c>
      <c r="Q127" s="516"/>
      <c r="R127" s="432" t="b">
        <v>1</v>
      </c>
      <c r="S127" s="432" t="b">
        <v>1</v>
      </c>
      <c r="T127" s="516" t="b">
        <v>0</v>
      </c>
      <c r="U127" s="516" t="b">
        <v>0</v>
      </c>
      <c r="V127" s="516" t="b">
        <v>0</v>
      </c>
      <c r="W127" s="432" t="b">
        <v>0</v>
      </c>
      <c r="X127" s="432" t="b">
        <v>0</v>
      </c>
      <c r="Y127" s="432" t="b">
        <v>0</v>
      </c>
      <c r="Z127" s="432" t="b">
        <v>0</v>
      </c>
      <c r="AA127" s="432" t="b">
        <v>0</v>
      </c>
      <c r="AB127" s="516" t="b">
        <v>0</v>
      </c>
      <c r="AC127" s="432" t="b">
        <v>0</v>
      </c>
      <c r="AD127" s="432" t="b">
        <v>0</v>
      </c>
      <c r="AE127" s="432" t="b">
        <v>0</v>
      </c>
      <c r="AF127" s="432" t="b">
        <v>0</v>
      </c>
      <c r="AG127" s="432" t="b">
        <v>0</v>
      </c>
      <c r="AH127" s="432" t="b">
        <v>0</v>
      </c>
      <c r="AI127" s="432" t="b">
        <v>0</v>
      </c>
      <c r="AJ127" s="432" t="b">
        <v>0</v>
      </c>
      <c r="AK127" s="521" t="s">
        <v>73</v>
      </c>
      <c r="AL127" s="432" t="s">
        <v>73</v>
      </c>
      <c r="AM127" s="432" t="s">
        <v>73</v>
      </c>
    </row>
    <row r="128">
      <c r="A128" s="338">
        <v>120.0</v>
      </c>
      <c r="B128" s="338">
        <v>600120.0</v>
      </c>
      <c r="C128" s="339" t="s">
        <v>4971</v>
      </c>
      <c r="D128" s="312" t="s">
        <v>4642</v>
      </c>
      <c r="E128" s="541">
        <v>20000.0</v>
      </c>
      <c r="F128" s="347">
        <v>20000.0</v>
      </c>
      <c r="G128" s="347">
        <f t="shared" si="4"/>
        <v>0</v>
      </c>
      <c r="H128" s="314" t="s">
        <v>311</v>
      </c>
      <c r="I128" s="331" t="s">
        <v>7610</v>
      </c>
      <c r="J128" s="331"/>
      <c r="K128" s="331" t="b">
        <v>1</v>
      </c>
      <c r="L128" s="331" t="b">
        <v>1</v>
      </c>
      <c r="M128" s="331" t="b">
        <v>1</v>
      </c>
      <c r="N128" s="331" t="b">
        <v>1</v>
      </c>
      <c r="O128" s="331" t="b">
        <v>1</v>
      </c>
      <c r="P128" s="331" t="b">
        <v>1</v>
      </c>
      <c r="Q128" s="418"/>
      <c r="R128" s="331" t="b">
        <v>1</v>
      </c>
      <c r="S128" s="331" t="b">
        <v>1</v>
      </c>
      <c r="T128" s="331" t="b">
        <v>1</v>
      </c>
      <c r="U128" s="331" t="b">
        <v>1</v>
      </c>
      <c r="V128" s="331" t="b">
        <v>1</v>
      </c>
      <c r="W128" s="526" t="b">
        <v>0</v>
      </c>
      <c r="X128" s="331" t="b">
        <v>0</v>
      </c>
      <c r="Y128" s="331" t="b">
        <v>0</v>
      </c>
      <c r="Z128" s="331" t="b">
        <v>0</v>
      </c>
      <c r="AA128" s="331" t="b">
        <v>0</v>
      </c>
      <c r="AB128" s="418" t="b">
        <v>0</v>
      </c>
      <c r="AC128" s="331" t="b">
        <v>0</v>
      </c>
      <c r="AD128" s="331" t="b">
        <v>0</v>
      </c>
      <c r="AE128" s="331" t="b">
        <v>0</v>
      </c>
      <c r="AF128" s="331" t="b">
        <v>0</v>
      </c>
      <c r="AG128" s="331" t="b">
        <v>0</v>
      </c>
      <c r="AH128" s="331" t="b">
        <v>0</v>
      </c>
      <c r="AI128" s="331" t="b">
        <v>0</v>
      </c>
      <c r="AJ128" s="331" t="b">
        <v>0</v>
      </c>
      <c r="AK128" s="331" t="b">
        <v>0</v>
      </c>
      <c r="AL128" s="331" t="b">
        <v>0</v>
      </c>
      <c r="AM128" s="331" t="b">
        <v>0</v>
      </c>
    </row>
    <row r="129" hidden="1">
      <c r="A129" s="141">
        <v>121.0</v>
      </c>
      <c r="B129" s="141">
        <v>600121.0</v>
      </c>
      <c r="C129" s="205" t="s">
        <v>482</v>
      </c>
      <c r="D129" s="168" t="s">
        <v>73</v>
      </c>
      <c r="E129" s="540">
        <v>14000.0</v>
      </c>
      <c r="F129" s="470">
        <v>14000.0</v>
      </c>
      <c r="G129" s="470">
        <f t="shared" si="4"/>
        <v>0</v>
      </c>
      <c r="H129" s="316" t="s">
        <v>478</v>
      </c>
      <c r="I129" s="432" t="s">
        <v>3559</v>
      </c>
      <c r="J129" s="432"/>
      <c r="K129" s="432" t="b">
        <v>0</v>
      </c>
      <c r="L129" s="432" t="b">
        <v>1</v>
      </c>
      <c r="M129" s="432" t="b">
        <v>1</v>
      </c>
      <c r="N129" s="432" t="b">
        <v>1</v>
      </c>
      <c r="O129" s="432" t="b">
        <v>1</v>
      </c>
      <c r="P129" s="432" t="b">
        <v>1</v>
      </c>
      <c r="Q129" s="516"/>
      <c r="R129" s="432" t="b">
        <v>1</v>
      </c>
      <c r="S129" s="516" t="b">
        <v>0</v>
      </c>
      <c r="T129" s="521" t="s">
        <v>73</v>
      </c>
      <c r="U129" s="521"/>
      <c r="V129" s="521"/>
      <c r="W129" s="521"/>
      <c r="X129" s="521"/>
      <c r="Y129" s="521"/>
      <c r="Z129" s="521"/>
      <c r="AA129" s="521"/>
      <c r="AB129" s="521"/>
      <c r="AC129" s="432" t="s">
        <v>73</v>
      </c>
      <c r="AD129" s="432" t="s">
        <v>73</v>
      </c>
      <c r="AE129" s="432" t="s">
        <v>73</v>
      </c>
      <c r="AF129" s="432" t="s">
        <v>73</v>
      </c>
      <c r="AG129" s="432" t="s">
        <v>73</v>
      </c>
      <c r="AH129" s="432" t="s">
        <v>73</v>
      </c>
      <c r="AI129" s="432" t="s">
        <v>73</v>
      </c>
      <c r="AJ129" s="432" t="s">
        <v>73</v>
      </c>
      <c r="AK129" s="432" t="s">
        <v>73</v>
      </c>
      <c r="AL129" s="432" t="s">
        <v>73</v>
      </c>
      <c r="AM129" s="432" t="s">
        <v>73</v>
      </c>
    </row>
    <row r="130" hidden="1">
      <c r="A130" s="141">
        <v>122.0</v>
      </c>
      <c r="B130" s="141">
        <v>600122.0</v>
      </c>
      <c r="C130" s="205" t="s">
        <v>556</v>
      </c>
      <c r="D130" s="168" t="s">
        <v>73</v>
      </c>
      <c r="E130" s="541">
        <v>39000.0</v>
      </c>
      <c r="F130" s="347">
        <v>39000.0</v>
      </c>
      <c r="G130" s="347">
        <f t="shared" si="4"/>
        <v>0</v>
      </c>
      <c r="H130" s="314" t="s">
        <v>557</v>
      </c>
      <c r="I130" s="331" t="s">
        <v>7611</v>
      </c>
      <c r="J130" s="331"/>
      <c r="K130" s="331" t="b">
        <v>1</v>
      </c>
      <c r="L130" s="331" t="b">
        <v>1</v>
      </c>
      <c r="M130" s="331" t="b">
        <v>1</v>
      </c>
      <c r="N130" s="331" t="b">
        <v>1</v>
      </c>
      <c r="O130" s="331" t="b">
        <v>1</v>
      </c>
      <c r="P130" s="331" t="b">
        <v>1</v>
      </c>
      <c r="Q130" s="418"/>
      <c r="R130" s="331" t="b">
        <v>1</v>
      </c>
      <c r="S130" s="331" t="b">
        <v>1</v>
      </c>
      <c r="T130" s="331" t="b">
        <v>1</v>
      </c>
      <c r="U130" s="521" t="s">
        <v>73</v>
      </c>
      <c r="V130" s="521"/>
      <c r="W130" s="521"/>
      <c r="X130" s="521"/>
      <c r="Y130" s="521"/>
      <c r="Z130" s="521"/>
      <c r="AA130" s="521"/>
      <c r="AB130" s="521"/>
      <c r="AC130" s="331" t="s">
        <v>73</v>
      </c>
      <c r="AD130" s="331" t="s">
        <v>73</v>
      </c>
      <c r="AE130" s="331" t="s">
        <v>73</v>
      </c>
      <c r="AF130" s="331" t="s">
        <v>73</v>
      </c>
      <c r="AG130" s="331" t="s">
        <v>73</v>
      </c>
      <c r="AH130" s="331" t="s">
        <v>73</v>
      </c>
      <c r="AI130" s="331" t="s">
        <v>73</v>
      </c>
      <c r="AJ130" s="331" t="s">
        <v>73</v>
      </c>
      <c r="AK130" s="331" t="s">
        <v>73</v>
      </c>
      <c r="AL130" s="331" t="s">
        <v>73</v>
      </c>
      <c r="AM130" s="331" t="s">
        <v>73</v>
      </c>
    </row>
    <row r="131" hidden="1">
      <c r="A131" s="141">
        <v>123.0</v>
      </c>
      <c r="B131" s="141">
        <v>600123.0</v>
      </c>
      <c r="C131" s="205" t="s">
        <v>984</v>
      </c>
      <c r="D131" s="168" t="s">
        <v>73</v>
      </c>
      <c r="E131" s="540">
        <v>3000.0</v>
      </c>
      <c r="F131" s="470">
        <v>3000.0</v>
      </c>
      <c r="G131" s="470">
        <f t="shared" si="4"/>
        <v>0</v>
      </c>
      <c r="H131" s="316" t="s">
        <v>985</v>
      </c>
      <c r="I131" s="432" t="s">
        <v>7614</v>
      </c>
      <c r="J131" s="432"/>
      <c r="K131" s="432" t="b">
        <v>0</v>
      </c>
      <c r="L131" s="432" t="b">
        <v>1</v>
      </c>
      <c r="M131" s="516" t="b">
        <v>0</v>
      </c>
      <c r="N131" s="432" t="b">
        <v>1</v>
      </c>
      <c r="O131" s="432" t="b">
        <v>1</v>
      </c>
      <c r="P131" s="516" t="b">
        <v>0</v>
      </c>
      <c r="Q131" s="516"/>
      <c r="R131" s="516" t="b">
        <v>0</v>
      </c>
      <c r="S131" s="516" t="b">
        <v>0</v>
      </c>
      <c r="T131" s="516" t="b">
        <v>0</v>
      </c>
      <c r="U131" s="516" t="b">
        <v>0</v>
      </c>
      <c r="V131" s="521" t="s">
        <v>73</v>
      </c>
      <c r="W131" s="521"/>
      <c r="X131" s="521"/>
      <c r="Y131" s="521"/>
      <c r="Z131" s="521"/>
      <c r="AA131" s="521"/>
      <c r="AB131" s="521"/>
      <c r="AC131" s="432" t="s">
        <v>73</v>
      </c>
      <c r="AD131" s="432" t="s">
        <v>73</v>
      </c>
      <c r="AE131" s="432" t="s">
        <v>73</v>
      </c>
      <c r="AF131" s="432" t="s">
        <v>73</v>
      </c>
      <c r="AG131" s="432" t="s">
        <v>73</v>
      </c>
      <c r="AH131" s="432" t="s">
        <v>73</v>
      </c>
      <c r="AI131" s="432" t="s">
        <v>73</v>
      </c>
      <c r="AJ131" s="432" t="s">
        <v>73</v>
      </c>
      <c r="AK131" s="432" t="s">
        <v>73</v>
      </c>
      <c r="AL131" s="432" t="s">
        <v>73</v>
      </c>
      <c r="AM131" s="432" t="s">
        <v>73</v>
      </c>
    </row>
    <row r="132">
      <c r="A132" s="338">
        <v>124.0</v>
      </c>
      <c r="B132" s="338">
        <v>600124.0</v>
      </c>
      <c r="C132" s="339" t="s">
        <v>5375</v>
      </c>
      <c r="D132" s="312" t="s">
        <v>4642</v>
      </c>
      <c r="E132" s="541">
        <v>1100.0</v>
      </c>
      <c r="F132" s="347">
        <v>1100.0</v>
      </c>
      <c r="G132" s="347">
        <f t="shared" si="4"/>
        <v>0</v>
      </c>
      <c r="H132" s="314" t="s">
        <v>5376</v>
      </c>
      <c r="I132" s="331" t="s">
        <v>7621</v>
      </c>
      <c r="J132" s="331"/>
      <c r="K132" s="331" t="b">
        <v>1</v>
      </c>
      <c r="L132" s="331" t="b">
        <v>1</v>
      </c>
      <c r="M132" s="418" t="b">
        <v>0</v>
      </c>
      <c r="N132" s="331" t="b">
        <v>1</v>
      </c>
      <c r="O132" s="331" t="b">
        <v>1</v>
      </c>
      <c r="P132" s="418" t="b">
        <v>0</v>
      </c>
      <c r="Q132" s="418"/>
      <c r="R132" s="418" t="b">
        <v>0</v>
      </c>
      <c r="S132" s="418" t="b">
        <v>0</v>
      </c>
      <c r="T132" s="418" t="b">
        <v>0</v>
      </c>
      <c r="U132" s="418" t="b">
        <v>0</v>
      </c>
      <c r="V132" s="418" t="b">
        <v>0</v>
      </c>
      <c r="W132" s="331" t="b">
        <v>0</v>
      </c>
      <c r="X132" s="331" t="b">
        <v>0</v>
      </c>
      <c r="Y132" s="331" t="b">
        <v>0</v>
      </c>
      <c r="Z132" s="331" t="b">
        <v>0</v>
      </c>
      <c r="AA132" s="331" t="b">
        <v>0</v>
      </c>
      <c r="AB132" s="418" t="b">
        <v>0</v>
      </c>
      <c r="AC132" s="331" t="b">
        <v>0</v>
      </c>
      <c r="AD132" s="331" t="b">
        <v>0</v>
      </c>
      <c r="AE132" s="331" t="b">
        <v>0</v>
      </c>
      <c r="AF132" s="331" t="b">
        <v>0</v>
      </c>
      <c r="AG132" s="331" t="b">
        <v>0</v>
      </c>
      <c r="AH132" s="331" t="b">
        <v>0</v>
      </c>
      <c r="AI132" s="331" t="b">
        <v>0</v>
      </c>
      <c r="AJ132" s="331" t="b">
        <v>0</v>
      </c>
      <c r="AK132" s="331" t="b">
        <v>0</v>
      </c>
      <c r="AL132" s="331" t="b">
        <v>0</v>
      </c>
      <c r="AM132" s="331" t="b">
        <v>0</v>
      </c>
    </row>
    <row r="133" hidden="1">
      <c r="A133" s="141">
        <v>125.0</v>
      </c>
      <c r="B133" s="141">
        <v>600125.0</v>
      </c>
      <c r="C133" s="545" t="s">
        <v>306</v>
      </c>
      <c r="D133" s="168" t="s">
        <v>73</v>
      </c>
      <c r="E133" s="540">
        <v>480.0</v>
      </c>
      <c r="F133" s="470">
        <v>480.0</v>
      </c>
      <c r="G133" s="470">
        <f t="shared" si="4"/>
        <v>0</v>
      </c>
      <c r="H133" s="316" t="s">
        <v>302</v>
      </c>
      <c r="I133" s="432" t="s">
        <v>7615</v>
      </c>
      <c r="J133" s="432"/>
      <c r="K133" s="432" t="b">
        <v>1</v>
      </c>
      <c r="L133" s="432" t="b">
        <v>1</v>
      </c>
      <c r="M133" s="432" t="b">
        <v>1</v>
      </c>
      <c r="N133" s="432" t="b">
        <v>1</v>
      </c>
      <c r="O133" s="432" t="b">
        <v>1</v>
      </c>
      <c r="P133" s="521" t="s">
        <v>73</v>
      </c>
      <c r="Q133" s="521"/>
      <c r="R133" s="521"/>
      <c r="S133" s="521"/>
      <c r="T133" s="521"/>
      <c r="U133" s="521"/>
      <c r="V133" s="521"/>
      <c r="W133" s="521"/>
      <c r="X133" s="521"/>
      <c r="Y133" s="521"/>
      <c r="Z133" s="521"/>
      <c r="AA133" s="521"/>
      <c r="AB133" s="521"/>
      <c r="AC133" s="432" t="s">
        <v>73</v>
      </c>
      <c r="AD133" s="432" t="s">
        <v>73</v>
      </c>
      <c r="AE133" s="432" t="s">
        <v>73</v>
      </c>
      <c r="AF133" s="432" t="s">
        <v>73</v>
      </c>
      <c r="AG133" s="432" t="s">
        <v>73</v>
      </c>
      <c r="AH133" s="432" t="s">
        <v>73</v>
      </c>
      <c r="AI133" s="432" t="s">
        <v>73</v>
      </c>
      <c r="AJ133" s="432" t="s">
        <v>73</v>
      </c>
      <c r="AK133" s="432" t="s">
        <v>73</v>
      </c>
      <c r="AL133" s="432" t="s">
        <v>73</v>
      </c>
      <c r="AM133" s="432" t="s">
        <v>73</v>
      </c>
    </row>
    <row r="134" hidden="1">
      <c r="A134" s="141">
        <v>126.0</v>
      </c>
      <c r="B134" s="141">
        <v>600126.0</v>
      </c>
      <c r="C134" s="205" t="s">
        <v>477</v>
      </c>
      <c r="D134" s="168" t="s">
        <v>73</v>
      </c>
      <c r="E134" s="541">
        <v>8400.0</v>
      </c>
      <c r="F134" s="541">
        <v>8400.0</v>
      </c>
      <c r="G134" s="347">
        <f t="shared" si="4"/>
        <v>0</v>
      </c>
      <c r="H134" s="314" t="s">
        <v>478</v>
      </c>
      <c r="I134" s="331" t="s">
        <v>7615</v>
      </c>
      <c r="J134" s="331"/>
      <c r="K134" s="331" t="b">
        <v>1</v>
      </c>
      <c r="L134" s="331" t="b">
        <v>1</v>
      </c>
      <c r="M134" s="331" t="b">
        <v>1</v>
      </c>
      <c r="N134" s="331" t="b">
        <v>1</v>
      </c>
      <c r="O134" s="331" t="b">
        <v>1</v>
      </c>
      <c r="P134" s="331" t="b">
        <v>1</v>
      </c>
      <c r="Q134" s="418"/>
      <c r="R134" s="331" t="b">
        <v>1</v>
      </c>
      <c r="S134" s="418" t="b">
        <v>0</v>
      </c>
      <c r="T134" s="521" t="s">
        <v>73</v>
      </c>
      <c r="U134" s="521"/>
      <c r="V134" s="521"/>
      <c r="W134" s="521"/>
      <c r="X134" s="521"/>
      <c r="Y134" s="521"/>
      <c r="Z134" s="521"/>
      <c r="AA134" s="521"/>
      <c r="AB134" s="521"/>
      <c r="AC134" s="331" t="s">
        <v>73</v>
      </c>
      <c r="AD134" s="331" t="s">
        <v>73</v>
      </c>
      <c r="AE134" s="331" t="s">
        <v>73</v>
      </c>
      <c r="AF134" s="331" t="s">
        <v>73</v>
      </c>
      <c r="AG134" s="331" t="s">
        <v>73</v>
      </c>
      <c r="AH134" s="331" t="s">
        <v>73</v>
      </c>
      <c r="AI134" s="331" t="s">
        <v>73</v>
      </c>
      <c r="AJ134" s="331" t="s">
        <v>73</v>
      </c>
      <c r="AK134" s="331" t="s">
        <v>73</v>
      </c>
      <c r="AL134" s="331" t="s">
        <v>73</v>
      </c>
      <c r="AM134" s="331" t="s">
        <v>73</v>
      </c>
    </row>
    <row r="135">
      <c r="A135" s="338">
        <v>127.0</v>
      </c>
      <c r="B135" s="338">
        <v>600127.0</v>
      </c>
      <c r="C135" s="339" t="s">
        <v>5815</v>
      </c>
      <c r="D135" s="312" t="s">
        <v>4642</v>
      </c>
      <c r="E135" s="540">
        <v>64200.0</v>
      </c>
      <c r="F135" s="470">
        <v>35000.0</v>
      </c>
      <c r="G135" s="470">
        <f t="shared" si="4"/>
        <v>29200</v>
      </c>
      <c r="H135" s="316" t="s">
        <v>5380</v>
      </c>
      <c r="I135" s="432" t="s">
        <v>7618</v>
      </c>
      <c r="J135" s="432"/>
      <c r="K135" s="432" t="b">
        <v>1</v>
      </c>
      <c r="L135" s="432" t="b">
        <v>1</v>
      </c>
      <c r="M135" s="432" t="b">
        <v>1</v>
      </c>
      <c r="N135" s="432" t="b">
        <v>1</v>
      </c>
      <c r="O135" s="432" t="b">
        <v>1</v>
      </c>
      <c r="P135" s="432" t="b">
        <v>1</v>
      </c>
      <c r="Q135" s="516"/>
      <c r="R135" s="432" t="b">
        <v>1</v>
      </c>
      <c r="S135" s="432" t="b">
        <v>1</v>
      </c>
      <c r="T135" s="516" t="b">
        <v>0</v>
      </c>
      <c r="U135" s="516" t="b">
        <v>0</v>
      </c>
      <c r="V135" s="516" t="b">
        <v>0</v>
      </c>
      <c r="W135" s="432" t="b">
        <v>0</v>
      </c>
      <c r="X135" s="432" t="b">
        <v>0</v>
      </c>
      <c r="Y135" s="432" t="b">
        <v>0</v>
      </c>
      <c r="Z135" s="432" t="b">
        <v>0</v>
      </c>
      <c r="AA135" s="432" t="b">
        <v>0</v>
      </c>
      <c r="AB135" s="516" t="b">
        <v>0</v>
      </c>
      <c r="AC135" s="432" t="b">
        <v>0</v>
      </c>
      <c r="AD135" s="432" t="b">
        <v>0</v>
      </c>
      <c r="AE135" s="432" t="b">
        <v>0</v>
      </c>
      <c r="AF135" s="432" t="b">
        <v>0</v>
      </c>
      <c r="AG135" s="432" t="b">
        <v>0</v>
      </c>
      <c r="AH135" s="432" t="b">
        <v>0</v>
      </c>
      <c r="AI135" s="432" t="b">
        <v>0</v>
      </c>
      <c r="AJ135" s="432" t="b">
        <v>0</v>
      </c>
      <c r="AK135" s="432" t="b">
        <v>0</v>
      </c>
      <c r="AL135" s="432" t="b">
        <v>0</v>
      </c>
      <c r="AM135" s="432" t="b">
        <v>0</v>
      </c>
    </row>
    <row r="136" hidden="1">
      <c r="A136" s="128">
        <v>128.0</v>
      </c>
      <c r="B136" s="128">
        <v>600128.0</v>
      </c>
      <c r="C136" s="242" t="s">
        <v>1821</v>
      </c>
      <c r="D136" s="168" t="s">
        <v>73</v>
      </c>
      <c r="E136" s="541">
        <v>10872.0</v>
      </c>
      <c r="F136" s="541">
        <v>10872.0</v>
      </c>
      <c r="G136" s="347">
        <f t="shared" si="4"/>
        <v>0</v>
      </c>
      <c r="H136" s="314" t="s">
        <v>1570</v>
      </c>
      <c r="I136" s="331" t="s">
        <v>7614</v>
      </c>
      <c r="J136" s="331"/>
      <c r="K136" s="331" t="b">
        <v>1</v>
      </c>
      <c r="L136" s="331" t="b">
        <v>1</v>
      </c>
      <c r="M136" s="331" t="b">
        <v>1</v>
      </c>
      <c r="N136" s="418" t="b">
        <v>0</v>
      </c>
      <c r="O136" s="331" t="b">
        <v>1</v>
      </c>
      <c r="P136" s="418" t="b">
        <v>0</v>
      </c>
      <c r="Q136" s="418"/>
      <c r="R136" s="331" t="b">
        <v>1</v>
      </c>
      <c r="S136" s="331" t="b">
        <v>1</v>
      </c>
      <c r="T136" s="331" t="b">
        <v>1</v>
      </c>
      <c r="U136" s="418" t="b">
        <v>0</v>
      </c>
      <c r="V136" s="418" t="b">
        <v>0</v>
      </c>
      <c r="W136" s="331" t="b">
        <v>0</v>
      </c>
      <c r="X136" s="331" t="b">
        <v>0</v>
      </c>
      <c r="Y136" s="331" t="b">
        <v>0</v>
      </c>
      <c r="Z136" s="331" t="b">
        <v>0</v>
      </c>
      <c r="AA136" s="331" t="b">
        <v>0</v>
      </c>
      <c r="AB136" s="521" t="s">
        <v>73</v>
      </c>
      <c r="AC136" s="331" t="s">
        <v>73</v>
      </c>
      <c r="AD136" s="331" t="s">
        <v>73</v>
      </c>
      <c r="AE136" s="331" t="s">
        <v>73</v>
      </c>
      <c r="AF136" s="331" t="s">
        <v>73</v>
      </c>
      <c r="AG136" s="331" t="s">
        <v>73</v>
      </c>
      <c r="AH136" s="331" t="s">
        <v>73</v>
      </c>
      <c r="AI136" s="331" t="s">
        <v>73</v>
      </c>
      <c r="AJ136" s="331" t="s">
        <v>73</v>
      </c>
      <c r="AK136" s="331" t="s">
        <v>73</v>
      </c>
      <c r="AL136" s="331" t="s">
        <v>73</v>
      </c>
      <c r="AM136" s="331" t="s">
        <v>73</v>
      </c>
    </row>
    <row r="137" hidden="1">
      <c r="A137" s="338">
        <v>129.0</v>
      </c>
      <c r="B137" s="338">
        <v>600129.0</v>
      </c>
      <c r="C137" s="339" t="s">
        <v>3153</v>
      </c>
      <c r="D137" s="464" t="s">
        <v>73</v>
      </c>
      <c r="E137" s="540">
        <v>9900.0</v>
      </c>
      <c r="F137" s="540">
        <v>9900.0</v>
      </c>
      <c r="G137" s="470">
        <f t="shared" si="4"/>
        <v>0</v>
      </c>
      <c r="H137" s="316" t="s">
        <v>3132</v>
      </c>
      <c r="I137" s="432" t="s">
        <v>7614</v>
      </c>
      <c r="J137" s="432"/>
      <c r="K137" s="432" t="b">
        <v>1</v>
      </c>
      <c r="L137" s="432" t="b">
        <v>1</v>
      </c>
      <c r="M137" s="432" t="b">
        <v>1</v>
      </c>
      <c r="N137" s="432" t="b">
        <v>1</v>
      </c>
      <c r="O137" s="432" t="b">
        <v>1</v>
      </c>
      <c r="P137" s="432" t="b">
        <v>1</v>
      </c>
      <c r="Q137" s="516"/>
      <c r="R137" s="432" t="b">
        <v>1</v>
      </c>
      <c r="S137" s="432" t="b">
        <v>1</v>
      </c>
      <c r="T137" s="432" t="b">
        <v>1</v>
      </c>
      <c r="U137" s="432" t="b">
        <v>1</v>
      </c>
      <c r="V137" s="432" t="b">
        <v>1</v>
      </c>
      <c r="W137" s="432" t="b">
        <v>1</v>
      </c>
      <c r="X137" s="432" t="b">
        <v>1</v>
      </c>
      <c r="Y137" s="432" t="b">
        <v>1</v>
      </c>
      <c r="Z137" s="432" t="b">
        <v>0</v>
      </c>
      <c r="AA137" s="432" t="b">
        <v>0</v>
      </c>
      <c r="AB137" s="516" t="b">
        <v>0</v>
      </c>
      <c r="AC137" s="432" t="b">
        <v>0</v>
      </c>
      <c r="AD137" s="432" t="b">
        <v>0</v>
      </c>
      <c r="AE137" s="432" t="b">
        <v>0</v>
      </c>
      <c r="AF137" s="432" t="b">
        <v>0</v>
      </c>
      <c r="AG137" s="432" t="b">
        <v>0</v>
      </c>
      <c r="AH137" s="432" t="b">
        <v>0</v>
      </c>
      <c r="AI137" s="432" t="b">
        <v>0</v>
      </c>
      <c r="AJ137" s="432" t="b">
        <v>0</v>
      </c>
      <c r="AK137" s="432" t="b">
        <v>0</v>
      </c>
      <c r="AL137" s="432" t="b">
        <v>0</v>
      </c>
      <c r="AM137" s="432" t="s">
        <v>73</v>
      </c>
    </row>
    <row r="138" hidden="1">
      <c r="A138" s="141">
        <v>130.0</v>
      </c>
      <c r="B138" s="141">
        <v>600130.0</v>
      </c>
      <c r="C138" s="205" t="s">
        <v>1093</v>
      </c>
      <c r="D138" s="168" t="s">
        <v>73</v>
      </c>
      <c r="E138" s="541">
        <v>7000.0</v>
      </c>
      <c r="F138" s="541">
        <v>7000.0</v>
      </c>
      <c r="G138" s="347">
        <f t="shared" si="4"/>
        <v>0</v>
      </c>
      <c r="H138" s="314" t="s">
        <v>1094</v>
      </c>
      <c r="I138" s="331" t="s">
        <v>3559</v>
      </c>
      <c r="J138" s="331"/>
      <c r="K138" s="331" t="b">
        <v>1</v>
      </c>
      <c r="L138" s="331" t="b">
        <v>1</v>
      </c>
      <c r="M138" s="331" t="b">
        <v>1</v>
      </c>
      <c r="N138" s="331" t="b">
        <v>1</v>
      </c>
      <c r="O138" s="331" t="b">
        <v>1</v>
      </c>
      <c r="P138" s="418" t="b">
        <v>0</v>
      </c>
      <c r="Q138" s="418"/>
      <c r="R138" s="418" t="b">
        <v>0</v>
      </c>
      <c r="S138" s="418" t="b">
        <v>0</v>
      </c>
      <c r="T138" s="418" t="b">
        <v>0</v>
      </c>
      <c r="U138" s="418" t="b">
        <v>0</v>
      </c>
      <c r="V138" s="418" t="b">
        <v>0</v>
      </c>
      <c r="W138" s="521" t="s">
        <v>73</v>
      </c>
      <c r="X138" s="521"/>
      <c r="Y138" s="521"/>
      <c r="Z138" s="521"/>
      <c r="AA138" s="521"/>
      <c r="AB138" s="521"/>
      <c r="AC138" s="331" t="s">
        <v>73</v>
      </c>
      <c r="AD138" s="331" t="s">
        <v>73</v>
      </c>
      <c r="AE138" s="331" t="s">
        <v>73</v>
      </c>
      <c r="AF138" s="331" t="s">
        <v>73</v>
      </c>
      <c r="AG138" s="331" t="s">
        <v>73</v>
      </c>
      <c r="AH138" s="331" t="s">
        <v>73</v>
      </c>
      <c r="AI138" s="331" t="s">
        <v>73</v>
      </c>
      <c r="AJ138" s="331" t="s">
        <v>73</v>
      </c>
      <c r="AK138" s="331" t="s">
        <v>73</v>
      </c>
      <c r="AL138" s="331" t="s">
        <v>73</v>
      </c>
      <c r="AM138" s="331" t="s">
        <v>73</v>
      </c>
    </row>
    <row r="139" hidden="1">
      <c r="A139" s="141">
        <v>131.0</v>
      </c>
      <c r="B139" s="141">
        <v>600131.0</v>
      </c>
      <c r="C139" s="205" t="s">
        <v>526</v>
      </c>
      <c r="D139" s="168" t="s">
        <v>73</v>
      </c>
      <c r="E139" s="540">
        <v>15000.0</v>
      </c>
      <c r="F139" s="470">
        <v>15000.0</v>
      </c>
      <c r="G139" s="470">
        <f t="shared" si="4"/>
        <v>0</v>
      </c>
      <c r="H139" s="316" t="s">
        <v>527</v>
      </c>
      <c r="I139" s="432" t="s">
        <v>3563</v>
      </c>
      <c r="J139" s="432"/>
      <c r="K139" s="432" t="b">
        <v>1</v>
      </c>
      <c r="L139" s="432" t="b">
        <v>1</v>
      </c>
      <c r="M139" s="432" t="b">
        <v>1</v>
      </c>
      <c r="N139" s="432" t="b">
        <v>1</v>
      </c>
      <c r="O139" s="432" t="b">
        <v>1</v>
      </c>
      <c r="P139" s="432" t="b">
        <v>1</v>
      </c>
      <c r="Q139" s="516"/>
      <c r="R139" s="432" t="b">
        <v>1</v>
      </c>
      <c r="S139" s="432" t="b">
        <v>1</v>
      </c>
      <c r="T139" s="432" t="b">
        <v>1</v>
      </c>
      <c r="U139" s="521" t="s">
        <v>73</v>
      </c>
      <c r="V139" s="521"/>
      <c r="W139" s="521"/>
      <c r="X139" s="521"/>
      <c r="Y139" s="521"/>
      <c r="Z139" s="521"/>
      <c r="AA139" s="521"/>
      <c r="AB139" s="521"/>
      <c r="AC139" s="432" t="s">
        <v>73</v>
      </c>
      <c r="AD139" s="432" t="s">
        <v>73</v>
      </c>
      <c r="AE139" s="432" t="s">
        <v>73</v>
      </c>
      <c r="AF139" s="432" t="s">
        <v>73</v>
      </c>
      <c r="AG139" s="432" t="s">
        <v>73</v>
      </c>
      <c r="AH139" s="432" t="s">
        <v>73</v>
      </c>
      <c r="AI139" s="432" t="s">
        <v>73</v>
      </c>
      <c r="AJ139" s="432" t="s">
        <v>73</v>
      </c>
      <c r="AK139" s="432" t="s">
        <v>73</v>
      </c>
      <c r="AL139" s="432" t="s">
        <v>73</v>
      </c>
      <c r="AM139" s="432" t="s">
        <v>73</v>
      </c>
    </row>
    <row r="140" hidden="1">
      <c r="A140" s="338">
        <v>132.0</v>
      </c>
      <c r="B140" s="338">
        <v>600132.0</v>
      </c>
      <c r="C140" s="339" t="s">
        <v>4692</v>
      </c>
      <c r="D140" s="464" t="s">
        <v>73</v>
      </c>
      <c r="E140" s="541">
        <v>60000.0</v>
      </c>
      <c r="F140" s="347">
        <v>60000.0</v>
      </c>
      <c r="G140" s="347">
        <f t="shared" si="4"/>
        <v>0</v>
      </c>
      <c r="H140" s="314" t="s">
        <v>242</v>
      </c>
      <c r="I140" s="331" t="s">
        <v>7618</v>
      </c>
      <c r="J140" s="331"/>
      <c r="K140" s="331" t="b">
        <v>1</v>
      </c>
      <c r="L140" s="331" t="b">
        <v>1</v>
      </c>
      <c r="M140" s="331" t="b">
        <v>1</v>
      </c>
      <c r="N140" s="331" t="b">
        <v>1</v>
      </c>
      <c r="O140" s="331" t="b">
        <v>1</v>
      </c>
      <c r="P140" s="331" t="b">
        <v>1</v>
      </c>
      <c r="Q140" s="418"/>
      <c r="R140" s="331" t="b">
        <v>1</v>
      </c>
      <c r="S140" s="418" t="b">
        <v>0</v>
      </c>
      <c r="T140" s="418" t="b">
        <v>0</v>
      </c>
      <c r="U140" s="418" t="b">
        <v>0</v>
      </c>
      <c r="V140" s="418" t="b">
        <v>0</v>
      </c>
      <c r="W140" s="331" t="b">
        <v>0</v>
      </c>
      <c r="X140" s="331" t="b">
        <v>0</v>
      </c>
      <c r="Y140" s="331" t="b">
        <v>0</v>
      </c>
      <c r="Z140" s="331" t="b">
        <v>0</v>
      </c>
      <c r="AA140" s="331" t="b">
        <v>0</v>
      </c>
      <c r="AB140" s="418" t="b">
        <v>0</v>
      </c>
      <c r="AC140" s="331" t="b">
        <v>0</v>
      </c>
      <c r="AD140" s="331" t="b">
        <v>0</v>
      </c>
      <c r="AE140" s="331" t="b">
        <v>0</v>
      </c>
      <c r="AF140" s="331" t="b">
        <v>0</v>
      </c>
      <c r="AG140" s="331" t="b">
        <v>0</v>
      </c>
      <c r="AH140" s="331" t="b">
        <v>0</v>
      </c>
      <c r="AI140" s="331" t="b">
        <v>0</v>
      </c>
      <c r="AJ140" s="331" t="b">
        <v>0</v>
      </c>
      <c r="AK140" s="331" t="b">
        <v>0</v>
      </c>
      <c r="AL140" s="331" t="b">
        <v>0</v>
      </c>
      <c r="AM140" s="331" t="b">
        <v>0</v>
      </c>
    </row>
    <row r="141" hidden="1">
      <c r="A141" s="141">
        <v>133.0</v>
      </c>
      <c r="B141" s="141">
        <v>600133.0</v>
      </c>
      <c r="C141" s="205" t="s">
        <v>723</v>
      </c>
      <c r="D141" s="168" t="s">
        <v>73</v>
      </c>
      <c r="E141" s="540">
        <v>1000.0</v>
      </c>
      <c r="F141" s="470">
        <v>1000.0</v>
      </c>
      <c r="G141" s="470">
        <f t="shared" si="4"/>
        <v>0</v>
      </c>
      <c r="H141" s="316" t="s">
        <v>724</v>
      </c>
      <c r="I141" s="432" t="s">
        <v>7621</v>
      </c>
      <c r="J141" s="432"/>
      <c r="K141" s="432" t="b">
        <v>1</v>
      </c>
      <c r="L141" s="432" t="b">
        <v>1</v>
      </c>
      <c r="M141" s="432" t="b">
        <v>1</v>
      </c>
      <c r="N141" s="432" t="b">
        <v>1</v>
      </c>
      <c r="O141" s="432" t="b">
        <v>1</v>
      </c>
      <c r="P141" s="432" t="b">
        <v>1</v>
      </c>
      <c r="Q141" s="516"/>
      <c r="R141" s="432" t="b">
        <v>1</v>
      </c>
      <c r="S141" s="432" t="b">
        <v>1</v>
      </c>
      <c r="T141" s="432" t="b">
        <v>1</v>
      </c>
      <c r="U141" s="521" t="s">
        <v>73</v>
      </c>
      <c r="V141" s="521"/>
      <c r="W141" s="521"/>
      <c r="X141" s="521"/>
      <c r="Y141" s="521"/>
      <c r="Z141" s="521"/>
      <c r="AA141" s="521"/>
      <c r="AB141" s="521"/>
      <c r="AC141" s="432" t="s">
        <v>73</v>
      </c>
      <c r="AD141" s="432" t="s">
        <v>73</v>
      </c>
      <c r="AE141" s="432" t="s">
        <v>73</v>
      </c>
      <c r="AF141" s="432" t="s">
        <v>73</v>
      </c>
      <c r="AG141" s="432" t="s">
        <v>73</v>
      </c>
      <c r="AH141" s="432" t="s">
        <v>73</v>
      </c>
      <c r="AI141" s="432" t="s">
        <v>73</v>
      </c>
      <c r="AJ141" s="432" t="s">
        <v>73</v>
      </c>
      <c r="AK141" s="432" t="s">
        <v>73</v>
      </c>
      <c r="AL141" s="432" t="s">
        <v>73</v>
      </c>
      <c r="AM141" s="432" t="s">
        <v>73</v>
      </c>
    </row>
    <row r="142" hidden="1">
      <c r="A142" s="338">
        <v>134.0</v>
      </c>
      <c r="B142" s="338">
        <v>600134.0</v>
      </c>
      <c r="C142" s="339" t="s">
        <v>2938</v>
      </c>
      <c r="D142" s="168" t="s">
        <v>73</v>
      </c>
      <c r="E142" s="541">
        <v>22000.0</v>
      </c>
      <c r="F142" s="546">
        <v>22000.0</v>
      </c>
      <c r="G142" s="347">
        <f t="shared" si="4"/>
        <v>0</v>
      </c>
      <c r="H142" s="314" t="s">
        <v>1343</v>
      </c>
      <c r="I142" s="331" t="s">
        <v>7621</v>
      </c>
      <c r="J142" s="331"/>
      <c r="K142" s="331" t="b">
        <v>1</v>
      </c>
      <c r="L142" s="331" t="b">
        <v>1</v>
      </c>
      <c r="M142" s="331" t="b">
        <v>1</v>
      </c>
      <c r="N142" s="331" t="b">
        <v>1</v>
      </c>
      <c r="O142" s="331" t="b">
        <v>1</v>
      </c>
      <c r="P142" s="331" t="b">
        <v>1</v>
      </c>
      <c r="Q142" s="418"/>
      <c r="R142" s="331" t="b">
        <v>1</v>
      </c>
      <c r="S142" s="331" t="b">
        <v>1</v>
      </c>
      <c r="T142" s="331" t="b">
        <v>1</v>
      </c>
      <c r="U142" s="331" t="b">
        <v>1</v>
      </c>
      <c r="V142" s="331" t="b">
        <v>1</v>
      </c>
      <c r="W142" s="331" t="b">
        <v>1</v>
      </c>
      <c r="X142" s="331" t="b">
        <v>1</v>
      </c>
      <c r="Y142" s="331" t="b">
        <v>1</v>
      </c>
      <c r="Z142" s="331" t="b">
        <v>1</v>
      </c>
      <c r="AA142" s="331" t="b">
        <v>0</v>
      </c>
      <c r="AB142" s="331" t="b">
        <v>1</v>
      </c>
      <c r="AC142" s="331" t="b">
        <v>1</v>
      </c>
      <c r="AD142" s="331" t="b">
        <v>0</v>
      </c>
      <c r="AE142" s="331" t="b">
        <v>1</v>
      </c>
      <c r="AF142" s="331" t="b">
        <v>0</v>
      </c>
      <c r="AG142" s="331" t="b">
        <v>0</v>
      </c>
      <c r="AH142" s="331" t="b">
        <v>0</v>
      </c>
      <c r="AI142" s="521" t="s">
        <v>73</v>
      </c>
      <c r="AJ142" s="331" t="s">
        <v>73</v>
      </c>
      <c r="AK142" s="331" t="s">
        <v>73</v>
      </c>
      <c r="AL142" s="331" t="s">
        <v>73</v>
      </c>
      <c r="AM142" s="331" t="s">
        <v>73</v>
      </c>
    </row>
    <row r="143" hidden="1">
      <c r="A143" s="141">
        <v>135.0</v>
      </c>
      <c r="B143" s="141">
        <v>600135.0</v>
      </c>
      <c r="C143" s="205" t="s">
        <v>945</v>
      </c>
      <c r="D143" s="168" t="s">
        <v>73</v>
      </c>
      <c r="E143" s="540">
        <v>8200.0</v>
      </c>
      <c r="F143" s="540">
        <v>8200.0</v>
      </c>
      <c r="G143" s="470">
        <f t="shared" si="4"/>
        <v>0</v>
      </c>
      <c r="H143" s="316" t="s">
        <v>580</v>
      </c>
      <c r="I143" s="432" t="s">
        <v>3609</v>
      </c>
      <c r="J143" s="432"/>
      <c r="K143" s="432" t="b">
        <v>1</v>
      </c>
      <c r="L143" s="432" t="b">
        <v>1</v>
      </c>
      <c r="M143" s="432" t="b">
        <v>1</v>
      </c>
      <c r="N143" s="432" t="b">
        <v>1</v>
      </c>
      <c r="O143" s="432" t="b">
        <v>1</v>
      </c>
      <c r="P143" s="516" t="b">
        <v>0</v>
      </c>
      <c r="Q143" s="516"/>
      <c r="R143" s="516" t="b">
        <v>0</v>
      </c>
      <c r="S143" s="516" t="b">
        <v>0</v>
      </c>
      <c r="T143" s="516" t="b">
        <v>0</v>
      </c>
      <c r="U143" s="516" t="b">
        <v>0</v>
      </c>
      <c r="V143" s="521" t="s">
        <v>73</v>
      </c>
      <c r="W143" s="521"/>
      <c r="X143" s="521"/>
      <c r="Y143" s="521"/>
      <c r="Z143" s="521"/>
      <c r="AA143" s="521"/>
      <c r="AB143" s="521"/>
      <c r="AC143" s="432" t="s">
        <v>73</v>
      </c>
      <c r="AD143" s="432" t="s">
        <v>73</v>
      </c>
      <c r="AE143" s="432" t="s">
        <v>73</v>
      </c>
      <c r="AF143" s="432" t="s">
        <v>73</v>
      </c>
      <c r="AG143" s="432" t="s">
        <v>73</v>
      </c>
      <c r="AH143" s="432" t="s">
        <v>73</v>
      </c>
      <c r="AI143" s="432" t="s">
        <v>73</v>
      </c>
      <c r="AJ143" s="432" t="s">
        <v>73</v>
      </c>
      <c r="AK143" s="432" t="s">
        <v>73</v>
      </c>
      <c r="AL143" s="432" t="s">
        <v>73</v>
      </c>
      <c r="AM143" s="432" t="s">
        <v>73</v>
      </c>
    </row>
    <row r="144" hidden="1">
      <c r="A144" s="141">
        <v>136.0</v>
      </c>
      <c r="B144" s="141">
        <v>600136.0</v>
      </c>
      <c r="C144" s="205" t="s">
        <v>428</v>
      </c>
      <c r="D144" s="168" t="s">
        <v>73</v>
      </c>
      <c r="E144" s="541">
        <v>17500.0</v>
      </c>
      <c r="F144" s="347">
        <v>17500.0</v>
      </c>
      <c r="G144" s="347">
        <f t="shared" si="4"/>
        <v>0</v>
      </c>
      <c r="H144" s="314" t="s">
        <v>882</v>
      </c>
      <c r="I144" s="331" t="s">
        <v>7622</v>
      </c>
      <c r="J144" s="331"/>
      <c r="K144" s="331" t="b">
        <v>1</v>
      </c>
      <c r="L144" s="331" t="b">
        <v>1</v>
      </c>
      <c r="M144" s="331" t="b">
        <v>1</v>
      </c>
      <c r="N144" s="331" t="b">
        <v>1</v>
      </c>
      <c r="O144" s="331" t="b">
        <v>1</v>
      </c>
      <c r="P144" s="331" t="b">
        <v>1</v>
      </c>
      <c r="Q144" s="418"/>
      <c r="R144" s="331" t="b">
        <v>1</v>
      </c>
      <c r="S144" s="331" t="b">
        <v>1</v>
      </c>
      <c r="T144" s="331" t="b">
        <v>1</v>
      </c>
      <c r="U144" s="331" t="b">
        <v>1</v>
      </c>
      <c r="V144" s="521" t="s">
        <v>73</v>
      </c>
      <c r="W144" s="521"/>
      <c r="X144" s="521"/>
      <c r="Y144" s="521"/>
      <c r="Z144" s="521"/>
      <c r="AA144" s="521"/>
      <c r="AB144" s="521"/>
      <c r="AC144" s="331" t="s">
        <v>73</v>
      </c>
      <c r="AD144" s="331" t="s">
        <v>73</v>
      </c>
      <c r="AE144" s="331" t="s">
        <v>73</v>
      </c>
      <c r="AF144" s="331" t="s">
        <v>73</v>
      </c>
      <c r="AG144" s="331" t="s">
        <v>73</v>
      </c>
      <c r="AH144" s="331" t="s">
        <v>73</v>
      </c>
      <c r="AI144" s="331" t="s">
        <v>73</v>
      </c>
      <c r="AJ144" s="331" t="s">
        <v>73</v>
      </c>
      <c r="AK144" s="331" t="s">
        <v>73</v>
      </c>
      <c r="AL144" s="331" t="s">
        <v>73</v>
      </c>
      <c r="AM144" s="331" t="s">
        <v>73</v>
      </c>
    </row>
    <row r="145" hidden="1">
      <c r="A145" s="338">
        <v>137.0</v>
      </c>
      <c r="B145" s="338">
        <v>600137.0</v>
      </c>
      <c r="C145" s="339" t="s">
        <v>3399</v>
      </c>
      <c r="D145" s="168" t="s">
        <v>73</v>
      </c>
      <c r="E145" s="540">
        <v>4000.0</v>
      </c>
      <c r="F145" s="470">
        <v>4000.0</v>
      </c>
      <c r="G145" s="470">
        <f t="shared" si="4"/>
        <v>0</v>
      </c>
      <c r="H145" s="316" t="s">
        <v>3348</v>
      </c>
      <c r="I145" s="432" t="s">
        <v>7619</v>
      </c>
      <c r="J145" s="432"/>
      <c r="K145" s="432" t="b">
        <v>1</v>
      </c>
      <c r="L145" s="432" t="b">
        <v>1</v>
      </c>
      <c r="M145" s="432" t="b">
        <v>1</v>
      </c>
      <c r="N145" s="432" t="b">
        <v>1</v>
      </c>
      <c r="O145" s="432" t="b">
        <v>1</v>
      </c>
      <c r="P145" s="432" t="b">
        <v>1</v>
      </c>
      <c r="Q145" s="516"/>
      <c r="R145" s="432" t="b">
        <v>1</v>
      </c>
      <c r="S145" s="432" t="b">
        <v>1</v>
      </c>
      <c r="T145" s="432" t="b">
        <v>1</v>
      </c>
      <c r="U145" s="432" t="b">
        <v>1</v>
      </c>
      <c r="V145" s="432" t="b">
        <v>1</v>
      </c>
      <c r="W145" s="432" t="b">
        <v>1</v>
      </c>
      <c r="X145" s="432" t="b">
        <v>0</v>
      </c>
      <c r="Y145" s="432" t="b">
        <v>1</v>
      </c>
      <c r="Z145" s="432" t="b">
        <v>1</v>
      </c>
      <c r="AA145" s="432" t="b">
        <v>1</v>
      </c>
      <c r="AB145" s="432" t="b">
        <v>1</v>
      </c>
      <c r="AC145" s="432" t="b">
        <v>1</v>
      </c>
      <c r="AD145" s="432" t="b">
        <v>1</v>
      </c>
      <c r="AE145" s="432" t="b">
        <v>0</v>
      </c>
      <c r="AF145" s="432" t="b">
        <v>0</v>
      </c>
      <c r="AG145" s="432" t="b">
        <v>0</v>
      </c>
      <c r="AH145" s="432" t="b">
        <v>0</v>
      </c>
      <c r="AI145" s="432" t="b">
        <v>0</v>
      </c>
      <c r="AJ145" s="432" t="b">
        <v>0</v>
      </c>
      <c r="AK145" s="432" t="b">
        <v>0</v>
      </c>
      <c r="AL145" s="432" t="b">
        <v>0</v>
      </c>
      <c r="AM145" s="521" t="s">
        <v>73</v>
      </c>
    </row>
    <row r="146" hidden="1">
      <c r="A146" s="141">
        <v>138.0</v>
      </c>
      <c r="B146" s="141">
        <v>600138.0</v>
      </c>
      <c r="C146" s="205" t="s">
        <v>889</v>
      </c>
      <c r="D146" s="168" t="s">
        <v>73</v>
      </c>
      <c r="E146" s="541">
        <v>10228.0</v>
      </c>
      <c r="F146" s="541">
        <v>10228.0</v>
      </c>
      <c r="G146" s="347">
        <f t="shared" si="4"/>
        <v>0</v>
      </c>
      <c r="H146" s="314" t="s">
        <v>449</v>
      </c>
      <c r="I146" s="331" t="s">
        <v>7622</v>
      </c>
      <c r="J146" s="331"/>
      <c r="K146" s="331" t="b">
        <v>1</v>
      </c>
      <c r="L146" s="331" t="b">
        <v>1</v>
      </c>
      <c r="M146" s="331" t="b">
        <v>1</v>
      </c>
      <c r="N146" s="331" t="b">
        <v>1</v>
      </c>
      <c r="O146" s="331" t="b">
        <v>1</v>
      </c>
      <c r="P146" s="331" t="b">
        <v>1</v>
      </c>
      <c r="Q146" s="418"/>
      <c r="R146" s="331" t="b">
        <v>1</v>
      </c>
      <c r="S146" s="331" t="b">
        <v>1</v>
      </c>
      <c r="T146" s="331" t="b">
        <v>1</v>
      </c>
      <c r="U146" s="331" t="b">
        <v>1</v>
      </c>
      <c r="V146" s="521" t="s">
        <v>73</v>
      </c>
      <c r="W146" s="521"/>
      <c r="X146" s="521"/>
      <c r="Y146" s="521"/>
      <c r="Z146" s="521"/>
      <c r="AA146" s="521"/>
      <c r="AB146" s="521"/>
      <c r="AC146" s="331" t="s">
        <v>73</v>
      </c>
      <c r="AD146" s="331" t="s">
        <v>73</v>
      </c>
      <c r="AE146" s="331" t="s">
        <v>73</v>
      </c>
      <c r="AF146" s="331" t="s">
        <v>73</v>
      </c>
      <c r="AG146" s="331" t="s">
        <v>73</v>
      </c>
      <c r="AH146" s="331" t="s">
        <v>73</v>
      </c>
      <c r="AI146" s="331" t="s">
        <v>73</v>
      </c>
      <c r="AJ146" s="331" t="s">
        <v>73</v>
      </c>
      <c r="AK146" s="331" t="s">
        <v>73</v>
      </c>
      <c r="AL146" s="331" t="s">
        <v>73</v>
      </c>
      <c r="AM146" s="331" t="s">
        <v>73</v>
      </c>
    </row>
    <row r="147">
      <c r="A147" s="338">
        <v>139.0</v>
      </c>
      <c r="B147" s="338">
        <v>600139.0</v>
      </c>
      <c r="C147" s="339" t="s">
        <v>5164</v>
      </c>
      <c r="D147" s="312" t="s">
        <v>4642</v>
      </c>
      <c r="E147" s="540">
        <v>9840.0</v>
      </c>
      <c r="F147" s="540">
        <v>9840.0</v>
      </c>
      <c r="G147" s="470">
        <f t="shared" si="4"/>
        <v>0</v>
      </c>
      <c r="H147" s="316" t="s">
        <v>882</v>
      </c>
      <c r="I147" s="432" t="s">
        <v>3609</v>
      </c>
      <c r="J147" s="432"/>
      <c r="K147" s="432" t="b">
        <v>1</v>
      </c>
      <c r="L147" s="432" t="b">
        <v>1</v>
      </c>
      <c r="M147" s="432" t="b">
        <v>1</v>
      </c>
      <c r="N147" s="432" t="b">
        <v>1</v>
      </c>
      <c r="O147" s="432" t="b">
        <v>1</v>
      </c>
      <c r="P147" s="432" t="b">
        <v>1</v>
      </c>
      <c r="Q147" s="516"/>
      <c r="R147" s="432" t="b">
        <v>1</v>
      </c>
      <c r="S147" s="432" t="b">
        <v>1</v>
      </c>
      <c r="T147" s="432" t="b">
        <v>1</v>
      </c>
      <c r="U147" s="432" t="b">
        <v>1</v>
      </c>
      <c r="V147" s="432" t="b">
        <v>0</v>
      </c>
      <c r="W147" s="432" t="b">
        <v>0</v>
      </c>
      <c r="X147" s="432" t="b">
        <v>0</v>
      </c>
      <c r="Y147" s="432" t="b">
        <v>0</v>
      </c>
      <c r="Z147" s="432" t="b">
        <v>0</v>
      </c>
      <c r="AA147" s="432" t="b">
        <v>0</v>
      </c>
      <c r="AB147" s="516" t="b">
        <v>0</v>
      </c>
      <c r="AC147" s="432" t="b">
        <v>0</v>
      </c>
      <c r="AD147" s="432" t="b">
        <v>0</v>
      </c>
      <c r="AE147" s="432" t="b">
        <v>0</v>
      </c>
      <c r="AF147" s="432" t="b">
        <v>0</v>
      </c>
      <c r="AG147" s="432" t="b">
        <v>0</v>
      </c>
      <c r="AH147" s="432" t="b">
        <v>0</v>
      </c>
      <c r="AI147" s="432" t="b">
        <v>0</v>
      </c>
      <c r="AJ147" s="432" t="b">
        <v>0</v>
      </c>
      <c r="AK147" s="432" t="b">
        <v>0</v>
      </c>
      <c r="AL147" s="432" t="b">
        <v>0</v>
      </c>
      <c r="AM147" s="432" t="b">
        <v>0</v>
      </c>
    </row>
    <row r="148">
      <c r="A148" s="338">
        <v>140.0</v>
      </c>
      <c r="B148" s="338">
        <v>600140.0</v>
      </c>
      <c r="C148" s="339" t="s">
        <v>5557</v>
      </c>
      <c r="D148" s="312" t="s">
        <v>4642</v>
      </c>
      <c r="E148" s="541">
        <v>4000.0</v>
      </c>
      <c r="F148" s="347">
        <v>4000.0</v>
      </c>
      <c r="G148" s="347">
        <f t="shared" si="4"/>
        <v>0</v>
      </c>
      <c r="H148" s="314" t="s">
        <v>5558</v>
      </c>
      <c r="I148" s="331" t="s">
        <v>7614</v>
      </c>
      <c r="J148" s="331"/>
      <c r="K148" s="331" t="b">
        <v>1</v>
      </c>
      <c r="L148" s="331" t="b">
        <v>1</v>
      </c>
      <c r="M148" s="418" t="b">
        <v>0</v>
      </c>
      <c r="N148" s="418" t="b">
        <v>0</v>
      </c>
      <c r="O148" s="418" t="b">
        <v>0</v>
      </c>
      <c r="P148" s="418" t="b">
        <v>0</v>
      </c>
      <c r="Q148" s="418"/>
      <c r="R148" s="418" t="b">
        <v>0</v>
      </c>
      <c r="S148" s="418" t="b">
        <v>0</v>
      </c>
      <c r="T148" s="418" t="b">
        <v>0</v>
      </c>
      <c r="U148" s="418" t="b">
        <v>0</v>
      </c>
      <c r="V148" s="418" t="b">
        <v>0</v>
      </c>
      <c r="W148" s="331" t="b">
        <v>0</v>
      </c>
      <c r="X148" s="331" t="b">
        <v>0</v>
      </c>
      <c r="Y148" s="331" t="b">
        <v>0</v>
      </c>
      <c r="Z148" s="331" t="b">
        <v>0</v>
      </c>
      <c r="AA148" s="331" t="b">
        <v>0</v>
      </c>
      <c r="AB148" s="418" t="b">
        <v>0</v>
      </c>
      <c r="AC148" s="331" t="b">
        <v>0</v>
      </c>
      <c r="AD148" s="331" t="b">
        <v>0</v>
      </c>
      <c r="AE148" s="331" t="b">
        <v>0</v>
      </c>
      <c r="AF148" s="331" t="b">
        <v>0</v>
      </c>
      <c r="AG148" s="331" t="b">
        <v>0</v>
      </c>
      <c r="AH148" s="331" t="b">
        <v>0</v>
      </c>
      <c r="AI148" s="331" t="b">
        <v>0</v>
      </c>
      <c r="AJ148" s="331" t="b">
        <v>0</v>
      </c>
      <c r="AK148" s="331" t="b">
        <v>0</v>
      </c>
      <c r="AL148" s="331" t="b">
        <v>0</v>
      </c>
      <c r="AM148" s="331" t="b">
        <v>0</v>
      </c>
    </row>
    <row r="149" hidden="1">
      <c r="A149" s="128">
        <v>141.0</v>
      </c>
      <c r="B149" s="128">
        <v>600141.0</v>
      </c>
      <c r="C149" s="242" t="s">
        <v>1373</v>
      </c>
      <c r="D149" s="168" t="s">
        <v>73</v>
      </c>
      <c r="E149" s="540">
        <v>17200.0</v>
      </c>
      <c r="F149" s="470">
        <v>17200.0</v>
      </c>
      <c r="G149" s="470">
        <f t="shared" si="4"/>
        <v>0</v>
      </c>
      <c r="H149" s="316" t="s">
        <v>580</v>
      </c>
      <c r="I149" s="432" t="s">
        <v>3563</v>
      </c>
      <c r="J149" s="432"/>
      <c r="K149" s="432" t="b">
        <v>1</v>
      </c>
      <c r="L149" s="432" t="b">
        <v>1</v>
      </c>
      <c r="M149" s="432" t="b">
        <v>1</v>
      </c>
      <c r="N149" s="432" t="b">
        <v>1</v>
      </c>
      <c r="O149" s="432" t="b">
        <v>1</v>
      </c>
      <c r="P149" s="516" t="b">
        <v>0</v>
      </c>
      <c r="Q149" s="516"/>
      <c r="R149" s="516" t="b">
        <v>0</v>
      </c>
      <c r="S149" s="516" t="b">
        <v>0</v>
      </c>
      <c r="T149" s="516" t="b">
        <v>0</v>
      </c>
      <c r="U149" s="516" t="b">
        <v>0</v>
      </c>
      <c r="V149" s="516" t="b">
        <v>0</v>
      </c>
      <c r="W149" s="432" t="b">
        <v>0</v>
      </c>
      <c r="X149" s="521" t="s">
        <v>73</v>
      </c>
      <c r="Y149" s="521"/>
      <c r="Z149" s="521"/>
      <c r="AA149" s="521"/>
      <c r="AB149" s="521"/>
      <c r="AC149" s="432" t="s">
        <v>73</v>
      </c>
      <c r="AD149" s="432" t="s">
        <v>73</v>
      </c>
      <c r="AE149" s="432" t="s">
        <v>73</v>
      </c>
      <c r="AF149" s="432" t="s">
        <v>73</v>
      </c>
      <c r="AG149" s="432" t="s">
        <v>73</v>
      </c>
      <c r="AH149" s="432" t="s">
        <v>73</v>
      </c>
      <c r="AI149" s="432" t="s">
        <v>73</v>
      </c>
      <c r="AJ149" s="432" t="s">
        <v>73</v>
      </c>
      <c r="AK149" s="432" t="s">
        <v>73</v>
      </c>
      <c r="AL149" s="432" t="s">
        <v>73</v>
      </c>
      <c r="AM149" s="432" t="s">
        <v>73</v>
      </c>
    </row>
    <row r="150" hidden="1">
      <c r="A150" s="141">
        <v>142.0</v>
      </c>
      <c r="B150" s="141">
        <v>600142.0</v>
      </c>
      <c r="C150" s="205" t="s">
        <v>575</v>
      </c>
      <c r="D150" s="168" t="s">
        <v>73</v>
      </c>
      <c r="E150" s="541">
        <v>48000.0</v>
      </c>
      <c r="F150" s="347">
        <v>48000.0</v>
      </c>
      <c r="G150" s="347">
        <f t="shared" si="4"/>
        <v>0</v>
      </c>
      <c r="H150" s="314" t="s">
        <v>264</v>
      </c>
      <c r="I150" s="331" t="s">
        <v>7610</v>
      </c>
      <c r="J150" s="331"/>
      <c r="K150" s="331" t="b">
        <v>1</v>
      </c>
      <c r="L150" s="331" t="b">
        <v>1</v>
      </c>
      <c r="M150" s="331" t="b">
        <v>1</v>
      </c>
      <c r="N150" s="331" t="b">
        <v>1</v>
      </c>
      <c r="O150" s="331" t="b">
        <v>1</v>
      </c>
      <c r="P150" s="331" t="b">
        <v>1</v>
      </c>
      <c r="Q150" s="418"/>
      <c r="R150" s="331" t="b">
        <v>1</v>
      </c>
      <c r="S150" s="331" t="b">
        <v>1</v>
      </c>
      <c r="T150" s="331" t="b">
        <v>1</v>
      </c>
      <c r="U150" s="521" t="s">
        <v>73</v>
      </c>
      <c r="V150" s="521"/>
      <c r="W150" s="521"/>
      <c r="X150" s="521"/>
      <c r="Y150" s="521"/>
      <c r="Z150" s="521"/>
      <c r="AA150" s="521"/>
      <c r="AB150" s="521"/>
      <c r="AC150" s="331" t="s">
        <v>73</v>
      </c>
      <c r="AD150" s="331" t="s">
        <v>73</v>
      </c>
      <c r="AE150" s="331" t="s">
        <v>73</v>
      </c>
      <c r="AF150" s="331" t="s">
        <v>73</v>
      </c>
      <c r="AG150" s="331" t="s">
        <v>73</v>
      </c>
      <c r="AH150" s="331" t="s">
        <v>73</v>
      </c>
      <c r="AI150" s="331" t="s">
        <v>73</v>
      </c>
      <c r="AJ150" s="331" t="s">
        <v>73</v>
      </c>
      <c r="AK150" s="331" t="s">
        <v>73</v>
      </c>
      <c r="AL150" s="331" t="s">
        <v>73</v>
      </c>
      <c r="AM150" s="331" t="s">
        <v>73</v>
      </c>
    </row>
    <row r="151" hidden="1">
      <c r="A151" s="141">
        <v>143.0</v>
      </c>
      <c r="B151" s="141">
        <v>600143.0</v>
      </c>
      <c r="C151" s="205" t="s">
        <v>334</v>
      </c>
      <c r="D151" s="168" t="s">
        <v>73</v>
      </c>
      <c r="E151" s="540">
        <v>4900.0</v>
      </c>
      <c r="F151" s="470">
        <v>4900.0</v>
      </c>
      <c r="G151" s="470">
        <f t="shared" si="4"/>
        <v>0</v>
      </c>
      <c r="H151" s="316" t="s">
        <v>704</v>
      </c>
      <c r="I151" s="432" t="s">
        <v>7611</v>
      </c>
      <c r="J151" s="432"/>
      <c r="K151" s="432" t="b">
        <v>1</v>
      </c>
      <c r="L151" s="432" t="b">
        <v>1</v>
      </c>
      <c r="M151" s="432" t="b">
        <v>1</v>
      </c>
      <c r="N151" s="432" t="b">
        <v>1</v>
      </c>
      <c r="O151" s="432" t="b">
        <v>1</v>
      </c>
      <c r="P151" s="516" t="b">
        <v>0</v>
      </c>
      <c r="Q151" s="432" t="b">
        <v>1</v>
      </c>
      <c r="R151" s="516" t="b">
        <v>0</v>
      </c>
      <c r="S151" s="516" t="b">
        <v>0</v>
      </c>
      <c r="T151" s="516" t="b">
        <v>0</v>
      </c>
      <c r="U151" s="521" t="s">
        <v>73</v>
      </c>
      <c r="V151" s="521"/>
      <c r="W151" s="521"/>
      <c r="X151" s="521"/>
      <c r="Y151" s="521"/>
      <c r="Z151" s="521"/>
      <c r="AA151" s="521"/>
      <c r="AB151" s="521"/>
      <c r="AC151" s="432" t="s">
        <v>73</v>
      </c>
      <c r="AD151" s="432" t="s">
        <v>73</v>
      </c>
      <c r="AE151" s="432" t="s">
        <v>73</v>
      </c>
      <c r="AF151" s="432" t="s">
        <v>73</v>
      </c>
      <c r="AG151" s="432" t="s">
        <v>73</v>
      </c>
      <c r="AH151" s="432" t="s">
        <v>73</v>
      </c>
      <c r="AI151" s="432" t="s">
        <v>73</v>
      </c>
      <c r="AJ151" s="432" t="s">
        <v>73</v>
      </c>
      <c r="AK151" s="432" t="s">
        <v>73</v>
      </c>
      <c r="AL151" s="432" t="s">
        <v>73</v>
      </c>
      <c r="AM151" s="432" t="s">
        <v>73</v>
      </c>
    </row>
    <row r="152" hidden="1">
      <c r="A152" s="141">
        <v>144.0</v>
      </c>
      <c r="B152" s="141">
        <v>600144.0</v>
      </c>
      <c r="C152" s="205" t="s">
        <v>371</v>
      </c>
      <c r="D152" s="168" t="s">
        <v>73</v>
      </c>
      <c r="E152" s="541">
        <v>1717.0</v>
      </c>
      <c r="F152" s="347">
        <v>1717.0</v>
      </c>
      <c r="G152" s="347">
        <f t="shared" si="4"/>
        <v>0</v>
      </c>
      <c r="H152" s="195" t="s">
        <v>254</v>
      </c>
      <c r="I152" s="331" t="s">
        <v>7611</v>
      </c>
      <c r="J152" s="331"/>
      <c r="K152" s="331" t="b">
        <v>1</v>
      </c>
      <c r="L152" s="331" t="b">
        <v>1</v>
      </c>
      <c r="M152" s="331" t="b">
        <v>1</v>
      </c>
      <c r="N152" s="331" t="b">
        <v>1</v>
      </c>
      <c r="O152" s="331" t="b">
        <v>1</v>
      </c>
      <c r="P152" s="331" t="b">
        <v>1</v>
      </c>
      <c r="Q152" s="418"/>
      <c r="R152" s="331" t="b">
        <v>1</v>
      </c>
      <c r="S152" s="521" t="s">
        <v>73</v>
      </c>
      <c r="T152" s="521"/>
      <c r="U152" s="521"/>
      <c r="V152" s="521"/>
      <c r="W152" s="521"/>
      <c r="X152" s="521"/>
      <c r="Y152" s="521"/>
      <c r="Z152" s="521"/>
      <c r="AA152" s="521"/>
      <c r="AB152" s="521"/>
      <c r="AC152" s="331" t="s">
        <v>73</v>
      </c>
      <c r="AD152" s="331" t="s">
        <v>73</v>
      </c>
      <c r="AE152" s="331" t="s">
        <v>73</v>
      </c>
      <c r="AF152" s="331" t="s">
        <v>73</v>
      </c>
      <c r="AG152" s="331" t="s">
        <v>73</v>
      </c>
      <c r="AH152" s="331" t="s">
        <v>73</v>
      </c>
      <c r="AI152" s="331" t="s">
        <v>73</v>
      </c>
      <c r="AJ152" s="331" t="s">
        <v>73</v>
      </c>
      <c r="AK152" s="331" t="s">
        <v>73</v>
      </c>
      <c r="AL152" s="331" t="s">
        <v>73</v>
      </c>
      <c r="AM152" s="331" t="s">
        <v>73</v>
      </c>
    </row>
    <row r="153">
      <c r="A153" s="338">
        <v>145.0</v>
      </c>
      <c r="B153" s="338">
        <v>600145.0</v>
      </c>
      <c r="C153" s="339" t="s">
        <v>5559</v>
      </c>
      <c r="D153" s="312" t="s">
        <v>4642</v>
      </c>
      <c r="E153" s="540">
        <v>50000.0</v>
      </c>
      <c r="F153" s="470">
        <v>50000.0</v>
      </c>
      <c r="G153" s="470">
        <f t="shared" si="4"/>
        <v>0</v>
      </c>
      <c r="H153" s="316" t="s">
        <v>5560</v>
      </c>
      <c r="I153" s="432" t="s">
        <v>7618</v>
      </c>
      <c r="J153" s="432"/>
      <c r="K153" s="432" t="b">
        <v>1</v>
      </c>
      <c r="L153" s="432" t="b">
        <v>1</v>
      </c>
      <c r="M153" s="432" t="b">
        <v>1</v>
      </c>
      <c r="N153" s="432" t="b">
        <v>1</v>
      </c>
      <c r="O153" s="432" t="b">
        <v>1</v>
      </c>
      <c r="P153" s="432" t="b">
        <v>1</v>
      </c>
      <c r="Q153" s="516"/>
      <c r="R153" s="432" t="b">
        <v>1</v>
      </c>
      <c r="S153" s="432" t="b">
        <v>1</v>
      </c>
      <c r="T153" s="432" t="b">
        <v>1</v>
      </c>
      <c r="U153" s="432" t="b">
        <v>1</v>
      </c>
      <c r="V153" s="432" t="b">
        <v>0</v>
      </c>
      <c r="W153" s="432" t="b">
        <v>0</v>
      </c>
      <c r="X153" s="432" t="b">
        <v>0</v>
      </c>
      <c r="Y153" s="432" t="b">
        <v>0</v>
      </c>
      <c r="Z153" s="432" t="b">
        <v>0</v>
      </c>
      <c r="AA153" s="432" t="b">
        <v>0</v>
      </c>
      <c r="AB153" s="516" t="b">
        <v>0</v>
      </c>
      <c r="AC153" s="432" t="b">
        <v>0</v>
      </c>
      <c r="AD153" s="432" t="b">
        <v>0</v>
      </c>
      <c r="AE153" s="432" t="b">
        <v>0</v>
      </c>
      <c r="AF153" s="432" t="b">
        <v>0</v>
      </c>
      <c r="AG153" s="432" t="b">
        <v>0</v>
      </c>
      <c r="AH153" s="432" t="b">
        <v>0</v>
      </c>
      <c r="AI153" s="432" t="b">
        <v>0</v>
      </c>
      <c r="AJ153" s="432" t="b">
        <v>0</v>
      </c>
      <c r="AK153" s="432" t="b">
        <v>0</v>
      </c>
      <c r="AL153" s="432" t="b">
        <v>0</v>
      </c>
      <c r="AM153" s="432" t="b">
        <v>0</v>
      </c>
    </row>
    <row r="154" hidden="1">
      <c r="A154" s="141">
        <v>146.0</v>
      </c>
      <c r="B154" s="141">
        <v>600146.0</v>
      </c>
      <c r="C154" s="205" t="s">
        <v>448</v>
      </c>
      <c r="D154" s="168" t="s">
        <v>73</v>
      </c>
      <c r="E154" s="541">
        <v>9790.0</v>
      </c>
      <c r="F154" s="541">
        <v>9790.0</v>
      </c>
      <c r="G154" s="347">
        <f t="shared" si="4"/>
        <v>0</v>
      </c>
      <c r="H154" s="314" t="s">
        <v>449</v>
      </c>
      <c r="I154" s="331" t="s">
        <v>7609</v>
      </c>
      <c r="J154" s="331"/>
      <c r="K154" s="331" t="b">
        <v>1</v>
      </c>
      <c r="L154" s="331" t="b">
        <v>1</v>
      </c>
      <c r="M154" s="331" t="b">
        <v>1</v>
      </c>
      <c r="N154" s="331" t="b">
        <v>1</v>
      </c>
      <c r="O154" s="331" t="b">
        <v>1</v>
      </c>
      <c r="P154" s="418" t="b">
        <v>0</v>
      </c>
      <c r="Q154" s="418"/>
      <c r="R154" s="418" t="b">
        <v>0</v>
      </c>
      <c r="S154" s="521" t="s">
        <v>73</v>
      </c>
      <c r="T154" s="521"/>
      <c r="U154" s="521"/>
      <c r="V154" s="521"/>
      <c r="W154" s="521"/>
      <c r="X154" s="521"/>
      <c r="Y154" s="521"/>
      <c r="Z154" s="521"/>
      <c r="AA154" s="521"/>
      <c r="AB154" s="521"/>
      <c r="AC154" s="331" t="s">
        <v>73</v>
      </c>
      <c r="AD154" s="331" t="s">
        <v>73</v>
      </c>
      <c r="AE154" s="331" t="s">
        <v>73</v>
      </c>
      <c r="AF154" s="331" t="s">
        <v>73</v>
      </c>
      <c r="AG154" s="331" t="s">
        <v>73</v>
      </c>
      <c r="AH154" s="331" t="s">
        <v>73</v>
      </c>
      <c r="AI154" s="331" t="s">
        <v>73</v>
      </c>
      <c r="AJ154" s="331" t="s">
        <v>73</v>
      </c>
      <c r="AK154" s="331" t="s">
        <v>73</v>
      </c>
      <c r="AL154" s="331" t="s">
        <v>73</v>
      </c>
      <c r="AM154" s="331" t="s">
        <v>73</v>
      </c>
    </row>
    <row r="155" hidden="1">
      <c r="A155" s="141">
        <v>147.0</v>
      </c>
      <c r="B155" s="141">
        <v>600147.0</v>
      </c>
      <c r="C155" s="205" t="s">
        <v>454</v>
      </c>
      <c r="D155" s="168" t="s">
        <v>73</v>
      </c>
      <c r="E155" s="540">
        <v>3650.0</v>
      </c>
      <c r="F155" s="470">
        <v>3650.0</v>
      </c>
      <c r="G155" s="470">
        <f t="shared" si="4"/>
        <v>0</v>
      </c>
      <c r="H155" s="316" t="s">
        <v>455</v>
      </c>
      <c r="I155" s="432" t="s">
        <v>7619</v>
      </c>
      <c r="J155" s="432"/>
      <c r="K155" s="432" t="b">
        <v>1</v>
      </c>
      <c r="L155" s="432" t="b">
        <v>1</v>
      </c>
      <c r="M155" s="516" t="b">
        <v>0</v>
      </c>
      <c r="N155" s="432" t="b">
        <v>1</v>
      </c>
      <c r="O155" s="432" t="b">
        <v>1</v>
      </c>
      <c r="P155" s="516" t="b">
        <v>0</v>
      </c>
      <c r="Q155" s="516"/>
      <c r="R155" s="516" t="b">
        <v>0</v>
      </c>
      <c r="S155" s="516" t="b">
        <v>0</v>
      </c>
      <c r="T155" s="521" t="s">
        <v>73</v>
      </c>
      <c r="U155" s="521"/>
      <c r="V155" s="521"/>
      <c r="W155" s="521"/>
      <c r="X155" s="521"/>
      <c r="Y155" s="521"/>
      <c r="Z155" s="521"/>
      <c r="AA155" s="521"/>
      <c r="AB155" s="521"/>
      <c r="AC155" s="432" t="s">
        <v>73</v>
      </c>
      <c r="AD155" s="432" t="s">
        <v>73</v>
      </c>
      <c r="AE155" s="432" t="s">
        <v>73</v>
      </c>
      <c r="AF155" s="432" t="s">
        <v>73</v>
      </c>
      <c r="AG155" s="432" t="s">
        <v>73</v>
      </c>
      <c r="AH155" s="432" t="s">
        <v>73</v>
      </c>
      <c r="AI155" s="432" t="s">
        <v>73</v>
      </c>
      <c r="AJ155" s="432" t="s">
        <v>73</v>
      </c>
      <c r="AK155" s="432" t="s">
        <v>73</v>
      </c>
      <c r="AL155" s="432" t="s">
        <v>73</v>
      </c>
      <c r="AM155" s="432" t="s">
        <v>73</v>
      </c>
    </row>
    <row r="156" hidden="1">
      <c r="A156" s="338">
        <v>148.0</v>
      </c>
      <c r="B156" s="338">
        <v>600148.0</v>
      </c>
      <c r="C156" s="339" t="s">
        <v>1354</v>
      </c>
      <c r="D156" s="168" t="s">
        <v>73</v>
      </c>
      <c r="E156" s="541">
        <v>10000.0</v>
      </c>
      <c r="F156" s="541">
        <v>10000.0</v>
      </c>
      <c r="G156" s="347">
        <f t="shared" si="4"/>
        <v>0</v>
      </c>
      <c r="H156" s="314" t="s">
        <v>1094</v>
      </c>
      <c r="I156" s="331" t="s">
        <v>7611</v>
      </c>
      <c r="J156" s="331"/>
      <c r="K156" s="331" t="b">
        <v>1</v>
      </c>
      <c r="L156" s="331" t="b">
        <v>1</v>
      </c>
      <c r="M156" s="331" t="b">
        <v>1</v>
      </c>
      <c r="N156" s="331" t="b">
        <v>1</v>
      </c>
      <c r="O156" s="331" t="b">
        <v>1</v>
      </c>
      <c r="P156" s="331" t="b">
        <v>1</v>
      </c>
      <c r="Q156" s="331"/>
      <c r="R156" s="331" t="b">
        <v>1</v>
      </c>
      <c r="S156" s="331" t="b">
        <v>1</v>
      </c>
      <c r="T156" s="418" t="b">
        <v>0</v>
      </c>
      <c r="U156" s="418" t="b">
        <v>0</v>
      </c>
      <c r="V156" s="418" t="b">
        <v>0</v>
      </c>
      <c r="W156" s="331" t="b">
        <v>0</v>
      </c>
      <c r="X156" s="521" t="s">
        <v>73</v>
      </c>
      <c r="Y156" s="521"/>
      <c r="Z156" s="521"/>
      <c r="AA156" s="521"/>
      <c r="AB156" s="521"/>
      <c r="AC156" s="331" t="s">
        <v>73</v>
      </c>
      <c r="AD156" s="331" t="s">
        <v>73</v>
      </c>
      <c r="AE156" s="331" t="s">
        <v>73</v>
      </c>
      <c r="AF156" s="331" t="s">
        <v>73</v>
      </c>
      <c r="AG156" s="331" t="s">
        <v>73</v>
      </c>
      <c r="AH156" s="331" t="s">
        <v>73</v>
      </c>
      <c r="AI156" s="331" t="s">
        <v>73</v>
      </c>
      <c r="AJ156" s="331" t="s">
        <v>73</v>
      </c>
      <c r="AK156" s="331" t="s">
        <v>73</v>
      </c>
      <c r="AL156" s="331" t="s">
        <v>73</v>
      </c>
      <c r="AM156" s="331" t="s">
        <v>73</v>
      </c>
    </row>
    <row r="157" hidden="1">
      <c r="A157" s="338">
        <v>149.0</v>
      </c>
      <c r="B157" s="338">
        <v>600149.0</v>
      </c>
      <c r="C157" s="339" t="s">
        <v>4750</v>
      </c>
      <c r="D157" s="464" t="s">
        <v>73</v>
      </c>
      <c r="E157" s="540">
        <v>25000.0</v>
      </c>
      <c r="F157" s="470">
        <v>25000.0</v>
      </c>
      <c r="G157" s="470">
        <f t="shared" si="4"/>
        <v>0</v>
      </c>
      <c r="H157" s="316" t="s">
        <v>311</v>
      </c>
      <c r="I157" s="432" t="s">
        <v>7612</v>
      </c>
      <c r="J157" s="432"/>
      <c r="K157" s="432" t="b">
        <v>1</v>
      </c>
      <c r="L157" s="432" t="b">
        <v>1</v>
      </c>
      <c r="M157" s="432" t="b">
        <v>1</v>
      </c>
      <c r="N157" s="432" t="b">
        <v>1</v>
      </c>
      <c r="O157" s="432" t="b">
        <v>1</v>
      </c>
      <c r="P157" s="432" t="b">
        <v>1</v>
      </c>
      <c r="Q157" s="516"/>
      <c r="R157" s="432" t="b">
        <v>1</v>
      </c>
      <c r="S157" s="432" t="b">
        <v>1</v>
      </c>
      <c r="T157" s="432" t="b">
        <v>1</v>
      </c>
      <c r="U157" s="432" t="b">
        <v>1</v>
      </c>
      <c r="V157" s="432" t="b">
        <v>1</v>
      </c>
      <c r="W157" s="432" t="b">
        <v>1</v>
      </c>
      <c r="X157" s="432" t="b">
        <v>0</v>
      </c>
      <c r="Y157" s="432" t="b">
        <v>0</v>
      </c>
      <c r="Z157" s="432" t="b">
        <v>0</v>
      </c>
      <c r="AA157" s="432" t="b">
        <v>0</v>
      </c>
      <c r="AB157" s="516" t="b">
        <v>0</v>
      </c>
      <c r="AC157" s="432" t="b">
        <v>0</v>
      </c>
      <c r="AD157" s="432" t="b">
        <v>0</v>
      </c>
      <c r="AE157" s="432" t="b">
        <v>0</v>
      </c>
      <c r="AF157" s="432" t="b">
        <v>0</v>
      </c>
      <c r="AG157" s="432" t="b">
        <v>0</v>
      </c>
      <c r="AH157" s="432" t="b">
        <v>0</v>
      </c>
      <c r="AI157" s="432" t="b">
        <v>0</v>
      </c>
      <c r="AJ157" s="432" t="b">
        <v>0</v>
      </c>
      <c r="AK157" s="432" t="b">
        <v>0</v>
      </c>
      <c r="AL157" s="432" t="b">
        <v>0</v>
      </c>
      <c r="AM157" s="432" t="b">
        <v>0</v>
      </c>
    </row>
    <row r="158">
      <c r="A158" s="338">
        <v>150.0</v>
      </c>
      <c r="B158" s="338">
        <v>600150.0</v>
      </c>
      <c r="C158" s="339" t="s">
        <v>5165</v>
      </c>
      <c r="D158" s="312" t="s">
        <v>4642</v>
      </c>
      <c r="E158" s="541">
        <v>45000.0</v>
      </c>
      <c r="F158" s="347">
        <v>45000.0</v>
      </c>
      <c r="G158" s="347">
        <f t="shared" si="4"/>
        <v>0</v>
      </c>
      <c r="H158" s="314" t="s">
        <v>5166</v>
      </c>
      <c r="I158" s="331" t="s">
        <v>3609</v>
      </c>
      <c r="J158" s="331"/>
      <c r="K158" s="331" t="b">
        <v>1</v>
      </c>
      <c r="L158" s="331" t="b">
        <v>1</v>
      </c>
      <c r="M158" s="418" t="b">
        <v>0</v>
      </c>
      <c r="N158" s="418" t="b">
        <v>0</v>
      </c>
      <c r="O158" s="418" t="b">
        <v>0</v>
      </c>
      <c r="P158" s="331" t="b">
        <v>1</v>
      </c>
      <c r="Q158" s="418"/>
      <c r="R158" s="331" t="b">
        <v>1</v>
      </c>
      <c r="S158" s="331" t="b">
        <v>1</v>
      </c>
      <c r="T158" s="418" t="b">
        <v>0</v>
      </c>
      <c r="U158" s="331" t="b">
        <v>1</v>
      </c>
      <c r="V158" s="331" t="b">
        <v>1</v>
      </c>
      <c r="W158" s="331" t="b">
        <v>1</v>
      </c>
      <c r="X158" s="331" t="b">
        <v>1</v>
      </c>
      <c r="Y158" s="331" t="b">
        <v>0</v>
      </c>
      <c r="Z158" s="331" t="b">
        <v>0</v>
      </c>
      <c r="AA158" s="331" t="b">
        <v>0</v>
      </c>
      <c r="AB158" s="418" t="b">
        <v>0</v>
      </c>
      <c r="AC158" s="331" t="b">
        <v>0</v>
      </c>
      <c r="AD158" s="331" t="b">
        <v>0</v>
      </c>
      <c r="AE158" s="331" t="b">
        <v>0</v>
      </c>
      <c r="AF158" s="331" t="b">
        <v>0</v>
      </c>
      <c r="AG158" s="331" t="b">
        <v>0</v>
      </c>
      <c r="AH158" s="331" t="b">
        <v>0</v>
      </c>
      <c r="AI158" s="331" t="b">
        <v>0</v>
      </c>
      <c r="AJ158" s="331" t="b">
        <v>0</v>
      </c>
      <c r="AK158" s="331" t="b">
        <v>0</v>
      </c>
      <c r="AL158" s="331" t="b">
        <v>0</v>
      </c>
      <c r="AM158" s="331" t="b">
        <v>0</v>
      </c>
    </row>
    <row r="159">
      <c r="A159" s="338">
        <v>151.0</v>
      </c>
      <c r="B159" s="338">
        <v>600151.0</v>
      </c>
      <c r="C159" s="339" t="s">
        <v>5561</v>
      </c>
      <c r="D159" s="312" t="s">
        <v>4642</v>
      </c>
      <c r="E159" s="540">
        <v>50.0</v>
      </c>
      <c r="F159" s="470">
        <v>50.0</v>
      </c>
      <c r="G159" s="470">
        <f t="shared" si="4"/>
        <v>0</v>
      </c>
      <c r="H159" s="193" t="s">
        <v>5562</v>
      </c>
      <c r="I159" s="432" t="s">
        <v>7612</v>
      </c>
      <c r="J159" s="432"/>
      <c r="K159" s="432" t="b">
        <v>1</v>
      </c>
      <c r="L159" s="432" t="b">
        <v>1</v>
      </c>
      <c r="M159" s="516" t="b">
        <v>0</v>
      </c>
      <c r="N159" s="432" t="b">
        <v>1</v>
      </c>
      <c r="O159" s="432" t="b">
        <v>1</v>
      </c>
      <c r="P159" s="516" t="b">
        <v>0</v>
      </c>
      <c r="Q159" s="516"/>
      <c r="R159" s="516" t="b">
        <v>0</v>
      </c>
      <c r="S159" s="516" t="b">
        <v>0</v>
      </c>
      <c r="T159" s="516" t="b">
        <v>0</v>
      </c>
      <c r="U159" s="516" t="b">
        <v>0</v>
      </c>
      <c r="V159" s="516" t="b">
        <v>0</v>
      </c>
      <c r="W159" s="432" t="b">
        <v>0</v>
      </c>
      <c r="X159" s="432" t="b">
        <v>0</v>
      </c>
      <c r="Y159" s="432" t="b">
        <v>0</v>
      </c>
      <c r="Z159" s="432" t="b">
        <v>0</v>
      </c>
      <c r="AA159" s="432" t="b">
        <v>0</v>
      </c>
      <c r="AB159" s="516" t="b">
        <v>0</v>
      </c>
      <c r="AC159" s="432" t="b">
        <v>0</v>
      </c>
      <c r="AD159" s="432" t="b">
        <v>0</v>
      </c>
      <c r="AE159" s="432" t="b">
        <v>0</v>
      </c>
      <c r="AF159" s="432" t="b">
        <v>0</v>
      </c>
      <c r="AG159" s="432" t="b">
        <v>0</v>
      </c>
      <c r="AH159" s="432" t="b">
        <v>0</v>
      </c>
      <c r="AI159" s="432" t="b">
        <v>0</v>
      </c>
      <c r="AJ159" s="432" t="b">
        <v>0</v>
      </c>
      <c r="AK159" s="432" t="b">
        <v>0</v>
      </c>
      <c r="AL159" s="432" t="b">
        <v>0</v>
      </c>
      <c r="AM159" s="432" t="b">
        <v>0</v>
      </c>
    </row>
  </sheetData>
  <autoFilter ref="$A$8:$AM$159">
    <filterColumn colId="3">
      <filters>
        <filter val="DID NOT FINISH"/>
      </filters>
    </filterColumn>
  </autoFilter>
  <mergeCells count="2">
    <mergeCell ref="A1:AM3"/>
    <mergeCell ref="E4:G4"/>
  </mergeCells>
  <conditionalFormatting sqref="AC6">
    <cfRule type="cellIs" dxfId="4" priority="1" operator="equal">
      <formula>"COMPLETED"</formula>
    </cfRule>
  </conditionalFormatting>
  <conditionalFormatting sqref="B1:H159 I1:I160 J1:AK159 AL1:AL15 AM1:AM159 A2:A159 AL17:AL159">
    <cfRule type="containsText" dxfId="2" priority="2" operator="containsText" text="TRUE">
      <formula>NOT(ISERROR(SEARCH(("TRUE"),(B1))))</formula>
    </cfRule>
  </conditionalFormatting>
  <conditionalFormatting sqref="B1:H159 I1:I160 J1:AK159 AL1:AL15 AM1:AM159 A2:A159 AL17:AL159">
    <cfRule type="containsText" dxfId="1" priority="3" operator="containsText" text="FALSE">
      <formula>NOT(ISERROR(SEARCH(("FALSE"),(B1))))</formula>
    </cfRule>
  </conditionalFormatting>
  <conditionalFormatting sqref="A7:AM7">
    <cfRule type="colorScale" priority="4">
      <colorScale>
        <cfvo type="min"/>
        <cfvo type="percentile" val="50"/>
        <cfvo type="max"/>
        <color rgb="FFE67C73"/>
        <color rgb="FFFFFFFF"/>
        <color rgb="FF57BB8A"/>
      </colorScale>
    </cfRule>
  </conditionalFormatting>
  <conditionalFormatting sqref="AC4:AC159 AD9:AK159 AL9:AL15 AM9:AM159 AL17:AL159">
    <cfRule type="cellIs" dxfId="3" priority="5"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6"/>
    <hyperlink r:id="rId70" ref="C77"/>
    <hyperlink r:id="rId71" ref="C78"/>
    <hyperlink r:id="rId72" ref="C79"/>
    <hyperlink r:id="rId73" ref="C80"/>
    <hyperlink r:id="rId74" ref="C81"/>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7"/>
    <hyperlink r:id="rId121" ref="C128"/>
    <hyperlink r:id="rId122" ref="C129"/>
    <hyperlink r:id="rId123" ref="C130"/>
    <hyperlink r:id="rId124" ref="C131"/>
    <hyperlink r:id="rId125" ref="C132"/>
    <hyperlink r:id="rId126" ref="C133"/>
    <hyperlink r:id="rId127" ref="C134"/>
    <hyperlink r:id="rId128" ref="C135"/>
    <hyperlink r:id="rId129" ref="C136"/>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location="idea-tab-comments" ref="C151"/>
    <hyperlink r:id="rId145" ref="C152"/>
    <hyperlink r:id="rId146" ref="C153"/>
    <hyperlink r:id="rId147" ref="C154"/>
    <hyperlink r:id="rId148" ref="C155"/>
    <hyperlink r:id="rId149" ref="C156"/>
    <hyperlink r:id="rId150" ref="C157"/>
    <hyperlink r:id="rId151" ref="C158"/>
    <hyperlink r:id="rId152" ref="C159"/>
  </hyperlinks>
  <drawing r:id="rId15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4.0"/>
    <col customWidth="1" min="2" max="2" width="9.88"/>
    <col customWidth="1" min="3" max="3" width="42.13"/>
    <col customWidth="1" min="4" max="4" width="12.75"/>
    <col customWidth="1" min="5" max="6" width="14.5"/>
    <col customWidth="1" min="7" max="7" width="12.0"/>
    <col customWidth="1" min="8" max="8" width="21.25"/>
    <col customWidth="1" min="9" max="9" width="28.25"/>
    <col customWidth="1" hidden="1" min="14" max="14" width="8.63"/>
    <col customWidth="1" min="15" max="15" width="10.75"/>
    <col customWidth="1" min="16" max="16" width="9.63"/>
    <col customWidth="1" min="17" max="17" width="10.75"/>
    <col customWidth="1" min="18" max="18" width="9.5"/>
    <col customWidth="1" min="20" max="20" width="10.5"/>
    <col customWidth="1" min="21" max="21" width="10.75"/>
    <col customWidth="1" min="22" max="22" width="10.63"/>
    <col customWidth="1" min="23" max="23" width="10.75"/>
    <col customWidth="1" hidden="1" min="24" max="24" width="11.25"/>
  </cols>
  <sheetData>
    <row r="1">
      <c r="A1" s="1" t="s">
        <v>7625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row>
    <row r="2">
      <c r="A2" s="4"/>
      <c r="AT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8"/>
    </row>
    <row r="4">
      <c r="A4" s="532" t="s">
        <v>7626</v>
      </c>
      <c r="B4" s="532"/>
      <c r="C4" s="533" t="s">
        <v>7627</v>
      </c>
      <c r="D4" s="407"/>
      <c r="E4" s="408" t="s">
        <v>82</v>
      </c>
      <c r="F4" s="409"/>
      <c r="G4" s="410"/>
      <c r="H4" s="534"/>
      <c r="I4" s="534"/>
      <c r="J4" s="547" t="s">
        <v>7628</v>
      </c>
      <c r="K4" s="533" t="s">
        <v>7629</v>
      </c>
      <c r="L4" s="534"/>
      <c r="M4" s="534"/>
      <c r="N4" s="534"/>
      <c r="O4" s="534"/>
      <c r="P4" s="534"/>
      <c r="Q4" s="534"/>
      <c r="R4" s="534"/>
      <c r="S4" s="534"/>
      <c r="T4" s="534"/>
      <c r="U4" s="534"/>
      <c r="V4" s="534"/>
      <c r="W4" s="534"/>
      <c r="X4" s="534"/>
      <c r="Y4" s="534"/>
      <c r="Z4" s="534"/>
      <c r="AA4" s="534"/>
      <c r="AB4" s="534"/>
      <c r="AC4" s="534"/>
      <c r="AD4" s="534"/>
      <c r="AE4" s="534"/>
      <c r="AF4" s="534"/>
      <c r="AG4" s="534"/>
      <c r="AH4" s="535"/>
      <c r="AI4" s="535"/>
      <c r="AJ4" s="535"/>
      <c r="AK4" s="535"/>
      <c r="AL4" s="535"/>
      <c r="AM4" s="535"/>
      <c r="AN4" s="535"/>
      <c r="AO4" s="535"/>
      <c r="AP4" s="535"/>
      <c r="AQ4" s="535"/>
      <c r="AR4" s="535"/>
      <c r="AS4" s="535"/>
      <c r="AT4" s="535"/>
    </row>
    <row r="5">
      <c r="A5" s="536" t="s">
        <v>85</v>
      </c>
      <c r="B5" s="536" t="s">
        <v>6788</v>
      </c>
      <c r="C5" s="536" t="s">
        <v>6789</v>
      </c>
      <c r="D5" s="548" t="s">
        <v>88</v>
      </c>
      <c r="E5" s="537" t="s">
        <v>89</v>
      </c>
      <c r="F5" s="537" t="s">
        <v>90</v>
      </c>
      <c r="G5" s="537" t="s">
        <v>91</v>
      </c>
      <c r="H5" s="538" t="s">
        <v>92</v>
      </c>
      <c r="I5" s="536" t="s">
        <v>6790</v>
      </c>
      <c r="J5" s="536" t="s">
        <v>7630</v>
      </c>
      <c r="K5" s="536" t="s">
        <v>7631</v>
      </c>
      <c r="L5" s="536" t="s">
        <v>7632</v>
      </c>
      <c r="M5" s="536" t="s">
        <v>7633</v>
      </c>
      <c r="N5" s="549" t="s">
        <v>7634</v>
      </c>
      <c r="O5" s="538" t="s">
        <v>7436</v>
      </c>
      <c r="P5" s="538" t="s">
        <v>7601</v>
      </c>
      <c r="Q5" s="538" t="s">
        <v>7436</v>
      </c>
      <c r="R5" s="538" t="s">
        <v>7601</v>
      </c>
      <c r="S5" s="538" t="s">
        <v>7436</v>
      </c>
      <c r="T5" s="538" t="s">
        <v>7601</v>
      </c>
      <c r="U5" s="538" t="s">
        <v>7436</v>
      </c>
      <c r="V5" s="538" t="s">
        <v>7601</v>
      </c>
      <c r="W5" s="538" t="s">
        <v>7436</v>
      </c>
      <c r="X5" s="538" t="s">
        <v>7601</v>
      </c>
      <c r="Y5" s="538" t="s">
        <v>7436</v>
      </c>
      <c r="Z5" s="538" t="s">
        <v>7436</v>
      </c>
      <c r="AA5" s="538" t="s">
        <v>7436</v>
      </c>
      <c r="AB5" s="538" t="s">
        <v>7436</v>
      </c>
      <c r="AC5" s="538" t="s">
        <v>7436</v>
      </c>
      <c r="AD5" s="538" t="s">
        <v>7436</v>
      </c>
      <c r="AE5" s="538" t="s">
        <v>7436</v>
      </c>
      <c r="AF5" s="538" t="s">
        <v>7436</v>
      </c>
      <c r="AG5" s="538" t="s">
        <v>7436</v>
      </c>
      <c r="AH5" s="538" t="s">
        <v>7436</v>
      </c>
      <c r="AI5" s="538" t="s">
        <v>7436</v>
      </c>
      <c r="AJ5" s="538" t="s">
        <v>7436</v>
      </c>
      <c r="AK5" s="538" t="s">
        <v>7436</v>
      </c>
      <c r="AL5" s="538" t="s">
        <v>7436</v>
      </c>
      <c r="AM5" s="538" t="s">
        <v>7436</v>
      </c>
      <c r="AN5" s="538" t="s">
        <v>7436</v>
      </c>
      <c r="AO5" s="538" t="s">
        <v>7436</v>
      </c>
      <c r="AP5" s="538" t="s">
        <v>7436</v>
      </c>
      <c r="AQ5" s="538" t="s">
        <v>7436</v>
      </c>
      <c r="AR5" s="538" t="s">
        <v>7436</v>
      </c>
      <c r="AS5" s="538" t="s">
        <v>7436</v>
      </c>
      <c r="AT5" s="538" t="s">
        <v>7436</v>
      </c>
    </row>
    <row r="6">
      <c r="A6" s="417"/>
      <c r="B6" s="417"/>
      <c r="C6" s="418"/>
      <c r="D6" s="550"/>
      <c r="E6" s="419">
        <f t="shared" ref="E6:G6" si="1">SUM(E9:E77)</f>
        <v>1689524</v>
      </c>
      <c r="F6" s="419">
        <f t="shared" si="1"/>
        <v>1614704</v>
      </c>
      <c r="G6" s="419">
        <f t="shared" si="1"/>
        <v>74820</v>
      </c>
      <c r="H6" s="418"/>
      <c r="I6" s="418"/>
      <c r="J6" s="551">
        <v>44417.0</v>
      </c>
      <c r="K6" s="551">
        <v>44431.0</v>
      </c>
      <c r="L6" s="551">
        <v>44445.0</v>
      </c>
      <c r="M6" s="551">
        <v>44459.0</v>
      </c>
      <c r="N6" s="421"/>
      <c r="O6" s="421" t="s">
        <v>7635</v>
      </c>
      <c r="P6" s="421" t="s">
        <v>7635</v>
      </c>
      <c r="Q6" s="421" t="s">
        <v>7604</v>
      </c>
      <c r="R6" s="421" t="s">
        <v>7604</v>
      </c>
      <c r="S6" s="421" t="s">
        <v>7636</v>
      </c>
      <c r="T6" s="421" t="s">
        <v>7605</v>
      </c>
      <c r="U6" s="421" t="s">
        <v>7606</v>
      </c>
      <c r="V6" s="421" t="s">
        <v>7606</v>
      </c>
      <c r="W6" s="421" t="s">
        <v>7607</v>
      </c>
      <c r="X6" s="421" t="s">
        <v>7608</v>
      </c>
      <c r="Y6" s="421" t="s">
        <v>7571</v>
      </c>
      <c r="Z6" s="421" t="s">
        <v>7572</v>
      </c>
      <c r="AA6" s="421" t="s">
        <v>7539</v>
      </c>
      <c r="AB6" s="421" t="s">
        <v>7540</v>
      </c>
      <c r="AC6" s="421" t="s">
        <v>7541</v>
      </c>
      <c r="AD6" s="421" t="s">
        <v>7542</v>
      </c>
      <c r="AE6" s="421" t="s">
        <v>7543</v>
      </c>
      <c r="AF6" s="421" t="s">
        <v>7544</v>
      </c>
      <c r="AG6" s="421" t="s">
        <v>7500</v>
      </c>
      <c r="AH6" s="421" t="s">
        <v>7501</v>
      </c>
      <c r="AI6" s="421" t="s">
        <v>7502</v>
      </c>
      <c r="AJ6" s="421" t="s">
        <v>7503</v>
      </c>
      <c r="AK6" s="421" t="s">
        <v>7504</v>
      </c>
      <c r="AL6" s="421" t="s">
        <v>7505</v>
      </c>
      <c r="AM6" s="421" t="s">
        <v>7506</v>
      </c>
      <c r="AN6" s="421" t="s">
        <v>7507</v>
      </c>
      <c r="AO6" s="421" t="s">
        <v>7508</v>
      </c>
      <c r="AP6" s="421" t="s">
        <v>7509</v>
      </c>
      <c r="AQ6" s="421" t="s">
        <v>7510</v>
      </c>
      <c r="AR6" s="421" t="s">
        <v>7511</v>
      </c>
      <c r="AS6" s="421" t="s">
        <v>7437</v>
      </c>
      <c r="AT6" s="421" t="s">
        <v>7438</v>
      </c>
    </row>
    <row r="7">
      <c r="A7" s="423"/>
      <c r="B7" s="423"/>
      <c r="C7" s="424" t="s">
        <v>7329</v>
      </c>
      <c r="D7" s="552"/>
      <c r="E7" s="425"/>
      <c r="F7" s="425"/>
      <c r="G7" s="425"/>
      <c r="H7" s="423"/>
      <c r="I7" s="423"/>
      <c r="J7" s="426">
        <f>J8/$C$8</f>
        <v>0.7246376812</v>
      </c>
      <c r="K7" s="426">
        <f t="shared" ref="K7:AT7" si="2">K8/($C$8 - (COUNTIF(K9:K77, "COMPLETED")+COUNTIF(K9:K77, "")))</f>
        <v>0.6666666667</v>
      </c>
      <c r="L7" s="426">
        <f t="shared" si="2"/>
        <v>0.6363636364</v>
      </c>
      <c r="M7" s="426">
        <f t="shared" si="2"/>
        <v>0.803030303</v>
      </c>
      <c r="N7" s="426" t="str">
        <f t="shared" si="2"/>
        <v>#DIV/0!</v>
      </c>
      <c r="O7" s="426">
        <f t="shared" si="2"/>
        <v>0.8787878788</v>
      </c>
      <c r="P7" s="426">
        <f t="shared" si="2"/>
        <v>0.8333333333</v>
      </c>
      <c r="Q7" s="426">
        <f t="shared" si="2"/>
        <v>0.6923076923</v>
      </c>
      <c r="R7" s="426">
        <f t="shared" si="2"/>
        <v>0.8</v>
      </c>
      <c r="S7" s="426">
        <f t="shared" si="2"/>
        <v>0.71875</v>
      </c>
      <c r="T7" s="426">
        <f t="shared" si="2"/>
        <v>0.6984126984</v>
      </c>
      <c r="U7" s="426">
        <f t="shared" si="2"/>
        <v>0.5322580645</v>
      </c>
      <c r="V7" s="426">
        <f t="shared" si="2"/>
        <v>0.5625</v>
      </c>
      <c r="W7" s="426">
        <f t="shared" si="2"/>
        <v>0.4137931034</v>
      </c>
      <c r="X7" s="426">
        <f t="shared" si="2"/>
        <v>0.07692307692</v>
      </c>
      <c r="Y7" s="426">
        <f t="shared" si="2"/>
        <v>0.4655172414</v>
      </c>
      <c r="Z7" s="426">
        <f t="shared" si="2"/>
        <v>0.3454545455</v>
      </c>
      <c r="AA7" s="426">
        <f t="shared" si="2"/>
        <v>0.3396226415</v>
      </c>
      <c r="AB7" s="426">
        <f t="shared" si="2"/>
        <v>0.2608695652</v>
      </c>
      <c r="AC7" s="426">
        <f t="shared" si="2"/>
        <v>0.2826086957</v>
      </c>
      <c r="AD7" s="426">
        <f t="shared" si="2"/>
        <v>0.1818181818</v>
      </c>
      <c r="AE7" s="426">
        <f t="shared" si="2"/>
        <v>0.1395348837</v>
      </c>
      <c r="AF7" s="426">
        <f t="shared" si="2"/>
        <v>0.1627906977</v>
      </c>
      <c r="AG7" s="426">
        <f t="shared" si="2"/>
        <v>0.09302325581</v>
      </c>
      <c r="AH7" s="426">
        <f t="shared" si="2"/>
        <v>0.04651162791</v>
      </c>
      <c r="AI7" s="426">
        <f t="shared" si="2"/>
        <v>0.0243902439</v>
      </c>
      <c r="AJ7" s="426">
        <f t="shared" si="2"/>
        <v>0.0487804878</v>
      </c>
      <c r="AK7" s="426">
        <f t="shared" si="2"/>
        <v>0.0243902439</v>
      </c>
      <c r="AL7" s="426">
        <f t="shared" si="2"/>
        <v>0</v>
      </c>
      <c r="AM7" s="426">
        <f t="shared" si="2"/>
        <v>0</v>
      </c>
      <c r="AN7" s="426">
        <f t="shared" si="2"/>
        <v>0</v>
      </c>
      <c r="AO7" s="426">
        <f t="shared" si="2"/>
        <v>0</v>
      </c>
      <c r="AP7" s="426">
        <f t="shared" si="2"/>
        <v>0.02777777778</v>
      </c>
      <c r="AQ7" s="426">
        <f t="shared" si="2"/>
        <v>0</v>
      </c>
      <c r="AR7" s="426">
        <f t="shared" si="2"/>
        <v>0</v>
      </c>
      <c r="AS7" s="426">
        <f t="shared" si="2"/>
        <v>0</v>
      </c>
      <c r="AT7" s="426">
        <f t="shared" si="2"/>
        <v>0</v>
      </c>
    </row>
    <row r="8">
      <c r="A8" s="417"/>
      <c r="B8" s="417"/>
      <c r="C8" s="427">
        <f>Counta(C9:C77)</f>
        <v>69</v>
      </c>
      <c r="D8" s="550"/>
      <c r="E8" s="419"/>
      <c r="F8" s="419"/>
      <c r="G8" s="419"/>
      <c r="H8" s="417"/>
      <c r="I8" s="417"/>
      <c r="J8" s="428">
        <f>COUNTIF(J9:J58, TRUE)</f>
        <v>50</v>
      </c>
      <c r="K8" s="428">
        <f t="shared" ref="K8:M8" si="3">COUNTIF(K9:K77, TRUE)</f>
        <v>46</v>
      </c>
      <c r="L8" s="428">
        <f t="shared" si="3"/>
        <v>42</v>
      </c>
      <c r="M8" s="428">
        <f t="shared" si="3"/>
        <v>53</v>
      </c>
      <c r="N8" s="428"/>
      <c r="O8" s="428">
        <f t="shared" ref="O8:AT8" si="4">COUNTIF(O9:O77, TRUE)</f>
        <v>58</v>
      </c>
      <c r="P8" s="428">
        <f t="shared" si="4"/>
        <v>55</v>
      </c>
      <c r="Q8" s="428">
        <f t="shared" si="4"/>
        <v>45</v>
      </c>
      <c r="R8" s="428">
        <f t="shared" si="4"/>
        <v>52</v>
      </c>
      <c r="S8" s="428">
        <f t="shared" si="4"/>
        <v>46</v>
      </c>
      <c r="T8" s="428">
        <f t="shared" si="4"/>
        <v>44</v>
      </c>
      <c r="U8" s="428">
        <f t="shared" si="4"/>
        <v>33</v>
      </c>
      <c r="V8" s="428">
        <f t="shared" si="4"/>
        <v>36</v>
      </c>
      <c r="W8" s="428">
        <f t="shared" si="4"/>
        <v>24</v>
      </c>
      <c r="X8" s="428">
        <f t="shared" si="4"/>
        <v>1</v>
      </c>
      <c r="Y8" s="428">
        <f t="shared" si="4"/>
        <v>27</v>
      </c>
      <c r="Z8" s="428">
        <f t="shared" si="4"/>
        <v>19</v>
      </c>
      <c r="AA8" s="428">
        <f t="shared" si="4"/>
        <v>18</v>
      </c>
      <c r="AB8" s="428">
        <f t="shared" si="4"/>
        <v>12</v>
      </c>
      <c r="AC8" s="428">
        <f t="shared" si="4"/>
        <v>13</v>
      </c>
      <c r="AD8" s="428">
        <f t="shared" si="4"/>
        <v>8</v>
      </c>
      <c r="AE8" s="428">
        <f t="shared" si="4"/>
        <v>6</v>
      </c>
      <c r="AF8" s="428">
        <f t="shared" si="4"/>
        <v>7</v>
      </c>
      <c r="AG8" s="428">
        <f t="shared" si="4"/>
        <v>4</v>
      </c>
      <c r="AH8" s="428">
        <f t="shared" si="4"/>
        <v>2</v>
      </c>
      <c r="AI8" s="428">
        <f t="shared" si="4"/>
        <v>1</v>
      </c>
      <c r="AJ8" s="428">
        <f t="shared" si="4"/>
        <v>2</v>
      </c>
      <c r="AK8" s="428">
        <f t="shared" si="4"/>
        <v>1</v>
      </c>
      <c r="AL8" s="428">
        <f t="shared" si="4"/>
        <v>0</v>
      </c>
      <c r="AM8" s="428">
        <f t="shared" si="4"/>
        <v>0</v>
      </c>
      <c r="AN8" s="428">
        <f t="shared" si="4"/>
        <v>0</v>
      </c>
      <c r="AO8" s="428">
        <f t="shared" si="4"/>
        <v>0</v>
      </c>
      <c r="AP8" s="428">
        <f t="shared" si="4"/>
        <v>1</v>
      </c>
      <c r="AQ8" s="428">
        <f t="shared" si="4"/>
        <v>0</v>
      </c>
      <c r="AR8" s="428">
        <f t="shared" si="4"/>
        <v>0</v>
      </c>
      <c r="AS8" s="428">
        <f t="shared" si="4"/>
        <v>0</v>
      </c>
      <c r="AT8" s="428">
        <f t="shared" si="4"/>
        <v>0</v>
      </c>
    </row>
    <row r="9">
      <c r="A9" s="338">
        <v>1.0</v>
      </c>
      <c r="B9" s="338">
        <v>500001.0</v>
      </c>
      <c r="C9" s="553" t="s">
        <v>5525</v>
      </c>
      <c r="D9" s="312" t="s">
        <v>4642</v>
      </c>
      <c r="E9" s="470">
        <v>42720.0</v>
      </c>
      <c r="F9" s="470">
        <v>25000.0</v>
      </c>
      <c r="G9" s="554">
        <f t="shared" ref="G9:G77" si="5">E9-F9</f>
        <v>17720</v>
      </c>
      <c r="H9" s="432" t="s">
        <v>5526</v>
      </c>
      <c r="I9" s="432" t="s">
        <v>179</v>
      </c>
      <c r="J9" s="432" t="b">
        <v>1</v>
      </c>
      <c r="K9" s="432" t="b">
        <v>0</v>
      </c>
      <c r="L9" s="432" t="b">
        <v>0</v>
      </c>
      <c r="M9" s="432" t="b">
        <v>1</v>
      </c>
      <c r="N9" s="555"/>
      <c r="O9" s="432" t="b">
        <v>1</v>
      </c>
      <c r="P9" s="432" t="b">
        <v>0</v>
      </c>
      <c r="Q9" s="432" t="b">
        <v>1</v>
      </c>
      <c r="R9" s="432" t="b">
        <v>1</v>
      </c>
      <c r="S9" s="432" t="b">
        <v>1</v>
      </c>
      <c r="T9" s="432" t="b">
        <v>1</v>
      </c>
      <c r="U9" s="432" t="b">
        <v>1</v>
      </c>
      <c r="V9" s="432" t="b">
        <v>1</v>
      </c>
      <c r="W9" s="516" t="b">
        <v>0</v>
      </c>
      <c r="X9" s="516"/>
      <c r="Y9" s="516" t="b">
        <v>0</v>
      </c>
      <c r="Z9" s="516" t="b">
        <v>0</v>
      </c>
      <c r="AA9" s="516" t="b">
        <v>0</v>
      </c>
      <c r="AB9" s="516" t="b">
        <v>0</v>
      </c>
      <c r="AC9" s="516" t="b">
        <v>0</v>
      </c>
      <c r="AD9" s="432" t="b">
        <v>0</v>
      </c>
      <c r="AE9" s="432" t="b">
        <v>0</v>
      </c>
      <c r="AF9" s="432" t="b">
        <v>0</v>
      </c>
      <c r="AG9" s="432" t="b">
        <v>0</v>
      </c>
      <c r="AH9" s="432" t="b">
        <v>0</v>
      </c>
      <c r="AI9" s="516" t="b">
        <v>0</v>
      </c>
      <c r="AJ9" s="432" t="b">
        <v>0</v>
      </c>
      <c r="AK9" s="432" t="b">
        <v>0</v>
      </c>
      <c r="AL9" s="432" t="b">
        <v>0</v>
      </c>
      <c r="AM9" s="432" t="b">
        <v>0</v>
      </c>
      <c r="AN9" s="432" t="b">
        <v>0</v>
      </c>
      <c r="AO9" s="432" t="b">
        <v>0</v>
      </c>
      <c r="AP9" s="432" t="b">
        <v>0</v>
      </c>
      <c r="AQ9" s="432" t="b">
        <v>0</v>
      </c>
      <c r="AR9" s="432" t="b">
        <v>0</v>
      </c>
      <c r="AS9" s="432" t="b">
        <v>0</v>
      </c>
      <c r="AT9" s="432" t="b">
        <v>0</v>
      </c>
    </row>
    <row r="10">
      <c r="A10" s="338">
        <v>2.0</v>
      </c>
      <c r="B10" s="338">
        <v>500002.0</v>
      </c>
      <c r="C10" s="556" t="s">
        <v>5527</v>
      </c>
      <c r="D10" s="312" t="s">
        <v>4642</v>
      </c>
      <c r="E10" s="347">
        <v>45000.0</v>
      </c>
      <c r="F10" s="347">
        <v>45000.0</v>
      </c>
      <c r="G10" s="557">
        <f t="shared" si="5"/>
        <v>0</v>
      </c>
      <c r="H10" s="331" t="s">
        <v>5528</v>
      </c>
      <c r="I10" s="331" t="s">
        <v>179</v>
      </c>
      <c r="J10" s="331" t="b">
        <v>1</v>
      </c>
      <c r="K10" s="331" t="b">
        <v>1</v>
      </c>
      <c r="L10" s="331" t="b">
        <v>0</v>
      </c>
      <c r="M10" s="331" t="b">
        <v>1</v>
      </c>
      <c r="N10" s="555"/>
      <c r="O10" s="331" t="b">
        <v>0</v>
      </c>
      <c r="P10" s="331" t="b">
        <v>1</v>
      </c>
      <c r="Q10" s="331" t="b">
        <v>1</v>
      </c>
      <c r="R10" s="331" t="b">
        <v>1</v>
      </c>
      <c r="S10" s="418" t="b">
        <v>0</v>
      </c>
      <c r="T10" s="418" t="b">
        <v>0</v>
      </c>
      <c r="U10" s="418" t="b">
        <v>0</v>
      </c>
      <c r="V10" s="418" t="b">
        <v>0</v>
      </c>
      <c r="W10" s="418" t="b">
        <v>0</v>
      </c>
      <c r="X10" s="418"/>
      <c r="Y10" s="418" t="b">
        <v>0</v>
      </c>
      <c r="Z10" s="418" t="b">
        <v>0</v>
      </c>
      <c r="AA10" s="418" t="b">
        <v>0</v>
      </c>
      <c r="AB10" s="418" t="b">
        <v>0</v>
      </c>
      <c r="AC10" s="418" t="b">
        <v>0</v>
      </c>
      <c r="AD10" s="331" t="b">
        <v>0</v>
      </c>
      <c r="AE10" s="331" t="b">
        <v>0</v>
      </c>
      <c r="AF10" s="331" t="b">
        <v>0</v>
      </c>
      <c r="AG10" s="331" t="b">
        <v>0</v>
      </c>
      <c r="AH10" s="331" t="b">
        <v>0</v>
      </c>
      <c r="AI10" s="418" t="b">
        <v>0</v>
      </c>
      <c r="AJ10" s="331" t="b">
        <v>0</v>
      </c>
      <c r="AK10" s="331" t="b">
        <v>0</v>
      </c>
      <c r="AL10" s="331" t="b">
        <v>0</v>
      </c>
      <c r="AM10" s="331" t="b">
        <v>0</v>
      </c>
      <c r="AN10" s="331" t="b">
        <v>0</v>
      </c>
      <c r="AO10" s="331" t="b">
        <v>0</v>
      </c>
      <c r="AP10" s="331" t="b">
        <v>0</v>
      </c>
      <c r="AQ10" s="331" t="b">
        <v>0</v>
      </c>
      <c r="AR10" s="331" t="b">
        <v>0</v>
      </c>
      <c r="AS10" s="331" t="b">
        <v>0</v>
      </c>
      <c r="AT10" s="331" t="b">
        <v>0</v>
      </c>
    </row>
    <row r="11">
      <c r="A11" s="141">
        <v>3.0</v>
      </c>
      <c r="B11" s="141">
        <v>500003.0</v>
      </c>
      <c r="C11" s="558" t="s">
        <v>822</v>
      </c>
      <c r="D11" s="340" t="s">
        <v>73</v>
      </c>
      <c r="E11" s="470">
        <v>9080.0</v>
      </c>
      <c r="F11" s="470">
        <v>9080.0</v>
      </c>
      <c r="G11" s="554">
        <f t="shared" si="5"/>
        <v>0</v>
      </c>
      <c r="H11" s="432" t="s">
        <v>804</v>
      </c>
      <c r="I11" s="432" t="s">
        <v>135</v>
      </c>
      <c r="J11" s="432" t="b">
        <v>1</v>
      </c>
      <c r="K11" s="432" t="b">
        <v>1</v>
      </c>
      <c r="L11" s="432" t="b">
        <v>1</v>
      </c>
      <c r="M11" s="432" t="b">
        <v>1</v>
      </c>
      <c r="N11" s="555"/>
      <c r="O11" s="432" t="b">
        <v>0</v>
      </c>
      <c r="P11" s="432" t="b">
        <v>1</v>
      </c>
      <c r="Q11" s="432" t="b">
        <v>1</v>
      </c>
      <c r="R11" s="432" t="b">
        <v>0</v>
      </c>
      <c r="S11" s="432" t="b">
        <v>1</v>
      </c>
      <c r="T11" s="432" t="b">
        <v>1</v>
      </c>
      <c r="U11" s="516" t="b">
        <v>0</v>
      </c>
      <c r="V11" s="516" t="b">
        <v>0</v>
      </c>
      <c r="W11" s="516" t="b">
        <v>0</v>
      </c>
      <c r="X11" s="516"/>
      <c r="Y11" s="516" t="b">
        <v>0</v>
      </c>
      <c r="Z11" s="516" t="b">
        <v>0</v>
      </c>
      <c r="AA11" s="516" t="b">
        <v>0</v>
      </c>
      <c r="AB11" s="488" t="s">
        <v>73</v>
      </c>
      <c r="AC11" s="521"/>
      <c r="AD11" s="521"/>
      <c r="AE11" s="521"/>
      <c r="AF11" s="521"/>
      <c r="AG11" s="521"/>
      <c r="AH11" s="521"/>
      <c r="AI11" s="521"/>
      <c r="AJ11" s="432" t="s">
        <v>73</v>
      </c>
      <c r="AK11" s="432" t="s">
        <v>73</v>
      </c>
      <c r="AL11" s="432" t="s">
        <v>73</v>
      </c>
      <c r="AM11" s="432" t="s">
        <v>73</v>
      </c>
      <c r="AN11" s="432" t="s">
        <v>73</v>
      </c>
      <c r="AO11" s="432" t="s">
        <v>73</v>
      </c>
      <c r="AP11" s="432" t="s">
        <v>73</v>
      </c>
      <c r="AQ11" s="432" t="s">
        <v>73</v>
      </c>
      <c r="AR11" s="432" t="s">
        <v>73</v>
      </c>
      <c r="AS11" s="432" t="s">
        <v>73</v>
      </c>
      <c r="AT11" s="432" t="s">
        <v>73</v>
      </c>
    </row>
    <row r="12">
      <c r="A12" s="141">
        <v>4.0</v>
      </c>
      <c r="B12" s="141">
        <v>500004.0</v>
      </c>
      <c r="C12" s="558" t="s">
        <v>803</v>
      </c>
      <c r="D12" s="340" t="s">
        <v>73</v>
      </c>
      <c r="E12" s="347">
        <v>5960.0</v>
      </c>
      <c r="F12" s="347">
        <v>5960.0</v>
      </c>
      <c r="G12" s="557">
        <f t="shared" si="5"/>
        <v>0</v>
      </c>
      <c r="H12" s="331" t="s">
        <v>804</v>
      </c>
      <c r="I12" s="331" t="s">
        <v>127</v>
      </c>
      <c r="J12" s="331" t="b">
        <v>1</v>
      </c>
      <c r="K12" s="331" t="b">
        <v>1</v>
      </c>
      <c r="L12" s="331" t="b">
        <v>1</v>
      </c>
      <c r="M12" s="331" t="b">
        <v>1</v>
      </c>
      <c r="N12" s="555"/>
      <c r="O12" s="331" t="b">
        <v>1</v>
      </c>
      <c r="P12" s="331" t="b">
        <v>1</v>
      </c>
      <c r="Q12" s="331" t="b">
        <v>0</v>
      </c>
      <c r="R12" s="331" t="b">
        <v>0</v>
      </c>
      <c r="S12" s="331" t="b">
        <v>1</v>
      </c>
      <c r="T12" s="331" t="b">
        <v>1</v>
      </c>
      <c r="U12" s="418" t="b">
        <v>0</v>
      </c>
      <c r="V12" s="418" t="b">
        <v>0</v>
      </c>
      <c r="W12" s="418" t="b">
        <v>0</v>
      </c>
      <c r="X12" s="418"/>
      <c r="Y12" s="418" t="b">
        <v>0</v>
      </c>
      <c r="Z12" s="418" t="b">
        <v>0</v>
      </c>
      <c r="AA12" s="418" t="b">
        <v>0</v>
      </c>
      <c r="AB12" s="488" t="s">
        <v>73</v>
      </c>
      <c r="AC12" s="521"/>
      <c r="AD12" s="521"/>
      <c r="AE12" s="521"/>
      <c r="AF12" s="521"/>
      <c r="AG12" s="521"/>
      <c r="AH12" s="521"/>
      <c r="AI12" s="521"/>
      <c r="AJ12" s="331" t="s">
        <v>73</v>
      </c>
      <c r="AK12" s="331" t="s">
        <v>73</v>
      </c>
      <c r="AL12" s="331" t="s">
        <v>73</v>
      </c>
      <c r="AM12" s="331" t="s">
        <v>73</v>
      </c>
      <c r="AN12" s="331" t="s">
        <v>73</v>
      </c>
      <c r="AO12" s="331" t="s">
        <v>73</v>
      </c>
      <c r="AP12" s="331" t="s">
        <v>73</v>
      </c>
      <c r="AQ12" s="331" t="s">
        <v>73</v>
      </c>
      <c r="AR12" s="331" t="s">
        <v>73</v>
      </c>
      <c r="AS12" s="331" t="s">
        <v>73</v>
      </c>
      <c r="AT12" s="331" t="s">
        <v>73</v>
      </c>
    </row>
    <row r="13">
      <c r="A13" s="338">
        <v>5.0</v>
      </c>
      <c r="B13" s="338">
        <v>500005.0</v>
      </c>
      <c r="C13" s="553" t="s">
        <v>5529</v>
      </c>
      <c r="D13" s="312" t="s">
        <v>4642</v>
      </c>
      <c r="E13" s="470">
        <v>12980.0</v>
      </c>
      <c r="F13" s="470">
        <v>12980.0</v>
      </c>
      <c r="G13" s="554">
        <f t="shared" si="5"/>
        <v>0</v>
      </c>
      <c r="H13" s="432" t="s">
        <v>5530</v>
      </c>
      <c r="I13" s="432" t="s">
        <v>114</v>
      </c>
      <c r="J13" s="432" t="b">
        <v>1</v>
      </c>
      <c r="K13" s="432" t="b">
        <v>0</v>
      </c>
      <c r="L13" s="432" t="b">
        <v>0</v>
      </c>
      <c r="M13" s="432" t="b">
        <v>0</v>
      </c>
      <c r="N13" s="555"/>
      <c r="O13" s="432" t="b">
        <v>1</v>
      </c>
      <c r="P13" s="432" t="b">
        <v>1</v>
      </c>
      <c r="Q13" s="432" t="b">
        <v>0</v>
      </c>
      <c r="R13" s="432" t="b">
        <v>1</v>
      </c>
      <c r="S13" s="516" t="b">
        <v>0</v>
      </c>
      <c r="T13" s="516" t="b">
        <v>0</v>
      </c>
      <c r="U13" s="559" t="b">
        <v>0</v>
      </c>
      <c r="V13" s="516" t="b">
        <v>0</v>
      </c>
      <c r="W13" s="516" t="b">
        <v>0</v>
      </c>
      <c r="X13" s="516"/>
      <c r="Y13" s="516" t="b">
        <v>0</v>
      </c>
      <c r="Z13" s="516" t="b">
        <v>0</v>
      </c>
      <c r="AA13" s="516" t="b">
        <v>0</v>
      </c>
      <c r="AB13" s="516" t="b">
        <v>0</v>
      </c>
      <c r="AC13" s="516" t="b">
        <v>0</v>
      </c>
      <c r="AD13" s="432" t="b">
        <v>0</v>
      </c>
      <c r="AE13" s="432" t="b">
        <v>0</v>
      </c>
      <c r="AF13" s="432" t="b">
        <v>0</v>
      </c>
      <c r="AG13" s="432" t="b">
        <v>0</v>
      </c>
      <c r="AH13" s="432" t="b">
        <v>0</v>
      </c>
      <c r="AI13" s="516" t="b">
        <v>0</v>
      </c>
      <c r="AJ13" s="432" t="b">
        <v>0</v>
      </c>
      <c r="AK13" s="432" t="b">
        <v>0</v>
      </c>
      <c r="AL13" s="432" t="b">
        <v>0</v>
      </c>
      <c r="AM13" s="432" t="b">
        <v>0</v>
      </c>
      <c r="AN13" s="432" t="b">
        <v>0</v>
      </c>
      <c r="AO13" s="432" t="b">
        <v>0</v>
      </c>
      <c r="AP13" s="432" t="b">
        <v>0</v>
      </c>
      <c r="AQ13" s="432" t="b">
        <v>0</v>
      </c>
      <c r="AR13" s="432" t="b">
        <v>0</v>
      </c>
      <c r="AS13" s="432" t="b">
        <v>0</v>
      </c>
      <c r="AT13" s="432" t="b">
        <v>0</v>
      </c>
    </row>
    <row r="14">
      <c r="A14" s="475">
        <v>6.0</v>
      </c>
      <c r="B14" s="475">
        <v>500006.0</v>
      </c>
      <c r="C14" s="558" t="s">
        <v>210</v>
      </c>
      <c r="D14" s="340" t="s">
        <v>73</v>
      </c>
      <c r="E14" s="347">
        <v>80000.0</v>
      </c>
      <c r="F14" s="347">
        <v>80000.0</v>
      </c>
      <c r="G14" s="557">
        <f t="shared" si="5"/>
        <v>0</v>
      </c>
      <c r="H14" s="331" t="s">
        <v>211</v>
      </c>
      <c r="I14" s="331" t="s">
        <v>114</v>
      </c>
      <c r="J14" s="331" t="b">
        <v>1</v>
      </c>
      <c r="K14" s="331" t="b">
        <v>1</v>
      </c>
      <c r="L14" s="331" t="b">
        <v>1</v>
      </c>
      <c r="M14" s="331" t="b">
        <v>1</v>
      </c>
      <c r="N14" s="555"/>
      <c r="O14" s="331" t="b">
        <v>1</v>
      </c>
      <c r="P14" s="331" t="b">
        <v>1</v>
      </c>
      <c r="Q14" s="331" t="b">
        <v>1</v>
      </c>
      <c r="R14" s="331" t="b">
        <v>1</v>
      </c>
      <c r="S14" s="331" t="b">
        <v>1</v>
      </c>
      <c r="T14" s="331" t="b">
        <v>1</v>
      </c>
      <c r="U14" s="560" t="s">
        <v>73</v>
      </c>
      <c r="V14" s="521"/>
      <c r="W14" s="521"/>
      <c r="X14" s="521"/>
      <c r="Y14" s="521"/>
      <c r="Z14" s="521"/>
      <c r="AA14" s="521"/>
      <c r="AB14" s="521"/>
      <c r="AC14" s="521"/>
      <c r="AD14" s="521"/>
      <c r="AE14" s="521"/>
      <c r="AF14" s="521"/>
      <c r="AG14" s="521"/>
      <c r="AH14" s="521"/>
      <c r="AI14" s="521"/>
      <c r="AJ14" s="331" t="s">
        <v>73</v>
      </c>
      <c r="AK14" s="331" t="s">
        <v>73</v>
      </c>
      <c r="AL14" s="331" t="s">
        <v>73</v>
      </c>
      <c r="AM14" s="331" t="s">
        <v>73</v>
      </c>
      <c r="AN14" s="331" t="s">
        <v>73</v>
      </c>
      <c r="AO14" s="331" t="s">
        <v>73</v>
      </c>
      <c r="AP14" s="331" t="s">
        <v>73</v>
      </c>
      <c r="AQ14" s="331" t="s">
        <v>73</v>
      </c>
      <c r="AR14" s="331" t="s">
        <v>73</v>
      </c>
      <c r="AS14" s="331" t="s">
        <v>73</v>
      </c>
      <c r="AT14" s="331" t="s">
        <v>73</v>
      </c>
    </row>
    <row r="15">
      <c r="A15" s="338">
        <v>7.0</v>
      </c>
      <c r="B15" s="338">
        <v>500007.0</v>
      </c>
      <c r="C15" s="553" t="s">
        <v>3203</v>
      </c>
      <c r="D15" s="340" t="s">
        <v>73</v>
      </c>
      <c r="E15" s="470">
        <v>10000.0</v>
      </c>
      <c r="F15" s="470">
        <v>10000.0</v>
      </c>
      <c r="G15" s="554">
        <f t="shared" si="5"/>
        <v>0</v>
      </c>
      <c r="H15" s="432" t="s">
        <v>590</v>
      </c>
      <c r="I15" s="432" t="s">
        <v>135</v>
      </c>
      <c r="J15" s="432" t="b">
        <v>1</v>
      </c>
      <c r="K15" s="432" t="b">
        <v>1</v>
      </c>
      <c r="L15" s="432" t="b">
        <v>0</v>
      </c>
      <c r="M15" s="432" t="b">
        <v>0</v>
      </c>
      <c r="N15" s="555"/>
      <c r="O15" s="432" t="b">
        <v>1</v>
      </c>
      <c r="P15" s="432" t="b">
        <v>0</v>
      </c>
      <c r="Q15" s="432" t="b">
        <v>1</v>
      </c>
      <c r="R15" s="432" t="b">
        <v>0</v>
      </c>
      <c r="S15" s="516" t="b">
        <v>0</v>
      </c>
      <c r="T15" s="516" t="b">
        <v>0</v>
      </c>
      <c r="U15" s="516" t="b">
        <v>0</v>
      </c>
      <c r="V15" s="516" t="b">
        <v>0</v>
      </c>
      <c r="W15" s="516" t="b">
        <v>0</v>
      </c>
      <c r="X15" s="516" t="b">
        <v>0</v>
      </c>
      <c r="Y15" s="516" t="b">
        <v>0</v>
      </c>
      <c r="Z15" s="516" t="b">
        <v>0</v>
      </c>
      <c r="AA15" s="516" t="b">
        <v>0</v>
      </c>
      <c r="AB15" s="516" t="b">
        <v>0</v>
      </c>
      <c r="AC15" s="516" t="b">
        <v>0</v>
      </c>
      <c r="AD15" s="432" t="b">
        <v>0</v>
      </c>
      <c r="AE15" s="432" t="b">
        <v>0</v>
      </c>
      <c r="AF15" s="432" t="b">
        <v>0</v>
      </c>
      <c r="AG15" s="432" t="b">
        <v>0</v>
      </c>
      <c r="AH15" s="432" t="b">
        <v>0</v>
      </c>
      <c r="AI15" s="516" t="b">
        <v>0</v>
      </c>
      <c r="AJ15" s="432" t="b">
        <v>0</v>
      </c>
      <c r="AK15" s="432" t="b">
        <v>0</v>
      </c>
      <c r="AL15" s="432" t="b">
        <v>0</v>
      </c>
      <c r="AM15" s="432" t="b">
        <v>0</v>
      </c>
      <c r="AN15" s="432" t="b">
        <v>0</v>
      </c>
      <c r="AO15" s="432" t="b">
        <v>0</v>
      </c>
      <c r="AP15" s="432" t="b">
        <v>0</v>
      </c>
      <c r="AQ15" s="432" t="b">
        <v>0</v>
      </c>
      <c r="AR15" s="432" t="b">
        <v>0</v>
      </c>
      <c r="AS15" s="432" t="b">
        <v>0</v>
      </c>
      <c r="AT15" s="432" t="s">
        <v>73</v>
      </c>
    </row>
    <row r="16">
      <c r="A16" s="141">
        <v>8.0</v>
      </c>
      <c r="B16" s="141">
        <v>500008.0</v>
      </c>
      <c r="C16" s="558" t="s">
        <v>752</v>
      </c>
      <c r="D16" s="340" t="s">
        <v>73</v>
      </c>
      <c r="E16" s="347">
        <v>6000.0</v>
      </c>
      <c r="F16" s="347">
        <v>6000.0</v>
      </c>
      <c r="G16" s="557">
        <f t="shared" si="5"/>
        <v>0</v>
      </c>
      <c r="H16" s="331" t="s">
        <v>753</v>
      </c>
      <c r="I16" s="331" t="s">
        <v>293</v>
      </c>
      <c r="J16" s="331" t="b">
        <v>1</v>
      </c>
      <c r="K16" s="331" t="b">
        <v>0</v>
      </c>
      <c r="L16" s="331" t="b">
        <v>0</v>
      </c>
      <c r="M16" s="331" t="b">
        <v>0</v>
      </c>
      <c r="N16" s="555"/>
      <c r="O16" s="331" t="b">
        <v>1</v>
      </c>
      <c r="P16" s="331" t="b">
        <v>0</v>
      </c>
      <c r="Q16" s="331" t="b">
        <v>1</v>
      </c>
      <c r="R16" s="331" t="b">
        <v>0</v>
      </c>
      <c r="S16" s="331" t="b">
        <v>1</v>
      </c>
      <c r="T16" s="418" t="b">
        <v>0</v>
      </c>
      <c r="U16" s="418" t="b">
        <v>0</v>
      </c>
      <c r="V16" s="418" t="b">
        <v>0</v>
      </c>
      <c r="W16" s="331" t="b">
        <v>1</v>
      </c>
      <c r="X16" s="331" t="b">
        <v>1</v>
      </c>
      <c r="Y16" s="418" t="b">
        <v>0</v>
      </c>
      <c r="Z16" s="418" t="b">
        <v>0</v>
      </c>
      <c r="AA16" s="418" t="b">
        <v>0</v>
      </c>
      <c r="AB16" s="488" t="s">
        <v>73</v>
      </c>
      <c r="AC16" s="521"/>
      <c r="AD16" s="521"/>
      <c r="AE16" s="521"/>
      <c r="AF16" s="521"/>
      <c r="AG16" s="521"/>
      <c r="AH16" s="521"/>
      <c r="AI16" s="521"/>
      <c r="AJ16" s="331" t="s">
        <v>73</v>
      </c>
      <c r="AK16" s="331" t="s">
        <v>73</v>
      </c>
      <c r="AL16" s="331" t="s">
        <v>73</v>
      </c>
      <c r="AM16" s="331" t="s">
        <v>73</v>
      </c>
      <c r="AN16" s="331" t="s">
        <v>73</v>
      </c>
      <c r="AO16" s="331" t="s">
        <v>73</v>
      </c>
      <c r="AP16" s="331" t="s">
        <v>73</v>
      </c>
      <c r="AQ16" s="331" t="s">
        <v>73</v>
      </c>
      <c r="AR16" s="331" t="s">
        <v>73</v>
      </c>
      <c r="AS16" s="331" t="s">
        <v>73</v>
      </c>
      <c r="AT16" s="331" t="s">
        <v>73</v>
      </c>
    </row>
    <row r="17">
      <c r="A17" s="338">
        <v>9.0</v>
      </c>
      <c r="B17" s="338">
        <v>500009.0</v>
      </c>
      <c r="C17" s="553" t="s">
        <v>2279</v>
      </c>
      <c r="D17" s="340" t="s">
        <v>73</v>
      </c>
      <c r="E17" s="470">
        <v>6500.0</v>
      </c>
      <c r="F17" s="470">
        <v>6500.0</v>
      </c>
      <c r="G17" s="554">
        <f t="shared" si="5"/>
        <v>0</v>
      </c>
      <c r="H17" s="432" t="s">
        <v>2280</v>
      </c>
      <c r="I17" s="432" t="s">
        <v>293</v>
      </c>
      <c r="J17" s="432" t="b">
        <v>1</v>
      </c>
      <c r="K17" s="432" t="b">
        <v>1</v>
      </c>
      <c r="L17" s="432" t="b">
        <v>1</v>
      </c>
      <c r="M17" s="432" t="b">
        <v>1</v>
      </c>
      <c r="N17" s="555"/>
      <c r="O17" s="432" t="b">
        <v>1</v>
      </c>
      <c r="P17" s="432" t="b">
        <v>1</v>
      </c>
      <c r="Q17" s="432" t="b">
        <v>0</v>
      </c>
      <c r="R17" s="432" t="b">
        <v>0</v>
      </c>
      <c r="S17" s="516" t="b">
        <v>0</v>
      </c>
      <c r="T17" s="516" t="b">
        <v>0</v>
      </c>
      <c r="U17" s="432" t="b">
        <v>1</v>
      </c>
      <c r="V17" s="432" t="b">
        <v>1</v>
      </c>
      <c r="W17" s="516" t="b">
        <v>0</v>
      </c>
      <c r="X17" s="516" t="b">
        <v>0</v>
      </c>
      <c r="Y17" s="516" t="b">
        <v>0</v>
      </c>
      <c r="Z17" s="516" t="b">
        <v>0</v>
      </c>
      <c r="AA17" s="516" t="b">
        <v>0</v>
      </c>
      <c r="AB17" s="516" t="b">
        <v>0</v>
      </c>
      <c r="AC17" s="516" t="b">
        <v>0</v>
      </c>
      <c r="AD17" s="432" t="b">
        <v>0</v>
      </c>
      <c r="AE17" s="432" t="b">
        <v>0</v>
      </c>
      <c r="AF17" s="432" t="b">
        <v>0</v>
      </c>
      <c r="AG17" s="432" t="b">
        <v>0</v>
      </c>
      <c r="AH17" s="432" t="b">
        <v>0</v>
      </c>
      <c r="AI17" s="516" t="b">
        <v>0</v>
      </c>
      <c r="AJ17" s="432" t="b">
        <v>0</v>
      </c>
      <c r="AK17" s="432" t="b">
        <v>0</v>
      </c>
      <c r="AL17" s="432" t="s">
        <v>73</v>
      </c>
      <c r="AM17" s="432" t="s">
        <v>73</v>
      </c>
      <c r="AN17" s="432" t="s">
        <v>73</v>
      </c>
      <c r="AO17" s="432" t="s">
        <v>73</v>
      </c>
      <c r="AP17" s="432" t="s">
        <v>73</v>
      </c>
      <c r="AQ17" s="432" t="s">
        <v>73</v>
      </c>
      <c r="AR17" s="432" t="s">
        <v>73</v>
      </c>
      <c r="AS17" s="432" t="s">
        <v>73</v>
      </c>
      <c r="AT17" s="432" t="s">
        <v>73</v>
      </c>
    </row>
    <row r="18">
      <c r="A18" s="338">
        <v>10.0</v>
      </c>
      <c r="B18" s="338">
        <v>500010.0</v>
      </c>
      <c r="C18" s="553" t="s">
        <v>2884</v>
      </c>
      <c r="D18" s="340" t="s">
        <v>73</v>
      </c>
      <c r="E18" s="347">
        <v>30000.0</v>
      </c>
      <c r="F18" s="347">
        <v>30000.0</v>
      </c>
      <c r="G18" s="557">
        <f t="shared" si="5"/>
        <v>0</v>
      </c>
      <c r="H18" s="331" t="s">
        <v>102</v>
      </c>
      <c r="I18" s="331" t="s">
        <v>714</v>
      </c>
      <c r="J18" s="331" t="b">
        <v>1</v>
      </c>
      <c r="K18" s="331" t="b">
        <v>0</v>
      </c>
      <c r="L18" s="331" t="b">
        <v>0</v>
      </c>
      <c r="M18" s="331" t="b">
        <v>0</v>
      </c>
      <c r="N18" s="555"/>
      <c r="O18" s="331" t="b">
        <v>1</v>
      </c>
      <c r="P18" s="331" t="b">
        <v>1</v>
      </c>
      <c r="Q18" s="331" t="b">
        <v>0</v>
      </c>
      <c r="R18" s="331" t="b">
        <v>1</v>
      </c>
      <c r="S18" s="331" t="b">
        <v>1</v>
      </c>
      <c r="T18" s="331" t="b">
        <v>1</v>
      </c>
      <c r="U18" s="331" t="b">
        <v>1</v>
      </c>
      <c r="V18" s="418" t="b">
        <v>0</v>
      </c>
      <c r="W18" s="418" t="b">
        <v>0</v>
      </c>
      <c r="X18" s="418" t="b">
        <v>0</v>
      </c>
      <c r="Y18" s="418" t="b">
        <v>0</v>
      </c>
      <c r="Z18" s="418" t="b">
        <v>0</v>
      </c>
      <c r="AA18" s="418" t="b">
        <v>0</v>
      </c>
      <c r="AB18" s="418" t="b">
        <v>0</v>
      </c>
      <c r="AC18" s="418" t="b">
        <v>0</v>
      </c>
      <c r="AD18" s="331" t="b">
        <v>0</v>
      </c>
      <c r="AE18" s="331" t="b">
        <v>0</v>
      </c>
      <c r="AF18" s="331" t="b">
        <v>0</v>
      </c>
      <c r="AG18" s="331" t="b">
        <v>0</v>
      </c>
      <c r="AH18" s="331" t="b">
        <v>0</v>
      </c>
      <c r="AI18" s="418" t="b">
        <v>0</v>
      </c>
      <c r="AJ18" s="331" t="b">
        <v>0</v>
      </c>
      <c r="AK18" s="331" t="b">
        <v>0</v>
      </c>
      <c r="AL18" s="331" t="b">
        <v>0</v>
      </c>
      <c r="AM18" s="331" t="b">
        <v>0</v>
      </c>
      <c r="AN18" s="331" t="b">
        <v>0</v>
      </c>
      <c r="AO18" s="488" t="b">
        <v>0</v>
      </c>
      <c r="AP18" s="331" t="s">
        <v>73</v>
      </c>
      <c r="AQ18" s="331" t="s">
        <v>73</v>
      </c>
      <c r="AR18" s="331" t="s">
        <v>73</v>
      </c>
      <c r="AS18" s="331" t="s">
        <v>73</v>
      </c>
      <c r="AT18" s="331" t="s">
        <v>73</v>
      </c>
    </row>
    <row r="19">
      <c r="A19" s="338">
        <v>11.0</v>
      </c>
      <c r="B19" s="338">
        <v>500011.0</v>
      </c>
      <c r="C19" s="553" t="s">
        <v>5112</v>
      </c>
      <c r="D19" s="561" t="s">
        <v>73</v>
      </c>
      <c r="E19" s="470">
        <v>10080.0</v>
      </c>
      <c r="F19" s="470">
        <v>10080.0</v>
      </c>
      <c r="G19" s="554">
        <f t="shared" si="5"/>
        <v>0</v>
      </c>
      <c r="H19" s="432" t="s">
        <v>4091</v>
      </c>
      <c r="I19" s="432" t="s">
        <v>114</v>
      </c>
      <c r="J19" s="432" t="b">
        <v>1</v>
      </c>
      <c r="K19" s="432" t="b">
        <v>0</v>
      </c>
      <c r="L19" s="432" t="b">
        <v>0</v>
      </c>
      <c r="M19" s="432" t="b">
        <v>1</v>
      </c>
      <c r="N19" s="555"/>
      <c r="O19" s="432" t="b">
        <v>1</v>
      </c>
      <c r="P19" s="432" t="b">
        <v>1</v>
      </c>
      <c r="Q19" s="432" t="b">
        <v>1</v>
      </c>
      <c r="R19" s="432" t="b">
        <v>1</v>
      </c>
      <c r="S19" s="432" t="b">
        <v>1</v>
      </c>
      <c r="T19" s="432" t="b">
        <v>1</v>
      </c>
      <c r="U19" s="432" t="b">
        <v>0</v>
      </c>
      <c r="V19" s="432" t="b">
        <v>1</v>
      </c>
      <c r="W19" s="516" t="b">
        <v>0</v>
      </c>
      <c r="X19" s="516" t="b">
        <v>0</v>
      </c>
      <c r="Y19" s="516" t="b">
        <v>0</v>
      </c>
      <c r="Z19" s="516" t="b">
        <v>0</v>
      </c>
      <c r="AA19" s="516" t="b">
        <v>0</v>
      </c>
      <c r="AB19" s="516" t="b">
        <v>0</v>
      </c>
      <c r="AC19" s="516" t="b">
        <v>0</v>
      </c>
      <c r="AD19" s="432" t="b">
        <v>0</v>
      </c>
      <c r="AE19" s="432" t="b">
        <v>0</v>
      </c>
      <c r="AF19" s="432" t="b">
        <v>0</v>
      </c>
      <c r="AG19" s="432" t="b">
        <v>1</v>
      </c>
      <c r="AH19" s="432" t="b">
        <v>0</v>
      </c>
      <c r="AI19" s="516" t="b">
        <v>0</v>
      </c>
      <c r="AJ19" s="432" t="b">
        <v>0</v>
      </c>
      <c r="AK19" s="432" t="b">
        <v>0</v>
      </c>
      <c r="AL19" s="432" t="b">
        <v>0</v>
      </c>
      <c r="AM19" s="432" t="b">
        <v>0</v>
      </c>
      <c r="AN19" s="432" t="b">
        <v>0</v>
      </c>
      <c r="AO19" s="432" t="b">
        <v>0</v>
      </c>
      <c r="AP19" s="432" t="b">
        <v>0</v>
      </c>
      <c r="AQ19" s="432" t="b">
        <v>0</v>
      </c>
      <c r="AR19" s="432" t="b">
        <v>0</v>
      </c>
      <c r="AS19" s="432" t="b">
        <v>0</v>
      </c>
      <c r="AT19" s="432" t="b">
        <v>0</v>
      </c>
    </row>
    <row r="20">
      <c r="A20" s="338">
        <v>12.0</v>
      </c>
      <c r="B20" s="338">
        <v>500012.0</v>
      </c>
      <c r="C20" s="553" t="s">
        <v>3889</v>
      </c>
      <c r="D20" s="340" t="s">
        <v>73</v>
      </c>
      <c r="E20" s="347">
        <v>15000.0</v>
      </c>
      <c r="F20" s="347">
        <v>15000.0</v>
      </c>
      <c r="G20" s="557">
        <f t="shared" si="5"/>
        <v>0</v>
      </c>
      <c r="H20" s="331" t="s">
        <v>3890</v>
      </c>
      <c r="I20" s="331" t="s">
        <v>114</v>
      </c>
      <c r="J20" s="331" t="b">
        <v>1</v>
      </c>
      <c r="K20" s="331" t="b">
        <v>0</v>
      </c>
      <c r="L20" s="331" t="b">
        <v>0</v>
      </c>
      <c r="M20" s="331" t="b">
        <v>0</v>
      </c>
      <c r="N20" s="555"/>
      <c r="O20" s="331" t="b">
        <v>0</v>
      </c>
      <c r="P20" s="331" t="b">
        <v>0</v>
      </c>
      <c r="Q20" s="331" t="b">
        <v>0</v>
      </c>
      <c r="R20" s="331" t="b">
        <v>0</v>
      </c>
      <c r="S20" s="418" t="b">
        <v>0</v>
      </c>
      <c r="T20" s="418" t="b">
        <v>0</v>
      </c>
      <c r="U20" s="418" t="b">
        <v>0</v>
      </c>
      <c r="V20" s="418" t="b">
        <v>0</v>
      </c>
      <c r="W20" s="418" t="b">
        <v>0</v>
      </c>
      <c r="X20" s="418" t="b">
        <v>0</v>
      </c>
      <c r="Y20" s="418" t="b">
        <v>0</v>
      </c>
      <c r="Z20" s="418" t="b">
        <v>0</v>
      </c>
      <c r="AA20" s="418" t="b">
        <v>0</v>
      </c>
      <c r="AB20" s="418" t="b">
        <v>0</v>
      </c>
      <c r="AC20" s="418" t="b">
        <v>0</v>
      </c>
      <c r="AD20" s="331" t="b">
        <v>0</v>
      </c>
      <c r="AE20" s="331" t="b">
        <v>0</v>
      </c>
      <c r="AF20" s="331" t="b">
        <v>0</v>
      </c>
      <c r="AG20" s="331" t="b">
        <v>0</v>
      </c>
      <c r="AH20" s="331" t="b">
        <v>0</v>
      </c>
      <c r="AI20" s="418" t="b">
        <v>0</v>
      </c>
      <c r="AJ20" s="331" t="b">
        <v>0</v>
      </c>
      <c r="AK20" s="331" t="b">
        <v>0</v>
      </c>
      <c r="AL20" s="331" t="b">
        <v>0</v>
      </c>
      <c r="AM20" s="331" t="b">
        <v>0</v>
      </c>
      <c r="AN20" s="331" t="b">
        <v>0</v>
      </c>
      <c r="AO20" s="331" t="b">
        <v>0</v>
      </c>
      <c r="AP20" s="331" t="b">
        <v>0</v>
      </c>
      <c r="AQ20" s="331" t="b">
        <v>0</v>
      </c>
      <c r="AR20" s="331" t="b">
        <v>0</v>
      </c>
      <c r="AS20" s="331" t="b">
        <v>0</v>
      </c>
      <c r="AT20" s="331" t="b">
        <v>0</v>
      </c>
    </row>
    <row r="21">
      <c r="A21" s="128">
        <v>13.0</v>
      </c>
      <c r="B21" s="128">
        <v>500013.0</v>
      </c>
      <c r="C21" s="562" t="s">
        <v>2467</v>
      </c>
      <c r="D21" s="472" t="s">
        <v>73</v>
      </c>
      <c r="E21" s="470">
        <v>50000.0</v>
      </c>
      <c r="F21" s="470">
        <v>50000.0</v>
      </c>
      <c r="G21" s="554">
        <f t="shared" si="5"/>
        <v>0</v>
      </c>
      <c r="H21" s="432" t="s">
        <v>102</v>
      </c>
      <c r="I21" s="432" t="s">
        <v>114</v>
      </c>
      <c r="J21" s="432" t="b">
        <v>1</v>
      </c>
      <c r="K21" s="432" t="b">
        <v>0</v>
      </c>
      <c r="L21" s="432" t="b">
        <v>0</v>
      </c>
      <c r="M21" s="432" t="b">
        <v>0</v>
      </c>
      <c r="N21" s="555"/>
      <c r="O21" s="432" t="b">
        <v>1</v>
      </c>
      <c r="P21" s="432" t="b">
        <v>1</v>
      </c>
      <c r="Q21" s="432" t="b">
        <v>0</v>
      </c>
      <c r="R21" s="432" t="b">
        <v>1</v>
      </c>
      <c r="S21" s="432" t="b">
        <v>1</v>
      </c>
      <c r="T21" s="432" t="b">
        <v>1</v>
      </c>
      <c r="U21" s="516" t="b">
        <v>0</v>
      </c>
      <c r="V21" s="516" t="b">
        <v>0</v>
      </c>
      <c r="W21" s="516" t="b">
        <v>0</v>
      </c>
      <c r="X21" s="516" t="b">
        <v>0</v>
      </c>
      <c r="Y21" s="516" t="b">
        <v>0</v>
      </c>
      <c r="Z21" s="516" t="b">
        <v>0</v>
      </c>
      <c r="AA21" s="516" t="b">
        <v>0</v>
      </c>
      <c r="AB21" s="516" t="b">
        <v>0</v>
      </c>
      <c r="AC21" s="516" t="b">
        <v>0</v>
      </c>
      <c r="AD21" s="432" t="b">
        <v>0</v>
      </c>
      <c r="AE21" s="432" t="b">
        <v>0</v>
      </c>
      <c r="AF21" s="432" t="b">
        <v>0</v>
      </c>
      <c r="AG21" s="432" t="b">
        <v>0</v>
      </c>
      <c r="AH21" s="432" t="b">
        <v>0</v>
      </c>
      <c r="AI21" s="516" t="b">
        <v>0</v>
      </c>
      <c r="AJ21" s="432" t="b">
        <v>0</v>
      </c>
      <c r="AK21" s="432" t="b">
        <v>0</v>
      </c>
      <c r="AL21" s="432" t="b">
        <v>0</v>
      </c>
      <c r="AM21" s="432" t="s">
        <v>73</v>
      </c>
      <c r="AN21" s="432" t="s">
        <v>73</v>
      </c>
      <c r="AO21" s="432" t="s">
        <v>73</v>
      </c>
      <c r="AP21" s="432" t="s">
        <v>73</v>
      </c>
      <c r="AQ21" s="432" t="s">
        <v>73</v>
      </c>
      <c r="AR21" s="432" t="s">
        <v>73</v>
      </c>
      <c r="AS21" s="432" t="s">
        <v>73</v>
      </c>
      <c r="AT21" s="432" t="s">
        <v>73</v>
      </c>
    </row>
    <row r="22">
      <c r="A22" s="338">
        <v>14.0</v>
      </c>
      <c r="B22" s="338">
        <v>500014.0</v>
      </c>
      <c r="C22" s="553" t="s">
        <v>3206</v>
      </c>
      <c r="D22" s="340" t="s">
        <v>73</v>
      </c>
      <c r="E22" s="347">
        <v>19350.0</v>
      </c>
      <c r="F22" s="347">
        <v>19350.0</v>
      </c>
      <c r="G22" s="557">
        <f t="shared" si="5"/>
        <v>0</v>
      </c>
      <c r="H22" s="331" t="s">
        <v>3207</v>
      </c>
      <c r="I22" s="331" t="s">
        <v>179</v>
      </c>
      <c r="J22" s="331" t="b">
        <v>1</v>
      </c>
      <c r="K22" s="331" t="b">
        <v>1</v>
      </c>
      <c r="L22" s="331" t="b">
        <v>1</v>
      </c>
      <c r="M22" s="331" t="b">
        <v>1</v>
      </c>
      <c r="N22" s="555"/>
      <c r="O22" s="331" t="b">
        <v>1</v>
      </c>
      <c r="P22" s="331" t="b">
        <v>1</v>
      </c>
      <c r="Q22" s="331" t="b">
        <v>1</v>
      </c>
      <c r="R22" s="331" t="b">
        <v>1</v>
      </c>
      <c r="S22" s="418" t="b">
        <v>0</v>
      </c>
      <c r="T22" s="331" t="b">
        <v>1</v>
      </c>
      <c r="U22" s="331" t="b">
        <v>1</v>
      </c>
      <c r="V22" s="331" t="b">
        <v>1</v>
      </c>
      <c r="W22" s="418" t="b">
        <v>0</v>
      </c>
      <c r="X22" s="418"/>
      <c r="Y22" s="331" t="b">
        <v>1</v>
      </c>
      <c r="Z22" s="418" t="b">
        <v>0</v>
      </c>
      <c r="AA22" s="418" t="b">
        <v>0</v>
      </c>
      <c r="AB22" s="418" t="b">
        <v>0</v>
      </c>
      <c r="AC22" s="418" t="b">
        <v>0</v>
      </c>
      <c r="AD22" s="331" t="b">
        <v>0</v>
      </c>
      <c r="AE22" s="331" t="b">
        <v>0</v>
      </c>
      <c r="AF22" s="331" t="b">
        <v>0</v>
      </c>
      <c r="AG22" s="331" t="b">
        <v>0</v>
      </c>
      <c r="AH22" s="331" t="b">
        <v>0</v>
      </c>
      <c r="AI22" s="418" t="b">
        <v>0</v>
      </c>
      <c r="AJ22" s="331" t="b">
        <v>0</v>
      </c>
      <c r="AK22" s="331" t="b">
        <v>0</v>
      </c>
      <c r="AL22" s="331" t="b">
        <v>0</v>
      </c>
      <c r="AM22" s="331" t="b">
        <v>0</v>
      </c>
      <c r="AN22" s="331" t="b">
        <v>0</v>
      </c>
      <c r="AO22" s="331" t="b">
        <v>0</v>
      </c>
      <c r="AP22" s="331" t="b">
        <v>1</v>
      </c>
      <c r="AQ22" s="331" t="b">
        <v>0</v>
      </c>
      <c r="AR22" s="331" t="b">
        <v>0</v>
      </c>
      <c r="AS22" s="331" t="b">
        <v>0</v>
      </c>
      <c r="AT22" s="331" t="s">
        <v>73</v>
      </c>
    </row>
    <row r="23">
      <c r="A23" s="141">
        <v>15.0</v>
      </c>
      <c r="B23" s="141">
        <v>500015.0</v>
      </c>
      <c r="C23" s="558" t="s">
        <v>401</v>
      </c>
      <c r="D23" s="340" t="s">
        <v>73</v>
      </c>
      <c r="E23" s="470">
        <v>10000.0</v>
      </c>
      <c r="F23" s="470">
        <v>10000.0</v>
      </c>
      <c r="G23" s="554">
        <f t="shared" si="5"/>
        <v>0</v>
      </c>
      <c r="H23" s="432" t="s">
        <v>402</v>
      </c>
      <c r="I23" s="432" t="s">
        <v>114</v>
      </c>
      <c r="J23" s="432" t="b">
        <v>1</v>
      </c>
      <c r="K23" s="432" t="b">
        <v>1</v>
      </c>
      <c r="L23" s="432" t="b">
        <v>1</v>
      </c>
      <c r="M23" s="432" t="b">
        <v>1</v>
      </c>
      <c r="N23" s="555"/>
      <c r="O23" s="432" t="b">
        <v>1</v>
      </c>
      <c r="P23" s="432" t="b">
        <v>1</v>
      </c>
      <c r="Q23" s="432" t="b">
        <v>0</v>
      </c>
      <c r="R23" s="432" t="b">
        <v>1</v>
      </c>
      <c r="S23" s="432" t="b">
        <v>1</v>
      </c>
      <c r="T23" s="432" t="b">
        <v>1</v>
      </c>
      <c r="U23" s="432" t="b">
        <v>1</v>
      </c>
      <c r="V23" s="516" t="b">
        <v>0</v>
      </c>
      <c r="W23" s="516" t="b">
        <v>0</v>
      </c>
      <c r="X23" s="516"/>
      <c r="Y23" s="432" t="b">
        <v>1</v>
      </c>
      <c r="Z23" s="488" t="s">
        <v>73</v>
      </c>
      <c r="AA23" s="521"/>
      <c r="AB23" s="521"/>
      <c r="AC23" s="521"/>
      <c r="AD23" s="521"/>
      <c r="AE23" s="521"/>
      <c r="AF23" s="521"/>
      <c r="AG23" s="521"/>
      <c r="AH23" s="521"/>
      <c r="AI23" s="521"/>
      <c r="AJ23" s="432" t="s">
        <v>73</v>
      </c>
      <c r="AK23" s="432" t="s">
        <v>73</v>
      </c>
      <c r="AL23" s="432" t="s">
        <v>73</v>
      </c>
      <c r="AM23" s="432" t="s">
        <v>73</v>
      </c>
      <c r="AN23" s="432" t="s">
        <v>73</v>
      </c>
      <c r="AO23" s="432" t="s">
        <v>73</v>
      </c>
      <c r="AP23" s="432" t="s">
        <v>73</v>
      </c>
      <c r="AQ23" s="432" t="s">
        <v>73</v>
      </c>
      <c r="AR23" s="432" t="s">
        <v>73</v>
      </c>
      <c r="AS23" s="432" t="s">
        <v>73</v>
      </c>
      <c r="AT23" s="432" t="s">
        <v>73</v>
      </c>
    </row>
    <row r="24">
      <c r="A24" s="338">
        <v>16.0</v>
      </c>
      <c r="B24" s="338">
        <v>500016.0</v>
      </c>
      <c r="C24" s="553" t="s">
        <v>3395</v>
      </c>
      <c r="D24" s="340" t="s">
        <v>73</v>
      </c>
      <c r="E24" s="347">
        <v>9000.0</v>
      </c>
      <c r="F24" s="347">
        <v>9000.0</v>
      </c>
      <c r="G24" s="557">
        <f t="shared" si="5"/>
        <v>0</v>
      </c>
      <c r="H24" s="331" t="s">
        <v>3396</v>
      </c>
      <c r="I24" s="331" t="s">
        <v>179</v>
      </c>
      <c r="J24" s="331" t="b">
        <v>1</v>
      </c>
      <c r="K24" s="331" t="b">
        <v>1</v>
      </c>
      <c r="L24" s="331" t="b">
        <v>0</v>
      </c>
      <c r="M24" s="331" t="b">
        <v>1</v>
      </c>
      <c r="N24" s="555"/>
      <c r="O24" s="331" t="b">
        <v>1</v>
      </c>
      <c r="P24" s="331" t="b">
        <v>0</v>
      </c>
      <c r="Q24" s="331" t="b">
        <v>0</v>
      </c>
      <c r="R24" s="331" t="b">
        <v>0</v>
      </c>
      <c r="S24" s="418" t="b">
        <v>0</v>
      </c>
      <c r="T24" s="418" t="b">
        <v>0</v>
      </c>
      <c r="U24" s="418" t="b">
        <v>0</v>
      </c>
      <c r="V24" s="418" t="b">
        <v>0</v>
      </c>
      <c r="W24" s="418" t="b">
        <v>0</v>
      </c>
      <c r="X24" s="418" t="b">
        <v>0</v>
      </c>
      <c r="Y24" s="418" t="b">
        <v>0</v>
      </c>
      <c r="Z24" s="418" t="b">
        <v>0</v>
      </c>
      <c r="AA24" s="418" t="b">
        <v>0</v>
      </c>
      <c r="AB24" s="418" t="b">
        <v>0</v>
      </c>
      <c r="AC24" s="418" t="b">
        <v>0</v>
      </c>
      <c r="AD24" s="331" t="b">
        <v>0</v>
      </c>
      <c r="AE24" s="331" t="b">
        <v>0</v>
      </c>
      <c r="AF24" s="331" t="b">
        <v>0</v>
      </c>
      <c r="AG24" s="331" t="b">
        <v>0</v>
      </c>
      <c r="AH24" s="331" t="b">
        <v>0</v>
      </c>
      <c r="AI24" s="418" t="b">
        <v>0</v>
      </c>
      <c r="AJ24" s="331" t="b">
        <v>0</v>
      </c>
      <c r="AK24" s="331" t="b">
        <v>0</v>
      </c>
      <c r="AL24" s="331" t="b">
        <v>0</v>
      </c>
      <c r="AM24" s="331" t="b">
        <v>0</v>
      </c>
      <c r="AN24" s="331" t="b">
        <v>0</v>
      </c>
      <c r="AO24" s="331" t="b">
        <v>0</v>
      </c>
      <c r="AP24" s="331" t="b">
        <v>0</v>
      </c>
      <c r="AQ24" s="331" t="b">
        <v>0</v>
      </c>
      <c r="AR24" s="331" t="b">
        <v>0</v>
      </c>
      <c r="AS24" s="331" t="b">
        <v>0</v>
      </c>
      <c r="AT24" s="488" t="s">
        <v>73</v>
      </c>
    </row>
    <row r="25">
      <c r="A25" s="338">
        <v>17.0</v>
      </c>
      <c r="B25" s="338">
        <v>500017.0</v>
      </c>
      <c r="C25" s="553" t="s">
        <v>5606</v>
      </c>
      <c r="D25" s="561" t="s">
        <v>73</v>
      </c>
      <c r="E25" s="470">
        <v>4600.0</v>
      </c>
      <c r="F25" s="470">
        <v>4600.0</v>
      </c>
      <c r="G25" s="554">
        <f t="shared" si="5"/>
        <v>0</v>
      </c>
      <c r="H25" s="432" t="s">
        <v>455</v>
      </c>
      <c r="I25" s="432" t="s">
        <v>162</v>
      </c>
      <c r="J25" s="432" t="b">
        <v>1</v>
      </c>
      <c r="K25" s="432" t="b">
        <v>0</v>
      </c>
      <c r="L25" s="432" t="b">
        <v>1</v>
      </c>
      <c r="M25" s="432" t="b">
        <v>0</v>
      </c>
      <c r="N25" s="555"/>
      <c r="O25" s="432" t="b">
        <v>1</v>
      </c>
      <c r="P25" s="432" t="b">
        <v>0</v>
      </c>
      <c r="Q25" s="432" t="b">
        <v>0</v>
      </c>
      <c r="R25" s="432" t="b">
        <v>0</v>
      </c>
      <c r="S25" s="516" t="b">
        <v>0</v>
      </c>
      <c r="T25" s="516" t="b">
        <v>0</v>
      </c>
      <c r="U25" s="516" t="b">
        <v>0</v>
      </c>
      <c r="V25" s="516" t="b">
        <v>0</v>
      </c>
      <c r="W25" s="516" t="b">
        <v>0</v>
      </c>
      <c r="X25" s="516" t="b">
        <v>0</v>
      </c>
      <c r="Y25" s="516" t="b">
        <v>0</v>
      </c>
      <c r="Z25" s="516" t="b">
        <v>0</v>
      </c>
      <c r="AA25" s="516" t="b">
        <v>0</v>
      </c>
      <c r="AB25" s="516" t="b">
        <v>0</v>
      </c>
      <c r="AC25" s="516" t="b">
        <v>0</v>
      </c>
      <c r="AD25" s="432" t="b">
        <v>0</v>
      </c>
      <c r="AE25" s="432" t="b">
        <v>0</v>
      </c>
      <c r="AF25" s="432" t="b">
        <v>0</v>
      </c>
      <c r="AG25" s="432" t="b">
        <v>0</v>
      </c>
      <c r="AH25" s="432" t="b">
        <v>0</v>
      </c>
      <c r="AI25" s="516" t="b">
        <v>0</v>
      </c>
      <c r="AJ25" s="432" t="b">
        <v>0</v>
      </c>
      <c r="AK25" s="432" t="b">
        <v>0</v>
      </c>
      <c r="AL25" s="432" t="b">
        <v>0</v>
      </c>
      <c r="AM25" s="432" t="b">
        <v>0</v>
      </c>
      <c r="AN25" s="432" t="b">
        <v>0</v>
      </c>
      <c r="AO25" s="432" t="b">
        <v>0</v>
      </c>
      <c r="AP25" s="432" t="b">
        <v>0</v>
      </c>
      <c r="AQ25" s="432" t="b">
        <v>0</v>
      </c>
      <c r="AR25" s="432" t="b">
        <v>0</v>
      </c>
      <c r="AS25" s="432" t="b">
        <v>0</v>
      </c>
      <c r="AT25" s="432" t="b">
        <v>0</v>
      </c>
    </row>
    <row r="26">
      <c r="A26" s="338">
        <v>18.0</v>
      </c>
      <c r="B26" s="338">
        <v>500018.0</v>
      </c>
      <c r="C26" s="553" t="s">
        <v>3039</v>
      </c>
      <c r="D26" s="340" t="s">
        <v>73</v>
      </c>
      <c r="E26" s="347">
        <v>11600.0</v>
      </c>
      <c r="F26" s="347">
        <v>11600.0</v>
      </c>
      <c r="G26" s="557">
        <f t="shared" si="5"/>
        <v>0</v>
      </c>
      <c r="H26" s="331" t="s">
        <v>2730</v>
      </c>
      <c r="I26" s="331" t="s">
        <v>127</v>
      </c>
      <c r="J26" s="331" t="b">
        <v>1</v>
      </c>
      <c r="K26" s="331" t="b">
        <v>0</v>
      </c>
      <c r="L26" s="331" t="b">
        <v>0</v>
      </c>
      <c r="M26" s="331" t="b">
        <v>1</v>
      </c>
      <c r="N26" s="555"/>
      <c r="O26" s="331" t="b">
        <v>1</v>
      </c>
      <c r="P26" s="331" t="b">
        <v>1</v>
      </c>
      <c r="Q26" s="331" t="b">
        <v>1</v>
      </c>
      <c r="R26" s="331" t="b">
        <v>1</v>
      </c>
      <c r="S26" s="331" t="b">
        <v>1</v>
      </c>
      <c r="T26" s="331" t="b">
        <v>1</v>
      </c>
      <c r="U26" s="331" t="b">
        <v>1</v>
      </c>
      <c r="V26" s="331" t="b">
        <v>1</v>
      </c>
      <c r="W26" s="331" t="b">
        <v>1</v>
      </c>
      <c r="X26" s="418"/>
      <c r="Y26" s="331" t="b">
        <v>1</v>
      </c>
      <c r="Z26" s="331" t="b">
        <v>1</v>
      </c>
      <c r="AA26" s="331" t="b">
        <v>1</v>
      </c>
      <c r="AB26" s="331" t="b">
        <v>1</v>
      </c>
      <c r="AC26" s="331" t="b">
        <v>1</v>
      </c>
      <c r="AD26" s="331" t="b">
        <v>0</v>
      </c>
      <c r="AE26" s="331" t="b">
        <v>0</v>
      </c>
      <c r="AF26" s="331" t="b">
        <v>0</v>
      </c>
      <c r="AG26" s="331" t="b">
        <v>0</v>
      </c>
      <c r="AH26" s="331" t="b">
        <v>0</v>
      </c>
      <c r="AI26" s="418" t="b">
        <v>0</v>
      </c>
      <c r="AJ26" s="331" t="b">
        <v>0</v>
      </c>
      <c r="AK26" s="331" t="b">
        <v>0</v>
      </c>
      <c r="AL26" s="331" t="b">
        <v>0</v>
      </c>
      <c r="AM26" s="331" t="b">
        <v>0</v>
      </c>
      <c r="AN26" s="331" t="b">
        <v>0</v>
      </c>
      <c r="AO26" s="331" t="b">
        <v>0</v>
      </c>
      <c r="AP26" s="331" t="b">
        <v>0</v>
      </c>
      <c r="AQ26" s="331" t="b">
        <v>0</v>
      </c>
      <c r="AR26" s="331" t="b">
        <v>0</v>
      </c>
      <c r="AS26" s="331" t="s">
        <v>73</v>
      </c>
      <c r="AT26" s="331" t="s">
        <v>73</v>
      </c>
    </row>
    <row r="27">
      <c r="A27" s="338">
        <v>19.0</v>
      </c>
      <c r="B27" s="338">
        <v>500019.0</v>
      </c>
      <c r="C27" s="553" t="s">
        <v>2729</v>
      </c>
      <c r="D27" s="340" t="s">
        <v>73</v>
      </c>
      <c r="E27" s="470">
        <v>5200.0</v>
      </c>
      <c r="F27" s="470">
        <v>5200.0</v>
      </c>
      <c r="G27" s="554">
        <f t="shared" si="5"/>
        <v>0</v>
      </c>
      <c r="H27" s="432" t="s">
        <v>2730</v>
      </c>
      <c r="I27" s="432" t="s">
        <v>135</v>
      </c>
      <c r="J27" s="432" t="b">
        <v>1</v>
      </c>
      <c r="K27" s="432" t="b">
        <v>1</v>
      </c>
      <c r="L27" s="432" t="b">
        <v>0</v>
      </c>
      <c r="M27" s="432" t="b">
        <v>1</v>
      </c>
      <c r="N27" s="555"/>
      <c r="O27" s="432" t="b">
        <v>1</v>
      </c>
      <c r="P27" s="432" t="b">
        <v>1</v>
      </c>
      <c r="Q27" s="432" t="b">
        <v>1</v>
      </c>
      <c r="R27" s="432" t="b">
        <v>1</v>
      </c>
      <c r="S27" s="432" t="b">
        <v>1</v>
      </c>
      <c r="T27" s="432" t="b">
        <v>1</v>
      </c>
      <c r="U27" s="432" t="b">
        <v>1</v>
      </c>
      <c r="V27" s="432" t="b">
        <v>1</v>
      </c>
      <c r="W27" s="432" t="b">
        <v>1</v>
      </c>
      <c r="X27" s="516"/>
      <c r="Y27" s="432" t="b">
        <v>1</v>
      </c>
      <c r="Z27" s="432" t="b">
        <v>1</v>
      </c>
      <c r="AA27" s="432" t="b">
        <v>1</v>
      </c>
      <c r="AB27" s="432" t="b">
        <v>1</v>
      </c>
      <c r="AC27" s="432" t="b">
        <v>1</v>
      </c>
      <c r="AD27" s="432" t="b">
        <v>0</v>
      </c>
      <c r="AE27" s="432" t="b">
        <v>0</v>
      </c>
      <c r="AF27" s="432" t="b">
        <v>1</v>
      </c>
      <c r="AG27" s="432" t="b">
        <v>0</v>
      </c>
      <c r="AH27" s="432" t="b">
        <v>0</v>
      </c>
      <c r="AI27" s="516" t="b">
        <v>0</v>
      </c>
      <c r="AJ27" s="432" t="b">
        <v>0</v>
      </c>
      <c r="AK27" s="432" t="b">
        <v>0</v>
      </c>
      <c r="AL27" s="432" t="b">
        <v>0</v>
      </c>
      <c r="AM27" s="432" t="b">
        <v>0</v>
      </c>
      <c r="AN27" s="432" t="b">
        <v>0</v>
      </c>
      <c r="AO27" s="432" t="s">
        <v>73</v>
      </c>
      <c r="AP27" s="432" t="s">
        <v>73</v>
      </c>
      <c r="AQ27" s="432" t="s">
        <v>73</v>
      </c>
      <c r="AR27" s="432" t="s">
        <v>73</v>
      </c>
      <c r="AS27" s="432" t="s">
        <v>73</v>
      </c>
      <c r="AT27" s="432" t="s">
        <v>73</v>
      </c>
    </row>
    <row r="28">
      <c r="A28" s="338">
        <v>20.0</v>
      </c>
      <c r="B28" s="338">
        <v>500020.0</v>
      </c>
      <c r="C28" s="553" t="s">
        <v>3058</v>
      </c>
      <c r="D28" s="340" t="s">
        <v>73</v>
      </c>
      <c r="E28" s="347">
        <v>8400.0</v>
      </c>
      <c r="F28" s="347">
        <v>8400.0</v>
      </c>
      <c r="G28" s="557">
        <f t="shared" si="5"/>
        <v>0</v>
      </c>
      <c r="H28" s="331" t="s">
        <v>2730</v>
      </c>
      <c r="I28" s="331" t="s">
        <v>162</v>
      </c>
      <c r="J28" s="331" t="b">
        <v>1</v>
      </c>
      <c r="K28" s="331" t="b">
        <v>0</v>
      </c>
      <c r="L28" s="331" t="b">
        <v>0</v>
      </c>
      <c r="M28" s="331" t="b">
        <v>1</v>
      </c>
      <c r="N28" s="555"/>
      <c r="O28" s="331" t="b">
        <v>1</v>
      </c>
      <c r="P28" s="331" t="b">
        <v>1</v>
      </c>
      <c r="Q28" s="331" t="b">
        <v>1</v>
      </c>
      <c r="R28" s="331" t="b">
        <v>1</v>
      </c>
      <c r="S28" s="331" t="b">
        <v>1</v>
      </c>
      <c r="T28" s="331" t="b">
        <v>1</v>
      </c>
      <c r="U28" s="331" t="b">
        <v>1</v>
      </c>
      <c r="V28" s="331" t="b">
        <v>1</v>
      </c>
      <c r="W28" s="331" t="b">
        <v>1</v>
      </c>
      <c r="X28" s="418"/>
      <c r="Y28" s="331" t="b">
        <v>1</v>
      </c>
      <c r="Z28" s="331" t="b">
        <v>1</v>
      </c>
      <c r="AA28" s="331" t="b">
        <v>1</v>
      </c>
      <c r="AB28" s="331" t="b">
        <v>1</v>
      </c>
      <c r="AC28" s="331" t="b">
        <v>1</v>
      </c>
      <c r="AD28" s="331" t="b">
        <v>0</v>
      </c>
      <c r="AE28" s="331" t="b">
        <v>0</v>
      </c>
      <c r="AF28" s="331" t="b">
        <v>0</v>
      </c>
      <c r="AG28" s="331" t="b">
        <v>0</v>
      </c>
      <c r="AH28" s="331" t="b">
        <v>0</v>
      </c>
      <c r="AI28" s="418" t="b">
        <v>0</v>
      </c>
      <c r="AJ28" s="331" t="b">
        <v>0</v>
      </c>
      <c r="AK28" s="331" t="b">
        <v>0</v>
      </c>
      <c r="AL28" s="331" t="b">
        <v>0</v>
      </c>
      <c r="AM28" s="331" t="b">
        <v>0</v>
      </c>
      <c r="AN28" s="331" t="b">
        <v>0</v>
      </c>
      <c r="AO28" s="331" t="b">
        <v>0</v>
      </c>
      <c r="AP28" s="331" t="b">
        <v>0</v>
      </c>
      <c r="AQ28" s="331" t="b">
        <v>0</v>
      </c>
      <c r="AR28" s="331" t="b">
        <v>0</v>
      </c>
      <c r="AS28" s="331" t="s">
        <v>73</v>
      </c>
      <c r="AT28" s="331" t="s">
        <v>73</v>
      </c>
    </row>
    <row r="29">
      <c r="A29" s="338">
        <v>21.0</v>
      </c>
      <c r="B29" s="338">
        <v>500021.0</v>
      </c>
      <c r="C29" s="553" t="s">
        <v>3055</v>
      </c>
      <c r="D29" s="340" t="s">
        <v>73</v>
      </c>
      <c r="E29" s="470">
        <v>8400.0</v>
      </c>
      <c r="F29" s="470">
        <v>8400.0</v>
      </c>
      <c r="G29" s="554">
        <f t="shared" si="5"/>
        <v>0</v>
      </c>
      <c r="H29" s="432" t="s">
        <v>2730</v>
      </c>
      <c r="I29" s="432" t="s">
        <v>135</v>
      </c>
      <c r="J29" s="432" t="b">
        <v>1</v>
      </c>
      <c r="K29" s="432" t="b">
        <v>0</v>
      </c>
      <c r="L29" s="432" t="b">
        <v>0</v>
      </c>
      <c r="M29" s="432" t="b">
        <v>1</v>
      </c>
      <c r="N29" s="555"/>
      <c r="O29" s="432" t="b">
        <v>1</v>
      </c>
      <c r="P29" s="432" t="b">
        <v>1</v>
      </c>
      <c r="Q29" s="432" t="b">
        <v>1</v>
      </c>
      <c r="R29" s="432" t="b">
        <v>1</v>
      </c>
      <c r="S29" s="432" t="b">
        <v>1</v>
      </c>
      <c r="T29" s="432" t="b">
        <v>1</v>
      </c>
      <c r="U29" s="432" t="b">
        <v>1</v>
      </c>
      <c r="V29" s="432" t="b">
        <v>1</v>
      </c>
      <c r="W29" s="432" t="b">
        <v>1</v>
      </c>
      <c r="X29" s="516"/>
      <c r="Y29" s="432" t="b">
        <v>1</v>
      </c>
      <c r="Z29" s="516" t="b">
        <v>0</v>
      </c>
      <c r="AA29" s="432" t="b">
        <v>1</v>
      </c>
      <c r="AB29" s="432" t="b">
        <v>1</v>
      </c>
      <c r="AC29" s="432" t="b">
        <v>1</v>
      </c>
      <c r="AD29" s="432" t="b">
        <v>0</v>
      </c>
      <c r="AE29" s="432" t="b">
        <v>0</v>
      </c>
      <c r="AF29" s="432" t="b">
        <v>0</v>
      </c>
      <c r="AG29" s="432" t="b">
        <v>0</v>
      </c>
      <c r="AH29" s="432" t="b">
        <v>0</v>
      </c>
      <c r="AI29" s="516" t="b">
        <v>0</v>
      </c>
      <c r="AJ29" s="432" t="b">
        <v>0</v>
      </c>
      <c r="AK29" s="432" t="b">
        <v>0</v>
      </c>
      <c r="AL29" s="432" t="b">
        <v>0</v>
      </c>
      <c r="AM29" s="432" t="b">
        <v>0</v>
      </c>
      <c r="AN29" s="432" t="b">
        <v>0</v>
      </c>
      <c r="AO29" s="432" t="b">
        <v>0</v>
      </c>
      <c r="AP29" s="432" t="b">
        <v>0</v>
      </c>
      <c r="AQ29" s="432" t="b">
        <v>0</v>
      </c>
      <c r="AR29" s="432" t="b">
        <v>0</v>
      </c>
      <c r="AS29" s="432" t="s">
        <v>73</v>
      </c>
      <c r="AT29" s="432" t="s">
        <v>73</v>
      </c>
    </row>
    <row r="30">
      <c r="A30" s="141">
        <v>22.0</v>
      </c>
      <c r="B30" s="141">
        <v>500022.0</v>
      </c>
      <c r="C30" s="558" t="s">
        <v>718</v>
      </c>
      <c r="D30" s="340" t="s">
        <v>73</v>
      </c>
      <c r="E30" s="347">
        <v>6500.0</v>
      </c>
      <c r="F30" s="347">
        <v>6500.0</v>
      </c>
      <c r="G30" s="557">
        <f t="shared" si="5"/>
        <v>0</v>
      </c>
      <c r="H30" s="331" t="s">
        <v>719</v>
      </c>
      <c r="I30" s="331" t="s">
        <v>135</v>
      </c>
      <c r="J30" s="331" t="b">
        <v>1</v>
      </c>
      <c r="K30" s="331" t="b">
        <v>0</v>
      </c>
      <c r="L30" s="331" t="b">
        <v>1</v>
      </c>
      <c r="M30" s="331" t="b">
        <v>1</v>
      </c>
      <c r="N30" s="555"/>
      <c r="O30" s="331" t="b">
        <v>1</v>
      </c>
      <c r="P30" s="331" t="b">
        <v>1</v>
      </c>
      <c r="Q30" s="331" t="b">
        <v>1</v>
      </c>
      <c r="R30" s="331" t="b">
        <v>1</v>
      </c>
      <c r="S30" s="331" t="b">
        <v>1</v>
      </c>
      <c r="T30" s="331" t="b">
        <v>1</v>
      </c>
      <c r="U30" s="331" t="b">
        <v>1</v>
      </c>
      <c r="V30" s="331" t="b">
        <v>0</v>
      </c>
      <c r="W30" s="418" t="b">
        <v>0</v>
      </c>
      <c r="X30" s="418" t="b">
        <v>0</v>
      </c>
      <c r="Y30" s="418" t="b">
        <v>0</v>
      </c>
      <c r="Z30" s="418" t="b">
        <v>0</v>
      </c>
      <c r="AA30" s="418" t="b">
        <v>0</v>
      </c>
      <c r="AB30" s="418" t="b">
        <v>0</v>
      </c>
      <c r="AC30" s="418" t="b">
        <v>0</v>
      </c>
      <c r="AD30" s="488" t="s">
        <v>73</v>
      </c>
      <c r="AE30" s="521"/>
      <c r="AF30" s="521"/>
      <c r="AG30" s="521"/>
      <c r="AH30" s="521"/>
      <c r="AI30" s="521"/>
      <c r="AJ30" s="331" t="s">
        <v>73</v>
      </c>
      <c r="AK30" s="331" t="s">
        <v>73</v>
      </c>
      <c r="AL30" s="331" t="s">
        <v>73</v>
      </c>
      <c r="AM30" s="331" t="s">
        <v>73</v>
      </c>
      <c r="AN30" s="331" t="s">
        <v>73</v>
      </c>
      <c r="AO30" s="331" t="s">
        <v>73</v>
      </c>
      <c r="AP30" s="331" t="s">
        <v>73</v>
      </c>
      <c r="AQ30" s="331" t="s">
        <v>73</v>
      </c>
      <c r="AR30" s="331" t="s">
        <v>73</v>
      </c>
      <c r="AS30" s="331" t="s">
        <v>73</v>
      </c>
      <c r="AT30" s="331" t="s">
        <v>73</v>
      </c>
    </row>
    <row r="31">
      <c r="A31" s="141">
        <v>23.0</v>
      </c>
      <c r="B31" s="141">
        <v>500023.0</v>
      </c>
      <c r="C31" s="558" t="s">
        <v>600</v>
      </c>
      <c r="D31" s="340" t="s">
        <v>73</v>
      </c>
      <c r="E31" s="470">
        <v>19200.0</v>
      </c>
      <c r="F31" s="470">
        <v>19200.0</v>
      </c>
      <c r="G31" s="554">
        <f t="shared" si="5"/>
        <v>0</v>
      </c>
      <c r="H31" s="432" t="s">
        <v>601</v>
      </c>
      <c r="I31" s="432" t="s">
        <v>293</v>
      </c>
      <c r="J31" s="432" t="b">
        <v>1</v>
      </c>
      <c r="K31" s="432" t="b">
        <v>1</v>
      </c>
      <c r="L31" s="432" t="b">
        <v>1</v>
      </c>
      <c r="M31" s="432" t="b">
        <v>1</v>
      </c>
      <c r="N31" s="555"/>
      <c r="O31" s="432" t="b">
        <v>1</v>
      </c>
      <c r="P31" s="432" t="b">
        <v>1</v>
      </c>
      <c r="Q31" s="432" t="b">
        <v>1</v>
      </c>
      <c r="R31" s="432" t="b">
        <v>1</v>
      </c>
      <c r="S31" s="432" t="b">
        <v>1</v>
      </c>
      <c r="T31" s="432" t="b">
        <v>1</v>
      </c>
      <c r="U31" s="432" t="b">
        <v>1</v>
      </c>
      <c r="V31" s="432" t="b">
        <v>1</v>
      </c>
      <c r="W31" s="432" t="b">
        <v>1</v>
      </c>
      <c r="X31" s="516"/>
      <c r="Y31" s="432" t="b">
        <v>1</v>
      </c>
      <c r="Z31" s="432" t="b">
        <v>1</v>
      </c>
      <c r="AA31" s="432" t="b">
        <v>1</v>
      </c>
      <c r="AB31" s="488" t="s">
        <v>73</v>
      </c>
      <c r="AC31" s="521"/>
      <c r="AD31" s="521"/>
      <c r="AE31" s="521"/>
      <c r="AF31" s="521"/>
      <c r="AG31" s="521"/>
      <c r="AH31" s="521"/>
      <c r="AI31" s="521"/>
      <c r="AJ31" s="432" t="s">
        <v>73</v>
      </c>
      <c r="AK31" s="432" t="s">
        <v>73</v>
      </c>
      <c r="AL31" s="432" t="s">
        <v>73</v>
      </c>
      <c r="AM31" s="432" t="s">
        <v>73</v>
      </c>
      <c r="AN31" s="432" t="s">
        <v>73</v>
      </c>
      <c r="AO31" s="432" t="s">
        <v>73</v>
      </c>
      <c r="AP31" s="432" t="s">
        <v>73</v>
      </c>
      <c r="AQ31" s="432" t="s">
        <v>73</v>
      </c>
      <c r="AR31" s="432" t="s">
        <v>73</v>
      </c>
      <c r="AS31" s="432" t="s">
        <v>73</v>
      </c>
      <c r="AT31" s="432" t="s">
        <v>73</v>
      </c>
    </row>
    <row r="32">
      <c r="A32" s="338">
        <v>24.0</v>
      </c>
      <c r="B32" s="338">
        <v>500024.0</v>
      </c>
      <c r="C32" s="553" t="s">
        <v>5531</v>
      </c>
      <c r="D32" s="312" t="s">
        <v>4642</v>
      </c>
      <c r="E32" s="347">
        <v>24300.0</v>
      </c>
      <c r="F32" s="347">
        <v>24300.0</v>
      </c>
      <c r="G32" s="557">
        <f t="shared" si="5"/>
        <v>0</v>
      </c>
      <c r="H32" s="331" t="s">
        <v>5532</v>
      </c>
      <c r="I32" s="331" t="s">
        <v>1044</v>
      </c>
      <c r="J32" s="331" t="b">
        <v>1</v>
      </c>
      <c r="K32" s="331" t="b">
        <v>1</v>
      </c>
      <c r="L32" s="331" t="b">
        <v>1</v>
      </c>
      <c r="M32" s="331" t="b">
        <v>1</v>
      </c>
      <c r="N32" s="555"/>
      <c r="O32" s="331" t="b">
        <v>1</v>
      </c>
      <c r="P32" s="331" t="b">
        <v>1</v>
      </c>
      <c r="Q32" s="331" t="b">
        <v>1</v>
      </c>
      <c r="R32" s="331" t="b">
        <v>1</v>
      </c>
      <c r="S32" s="331" t="b">
        <v>1</v>
      </c>
      <c r="T32" s="418" t="b">
        <v>0</v>
      </c>
      <c r="U32" s="418" t="b">
        <v>0</v>
      </c>
      <c r="V32" s="418" t="b">
        <v>0</v>
      </c>
      <c r="W32" s="418" t="b">
        <v>0</v>
      </c>
      <c r="X32" s="418" t="b">
        <v>0</v>
      </c>
      <c r="Y32" s="418" t="b">
        <v>0</v>
      </c>
      <c r="Z32" s="418" t="b">
        <v>0</v>
      </c>
      <c r="AA32" s="418" t="b">
        <v>0</v>
      </c>
      <c r="AB32" s="418" t="b">
        <v>0</v>
      </c>
      <c r="AC32" s="418" t="b">
        <v>0</v>
      </c>
      <c r="AD32" s="331" t="b">
        <v>0</v>
      </c>
      <c r="AE32" s="331" t="b">
        <v>0</v>
      </c>
      <c r="AF32" s="331" t="b">
        <v>0</v>
      </c>
      <c r="AG32" s="331" t="b">
        <v>0</v>
      </c>
      <c r="AH32" s="331" t="b">
        <v>0</v>
      </c>
      <c r="AI32" s="418" t="b">
        <v>0</v>
      </c>
      <c r="AJ32" s="331" t="b">
        <v>0</v>
      </c>
      <c r="AK32" s="331" t="b">
        <v>0</v>
      </c>
      <c r="AL32" s="331" t="b">
        <v>0</v>
      </c>
      <c r="AM32" s="331" t="b">
        <v>0</v>
      </c>
      <c r="AN32" s="331" t="b">
        <v>0</v>
      </c>
      <c r="AO32" s="331" t="b">
        <v>0</v>
      </c>
      <c r="AP32" s="331" t="b">
        <v>0</v>
      </c>
      <c r="AQ32" s="331" t="b">
        <v>0</v>
      </c>
      <c r="AR32" s="331" t="b">
        <v>0</v>
      </c>
      <c r="AS32" s="331" t="b">
        <v>0</v>
      </c>
      <c r="AT32" s="331" t="b">
        <v>0</v>
      </c>
    </row>
    <row r="33">
      <c r="A33" s="338">
        <v>25.0</v>
      </c>
      <c r="B33" s="338">
        <v>500025.0</v>
      </c>
      <c r="C33" s="553" t="s">
        <v>5533</v>
      </c>
      <c r="D33" s="312" t="s">
        <v>4642</v>
      </c>
      <c r="E33" s="470">
        <v>54600.0</v>
      </c>
      <c r="F33" s="470">
        <v>25000.0</v>
      </c>
      <c r="G33" s="554">
        <f t="shared" si="5"/>
        <v>29600</v>
      </c>
      <c r="H33" s="432" t="s">
        <v>5506</v>
      </c>
      <c r="I33" s="432" t="s">
        <v>714</v>
      </c>
      <c r="J33" s="432" t="b">
        <v>1</v>
      </c>
      <c r="K33" s="563" t="s">
        <v>75</v>
      </c>
      <c r="L33" s="432"/>
      <c r="M33" s="432"/>
      <c r="N33" s="555"/>
      <c r="O33" s="432"/>
      <c r="P33" s="432"/>
      <c r="Q33" s="516"/>
      <c r="R33" s="516"/>
      <c r="S33" s="516"/>
      <c r="T33" s="516"/>
      <c r="U33" s="516"/>
      <c r="V33" s="564" t="s">
        <v>7637</v>
      </c>
      <c r="W33" s="432" t="b">
        <v>1</v>
      </c>
      <c r="X33" s="516"/>
      <c r="Y33" s="432" t="b">
        <v>1</v>
      </c>
      <c r="Z33" s="432" t="b">
        <v>1</v>
      </c>
      <c r="AA33" s="432" t="b">
        <v>1</v>
      </c>
      <c r="AB33" s="516" t="b">
        <v>0</v>
      </c>
      <c r="AC33" s="516" t="b">
        <v>0</v>
      </c>
      <c r="AD33" s="432" t="b">
        <v>0</v>
      </c>
      <c r="AE33" s="432" t="b">
        <v>0</v>
      </c>
      <c r="AF33" s="432" t="b">
        <v>0</v>
      </c>
      <c r="AG33" s="432" t="b">
        <v>0</v>
      </c>
      <c r="AH33" s="432" t="b">
        <v>0</v>
      </c>
      <c r="AI33" s="516" t="b">
        <v>0</v>
      </c>
      <c r="AJ33" s="432" t="b">
        <v>0</v>
      </c>
      <c r="AK33" s="432" t="b">
        <v>0</v>
      </c>
      <c r="AL33" s="432" t="b">
        <v>0</v>
      </c>
      <c r="AM33" s="432" t="b">
        <v>0</v>
      </c>
      <c r="AN33" s="432" t="b">
        <v>0</v>
      </c>
      <c r="AO33" s="432" t="b">
        <v>0</v>
      </c>
      <c r="AP33" s="432" t="b">
        <v>0</v>
      </c>
      <c r="AQ33" s="432" t="b">
        <v>0</v>
      </c>
      <c r="AR33" s="432" t="b">
        <v>0</v>
      </c>
      <c r="AS33" s="432" t="b">
        <v>0</v>
      </c>
      <c r="AT33" s="432" t="b">
        <v>0</v>
      </c>
    </row>
    <row r="34">
      <c r="A34" s="338">
        <v>26.0</v>
      </c>
      <c r="B34" s="338">
        <v>500026.0</v>
      </c>
      <c r="C34" s="553" t="s">
        <v>2976</v>
      </c>
      <c r="D34" s="340" t="s">
        <v>73</v>
      </c>
      <c r="E34" s="347">
        <v>19000.0</v>
      </c>
      <c r="F34" s="347">
        <v>19000.0</v>
      </c>
      <c r="G34" s="557">
        <f t="shared" si="5"/>
        <v>0</v>
      </c>
      <c r="H34" s="331" t="s">
        <v>102</v>
      </c>
      <c r="I34" s="331" t="s">
        <v>127</v>
      </c>
      <c r="J34" s="331" t="b">
        <v>1</v>
      </c>
      <c r="K34" s="331" t="b">
        <v>0</v>
      </c>
      <c r="L34" s="331" t="b">
        <v>0</v>
      </c>
      <c r="M34" s="331" t="b">
        <v>0</v>
      </c>
      <c r="N34" s="555"/>
      <c r="O34" s="331" t="b">
        <v>1</v>
      </c>
      <c r="P34" s="331" t="b">
        <v>1</v>
      </c>
      <c r="Q34" s="331" t="b">
        <v>0</v>
      </c>
      <c r="R34" s="331" t="b">
        <v>1</v>
      </c>
      <c r="S34" s="331" t="b">
        <v>1</v>
      </c>
      <c r="T34" s="331" t="b">
        <v>1</v>
      </c>
      <c r="U34" s="418" t="b">
        <v>0</v>
      </c>
      <c r="V34" s="418" t="b">
        <v>0</v>
      </c>
      <c r="W34" s="418" t="b">
        <v>0</v>
      </c>
      <c r="X34" s="418"/>
      <c r="Y34" s="418" t="b">
        <v>0</v>
      </c>
      <c r="Z34" s="418" t="b">
        <v>0</v>
      </c>
      <c r="AA34" s="418" t="b">
        <v>0</v>
      </c>
      <c r="AB34" s="418" t="b">
        <v>0</v>
      </c>
      <c r="AC34" s="418" t="b">
        <v>0</v>
      </c>
      <c r="AD34" s="331" t="b">
        <v>0</v>
      </c>
      <c r="AE34" s="331" t="b">
        <v>0</v>
      </c>
      <c r="AF34" s="331" t="b">
        <v>0</v>
      </c>
      <c r="AG34" s="331" t="b">
        <v>0</v>
      </c>
      <c r="AH34" s="331" t="b">
        <v>0</v>
      </c>
      <c r="AI34" s="418" t="b">
        <v>0</v>
      </c>
      <c r="AJ34" s="331" t="b">
        <v>0</v>
      </c>
      <c r="AK34" s="331" t="b">
        <v>0</v>
      </c>
      <c r="AL34" s="331" t="b">
        <v>0</v>
      </c>
      <c r="AM34" s="331" t="b">
        <v>0</v>
      </c>
      <c r="AN34" s="331" t="b">
        <v>0</v>
      </c>
      <c r="AO34" s="331" t="b">
        <v>0</v>
      </c>
      <c r="AP34" s="331" t="b">
        <v>0</v>
      </c>
      <c r="AQ34" s="488" t="s">
        <v>73</v>
      </c>
      <c r="AR34" s="331" t="s">
        <v>73</v>
      </c>
      <c r="AS34" s="331" t="s">
        <v>73</v>
      </c>
      <c r="AT34" s="331" t="s">
        <v>73</v>
      </c>
    </row>
    <row r="35">
      <c r="A35" s="338">
        <v>27.0</v>
      </c>
      <c r="B35" s="338">
        <v>500027.0</v>
      </c>
      <c r="C35" s="565" t="s">
        <v>5534</v>
      </c>
      <c r="D35" s="312" t="s">
        <v>4642</v>
      </c>
      <c r="E35" s="470">
        <v>12000.0</v>
      </c>
      <c r="F35" s="470">
        <v>12000.0</v>
      </c>
      <c r="G35" s="554">
        <f t="shared" si="5"/>
        <v>0</v>
      </c>
      <c r="H35" s="432" t="s">
        <v>5535</v>
      </c>
      <c r="I35" s="432" t="s">
        <v>114</v>
      </c>
      <c r="J35" s="432" t="b">
        <v>1</v>
      </c>
      <c r="K35" s="432" t="b">
        <v>1</v>
      </c>
      <c r="L35" s="432" t="b">
        <v>1</v>
      </c>
      <c r="M35" s="432" t="b">
        <v>1</v>
      </c>
      <c r="N35" s="555"/>
      <c r="O35" s="432" t="b">
        <v>1</v>
      </c>
      <c r="P35" s="432" t="b">
        <v>0</v>
      </c>
      <c r="Q35" s="432" t="b">
        <v>0</v>
      </c>
      <c r="R35" s="432" t="b">
        <v>0</v>
      </c>
      <c r="S35" s="516" t="b">
        <v>0</v>
      </c>
      <c r="T35" s="516" t="b">
        <v>0</v>
      </c>
      <c r="U35" s="432" t="b">
        <v>1</v>
      </c>
      <c r="V35" s="432" t="b">
        <v>1</v>
      </c>
      <c r="W35" s="516" t="b">
        <v>0</v>
      </c>
      <c r="X35" s="516"/>
      <c r="Y35" s="516" t="b">
        <v>0</v>
      </c>
      <c r="Z35" s="516" t="b">
        <v>0</v>
      </c>
      <c r="AA35" s="516" t="b">
        <v>0</v>
      </c>
      <c r="AB35" s="516" t="b">
        <v>0</v>
      </c>
      <c r="AC35" s="516" t="b">
        <v>0</v>
      </c>
      <c r="AD35" s="432" t="b">
        <v>0</v>
      </c>
      <c r="AE35" s="432" t="b">
        <v>0</v>
      </c>
      <c r="AF35" s="432" t="b">
        <v>0</v>
      </c>
      <c r="AG35" s="432" t="b">
        <v>0</v>
      </c>
      <c r="AH35" s="432" t="b">
        <v>0</v>
      </c>
      <c r="AI35" s="516" t="b">
        <v>0</v>
      </c>
      <c r="AJ35" s="432" t="b">
        <v>0</v>
      </c>
      <c r="AK35" s="432" t="b">
        <v>0</v>
      </c>
      <c r="AL35" s="432" t="b">
        <v>0</v>
      </c>
      <c r="AM35" s="432" t="b">
        <v>0</v>
      </c>
      <c r="AN35" s="432" t="b">
        <v>0</v>
      </c>
      <c r="AO35" s="432" t="b">
        <v>0</v>
      </c>
      <c r="AP35" s="432" t="b">
        <v>0</v>
      </c>
      <c r="AQ35" s="432" t="b">
        <v>0</v>
      </c>
      <c r="AR35" s="432" t="b">
        <v>0</v>
      </c>
      <c r="AS35" s="432" t="b">
        <v>0</v>
      </c>
      <c r="AT35" s="432" t="b">
        <v>0</v>
      </c>
    </row>
    <row r="36">
      <c r="A36" s="338">
        <v>28.0</v>
      </c>
      <c r="B36" s="338">
        <v>500028.0</v>
      </c>
      <c r="C36" s="553" t="s">
        <v>4855</v>
      </c>
      <c r="D36" s="561" t="s">
        <v>73</v>
      </c>
      <c r="E36" s="347">
        <v>25400.0</v>
      </c>
      <c r="F36" s="347">
        <v>25400.0</v>
      </c>
      <c r="G36" s="557">
        <f t="shared" si="5"/>
        <v>0</v>
      </c>
      <c r="H36" s="331" t="s">
        <v>4856</v>
      </c>
      <c r="I36" s="331" t="s">
        <v>114</v>
      </c>
      <c r="J36" s="331" t="b">
        <v>1</v>
      </c>
      <c r="K36" s="331" t="b">
        <v>1</v>
      </c>
      <c r="L36" s="331" t="b">
        <v>1</v>
      </c>
      <c r="M36" s="331" t="b">
        <v>1</v>
      </c>
      <c r="N36" s="555"/>
      <c r="O36" s="331" t="b">
        <v>1</v>
      </c>
      <c r="P36" s="331" t="b">
        <v>1</v>
      </c>
      <c r="Q36" s="331" t="b">
        <v>1</v>
      </c>
      <c r="R36" s="331" t="b">
        <v>1</v>
      </c>
      <c r="S36" s="331" t="b">
        <v>1</v>
      </c>
      <c r="T36" s="331" t="b">
        <v>1</v>
      </c>
      <c r="U36" s="331" t="b">
        <v>1</v>
      </c>
      <c r="V36" s="331" t="b">
        <v>1</v>
      </c>
      <c r="W36" s="331" t="b">
        <v>1</v>
      </c>
      <c r="X36" s="418"/>
      <c r="Y36" s="331" t="b">
        <v>1</v>
      </c>
      <c r="Z36" s="331" t="b">
        <v>1</v>
      </c>
      <c r="AA36" s="331" t="b">
        <v>1</v>
      </c>
      <c r="AB36" s="331" t="b">
        <v>1</v>
      </c>
      <c r="AC36" s="331" t="b">
        <v>1</v>
      </c>
      <c r="AD36" s="331" t="b">
        <v>1</v>
      </c>
      <c r="AE36" s="331" t="b">
        <v>0</v>
      </c>
      <c r="AF36" s="331" t="b">
        <v>1</v>
      </c>
      <c r="AG36" s="331" t="b">
        <v>0</v>
      </c>
      <c r="AH36" s="331" t="b">
        <v>0</v>
      </c>
      <c r="AI36" s="418" t="b">
        <v>0</v>
      </c>
      <c r="AJ36" s="331" t="b">
        <v>0</v>
      </c>
      <c r="AK36" s="331" t="b">
        <v>0</v>
      </c>
      <c r="AL36" s="331" t="b">
        <v>0</v>
      </c>
      <c r="AM36" s="331" t="b">
        <v>0</v>
      </c>
      <c r="AN36" s="331" t="b">
        <v>0</v>
      </c>
      <c r="AO36" s="331" t="b">
        <v>0</v>
      </c>
      <c r="AP36" s="331" t="b">
        <v>0</v>
      </c>
      <c r="AQ36" s="331" t="b">
        <v>0</v>
      </c>
      <c r="AR36" s="331" t="b">
        <v>0</v>
      </c>
      <c r="AS36" s="331" t="b">
        <v>0</v>
      </c>
      <c r="AT36" s="331" t="b">
        <v>0</v>
      </c>
    </row>
    <row r="37">
      <c r="A37" s="338">
        <v>29.0</v>
      </c>
      <c r="B37" s="338">
        <v>500029.0</v>
      </c>
      <c r="C37" s="553" t="s">
        <v>3303</v>
      </c>
      <c r="D37" s="340" t="s">
        <v>73</v>
      </c>
      <c r="E37" s="470">
        <v>91000.0</v>
      </c>
      <c r="F37" s="470">
        <v>91000.0</v>
      </c>
      <c r="G37" s="554">
        <f t="shared" si="5"/>
        <v>0</v>
      </c>
      <c r="H37" s="432" t="s">
        <v>3304</v>
      </c>
      <c r="I37" s="432" t="s">
        <v>1044</v>
      </c>
      <c r="J37" s="432" t="b">
        <v>1</v>
      </c>
      <c r="K37" s="432" t="b">
        <v>1</v>
      </c>
      <c r="L37" s="432" t="b">
        <v>1</v>
      </c>
      <c r="M37" s="432" t="b">
        <v>1</v>
      </c>
      <c r="N37" s="555"/>
      <c r="O37" s="432" t="b">
        <v>1</v>
      </c>
      <c r="P37" s="432" t="b">
        <v>1</v>
      </c>
      <c r="Q37" s="432" t="b">
        <v>1</v>
      </c>
      <c r="R37" s="432" t="b">
        <v>1</v>
      </c>
      <c r="S37" s="516" t="b">
        <v>0</v>
      </c>
      <c r="T37" s="516" t="b">
        <v>0</v>
      </c>
      <c r="U37" s="516" t="b">
        <v>0</v>
      </c>
      <c r="V37" s="516" t="b">
        <v>0</v>
      </c>
      <c r="W37" s="516" t="b">
        <v>0</v>
      </c>
      <c r="X37" s="516" t="b">
        <v>0</v>
      </c>
      <c r="Y37" s="516" t="b">
        <v>0</v>
      </c>
      <c r="Z37" s="516" t="b">
        <v>0</v>
      </c>
      <c r="AA37" s="516" t="b">
        <v>0</v>
      </c>
      <c r="AB37" s="516" t="b">
        <v>0</v>
      </c>
      <c r="AC37" s="516" t="b">
        <v>0</v>
      </c>
      <c r="AD37" s="432" t="b">
        <v>0</v>
      </c>
      <c r="AE37" s="432" t="b">
        <v>0</v>
      </c>
      <c r="AF37" s="432" t="b">
        <v>0</v>
      </c>
      <c r="AG37" s="432" t="b">
        <v>0</v>
      </c>
      <c r="AH37" s="432" t="b">
        <v>0</v>
      </c>
      <c r="AI37" s="516" t="b">
        <v>0</v>
      </c>
      <c r="AJ37" s="432" t="b">
        <v>0</v>
      </c>
      <c r="AK37" s="432" t="b">
        <v>0</v>
      </c>
      <c r="AL37" s="432" t="b">
        <v>0</v>
      </c>
      <c r="AM37" s="432" t="b">
        <v>0</v>
      </c>
      <c r="AN37" s="432" t="b">
        <v>0</v>
      </c>
      <c r="AO37" s="432" t="b">
        <v>0</v>
      </c>
      <c r="AP37" s="432" t="b">
        <v>0</v>
      </c>
      <c r="AQ37" s="432" t="b">
        <v>0</v>
      </c>
      <c r="AR37" s="432" t="b">
        <v>0</v>
      </c>
      <c r="AS37" s="432" t="b">
        <v>0</v>
      </c>
      <c r="AT37" s="432" t="s">
        <v>73</v>
      </c>
    </row>
    <row r="38">
      <c r="A38" s="338">
        <v>30.0</v>
      </c>
      <c r="B38" s="338">
        <v>500030.0</v>
      </c>
      <c r="C38" s="553" t="s">
        <v>5536</v>
      </c>
      <c r="D38" s="312" t="s">
        <v>4642</v>
      </c>
      <c r="E38" s="347">
        <v>52500.0</v>
      </c>
      <c r="F38" s="347">
        <v>25000.0</v>
      </c>
      <c r="G38" s="557">
        <f t="shared" si="5"/>
        <v>27500</v>
      </c>
      <c r="H38" s="331" t="s">
        <v>5506</v>
      </c>
      <c r="I38" s="331" t="s">
        <v>114</v>
      </c>
      <c r="J38" s="331" t="b">
        <v>1</v>
      </c>
      <c r="K38" s="563" t="s">
        <v>75</v>
      </c>
      <c r="L38" s="331"/>
      <c r="M38" s="331"/>
      <c r="N38" s="555"/>
      <c r="O38" s="331"/>
      <c r="P38" s="331"/>
      <c r="Q38" s="331"/>
      <c r="R38" s="331"/>
      <c r="S38" s="418"/>
      <c r="T38" s="418"/>
      <c r="U38" s="418"/>
      <c r="V38" s="564" t="s">
        <v>7637</v>
      </c>
      <c r="W38" s="331" t="b">
        <v>1</v>
      </c>
      <c r="X38" s="418"/>
      <c r="Y38" s="331" t="b">
        <v>1</v>
      </c>
      <c r="Z38" s="331" t="b">
        <v>1</v>
      </c>
      <c r="AA38" s="331" t="b">
        <v>1</v>
      </c>
      <c r="AB38" s="418" t="b">
        <v>0</v>
      </c>
      <c r="AC38" s="418" t="b">
        <v>0</v>
      </c>
      <c r="AD38" s="331" t="b">
        <v>0</v>
      </c>
      <c r="AE38" s="331" t="b">
        <v>0</v>
      </c>
      <c r="AF38" s="331" t="b">
        <v>0</v>
      </c>
      <c r="AG38" s="331" t="b">
        <v>0</v>
      </c>
      <c r="AH38" s="331" t="b">
        <v>0</v>
      </c>
      <c r="AI38" s="418" t="b">
        <v>0</v>
      </c>
      <c r="AJ38" s="331" t="b">
        <v>0</v>
      </c>
      <c r="AK38" s="331" t="b">
        <v>0</v>
      </c>
      <c r="AL38" s="331" t="b">
        <v>0</v>
      </c>
      <c r="AM38" s="331" t="b">
        <v>0</v>
      </c>
      <c r="AN38" s="331" t="b">
        <v>0</v>
      </c>
      <c r="AO38" s="331" t="b">
        <v>0</v>
      </c>
      <c r="AP38" s="331" t="b">
        <v>0</v>
      </c>
      <c r="AQ38" s="331" t="b">
        <v>0</v>
      </c>
      <c r="AR38" s="331" t="b">
        <v>0</v>
      </c>
      <c r="AS38" s="331" t="b">
        <v>0</v>
      </c>
      <c r="AT38" s="331" t="b">
        <v>0</v>
      </c>
    </row>
    <row r="39">
      <c r="A39" s="141">
        <v>31.0</v>
      </c>
      <c r="B39" s="141">
        <v>500031.0</v>
      </c>
      <c r="C39" s="558" t="s">
        <v>1027</v>
      </c>
      <c r="D39" s="477" t="s">
        <v>73</v>
      </c>
      <c r="E39" s="470">
        <v>43827.0</v>
      </c>
      <c r="F39" s="470">
        <v>43827.0</v>
      </c>
      <c r="G39" s="554">
        <f t="shared" si="5"/>
        <v>0</v>
      </c>
      <c r="H39" s="432" t="s">
        <v>155</v>
      </c>
      <c r="I39" s="432" t="s">
        <v>127</v>
      </c>
      <c r="J39" s="432" t="b">
        <v>1</v>
      </c>
      <c r="K39" s="432" t="b">
        <v>1</v>
      </c>
      <c r="L39" s="432" t="b">
        <v>1</v>
      </c>
      <c r="M39" s="432" t="b">
        <v>1</v>
      </c>
      <c r="N39" s="555"/>
      <c r="O39" s="432" t="b">
        <v>1</v>
      </c>
      <c r="P39" s="432" t="b">
        <v>1</v>
      </c>
      <c r="Q39" s="432" t="b">
        <v>1</v>
      </c>
      <c r="R39" s="432" t="b">
        <v>1</v>
      </c>
      <c r="S39" s="432" t="b">
        <v>1</v>
      </c>
      <c r="T39" s="432" t="b">
        <v>1</v>
      </c>
      <c r="U39" s="432" t="b">
        <v>1</v>
      </c>
      <c r="V39" s="432" t="b">
        <v>1</v>
      </c>
      <c r="W39" s="432" t="b">
        <v>1</v>
      </c>
      <c r="X39" s="516"/>
      <c r="Y39" s="432" t="b">
        <v>1</v>
      </c>
      <c r="Z39" s="432" t="b">
        <v>1</v>
      </c>
      <c r="AA39" s="432" t="b">
        <v>1</v>
      </c>
      <c r="AB39" s="566" t="s">
        <v>73</v>
      </c>
      <c r="AC39" s="521"/>
      <c r="AD39" s="521"/>
      <c r="AE39" s="521"/>
      <c r="AF39" s="521"/>
      <c r="AG39" s="521"/>
      <c r="AH39" s="521"/>
      <c r="AI39" s="521"/>
      <c r="AJ39" s="432" t="s">
        <v>73</v>
      </c>
      <c r="AK39" s="432" t="s">
        <v>73</v>
      </c>
      <c r="AL39" s="432" t="s">
        <v>73</v>
      </c>
      <c r="AM39" s="432" t="s">
        <v>73</v>
      </c>
      <c r="AN39" s="432" t="s">
        <v>73</v>
      </c>
      <c r="AO39" s="432" t="s">
        <v>73</v>
      </c>
      <c r="AP39" s="432" t="s">
        <v>73</v>
      </c>
      <c r="AQ39" s="432" t="s">
        <v>73</v>
      </c>
      <c r="AR39" s="432" t="s">
        <v>73</v>
      </c>
      <c r="AS39" s="432" t="s">
        <v>73</v>
      </c>
      <c r="AT39" s="432" t="s">
        <v>73</v>
      </c>
    </row>
    <row r="40">
      <c r="A40" s="475">
        <v>32.0</v>
      </c>
      <c r="B40" s="475">
        <v>500032.0</v>
      </c>
      <c r="C40" s="558" t="s">
        <v>215</v>
      </c>
      <c r="D40" s="477" t="s">
        <v>73</v>
      </c>
      <c r="E40" s="347">
        <v>60000.0</v>
      </c>
      <c r="F40" s="347">
        <v>60000.0</v>
      </c>
      <c r="G40" s="557">
        <f t="shared" si="5"/>
        <v>0</v>
      </c>
      <c r="H40" s="331" t="s">
        <v>216</v>
      </c>
      <c r="I40" s="331" t="s">
        <v>114</v>
      </c>
      <c r="J40" s="331" t="b">
        <v>1</v>
      </c>
      <c r="K40" s="331" t="b">
        <v>1</v>
      </c>
      <c r="L40" s="331" t="b">
        <v>1</v>
      </c>
      <c r="M40" s="331" t="b">
        <v>1</v>
      </c>
      <c r="N40" s="555"/>
      <c r="O40" s="331" t="b">
        <v>1</v>
      </c>
      <c r="P40" s="331" t="b">
        <v>1</v>
      </c>
      <c r="Q40" s="331" t="b">
        <v>1</v>
      </c>
      <c r="R40" s="331" t="b">
        <v>1</v>
      </c>
      <c r="S40" s="418" t="b">
        <v>0</v>
      </c>
      <c r="T40" s="566" t="s">
        <v>73</v>
      </c>
      <c r="U40" s="521"/>
      <c r="V40" s="521"/>
      <c r="W40" s="521"/>
      <c r="X40" s="521"/>
      <c r="Y40" s="521"/>
      <c r="Z40" s="521"/>
      <c r="AA40" s="521"/>
      <c r="AB40" s="521"/>
      <c r="AC40" s="521"/>
      <c r="AD40" s="521"/>
      <c r="AE40" s="521"/>
      <c r="AF40" s="521"/>
      <c r="AG40" s="521"/>
      <c r="AH40" s="521"/>
      <c r="AI40" s="521"/>
      <c r="AJ40" s="331" t="s">
        <v>73</v>
      </c>
      <c r="AK40" s="331" t="s">
        <v>73</v>
      </c>
      <c r="AL40" s="331" t="s">
        <v>73</v>
      </c>
      <c r="AM40" s="331" t="s">
        <v>73</v>
      </c>
      <c r="AN40" s="331" t="s">
        <v>73</v>
      </c>
      <c r="AO40" s="331" t="s">
        <v>73</v>
      </c>
      <c r="AP40" s="331" t="s">
        <v>73</v>
      </c>
      <c r="AQ40" s="331" t="s">
        <v>73</v>
      </c>
      <c r="AR40" s="331" t="s">
        <v>73</v>
      </c>
      <c r="AS40" s="331" t="s">
        <v>73</v>
      </c>
      <c r="AT40" s="331" t="s">
        <v>73</v>
      </c>
    </row>
    <row r="41">
      <c r="A41" s="338">
        <v>33.0</v>
      </c>
      <c r="B41" s="338">
        <v>500033.0</v>
      </c>
      <c r="C41" s="553" t="s">
        <v>4798</v>
      </c>
      <c r="D41" s="340" t="s">
        <v>73</v>
      </c>
      <c r="E41" s="470">
        <v>12500.0</v>
      </c>
      <c r="F41" s="470">
        <v>12500.0</v>
      </c>
      <c r="G41" s="554">
        <f t="shared" si="5"/>
        <v>0</v>
      </c>
      <c r="H41" s="432" t="s">
        <v>4799</v>
      </c>
      <c r="I41" s="432" t="s">
        <v>293</v>
      </c>
      <c r="J41" s="432" t="b">
        <v>1</v>
      </c>
      <c r="K41" s="432" t="b">
        <v>1</v>
      </c>
      <c r="L41" s="432" t="b">
        <v>1</v>
      </c>
      <c r="M41" s="432" t="b">
        <v>0</v>
      </c>
      <c r="N41" s="555"/>
      <c r="O41" s="432" t="b">
        <v>1</v>
      </c>
      <c r="P41" s="432" t="b">
        <v>0</v>
      </c>
      <c r="Q41" s="432" t="b">
        <v>1</v>
      </c>
      <c r="R41" s="432" t="b">
        <v>1</v>
      </c>
      <c r="S41" s="432" t="b">
        <v>1</v>
      </c>
      <c r="T41" s="432" t="b">
        <v>1</v>
      </c>
      <c r="U41" s="516" t="b">
        <v>0</v>
      </c>
      <c r="V41" s="516" t="b">
        <v>0</v>
      </c>
      <c r="W41" s="516" t="b">
        <v>0</v>
      </c>
      <c r="X41" s="432"/>
      <c r="Y41" s="432" t="b">
        <v>1</v>
      </c>
      <c r="Z41" s="516" t="b">
        <v>0</v>
      </c>
      <c r="AA41" s="516" t="b">
        <v>0</v>
      </c>
      <c r="AB41" s="432" t="b">
        <v>1</v>
      </c>
      <c r="AC41" s="432" t="b">
        <v>1</v>
      </c>
      <c r="AD41" s="432" t="b">
        <v>0</v>
      </c>
      <c r="AE41" s="432" t="b">
        <v>1</v>
      </c>
      <c r="AF41" s="432" t="b">
        <v>1</v>
      </c>
      <c r="AG41" s="432" t="b">
        <v>0</v>
      </c>
      <c r="AH41" s="432" t="b">
        <v>0</v>
      </c>
      <c r="AI41" s="516" t="b">
        <v>0</v>
      </c>
      <c r="AJ41" s="432" t="b">
        <v>1</v>
      </c>
      <c r="AK41" s="432" t="b">
        <v>0</v>
      </c>
      <c r="AL41" s="432" t="b">
        <v>0</v>
      </c>
      <c r="AM41" s="432" t="b">
        <v>0</v>
      </c>
      <c r="AN41" s="432" t="b">
        <v>0</v>
      </c>
      <c r="AO41" s="432" t="b">
        <v>0</v>
      </c>
      <c r="AP41" s="432" t="b">
        <v>0</v>
      </c>
      <c r="AQ41" s="432" t="b">
        <v>0</v>
      </c>
      <c r="AR41" s="432" t="b">
        <v>0</v>
      </c>
      <c r="AS41" s="432" t="b">
        <v>0</v>
      </c>
      <c r="AT41" s="432" t="b">
        <v>0</v>
      </c>
    </row>
    <row r="42">
      <c r="A42" s="338">
        <v>34.0</v>
      </c>
      <c r="B42" s="338">
        <v>500034.0</v>
      </c>
      <c r="C42" s="553" t="s">
        <v>3273</v>
      </c>
      <c r="D42" s="340" t="s">
        <v>73</v>
      </c>
      <c r="E42" s="347">
        <v>4570.0</v>
      </c>
      <c r="F42" s="347">
        <v>4570.0</v>
      </c>
      <c r="G42" s="557">
        <f t="shared" si="5"/>
        <v>0</v>
      </c>
      <c r="H42" s="331" t="s">
        <v>3274</v>
      </c>
      <c r="I42" s="331" t="s">
        <v>127</v>
      </c>
      <c r="J42" s="331" t="b">
        <v>1</v>
      </c>
      <c r="K42" s="331" t="b">
        <v>1</v>
      </c>
      <c r="L42" s="331" t="b">
        <v>0</v>
      </c>
      <c r="M42" s="331" t="b">
        <v>1</v>
      </c>
      <c r="N42" s="555"/>
      <c r="O42" s="331" t="b">
        <v>0</v>
      </c>
      <c r="P42" s="331" t="b">
        <v>0</v>
      </c>
      <c r="Q42" s="331" t="b">
        <v>0</v>
      </c>
      <c r="R42" s="331" t="b">
        <v>0</v>
      </c>
      <c r="S42" s="418" t="b">
        <v>0</v>
      </c>
      <c r="T42" s="418" t="b">
        <v>0</v>
      </c>
      <c r="U42" s="418" t="b">
        <v>0</v>
      </c>
      <c r="V42" s="418" t="b">
        <v>0</v>
      </c>
      <c r="W42" s="418" t="b">
        <v>0</v>
      </c>
      <c r="X42" s="418"/>
      <c r="Y42" s="418" t="b">
        <v>0</v>
      </c>
      <c r="Z42" s="418" t="b">
        <v>0</v>
      </c>
      <c r="AA42" s="418" t="b">
        <v>0</v>
      </c>
      <c r="AB42" s="418" t="b">
        <v>0</v>
      </c>
      <c r="AC42" s="418" t="b">
        <v>0</v>
      </c>
      <c r="AD42" s="331" t="b">
        <v>0</v>
      </c>
      <c r="AE42" s="331" t="b">
        <v>0</v>
      </c>
      <c r="AF42" s="331" t="b">
        <v>0</v>
      </c>
      <c r="AG42" s="331" t="b">
        <v>0</v>
      </c>
      <c r="AH42" s="331" t="b">
        <v>0</v>
      </c>
      <c r="AI42" s="418" t="b">
        <v>0</v>
      </c>
      <c r="AJ42" s="331" t="b">
        <v>0</v>
      </c>
      <c r="AK42" s="331" t="b">
        <v>0</v>
      </c>
      <c r="AL42" s="331" t="b">
        <v>0</v>
      </c>
      <c r="AM42" s="331" t="b">
        <v>0</v>
      </c>
      <c r="AN42" s="331" t="b">
        <v>0</v>
      </c>
      <c r="AO42" s="331" t="b">
        <v>0</v>
      </c>
      <c r="AP42" s="331" t="b">
        <v>0</v>
      </c>
      <c r="AQ42" s="331" t="b">
        <v>0</v>
      </c>
      <c r="AR42" s="331" t="b">
        <v>0</v>
      </c>
      <c r="AS42" s="331" t="b">
        <v>0</v>
      </c>
      <c r="AT42" s="331" t="s">
        <v>73</v>
      </c>
    </row>
    <row r="43">
      <c r="A43" s="141">
        <v>35.0</v>
      </c>
      <c r="B43" s="141">
        <v>500035.0</v>
      </c>
      <c r="C43" s="558" t="s">
        <v>351</v>
      </c>
      <c r="D43" s="477" t="s">
        <v>73</v>
      </c>
      <c r="E43" s="470">
        <v>10000.0</v>
      </c>
      <c r="F43" s="470">
        <v>10000.0</v>
      </c>
      <c r="G43" s="554">
        <f t="shared" si="5"/>
        <v>0</v>
      </c>
      <c r="H43" s="432" t="s">
        <v>352</v>
      </c>
      <c r="I43" s="432" t="s">
        <v>162</v>
      </c>
      <c r="J43" s="432" t="b">
        <v>1</v>
      </c>
      <c r="K43" s="432" t="b">
        <v>0</v>
      </c>
      <c r="L43" s="432" t="b">
        <v>0</v>
      </c>
      <c r="M43" s="432" t="b">
        <v>0</v>
      </c>
      <c r="N43" s="555"/>
      <c r="O43" s="432" t="b">
        <v>1</v>
      </c>
      <c r="P43" s="432" t="b">
        <v>0</v>
      </c>
      <c r="Q43" s="432" t="b">
        <v>0</v>
      </c>
      <c r="R43" s="432" t="b">
        <v>0</v>
      </c>
      <c r="S43" s="516" t="b">
        <v>0</v>
      </c>
      <c r="T43" s="516" t="b">
        <v>0</v>
      </c>
      <c r="U43" s="516" t="b">
        <v>0</v>
      </c>
      <c r="V43" s="516" t="b">
        <v>0</v>
      </c>
      <c r="W43" s="516" t="b">
        <v>0</v>
      </c>
      <c r="X43" s="516"/>
      <c r="Y43" s="432" t="b">
        <v>1</v>
      </c>
      <c r="Z43" s="566" t="s">
        <v>73</v>
      </c>
      <c r="AA43" s="521"/>
      <c r="AB43" s="521"/>
      <c r="AC43" s="521"/>
      <c r="AD43" s="521"/>
      <c r="AE43" s="521"/>
      <c r="AF43" s="521"/>
      <c r="AG43" s="521"/>
      <c r="AH43" s="521"/>
      <c r="AI43" s="521"/>
      <c r="AJ43" s="432" t="s">
        <v>73</v>
      </c>
      <c r="AK43" s="432" t="s">
        <v>73</v>
      </c>
      <c r="AL43" s="432" t="s">
        <v>73</v>
      </c>
      <c r="AM43" s="432" t="s">
        <v>73</v>
      </c>
      <c r="AN43" s="432" t="s">
        <v>73</v>
      </c>
      <c r="AO43" s="432" t="s">
        <v>73</v>
      </c>
      <c r="AP43" s="432" t="s">
        <v>73</v>
      </c>
      <c r="AQ43" s="432" t="s">
        <v>73</v>
      </c>
      <c r="AR43" s="432" t="s">
        <v>73</v>
      </c>
      <c r="AS43" s="432" t="s">
        <v>73</v>
      </c>
      <c r="AT43" s="432" t="s">
        <v>73</v>
      </c>
    </row>
    <row r="44">
      <c r="A44" s="141">
        <v>36.0</v>
      </c>
      <c r="B44" s="141">
        <v>500036.0</v>
      </c>
      <c r="C44" s="558" t="s">
        <v>712</v>
      </c>
      <c r="D44" s="477" t="s">
        <v>73</v>
      </c>
      <c r="E44" s="347">
        <v>20416.0</v>
      </c>
      <c r="F44" s="347">
        <v>20416.0</v>
      </c>
      <c r="G44" s="557">
        <f t="shared" si="5"/>
        <v>0</v>
      </c>
      <c r="H44" s="331" t="s">
        <v>713</v>
      </c>
      <c r="I44" s="331" t="s">
        <v>714</v>
      </c>
      <c r="J44" s="331" t="b">
        <v>1</v>
      </c>
      <c r="K44" s="331" t="b">
        <v>1</v>
      </c>
      <c r="L44" s="331" t="b">
        <v>1</v>
      </c>
      <c r="M44" s="331" t="b">
        <v>1</v>
      </c>
      <c r="N44" s="555"/>
      <c r="O44" s="331" t="b">
        <v>1</v>
      </c>
      <c r="P44" s="331" t="b">
        <v>1</v>
      </c>
      <c r="Q44" s="331" t="b">
        <v>0</v>
      </c>
      <c r="R44" s="331" t="b">
        <v>0</v>
      </c>
      <c r="S44" s="331" t="b">
        <v>1</v>
      </c>
      <c r="T44" s="418" t="b">
        <v>0</v>
      </c>
      <c r="U44" s="418" t="b">
        <v>0</v>
      </c>
      <c r="V44" s="418" t="b">
        <v>0</v>
      </c>
      <c r="W44" s="418" t="b">
        <v>0</v>
      </c>
      <c r="X44" s="418"/>
      <c r="Y44" s="418" t="b">
        <v>0</v>
      </c>
      <c r="Z44" s="418" t="b">
        <v>0</v>
      </c>
      <c r="AA44" s="418" t="b">
        <v>0</v>
      </c>
      <c r="AB44" s="418" t="b">
        <v>0</v>
      </c>
      <c r="AC44" s="418" t="b">
        <v>0</v>
      </c>
      <c r="AD44" s="488" t="s">
        <v>73</v>
      </c>
      <c r="AE44" s="521"/>
      <c r="AF44" s="521"/>
      <c r="AG44" s="521"/>
      <c r="AH44" s="521"/>
      <c r="AI44" s="521"/>
      <c r="AJ44" s="331" t="s">
        <v>73</v>
      </c>
      <c r="AK44" s="331" t="s">
        <v>73</v>
      </c>
      <c r="AL44" s="331" t="s">
        <v>73</v>
      </c>
      <c r="AM44" s="331" t="s">
        <v>73</v>
      </c>
      <c r="AN44" s="331" t="s">
        <v>73</v>
      </c>
      <c r="AO44" s="331" t="s">
        <v>73</v>
      </c>
      <c r="AP44" s="331" t="s">
        <v>73</v>
      </c>
      <c r="AQ44" s="331" t="s">
        <v>73</v>
      </c>
      <c r="AR44" s="331" t="s">
        <v>73</v>
      </c>
      <c r="AS44" s="331" t="s">
        <v>73</v>
      </c>
      <c r="AT44" s="331" t="s">
        <v>73</v>
      </c>
    </row>
    <row r="45">
      <c r="A45" s="338">
        <v>37.0</v>
      </c>
      <c r="B45" s="338">
        <v>500037.0</v>
      </c>
      <c r="C45" s="553" t="s">
        <v>5537</v>
      </c>
      <c r="D45" s="312" t="s">
        <v>4642</v>
      </c>
      <c r="E45" s="470">
        <v>8900.0</v>
      </c>
      <c r="F45" s="470">
        <v>8900.0</v>
      </c>
      <c r="G45" s="554">
        <f t="shared" si="5"/>
        <v>0</v>
      </c>
      <c r="H45" s="432" t="s">
        <v>5538</v>
      </c>
      <c r="I45" s="432" t="s">
        <v>135</v>
      </c>
      <c r="J45" s="432" t="b">
        <v>1</v>
      </c>
      <c r="K45" s="432" t="b">
        <v>1</v>
      </c>
      <c r="L45" s="432" t="b">
        <v>1</v>
      </c>
      <c r="M45" s="432" t="b">
        <v>0</v>
      </c>
      <c r="N45" s="555"/>
      <c r="O45" s="432" t="b">
        <v>1</v>
      </c>
      <c r="P45" s="432" t="b">
        <v>1</v>
      </c>
      <c r="Q45" s="432" t="b">
        <v>0</v>
      </c>
      <c r="R45" s="432" t="b">
        <v>1</v>
      </c>
      <c r="S45" s="432" t="b">
        <v>1</v>
      </c>
      <c r="T45" s="432" t="b">
        <v>1</v>
      </c>
      <c r="U45" s="516" t="b">
        <v>0</v>
      </c>
      <c r="V45" s="516" t="b">
        <v>0</v>
      </c>
      <c r="W45" s="516" t="b">
        <v>0</v>
      </c>
      <c r="X45" s="516"/>
      <c r="Y45" s="516" t="b">
        <v>0</v>
      </c>
      <c r="Z45" s="432" t="b">
        <v>1</v>
      </c>
      <c r="AA45" s="432" t="b">
        <v>1</v>
      </c>
      <c r="AB45" s="516" t="b">
        <v>0</v>
      </c>
      <c r="AC45" s="516" t="b">
        <v>0</v>
      </c>
      <c r="AD45" s="432" t="b">
        <v>0</v>
      </c>
      <c r="AE45" s="432" t="b">
        <v>0</v>
      </c>
      <c r="AF45" s="432" t="b">
        <v>0</v>
      </c>
      <c r="AG45" s="432" t="b">
        <v>0</v>
      </c>
      <c r="AH45" s="432" t="b">
        <v>0</v>
      </c>
      <c r="AI45" s="516" t="b">
        <v>0</v>
      </c>
      <c r="AJ45" s="432" t="b">
        <v>0</v>
      </c>
      <c r="AK45" s="432" t="b">
        <v>0</v>
      </c>
      <c r="AL45" s="432" t="b">
        <v>0</v>
      </c>
      <c r="AM45" s="432" t="b">
        <v>0</v>
      </c>
      <c r="AN45" s="432" t="b">
        <v>0</v>
      </c>
      <c r="AO45" s="432" t="b">
        <v>0</v>
      </c>
      <c r="AP45" s="432" t="b">
        <v>0</v>
      </c>
      <c r="AQ45" s="432" t="b">
        <v>0</v>
      </c>
      <c r="AR45" s="432" t="b">
        <v>0</v>
      </c>
      <c r="AS45" s="432" t="b">
        <v>0</v>
      </c>
      <c r="AT45" s="432" t="b">
        <v>0</v>
      </c>
    </row>
    <row r="46">
      <c r="A46" s="141">
        <v>38.0</v>
      </c>
      <c r="B46" s="141">
        <v>500038.0</v>
      </c>
      <c r="C46" s="558" t="s">
        <v>236</v>
      </c>
      <c r="D46" s="477" t="s">
        <v>73</v>
      </c>
      <c r="E46" s="347">
        <v>60000.0</v>
      </c>
      <c r="F46" s="347">
        <v>60000.0</v>
      </c>
      <c r="G46" s="557">
        <f t="shared" si="5"/>
        <v>0</v>
      </c>
      <c r="H46" s="331" t="s">
        <v>237</v>
      </c>
      <c r="I46" s="331" t="s">
        <v>179</v>
      </c>
      <c r="J46" s="331" t="b">
        <v>1</v>
      </c>
      <c r="K46" s="331" t="b">
        <v>0</v>
      </c>
      <c r="L46" s="331" t="b">
        <v>1</v>
      </c>
      <c r="M46" s="331" t="b">
        <v>1</v>
      </c>
      <c r="N46" s="555"/>
      <c r="O46" s="331" t="b">
        <v>1</v>
      </c>
      <c r="P46" s="331" t="b">
        <v>1</v>
      </c>
      <c r="Q46" s="331" t="b">
        <v>0</v>
      </c>
      <c r="R46" s="331" t="b">
        <v>1</v>
      </c>
      <c r="S46" s="331" t="b">
        <v>1</v>
      </c>
      <c r="T46" s="418" t="b">
        <v>0</v>
      </c>
      <c r="U46" s="418" t="b">
        <v>0</v>
      </c>
      <c r="V46" s="418" t="b">
        <v>0</v>
      </c>
      <c r="W46" s="566" t="s">
        <v>73</v>
      </c>
      <c r="X46" s="418"/>
      <c r="Y46" s="521"/>
      <c r="Z46" s="521"/>
      <c r="AA46" s="521"/>
      <c r="AB46" s="521"/>
      <c r="AC46" s="521"/>
      <c r="AD46" s="521"/>
      <c r="AE46" s="521"/>
      <c r="AF46" s="521"/>
      <c r="AG46" s="521"/>
      <c r="AH46" s="521"/>
      <c r="AI46" s="521"/>
      <c r="AJ46" s="331" t="s">
        <v>73</v>
      </c>
      <c r="AK46" s="331" t="s">
        <v>73</v>
      </c>
      <c r="AL46" s="331" t="s">
        <v>73</v>
      </c>
      <c r="AM46" s="331" t="s">
        <v>73</v>
      </c>
      <c r="AN46" s="331" t="s">
        <v>73</v>
      </c>
      <c r="AO46" s="331" t="s">
        <v>73</v>
      </c>
      <c r="AP46" s="331" t="s">
        <v>73</v>
      </c>
      <c r="AQ46" s="331" t="s">
        <v>73</v>
      </c>
      <c r="AR46" s="331" t="s">
        <v>73</v>
      </c>
      <c r="AS46" s="331" t="s">
        <v>73</v>
      </c>
      <c r="AT46" s="331" t="s">
        <v>73</v>
      </c>
    </row>
    <row r="47">
      <c r="A47" s="338">
        <v>39.0</v>
      </c>
      <c r="B47" s="338">
        <v>500039.0</v>
      </c>
      <c r="C47" s="553" t="s">
        <v>3950</v>
      </c>
      <c r="D47" s="477" t="s">
        <v>73</v>
      </c>
      <c r="E47" s="470">
        <v>119000.0</v>
      </c>
      <c r="F47" s="470">
        <v>119000.0</v>
      </c>
      <c r="G47" s="554">
        <f t="shared" si="5"/>
        <v>0</v>
      </c>
      <c r="H47" s="432" t="s">
        <v>3177</v>
      </c>
      <c r="I47" s="432" t="s">
        <v>1044</v>
      </c>
      <c r="J47" s="432" t="b">
        <v>1</v>
      </c>
      <c r="K47" s="432" t="b">
        <v>1</v>
      </c>
      <c r="L47" s="432" t="b">
        <v>1</v>
      </c>
      <c r="M47" s="432" t="b">
        <v>1</v>
      </c>
      <c r="N47" s="555"/>
      <c r="O47" s="432" t="b">
        <v>1</v>
      </c>
      <c r="P47" s="432" t="b">
        <v>1</v>
      </c>
      <c r="Q47" s="432" t="b">
        <v>0</v>
      </c>
      <c r="R47" s="432" t="b">
        <v>1</v>
      </c>
      <c r="S47" s="432" t="b">
        <v>1</v>
      </c>
      <c r="T47" s="432" t="b">
        <v>1</v>
      </c>
      <c r="U47" s="432" t="b">
        <v>1</v>
      </c>
      <c r="V47" s="432" t="b">
        <v>1</v>
      </c>
      <c r="W47" s="432" t="b">
        <v>1</v>
      </c>
      <c r="X47" s="516"/>
      <c r="Y47" s="432" t="b">
        <v>1</v>
      </c>
      <c r="Z47" s="432" t="b">
        <v>1</v>
      </c>
      <c r="AA47" s="516" t="b">
        <v>0</v>
      </c>
      <c r="AB47" s="516" t="b">
        <v>0</v>
      </c>
      <c r="AC47" s="516" t="b">
        <v>0</v>
      </c>
      <c r="AD47" s="432" t="b">
        <v>0</v>
      </c>
      <c r="AE47" s="432" t="b">
        <v>0</v>
      </c>
      <c r="AF47" s="432" t="b">
        <v>0</v>
      </c>
      <c r="AG47" s="432" t="b">
        <v>0</v>
      </c>
      <c r="AH47" s="432" t="b">
        <v>0</v>
      </c>
      <c r="AI47" s="516" t="b">
        <v>0</v>
      </c>
      <c r="AJ47" s="432" t="b">
        <v>0</v>
      </c>
      <c r="AK47" s="432" t="b">
        <v>0</v>
      </c>
      <c r="AL47" s="432" t="b">
        <v>0</v>
      </c>
      <c r="AM47" s="432" t="b">
        <v>0</v>
      </c>
      <c r="AN47" s="432" t="b">
        <v>0</v>
      </c>
      <c r="AO47" s="432" t="b">
        <v>0</v>
      </c>
      <c r="AP47" s="432" t="b">
        <v>0</v>
      </c>
      <c r="AQ47" s="432" t="b">
        <v>0</v>
      </c>
      <c r="AR47" s="432" t="b">
        <v>0</v>
      </c>
      <c r="AS47" s="432" t="b">
        <v>0</v>
      </c>
      <c r="AT47" s="432" t="b">
        <v>0</v>
      </c>
    </row>
    <row r="48">
      <c r="A48" s="338">
        <v>40.0</v>
      </c>
      <c r="B48" s="338">
        <v>500040.0</v>
      </c>
      <c r="C48" s="553" t="s">
        <v>3953</v>
      </c>
      <c r="D48" s="477" t="s">
        <v>73</v>
      </c>
      <c r="E48" s="347">
        <v>25000.0</v>
      </c>
      <c r="F48" s="347">
        <v>25000.0</v>
      </c>
      <c r="G48" s="557">
        <f t="shared" si="5"/>
        <v>0</v>
      </c>
      <c r="H48" s="331" t="s">
        <v>3177</v>
      </c>
      <c r="I48" s="331" t="s">
        <v>1044</v>
      </c>
      <c r="J48" s="331" t="b">
        <v>1</v>
      </c>
      <c r="K48" s="331" t="b">
        <v>1</v>
      </c>
      <c r="L48" s="331" t="b">
        <v>1</v>
      </c>
      <c r="M48" s="331" t="b">
        <v>1</v>
      </c>
      <c r="N48" s="555"/>
      <c r="O48" s="331" t="b">
        <v>1</v>
      </c>
      <c r="P48" s="331" t="b">
        <v>1</v>
      </c>
      <c r="Q48" s="331" t="b">
        <v>0</v>
      </c>
      <c r="R48" s="331" t="b">
        <v>1</v>
      </c>
      <c r="S48" s="331" t="b">
        <v>1</v>
      </c>
      <c r="T48" s="331" t="b">
        <v>1</v>
      </c>
      <c r="U48" s="331" t="b">
        <v>1</v>
      </c>
      <c r="V48" s="331" t="b">
        <v>1</v>
      </c>
      <c r="W48" s="331" t="b">
        <v>1</v>
      </c>
      <c r="X48" s="418"/>
      <c r="Y48" s="331" t="b">
        <v>1</v>
      </c>
      <c r="Z48" s="331" t="b">
        <v>1</v>
      </c>
      <c r="AA48" s="418" t="b">
        <v>0</v>
      </c>
      <c r="AB48" s="418" t="b">
        <v>0</v>
      </c>
      <c r="AC48" s="418" t="b">
        <v>0</v>
      </c>
      <c r="AD48" s="331" t="b">
        <v>0</v>
      </c>
      <c r="AE48" s="331" t="b">
        <v>0</v>
      </c>
      <c r="AF48" s="331" t="b">
        <v>0</v>
      </c>
      <c r="AG48" s="331" t="b">
        <v>0</v>
      </c>
      <c r="AH48" s="331" t="b">
        <v>0</v>
      </c>
      <c r="AI48" s="418" t="b">
        <v>0</v>
      </c>
      <c r="AJ48" s="331" t="b">
        <v>0</v>
      </c>
      <c r="AK48" s="331" t="b">
        <v>0</v>
      </c>
      <c r="AL48" s="331" t="b">
        <v>0</v>
      </c>
      <c r="AM48" s="331" t="b">
        <v>0</v>
      </c>
      <c r="AN48" s="331" t="b">
        <v>0</v>
      </c>
      <c r="AO48" s="331" t="b">
        <v>0</v>
      </c>
      <c r="AP48" s="331" t="b">
        <v>0</v>
      </c>
      <c r="AQ48" s="331" t="b">
        <v>0</v>
      </c>
      <c r="AR48" s="331" t="b">
        <v>0</v>
      </c>
      <c r="AS48" s="331" t="b">
        <v>0</v>
      </c>
      <c r="AT48" s="331" t="b">
        <v>0</v>
      </c>
    </row>
    <row r="49">
      <c r="A49" s="338">
        <v>41.0</v>
      </c>
      <c r="B49" s="338">
        <v>500041.0</v>
      </c>
      <c r="C49" s="553" t="s">
        <v>5115</v>
      </c>
      <c r="D49" s="561" t="s">
        <v>73</v>
      </c>
      <c r="E49" s="470">
        <v>2500.0</v>
      </c>
      <c r="F49" s="470">
        <v>2500.0</v>
      </c>
      <c r="G49" s="554">
        <f t="shared" si="5"/>
        <v>0</v>
      </c>
      <c r="H49" s="432" t="s">
        <v>4091</v>
      </c>
      <c r="I49" s="432" t="s">
        <v>114</v>
      </c>
      <c r="J49" s="432" t="b">
        <v>1</v>
      </c>
      <c r="K49" s="432" t="b">
        <v>0</v>
      </c>
      <c r="L49" s="432" t="b">
        <v>0</v>
      </c>
      <c r="M49" s="432" t="b">
        <v>1</v>
      </c>
      <c r="N49" s="555"/>
      <c r="O49" s="432" t="b">
        <v>1</v>
      </c>
      <c r="P49" s="432" t="b">
        <v>1</v>
      </c>
      <c r="Q49" s="432" t="b">
        <v>1</v>
      </c>
      <c r="R49" s="432" t="b">
        <v>1</v>
      </c>
      <c r="S49" s="432" t="b">
        <v>1</v>
      </c>
      <c r="T49" s="432" t="b">
        <v>1</v>
      </c>
      <c r="U49" s="432" t="b">
        <v>0</v>
      </c>
      <c r="V49" s="432" t="b">
        <v>1</v>
      </c>
      <c r="W49" s="516" t="b">
        <v>0</v>
      </c>
      <c r="X49" s="516"/>
      <c r="Y49" s="516" t="b">
        <v>0</v>
      </c>
      <c r="Z49" s="516" t="b">
        <v>0</v>
      </c>
      <c r="AA49" s="516" t="b">
        <v>0</v>
      </c>
      <c r="AB49" s="516" t="b">
        <v>0</v>
      </c>
      <c r="AC49" s="516" t="b">
        <v>0</v>
      </c>
      <c r="AD49" s="432" t="b">
        <v>0</v>
      </c>
      <c r="AE49" s="432" t="b">
        <v>0</v>
      </c>
      <c r="AF49" s="432" t="b">
        <v>0</v>
      </c>
      <c r="AG49" s="432" t="b">
        <v>0</v>
      </c>
      <c r="AH49" s="432" t="b">
        <v>0</v>
      </c>
      <c r="AI49" s="516" t="b">
        <v>0</v>
      </c>
      <c r="AJ49" s="432" t="b">
        <v>0</v>
      </c>
      <c r="AK49" s="432" t="b">
        <v>0</v>
      </c>
      <c r="AL49" s="432" t="b">
        <v>0</v>
      </c>
      <c r="AM49" s="432" t="b">
        <v>0</v>
      </c>
      <c r="AN49" s="432" t="b">
        <v>0</v>
      </c>
      <c r="AO49" s="432" t="b">
        <v>0</v>
      </c>
      <c r="AP49" s="432" t="b">
        <v>0</v>
      </c>
      <c r="AQ49" s="432" t="b">
        <v>0</v>
      </c>
      <c r="AR49" s="432" t="b">
        <v>0</v>
      </c>
      <c r="AS49" s="432" t="b">
        <v>0</v>
      </c>
      <c r="AT49" s="432" t="b">
        <v>0</v>
      </c>
    </row>
    <row r="50">
      <c r="A50" s="338">
        <v>42.0</v>
      </c>
      <c r="B50" s="338">
        <v>500042.0</v>
      </c>
      <c r="C50" s="553" t="s">
        <v>5116</v>
      </c>
      <c r="D50" s="561" t="s">
        <v>73</v>
      </c>
      <c r="E50" s="347">
        <v>2500.0</v>
      </c>
      <c r="F50" s="347">
        <v>2500.0</v>
      </c>
      <c r="G50" s="557">
        <f t="shared" si="5"/>
        <v>0</v>
      </c>
      <c r="H50" s="331" t="s">
        <v>4091</v>
      </c>
      <c r="I50" s="331" t="s">
        <v>114</v>
      </c>
      <c r="J50" s="331" t="b">
        <v>1</v>
      </c>
      <c r="K50" s="331" t="b">
        <v>0</v>
      </c>
      <c r="L50" s="331" t="b">
        <v>0</v>
      </c>
      <c r="M50" s="331" t="b">
        <v>1</v>
      </c>
      <c r="N50" s="555"/>
      <c r="O50" s="331" t="b">
        <v>1</v>
      </c>
      <c r="P50" s="331" t="b">
        <v>1</v>
      </c>
      <c r="Q50" s="331" t="b">
        <v>1</v>
      </c>
      <c r="R50" s="331" t="b">
        <v>1</v>
      </c>
      <c r="S50" s="331" t="b">
        <v>1</v>
      </c>
      <c r="T50" s="331" t="b">
        <v>1</v>
      </c>
      <c r="U50" s="331" t="b">
        <v>0</v>
      </c>
      <c r="V50" s="331" t="b">
        <v>1</v>
      </c>
      <c r="W50" s="418" t="b">
        <v>0</v>
      </c>
      <c r="X50" s="418"/>
      <c r="Y50" s="418" t="b">
        <v>0</v>
      </c>
      <c r="Z50" s="418" t="b">
        <v>0</v>
      </c>
      <c r="AA50" s="418" t="b">
        <v>0</v>
      </c>
      <c r="AB50" s="418" t="b">
        <v>0</v>
      </c>
      <c r="AC50" s="418" t="b">
        <v>0</v>
      </c>
      <c r="AD50" s="331" t="b">
        <v>0</v>
      </c>
      <c r="AE50" s="331" t="b">
        <v>0</v>
      </c>
      <c r="AF50" s="331" t="b">
        <v>0</v>
      </c>
      <c r="AG50" s="331" t="b">
        <v>0</v>
      </c>
      <c r="AH50" s="331" t="b">
        <v>0</v>
      </c>
      <c r="AI50" s="418" t="b">
        <v>0</v>
      </c>
      <c r="AJ50" s="331" t="b">
        <v>0</v>
      </c>
      <c r="AK50" s="331" t="b">
        <v>0</v>
      </c>
      <c r="AL50" s="331" t="b">
        <v>0</v>
      </c>
      <c r="AM50" s="331" t="b">
        <v>0</v>
      </c>
      <c r="AN50" s="331" t="b">
        <v>0</v>
      </c>
      <c r="AO50" s="331" t="b">
        <v>0</v>
      </c>
      <c r="AP50" s="331" t="b">
        <v>0</v>
      </c>
      <c r="AQ50" s="331" t="b">
        <v>0</v>
      </c>
      <c r="AR50" s="331" t="b">
        <v>0</v>
      </c>
      <c r="AS50" s="331" t="b">
        <v>0</v>
      </c>
      <c r="AT50" s="331" t="b">
        <v>0</v>
      </c>
    </row>
    <row r="51">
      <c r="A51" s="338">
        <v>43.0</v>
      </c>
      <c r="B51" s="338">
        <v>500043.0</v>
      </c>
      <c r="C51" s="553" t="s">
        <v>5117</v>
      </c>
      <c r="D51" s="561" t="s">
        <v>73</v>
      </c>
      <c r="E51" s="470">
        <v>1200.0</v>
      </c>
      <c r="F51" s="470">
        <v>1200.0</v>
      </c>
      <c r="G51" s="554">
        <f t="shared" si="5"/>
        <v>0</v>
      </c>
      <c r="H51" s="432" t="s">
        <v>4091</v>
      </c>
      <c r="I51" s="432" t="s">
        <v>114</v>
      </c>
      <c r="J51" s="432" t="b">
        <v>1</v>
      </c>
      <c r="K51" s="432" t="b">
        <v>0</v>
      </c>
      <c r="L51" s="432" t="b">
        <v>0</v>
      </c>
      <c r="M51" s="432" t="b">
        <v>1</v>
      </c>
      <c r="N51" s="555"/>
      <c r="O51" s="432" t="b">
        <v>1</v>
      </c>
      <c r="P51" s="432" t="b">
        <v>1</v>
      </c>
      <c r="Q51" s="432" t="b">
        <v>1</v>
      </c>
      <c r="R51" s="432" t="b">
        <v>1</v>
      </c>
      <c r="S51" s="432" t="b">
        <v>1</v>
      </c>
      <c r="T51" s="432" t="b">
        <v>1</v>
      </c>
      <c r="U51" s="432" t="b">
        <v>0</v>
      </c>
      <c r="V51" s="432" t="b">
        <v>1</v>
      </c>
      <c r="W51" s="516" t="b">
        <v>0</v>
      </c>
      <c r="X51" s="516"/>
      <c r="Y51" s="516" t="b">
        <v>0</v>
      </c>
      <c r="Z51" s="516" t="b">
        <v>0</v>
      </c>
      <c r="AA51" s="516" t="b">
        <v>0</v>
      </c>
      <c r="AB51" s="516" t="b">
        <v>0</v>
      </c>
      <c r="AC51" s="516" t="b">
        <v>0</v>
      </c>
      <c r="AD51" s="432" t="b">
        <v>0</v>
      </c>
      <c r="AE51" s="432" t="b">
        <v>0</v>
      </c>
      <c r="AF51" s="432" t="b">
        <v>0</v>
      </c>
      <c r="AG51" s="432" t="b">
        <v>0</v>
      </c>
      <c r="AH51" s="432" t="b">
        <v>0</v>
      </c>
      <c r="AI51" s="516" t="b">
        <v>0</v>
      </c>
      <c r="AJ51" s="432" t="b">
        <v>0</v>
      </c>
      <c r="AK51" s="432" t="b">
        <v>0</v>
      </c>
      <c r="AL51" s="432" t="b">
        <v>0</v>
      </c>
      <c r="AM51" s="432" t="b">
        <v>0</v>
      </c>
      <c r="AN51" s="432" t="b">
        <v>0</v>
      </c>
      <c r="AO51" s="432" t="b">
        <v>0</v>
      </c>
      <c r="AP51" s="432" t="b">
        <v>0</v>
      </c>
      <c r="AQ51" s="432" t="b">
        <v>0</v>
      </c>
      <c r="AR51" s="432" t="b">
        <v>0</v>
      </c>
      <c r="AS51" s="432" t="b">
        <v>0</v>
      </c>
      <c r="AT51" s="432" t="b">
        <v>0</v>
      </c>
    </row>
    <row r="52">
      <c r="A52" s="141">
        <v>44.0</v>
      </c>
      <c r="B52" s="141">
        <v>500044.0</v>
      </c>
      <c r="C52" s="558" t="s">
        <v>1042</v>
      </c>
      <c r="D52" s="477" t="s">
        <v>73</v>
      </c>
      <c r="E52" s="347">
        <v>37500.0</v>
      </c>
      <c r="F52" s="347">
        <v>37500.0</v>
      </c>
      <c r="G52" s="557">
        <f t="shared" si="5"/>
        <v>0</v>
      </c>
      <c r="H52" s="331" t="s">
        <v>1043</v>
      </c>
      <c r="I52" s="331" t="s">
        <v>1044</v>
      </c>
      <c r="J52" s="331" t="b">
        <v>1</v>
      </c>
      <c r="K52" s="331" t="b">
        <v>1</v>
      </c>
      <c r="L52" s="331" t="b">
        <v>1</v>
      </c>
      <c r="M52" s="331" t="b">
        <v>1</v>
      </c>
      <c r="N52" s="555"/>
      <c r="O52" s="331" t="b">
        <v>1</v>
      </c>
      <c r="P52" s="331" t="b">
        <v>1</v>
      </c>
      <c r="Q52" s="331" t="b">
        <v>1</v>
      </c>
      <c r="R52" s="331" t="b">
        <v>1</v>
      </c>
      <c r="S52" s="331" t="b">
        <v>1</v>
      </c>
      <c r="T52" s="331" t="b">
        <v>1</v>
      </c>
      <c r="U52" s="331" t="b">
        <v>1</v>
      </c>
      <c r="V52" s="331" t="b">
        <v>1</v>
      </c>
      <c r="W52" s="331" t="b">
        <v>1</v>
      </c>
      <c r="X52" s="418"/>
      <c r="Y52" s="331" t="b">
        <v>1</v>
      </c>
      <c r="Z52" s="418" t="b">
        <v>0</v>
      </c>
      <c r="AA52" s="566" t="s">
        <v>73</v>
      </c>
      <c r="AB52" s="521"/>
      <c r="AC52" s="521"/>
      <c r="AD52" s="521"/>
      <c r="AE52" s="521"/>
      <c r="AF52" s="521"/>
      <c r="AG52" s="521"/>
      <c r="AH52" s="521"/>
      <c r="AI52" s="521"/>
      <c r="AJ52" s="331" t="s">
        <v>73</v>
      </c>
      <c r="AK52" s="331" t="s">
        <v>73</v>
      </c>
      <c r="AL52" s="331" t="s">
        <v>73</v>
      </c>
      <c r="AM52" s="331" t="s">
        <v>73</v>
      </c>
      <c r="AN52" s="331" t="s">
        <v>73</v>
      </c>
      <c r="AO52" s="331" t="s">
        <v>73</v>
      </c>
      <c r="AP52" s="331" t="s">
        <v>73</v>
      </c>
      <c r="AQ52" s="331" t="s">
        <v>73</v>
      </c>
      <c r="AR52" s="331" t="s">
        <v>73</v>
      </c>
      <c r="AS52" s="331" t="s">
        <v>73</v>
      </c>
      <c r="AT52" s="331" t="s">
        <v>73</v>
      </c>
    </row>
    <row r="53">
      <c r="A53" s="338">
        <v>45.0</v>
      </c>
      <c r="B53" s="338">
        <v>500045.0</v>
      </c>
      <c r="C53" s="553" t="s">
        <v>3277</v>
      </c>
      <c r="D53" s="477" t="s">
        <v>73</v>
      </c>
      <c r="E53" s="470">
        <v>24000.0</v>
      </c>
      <c r="F53" s="470">
        <v>24000.0</v>
      </c>
      <c r="G53" s="554">
        <f t="shared" si="5"/>
        <v>0</v>
      </c>
      <c r="H53" s="432" t="s">
        <v>3278</v>
      </c>
      <c r="I53" s="432" t="s">
        <v>179</v>
      </c>
      <c r="J53" s="432" t="b">
        <v>1</v>
      </c>
      <c r="K53" s="432" t="b">
        <v>1</v>
      </c>
      <c r="L53" s="432" t="b">
        <v>0</v>
      </c>
      <c r="M53" s="432" t="b">
        <v>1</v>
      </c>
      <c r="N53" s="555"/>
      <c r="O53" s="432" t="b">
        <v>0</v>
      </c>
      <c r="P53" s="432" t="b">
        <v>0</v>
      </c>
      <c r="Q53" s="432" t="b">
        <v>1</v>
      </c>
      <c r="R53" s="432" t="b">
        <v>0</v>
      </c>
      <c r="S53" s="516" t="b">
        <v>0</v>
      </c>
      <c r="T53" s="516" t="b">
        <v>0</v>
      </c>
      <c r="U53" s="432" t="b">
        <v>1</v>
      </c>
      <c r="V53" s="432" t="b">
        <v>1</v>
      </c>
      <c r="W53" s="432" t="b">
        <v>1</v>
      </c>
      <c r="X53" s="516"/>
      <c r="Y53" s="432" t="b">
        <v>1</v>
      </c>
      <c r="Z53" s="516" t="b">
        <v>0</v>
      </c>
      <c r="AA53" s="516" t="b">
        <v>0</v>
      </c>
      <c r="AB53" s="516" t="b">
        <v>0</v>
      </c>
      <c r="AC53" s="516" t="b">
        <v>0</v>
      </c>
      <c r="AD53" s="432" t="b">
        <v>0</v>
      </c>
      <c r="AE53" s="432" t="b">
        <v>0</v>
      </c>
      <c r="AF53" s="432" t="b">
        <v>0</v>
      </c>
      <c r="AG53" s="432" t="b">
        <v>0</v>
      </c>
      <c r="AH53" s="432" t="b">
        <v>0</v>
      </c>
      <c r="AI53" s="516" t="b">
        <v>0</v>
      </c>
      <c r="AJ53" s="432" t="b">
        <v>0</v>
      </c>
      <c r="AK53" s="432" t="b">
        <v>0</v>
      </c>
      <c r="AL53" s="432" t="b">
        <v>0</v>
      </c>
      <c r="AM53" s="432" t="b">
        <v>0</v>
      </c>
      <c r="AN53" s="432" t="b">
        <v>0</v>
      </c>
      <c r="AO53" s="432" t="b">
        <v>0</v>
      </c>
      <c r="AP53" s="432" t="b">
        <v>0</v>
      </c>
      <c r="AQ53" s="432" t="b">
        <v>0</v>
      </c>
      <c r="AR53" s="432" t="b">
        <v>0</v>
      </c>
      <c r="AS53" s="566" t="s">
        <v>73</v>
      </c>
      <c r="AT53" s="432" t="s">
        <v>73</v>
      </c>
    </row>
    <row r="54">
      <c r="A54" s="338">
        <v>46.0</v>
      </c>
      <c r="B54" s="338">
        <v>500046.0</v>
      </c>
      <c r="C54" s="553" t="s">
        <v>5539</v>
      </c>
      <c r="D54" s="312" t="s">
        <v>4642</v>
      </c>
      <c r="E54" s="347">
        <v>14550.0</v>
      </c>
      <c r="F54" s="347">
        <v>14550.0</v>
      </c>
      <c r="G54" s="557">
        <f t="shared" si="5"/>
        <v>0</v>
      </c>
      <c r="H54" s="331" t="s">
        <v>5540</v>
      </c>
      <c r="I54" s="331" t="s">
        <v>114</v>
      </c>
      <c r="J54" s="331" t="b">
        <v>1</v>
      </c>
      <c r="K54" s="331" t="b">
        <v>1</v>
      </c>
      <c r="L54" s="567" t="b">
        <v>1</v>
      </c>
      <c r="M54" s="331" t="b">
        <v>0</v>
      </c>
      <c r="N54" s="555"/>
      <c r="O54" s="331" t="b">
        <v>1</v>
      </c>
      <c r="P54" s="331" t="b">
        <v>1</v>
      </c>
      <c r="Q54" s="331" t="b">
        <v>0</v>
      </c>
      <c r="R54" s="331" t="b">
        <v>1</v>
      </c>
      <c r="S54" s="418" t="b">
        <v>0</v>
      </c>
      <c r="T54" s="418" t="b">
        <v>0</v>
      </c>
      <c r="U54" s="418" t="b">
        <v>0</v>
      </c>
      <c r="V54" s="418" t="b">
        <v>0</v>
      </c>
      <c r="W54" s="418" t="b">
        <v>0</v>
      </c>
      <c r="X54" s="418"/>
      <c r="Y54" s="418" t="b">
        <v>0</v>
      </c>
      <c r="Z54" s="418" t="b">
        <v>0</v>
      </c>
      <c r="AA54" s="418" t="b">
        <v>0</v>
      </c>
      <c r="AB54" s="418" t="b">
        <v>0</v>
      </c>
      <c r="AC54" s="418" t="b">
        <v>0</v>
      </c>
      <c r="AD54" s="331" t="b">
        <v>0</v>
      </c>
      <c r="AE54" s="331" t="b">
        <v>0</v>
      </c>
      <c r="AF54" s="331" t="b">
        <v>0</v>
      </c>
      <c r="AG54" s="331" t="b">
        <v>0</v>
      </c>
      <c r="AH54" s="331" t="b">
        <v>0</v>
      </c>
      <c r="AI54" s="418" t="b">
        <v>0</v>
      </c>
      <c r="AJ54" s="331" t="b">
        <v>0</v>
      </c>
      <c r="AK54" s="331" t="b">
        <v>0</v>
      </c>
      <c r="AL54" s="331" t="b">
        <v>0</v>
      </c>
      <c r="AM54" s="331" t="b">
        <v>0</v>
      </c>
      <c r="AN54" s="331" t="b">
        <v>0</v>
      </c>
      <c r="AO54" s="331" t="b">
        <v>0</v>
      </c>
      <c r="AP54" s="331" t="b">
        <v>0</v>
      </c>
      <c r="AQ54" s="331" t="b">
        <v>0</v>
      </c>
      <c r="AR54" s="331" t="b">
        <v>0</v>
      </c>
      <c r="AS54" s="331" t="b">
        <v>0</v>
      </c>
      <c r="AT54" s="331" t="b">
        <v>0</v>
      </c>
    </row>
    <row r="55">
      <c r="A55" s="338">
        <v>47.0</v>
      </c>
      <c r="B55" s="338">
        <v>500047.0</v>
      </c>
      <c r="C55" s="565" t="s">
        <v>5541</v>
      </c>
      <c r="D55" s="312" t="s">
        <v>4642</v>
      </c>
      <c r="E55" s="470">
        <v>50000.0</v>
      </c>
      <c r="F55" s="470">
        <v>50000.0</v>
      </c>
      <c r="G55" s="554">
        <f t="shared" si="5"/>
        <v>0</v>
      </c>
      <c r="H55" s="432" t="s">
        <v>5542</v>
      </c>
      <c r="I55" s="432" t="s">
        <v>114</v>
      </c>
      <c r="J55" s="432" t="b">
        <v>1</v>
      </c>
      <c r="K55" s="432" t="b">
        <v>1</v>
      </c>
      <c r="L55" s="432" t="b">
        <v>1</v>
      </c>
      <c r="M55" s="432" t="b">
        <v>1</v>
      </c>
      <c r="N55" s="555"/>
      <c r="O55" s="432" t="b">
        <v>1</v>
      </c>
      <c r="P55" s="432" t="b">
        <v>1</v>
      </c>
      <c r="Q55" s="432" t="b">
        <v>1</v>
      </c>
      <c r="R55" s="432" t="b">
        <v>1</v>
      </c>
      <c r="S55" s="432" t="b">
        <v>1</v>
      </c>
      <c r="T55" s="432" t="b">
        <v>1</v>
      </c>
      <c r="U55" s="432" t="b">
        <v>1</v>
      </c>
      <c r="V55" s="432" t="b">
        <v>1</v>
      </c>
      <c r="W55" s="516" t="b">
        <v>0</v>
      </c>
      <c r="X55" s="516"/>
      <c r="Y55" s="516" t="b">
        <v>0</v>
      </c>
      <c r="Z55" s="516" t="b">
        <v>0</v>
      </c>
      <c r="AA55" s="516" t="b">
        <v>0</v>
      </c>
      <c r="AB55" s="516" t="b">
        <v>0</v>
      </c>
      <c r="AC55" s="516" t="b">
        <v>0</v>
      </c>
      <c r="AD55" s="432" t="b">
        <v>0</v>
      </c>
      <c r="AE55" s="432" t="b">
        <v>0</v>
      </c>
      <c r="AF55" s="432" t="b">
        <v>0</v>
      </c>
      <c r="AG55" s="432" t="b">
        <v>0</v>
      </c>
      <c r="AH55" s="432" t="b">
        <v>0</v>
      </c>
      <c r="AI55" s="516" t="b">
        <v>0</v>
      </c>
      <c r="AJ55" s="432" t="b">
        <v>0</v>
      </c>
      <c r="AK55" s="432" t="b">
        <v>0</v>
      </c>
      <c r="AL55" s="432" t="b">
        <v>0</v>
      </c>
      <c r="AM55" s="432" t="b">
        <v>0</v>
      </c>
      <c r="AN55" s="432" t="b">
        <v>0</v>
      </c>
      <c r="AO55" s="432" t="b">
        <v>0</v>
      </c>
      <c r="AP55" s="432" t="b">
        <v>0</v>
      </c>
      <c r="AQ55" s="432" t="b">
        <v>0</v>
      </c>
      <c r="AR55" s="432" t="b">
        <v>0</v>
      </c>
      <c r="AS55" s="432" t="b">
        <v>0</v>
      </c>
      <c r="AT55" s="432" t="b">
        <v>0</v>
      </c>
    </row>
    <row r="56">
      <c r="A56" s="338">
        <v>48.0</v>
      </c>
      <c r="B56" s="338">
        <v>500048.0</v>
      </c>
      <c r="C56" s="553" t="s">
        <v>3316</v>
      </c>
      <c r="D56" s="477" t="s">
        <v>73</v>
      </c>
      <c r="E56" s="347">
        <v>29000.0</v>
      </c>
      <c r="F56" s="347">
        <v>29000.0</v>
      </c>
      <c r="G56" s="557">
        <f t="shared" si="5"/>
        <v>0</v>
      </c>
      <c r="H56" s="331" t="s">
        <v>155</v>
      </c>
      <c r="I56" s="331" t="s">
        <v>162</v>
      </c>
      <c r="J56" s="331" t="b">
        <v>1</v>
      </c>
      <c r="K56" s="331" t="b">
        <v>1</v>
      </c>
      <c r="L56" s="331" t="b">
        <v>1</v>
      </c>
      <c r="M56" s="331" t="b">
        <v>1</v>
      </c>
      <c r="N56" s="555"/>
      <c r="O56" s="331" t="b">
        <v>1</v>
      </c>
      <c r="P56" s="331" t="b">
        <v>1</v>
      </c>
      <c r="Q56" s="331" t="b">
        <v>1</v>
      </c>
      <c r="R56" s="331" t="b">
        <v>1</v>
      </c>
      <c r="S56" s="331" t="b">
        <v>1</v>
      </c>
      <c r="T56" s="331" t="b">
        <v>1</v>
      </c>
      <c r="U56" s="331" t="b">
        <v>1</v>
      </c>
      <c r="V56" s="331" t="b">
        <v>1</v>
      </c>
      <c r="W56" s="331" t="b">
        <v>1</v>
      </c>
      <c r="X56" s="418"/>
      <c r="Y56" s="331" t="b">
        <v>1</v>
      </c>
      <c r="Z56" s="331" t="b">
        <v>1</v>
      </c>
      <c r="AA56" s="331" t="b">
        <v>1</v>
      </c>
      <c r="AB56" s="331" t="b">
        <v>1</v>
      </c>
      <c r="AC56" s="331" t="b">
        <v>1</v>
      </c>
      <c r="AD56" s="331" t="b">
        <v>1</v>
      </c>
      <c r="AE56" s="331" t="b">
        <v>1</v>
      </c>
      <c r="AF56" s="331" t="b">
        <v>1</v>
      </c>
      <c r="AG56" s="331" t="b">
        <v>0</v>
      </c>
      <c r="AH56" s="331" t="b">
        <v>1</v>
      </c>
      <c r="AI56" s="418" t="b">
        <v>0</v>
      </c>
      <c r="AJ56" s="331" t="b">
        <v>0</v>
      </c>
      <c r="AK56" s="331" t="b">
        <v>0</v>
      </c>
      <c r="AL56" s="331" t="b">
        <v>0</v>
      </c>
      <c r="AM56" s="331" t="b">
        <v>0</v>
      </c>
      <c r="AN56" s="331" t="b">
        <v>0</v>
      </c>
      <c r="AO56" s="331" t="b">
        <v>0</v>
      </c>
      <c r="AP56" s="331" t="b">
        <v>0</v>
      </c>
      <c r="AQ56" s="331" t="b">
        <v>0</v>
      </c>
      <c r="AR56" s="331" t="b">
        <v>0</v>
      </c>
      <c r="AS56" s="566" t="s">
        <v>73</v>
      </c>
      <c r="AT56" s="331" t="b">
        <v>0</v>
      </c>
    </row>
    <row r="57">
      <c r="A57" s="338">
        <v>49.0</v>
      </c>
      <c r="B57" s="338">
        <v>500049.0</v>
      </c>
      <c r="C57" s="553" t="s">
        <v>3555</v>
      </c>
      <c r="D57" s="477" t="s">
        <v>73</v>
      </c>
      <c r="E57" s="470">
        <v>59842.0</v>
      </c>
      <c r="F57" s="470">
        <v>59842.0</v>
      </c>
      <c r="G57" s="554">
        <f t="shared" si="5"/>
        <v>0</v>
      </c>
      <c r="H57" s="432" t="s">
        <v>155</v>
      </c>
      <c r="I57" s="432" t="s">
        <v>114</v>
      </c>
      <c r="J57" s="432" t="b">
        <v>1</v>
      </c>
      <c r="K57" s="432" t="b">
        <v>1</v>
      </c>
      <c r="L57" s="432" t="b">
        <v>1</v>
      </c>
      <c r="M57" s="432" t="b">
        <v>1</v>
      </c>
      <c r="N57" s="555"/>
      <c r="O57" s="432" t="b">
        <v>1</v>
      </c>
      <c r="P57" s="432" t="b">
        <v>1</v>
      </c>
      <c r="Q57" s="432" t="b">
        <v>1</v>
      </c>
      <c r="R57" s="432" t="b">
        <v>1</v>
      </c>
      <c r="S57" s="432" t="b">
        <v>1</v>
      </c>
      <c r="T57" s="432" t="b">
        <v>1</v>
      </c>
      <c r="U57" s="432" t="b">
        <v>1</v>
      </c>
      <c r="V57" s="432" t="b">
        <v>1</v>
      </c>
      <c r="W57" s="432" t="b">
        <v>1</v>
      </c>
      <c r="X57" s="516"/>
      <c r="Y57" s="432" t="b">
        <v>1</v>
      </c>
      <c r="Z57" s="432" t="b">
        <v>1</v>
      </c>
      <c r="AA57" s="432" t="b">
        <v>1</v>
      </c>
      <c r="AB57" s="432" t="b">
        <v>1</v>
      </c>
      <c r="AC57" s="432" t="b">
        <v>1</v>
      </c>
      <c r="AD57" s="432" t="b">
        <v>1</v>
      </c>
      <c r="AE57" s="432" t="b">
        <v>0</v>
      </c>
      <c r="AF57" s="432" t="b">
        <v>0</v>
      </c>
      <c r="AG57" s="432" t="b">
        <v>0</v>
      </c>
      <c r="AH57" s="432" t="b">
        <v>0</v>
      </c>
      <c r="AI57" s="516" t="b">
        <v>0</v>
      </c>
      <c r="AJ57" s="432" t="b">
        <v>0</v>
      </c>
      <c r="AK57" s="432" t="b">
        <v>0</v>
      </c>
      <c r="AL57" s="432" t="b">
        <v>0</v>
      </c>
      <c r="AM57" s="432" t="b">
        <v>0</v>
      </c>
      <c r="AN57" s="432" t="b">
        <v>0</v>
      </c>
      <c r="AO57" s="432" t="b">
        <v>0</v>
      </c>
      <c r="AP57" s="432" t="b">
        <v>0</v>
      </c>
      <c r="AQ57" s="432" t="b">
        <v>0</v>
      </c>
      <c r="AR57" s="432" t="b">
        <v>0</v>
      </c>
      <c r="AS57" s="432" t="b">
        <v>0</v>
      </c>
      <c r="AT57" s="432" t="b">
        <v>0</v>
      </c>
    </row>
    <row r="58">
      <c r="A58" s="338">
        <v>50.0</v>
      </c>
      <c r="B58" s="338">
        <v>500050.0</v>
      </c>
      <c r="C58" s="553" t="s">
        <v>1281</v>
      </c>
      <c r="D58" s="568" t="s">
        <v>73</v>
      </c>
      <c r="E58" s="347">
        <v>8200.0</v>
      </c>
      <c r="F58" s="347">
        <v>8200.0</v>
      </c>
      <c r="G58" s="557">
        <f t="shared" si="5"/>
        <v>0</v>
      </c>
      <c r="H58" s="331" t="s">
        <v>155</v>
      </c>
      <c r="I58" s="331" t="s">
        <v>114</v>
      </c>
      <c r="J58" s="331" t="b">
        <v>1</v>
      </c>
      <c r="K58" s="331" t="b">
        <v>1</v>
      </c>
      <c r="L58" s="331" t="b">
        <v>1</v>
      </c>
      <c r="M58" s="331" t="b">
        <v>1</v>
      </c>
      <c r="N58" s="555"/>
      <c r="O58" s="331" t="b">
        <v>1</v>
      </c>
      <c r="P58" s="331" t="b">
        <v>1</v>
      </c>
      <c r="Q58" s="331" t="b">
        <v>1</v>
      </c>
      <c r="R58" s="331" t="b">
        <v>1</v>
      </c>
      <c r="S58" s="331" t="b">
        <v>1</v>
      </c>
      <c r="T58" s="331" t="b">
        <v>1</v>
      </c>
      <c r="U58" s="331" t="b">
        <v>1</v>
      </c>
      <c r="V58" s="331" t="b">
        <v>1</v>
      </c>
      <c r="W58" s="331" t="b">
        <v>1</v>
      </c>
      <c r="X58" s="418"/>
      <c r="Y58" s="331" t="b">
        <v>1</v>
      </c>
      <c r="Z58" s="331" t="b">
        <v>1</v>
      </c>
      <c r="AA58" s="331" t="b">
        <v>1</v>
      </c>
      <c r="AB58" s="331" t="b">
        <v>1</v>
      </c>
      <c r="AC58" s="331" t="b">
        <v>1</v>
      </c>
      <c r="AD58" s="331" t="b">
        <v>1</v>
      </c>
      <c r="AE58" s="560" t="s">
        <v>73</v>
      </c>
      <c r="AF58" s="521"/>
      <c r="AG58" s="521"/>
      <c r="AH58" s="521"/>
      <c r="AI58" s="521"/>
      <c r="AJ58" s="331" t="s">
        <v>73</v>
      </c>
      <c r="AK58" s="331" t="s">
        <v>73</v>
      </c>
      <c r="AL58" s="331" t="s">
        <v>73</v>
      </c>
      <c r="AM58" s="331" t="s">
        <v>73</v>
      </c>
      <c r="AN58" s="331" t="s">
        <v>73</v>
      </c>
      <c r="AO58" s="331" t="s">
        <v>73</v>
      </c>
      <c r="AP58" s="331" t="s">
        <v>73</v>
      </c>
      <c r="AQ58" s="331" t="s">
        <v>73</v>
      </c>
      <c r="AR58" s="331" t="s">
        <v>73</v>
      </c>
      <c r="AS58" s="331" t="s">
        <v>73</v>
      </c>
      <c r="AT58" s="331" t="s">
        <v>73</v>
      </c>
    </row>
    <row r="59">
      <c r="A59" s="141">
        <v>51.0</v>
      </c>
      <c r="B59" s="141">
        <v>500051.0</v>
      </c>
      <c r="C59" s="558" t="s">
        <v>412</v>
      </c>
      <c r="D59" s="568" t="s">
        <v>73</v>
      </c>
      <c r="E59" s="470">
        <v>69945.0</v>
      </c>
      <c r="F59" s="470">
        <v>69945.0</v>
      </c>
      <c r="G59" s="554">
        <f t="shared" si="5"/>
        <v>0</v>
      </c>
      <c r="H59" s="432" t="s">
        <v>155</v>
      </c>
      <c r="I59" s="432" t="s">
        <v>114</v>
      </c>
      <c r="J59" s="432" t="b">
        <v>1</v>
      </c>
      <c r="K59" s="432" t="b">
        <v>1</v>
      </c>
      <c r="L59" s="432" t="b">
        <v>1</v>
      </c>
      <c r="M59" s="432" t="b">
        <v>1</v>
      </c>
      <c r="N59" s="555"/>
      <c r="O59" s="432" t="b">
        <v>1</v>
      </c>
      <c r="P59" s="432" t="b">
        <v>1</v>
      </c>
      <c r="Q59" s="432" t="b">
        <v>1</v>
      </c>
      <c r="R59" s="432" t="b">
        <v>1</v>
      </c>
      <c r="S59" s="432" t="b">
        <v>1</v>
      </c>
      <c r="T59" s="432" t="b">
        <v>1</v>
      </c>
      <c r="U59" s="432" t="b">
        <v>1</v>
      </c>
      <c r="V59" s="432" t="b">
        <v>1</v>
      </c>
      <c r="W59" s="432" t="b">
        <v>1</v>
      </c>
      <c r="X59" s="516"/>
      <c r="Y59" s="432" t="b">
        <v>1</v>
      </c>
      <c r="Z59" s="432" t="b">
        <v>1</v>
      </c>
      <c r="AA59" s="560" t="s">
        <v>73</v>
      </c>
      <c r="AB59" s="521"/>
      <c r="AC59" s="521"/>
      <c r="AD59" s="521"/>
      <c r="AE59" s="521"/>
      <c r="AF59" s="521"/>
      <c r="AG59" s="521"/>
      <c r="AH59" s="521"/>
      <c r="AI59" s="521"/>
      <c r="AJ59" s="432" t="s">
        <v>73</v>
      </c>
      <c r="AK59" s="432" t="s">
        <v>73</v>
      </c>
      <c r="AL59" s="432" t="s">
        <v>73</v>
      </c>
      <c r="AM59" s="432" t="s">
        <v>73</v>
      </c>
      <c r="AN59" s="432" t="s">
        <v>73</v>
      </c>
      <c r="AO59" s="432" t="s">
        <v>73</v>
      </c>
      <c r="AP59" s="432" t="s">
        <v>73</v>
      </c>
      <c r="AQ59" s="432" t="s">
        <v>73</v>
      </c>
      <c r="AR59" s="432" t="s">
        <v>73</v>
      </c>
      <c r="AS59" s="432" t="s">
        <v>73</v>
      </c>
      <c r="AT59" s="432" t="s">
        <v>73</v>
      </c>
    </row>
    <row r="60">
      <c r="A60" s="338">
        <v>52.0</v>
      </c>
      <c r="B60" s="338">
        <v>500052.0</v>
      </c>
      <c r="C60" s="553" t="s">
        <v>3253</v>
      </c>
      <c r="D60" s="568" t="s">
        <v>73</v>
      </c>
      <c r="E60" s="347">
        <v>40000.0</v>
      </c>
      <c r="F60" s="347">
        <v>40000.0</v>
      </c>
      <c r="G60" s="557">
        <f t="shared" si="5"/>
        <v>0</v>
      </c>
      <c r="H60" s="331" t="s">
        <v>3254</v>
      </c>
      <c r="I60" s="331" t="s">
        <v>714</v>
      </c>
      <c r="J60" s="331" t="b">
        <v>1</v>
      </c>
      <c r="K60" s="331" t="b">
        <v>1</v>
      </c>
      <c r="L60" s="331" t="b">
        <v>0</v>
      </c>
      <c r="M60" s="331" t="b">
        <v>1</v>
      </c>
      <c r="N60" s="555"/>
      <c r="O60" s="331" t="b">
        <v>0</v>
      </c>
      <c r="P60" s="331" t="b">
        <v>1</v>
      </c>
      <c r="Q60" s="331" t="b">
        <v>1</v>
      </c>
      <c r="R60" s="331" t="b">
        <v>1</v>
      </c>
      <c r="S60" s="418" t="b">
        <v>0</v>
      </c>
      <c r="T60" s="331" t="b">
        <v>1</v>
      </c>
      <c r="U60" s="331" t="b">
        <v>0</v>
      </c>
      <c r="V60" s="331" t="b">
        <v>1</v>
      </c>
      <c r="W60" s="418" t="b">
        <v>0</v>
      </c>
      <c r="X60" s="418"/>
      <c r="Y60" s="418" t="b">
        <v>0</v>
      </c>
      <c r="Z60" s="418" t="b">
        <v>0</v>
      </c>
      <c r="AA60" s="331" t="b">
        <v>1</v>
      </c>
      <c r="AB60" s="331" t="b">
        <v>1</v>
      </c>
      <c r="AC60" s="331" t="b">
        <v>1</v>
      </c>
      <c r="AD60" s="331" t="b">
        <v>1</v>
      </c>
      <c r="AE60" s="331" t="b">
        <v>1</v>
      </c>
      <c r="AF60" s="331" t="b">
        <v>0</v>
      </c>
      <c r="AG60" s="331" t="b">
        <v>0</v>
      </c>
      <c r="AH60" s="331" t="b">
        <v>0</v>
      </c>
      <c r="AI60" s="418" t="b">
        <v>0</v>
      </c>
      <c r="AJ60" s="331" t="b">
        <v>0</v>
      </c>
      <c r="AK60" s="331" t="b">
        <v>0</v>
      </c>
      <c r="AL60" s="331" t="b">
        <v>0</v>
      </c>
      <c r="AM60" s="331" t="b">
        <v>0</v>
      </c>
      <c r="AN60" s="331" t="b">
        <v>0</v>
      </c>
      <c r="AO60" s="331" t="b">
        <v>0</v>
      </c>
      <c r="AP60" s="331" t="b">
        <v>0</v>
      </c>
      <c r="AQ60" s="331" t="b">
        <v>0</v>
      </c>
      <c r="AR60" s="331" t="b">
        <v>0</v>
      </c>
      <c r="AS60" s="560" t="s">
        <v>73</v>
      </c>
      <c r="AT60" s="331" t="s">
        <v>73</v>
      </c>
    </row>
    <row r="61">
      <c r="A61" s="141">
        <v>53.0</v>
      </c>
      <c r="B61" s="141">
        <v>500053.0</v>
      </c>
      <c r="C61" s="558" t="s">
        <v>644</v>
      </c>
      <c r="D61" s="568" t="s">
        <v>73</v>
      </c>
      <c r="E61" s="470">
        <v>20000.0</v>
      </c>
      <c r="F61" s="470">
        <v>20000.0</v>
      </c>
      <c r="G61" s="554">
        <f t="shared" si="5"/>
        <v>0</v>
      </c>
      <c r="H61" s="432" t="s">
        <v>645</v>
      </c>
      <c r="I61" s="432" t="s">
        <v>179</v>
      </c>
      <c r="J61" s="432" t="b">
        <v>1</v>
      </c>
      <c r="K61" s="432" t="b">
        <v>1</v>
      </c>
      <c r="L61" s="432" t="b">
        <v>1</v>
      </c>
      <c r="M61" s="432" t="b">
        <v>1</v>
      </c>
      <c r="N61" s="555"/>
      <c r="O61" s="432" t="b">
        <v>1</v>
      </c>
      <c r="P61" s="432" t="b">
        <v>1</v>
      </c>
      <c r="Q61" s="432" t="b">
        <v>1</v>
      </c>
      <c r="R61" s="432" t="b">
        <v>1</v>
      </c>
      <c r="S61" s="432" t="b">
        <v>1</v>
      </c>
      <c r="T61" s="432" t="b">
        <v>1</v>
      </c>
      <c r="U61" s="432" t="b">
        <v>1</v>
      </c>
      <c r="V61" s="432" t="b">
        <v>1</v>
      </c>
      <c r="W61" s="432" t="b">
        <v>0</v>
      </c>
      <c r="X61" s="516"/>
      <c r="Y61" s="432" t="b">
        <v>1</v>
      </c>
      <c r="Z61" s="432" t="b">
        <v>1</v>
      </c>
      <c r="AA61" s="432" t="b">
        <v>1</v>
      </c>
      <c r="AB61" s="560" t="s">
        <v>73</v>
      </c>
      <c r="AC61" s="521"/>
      <c r="AD61" s="521"/>
      <c r="AE61" s="521"/>
      <c r="AF61" s="521"/>
      <c r="AG61" s="521"/>
      <c r="AH61" s="521"/>
      <c r="AI61" s="521"/>
      <c r="AJ61" s="432" t="s">
        <v>73</v>
      </c>
      <c r="AK61" s="432" t="s">
        <v>73</v>
      </c>
      <c r="AL61" s="432" t="s">
        <v>73</v>
      </c>
      <c r="AM61" s="432" t="s">
        <v>73</v>
      </c>
      <c r="AN61" s="432" t="s">
        <v>73</v>
      </c>
      <c r="AO61" s="432" t="s">
        <v>73</v>
      </c>
      <c r="AP61" s="432" t="s">
        <v>73</v>
      </c>
      <c r="AQ61" s="432" t="s">
        <v>73</v>
      </c>
      <c r="AR61" s="432" t="s">
        <v>73</v>
      </c>
      <c r="AS61" s="432" t="s">
        <v>73</v>
      </c>
      <c r="AT61" s="432" t="s">
        <v>73</v>
      </c>
    </row>
    <row r="62">
      <c r="A62" s="141">
        <v>54.0</v>
      </c>
      <c r="B62" s="141">
        <v>500054.0</v>
      </c>
      <c r="C62" s="558" t="s">
        <v>458</v>
      </c>
      <c r="D62" s="525" t="s">
        <v>73</v>
      </c>
      <c r="E62" s="347">
        <v>33470.0</v>
      </c>
      <c r="F62" s="347">
        <v>33470.0</v>
      </c>
      <c r="G62" s="557">
        <f t="shared" si="5"/>
        <v>0</v>
      </c>
      <c r="H62" s="331" t="s">
        <v>160</v>
      </c>
      <c r="I62" s="331" t="s">
        <v>162</v>
      </c>
      <c r="J62" s="331" t="b">
        <v>1</v>
      </c>
      <c r="K62" s="331" t="b">
        <v>1</v>
      </c>
      <c r="L62" s="331" t="b">
        <v>1</v>
      </c>
      <c r="M62" s="331" t="b">
        <v>0</v>
      </c>
      <c r="N62" s="555"/>
      <c r="O62" s="331" t="b">
        <v>0</v>
      </c>
      <c r="P62" s="331" t="b">
        <v>1</v>
      </c>
      <c r="Q62" s="331" t="b">
        <v>1</v>
      </c>
      <c r="R62" s="331" t="b">
        <v>1</v>
      </c>
      <c r="S62" s="331" t="b">
        <v>1</v>
      </c>
      <c r="T62" s="331" t="b">
        <v>1</v>
      </c>
      <c r="U62" s="331" t="b">
        <v>1</v>
      </c>
      <c r="V62" s="331" t="b">
        <v>1</v>
      </c>
      <c r="W62" s="331" t="b">
        <v>1</v>
      </c>
      <c r="X62" s="418"/>
      <c r="Y62" s="331" t="b">
        <v>1</v>
      </c>
      <c r="Z62" s="569" t="s">
        <v>73</v>
      </c>
      <c r="AA62" s="521"/>
      <c r="AB62" s="521"/>
      <c r="AC62" s="521"/>
      <c r="AD62" s="521"/>
      <c r="AE62" s="521"/>
      <c r="AF62" s="521"/>
      <c r="AG62" s="521"/>
      <c r="AH62" s="521"/>
      <c r="AI62" s="521"/>
      <c r="AJ62" s="331" t="s">
        <v>73</v>
      </c>
      <c r="AK62" s="331" t="s">
        <v>73</v>
      </c>
      <c r="AL62" s="331" t="s">
        <v>73</v>
      </c>
      <c r="AM62" s="331" t="s">
        <v>73</v>
      </c>
      <c r="AN62" s="331" t="s">
        <v>73</v>
      </c>
      <c r="AO62" s="331" t="s">
        <v>73</v>
      </c>
      <c r="AP62" s="331" t="s">
        <v>73</v>
      </c>
      <c r="AQ62" s="331" t="s">
        <v>73</v>
      </c>
      <c r="AR62" s="331" t="s">
        <v>73</v>
      </c>
      <c r="AS62" s="331" t="s">
        <v>73</v>
      </c>
      <c r="AT62" s="331" t="s">
        <v>73</v>
      </c>
    </row>
    <row r="63">
      <c r="A63" s="141">
        <v>55.0</v>
      </c>
      <c r="B63" s="141">
        <v>500055.0</v>
      </c>
      <c r="C63" s="558" t="s">
        <v>291</v>
      </c>
      <c r="D63" s="525" t="s">
        <v>73</v>
      </c>
      <c r="E63" s="470">
        <v>3000.0</v>
      </c>
      <c r="F63" s="470">
        <v>3000.0</v>
      </c>
      <c r="G63" s="554">
        <f t="shared" si="5"/>
        <v>0</v>
      </c>
      <c r="H63" s="432" t="s">
        <v>292</v>
      </c>
      <c r="I63" s="432" t="s">
        <v>293</v>
      </c>
      <c r="J63" s="432" t="b">
        <v>1</v>
      </c>
      <c r="K63" s="432" t="b">
        <v>1</v>
      </c>
      <c r="L63" s="432" t="b">
        <v>1</v>
      </c>
      <c r="M63" s="432" t="b">
        <v>1</v>
      </c>
      <c r="N63" s="555"/>
      <c r="O63" s="432" t="b">
        <v>1</v>
      </c>
      <c r="P63" s="432" t="b">
        <v>1</v>
      </c>
      <c r="Q63" s="432" t="b">
        <v>1</v>
      </c>
      <c r="R63" s="432" t="b">
        <v>1</v>
      </c>
      <c r="S63" s="570" t="b">
        <v>1</v>
      </c>
      <c r="T63" s="432" t="b">
        <v>1</v>
      </c>
      <c r="U63" s="432" t="b">
        <v>1</v>
      </c>
      <c r="V63" s="516" t="b">
        <v>0</v>
      </c>
      <c r="W63" s="569" t="s">
        <v>73</v>
      </c>
      <c r="X63" s="516"/>
      <c r="Y63" s="521"/>
      <c r="Z63" s="521"/>
      <c r="AA63" s="521"/>
      <c r="AB63" s="521"/>
      <c r="AC63" s="521"/>
      <c r="AD63" s="521"/>
      <c r="AE63" s="521"/>
      <c r="AF63" s="521"/>
      <c r="AG63" s="521"/>
      <c r="AH63" s="521"/>
      <c r="AI63" s="521"/>
      <c r="AJ63" s="432" t="s">
        <v>73</v>
      </c>
      <c r="AK63" s="432" t="s">
        <v>73</v>
      </c>
      <c r="AL63" s="432" t="s">
        <v>73</v>
      </c>
      <c r="AM63" s="432" t="s">
        <v>73</v>
      </c>
      <c r="AN63" s="432" t="s">
        <v>73</v>
      </c>
      <c r="AO63" s="432" t="s">
        <v>73</v>
      </c>
      <c r="AP63" s="432" t="s">
        <v>73</v>
      </c>
      <c r="AQ63" s="432" t="s">
        <v>73</v>
      </c>
      <c r="AR63" s="432" t="s">
        <v>73</v>
      </c>
      <c r="AS63" s="432" t="s">
        <v>73</v>
      </c>
      <c r="AT63" s="432" t="s">
        <v>73</v>
      </c>
    </row>
    <row r="64">
      <c r="A64" s="141">
        <v>56.0</v>
      </c>
      <c r="B64" s="141">
        <v>500056.0</v>
      </c>
      <c r="C64" s="558" t="s">
        <v>177</v>
      </c>
      <c r="D64" s="525" t="s">
        <v>73</v>
      </c>
      <c r="E64" s="347">
        <v>12000.0</v>
      </c>
      <c r="F64" s="347">
        <v>12000.0</v>
      </c>
      <c r="G64" s="557">
        <f t="shared" si="5"/>
        <v>0</v>
      </c>
      <c r="H64" s="331" t="s">
        <v>178</v>
      </c>
      <c r="I64" s="331" t="s">
        <v>179</v>
      </c>
      <c r="J64" s="331" t="b">
        <v>1</v>
      </c>
      <c r="K64" s="331" t="b">
        <v>1</v>
      </c>
      <c r="L64" s="331" t="b">
        <v>1</v>
      </c>
      <c r="M64" s="331" t="b">
        <v>1</v>
      </c>
      <c r="N64" s="555"/>
      <c r="O64" s="331" t="b">
        <v>1</v>
      </c>
      <c r="P64" s="331" t="b">
        <v>1</v>
      </c>
      <c r="Q64" s="331" t="b">
        <v>1</v>
      </c>
      <c r="R64" s="331" t="b">
        <v>1</v>
      </c>
      <c r="S64" s="569" t="s">
        <v>73</v>
      </c>
      <c r="T64" s="521"/>
      <c r="U64" s="521"/>
      <c r="V64" s="521"/>
      <c r="W64" s="521"/>
      <c r="X64" s="521"/>
      <c r="Y64" s="521"/>
      <c r="Z64" s="521"/>
      <c r="AA64" s="521"/>
      <c r="AB64" s="521"/>
      <c r="AC64" s="521"/>
      <c r="AD64" s="521"/>
      <c r="AE64" s="521"/>
      <c r="AF64" s="521"/>
      <c r="AG64" s="521"/>
      <c r="AH64" s="521"/>
      <c r="AI64" s="521"/>
      <c r="AJ64" s="331" t="s">
        <v>73</v>
      </c>
      <c r="AK64" s="331" t="s">
        <v>73</v>
      </c>
      <c r="AL64" s="331" t="s">
        <v>73</v>
      </c>
      <c r="AM64" s="331" t="s">
        <v>73</v>
      </c>
      <c r="AN64" s="331" t="s">
        <v>73</v>
      </c>
      <c r="AO64" s="331" t="s">
        <v>73</v>
      </c>
      <c r="AP64" s="331" t="s">
        <v>73</v>
      </c>
      <c r="AQ64" s="331" t="s">
        <v>73</v>
      </c>
      <c r="AR64" s="331" t="s">
        <v>73</v>
      </c>
      <c r="AS64" s="331" t="s">
        <v>73</v>
      </c>
      <c r="AT64" s="331" t="s">
        <v>73</v>
      </c>
    </row>
    <row r="65">
      <c r="A65" s="141">
        <v>57.0</v>
      </c>
      <c r="B65" s="141">
        <v>500057.0</v>
      </c>
      <c r="C65" s="558" t="s">
        <v>253</v>
      </c>
      <c r="D65" s="525" t="s">
        <v>73</v>
      </c>
      <c r="E65" s="470">
        <v>500.0</v>
      </c>
      <c r="F65" s="470">
        <v>500.0</v>
      </c>
      <c r="G65" s="554">
        <f t="shared" si="5"/>
        <v>0</v>
      </c>
      <c r="H65" s="432" t="s">
        <v>254</v>
      </c>
      <c r="I65" s="432" t="s">
        <v>135</v>
      </c>
      <c r="J65" s="432" t="b">
        <v>1</v>
      </c>
      <c r="K65" s="432" t="b">
        <v>0</v>
      </c>
      <c r="L65" s="432" t="b">
        <v>1</v>
      </c>
      <c r="M65" s="432" t="b">
        <v>1</v>
      </c>
      <c r="N65" s="555"/>
      <c r="O65" s="432" t="b">
        <v>1</v>
      </c>
      <c r="P65" s="432" t="b">
        <v>1</v>
      </c>
      <c r="Q65" s="432" t="b">
        <v>1</v>
      </c>
      <c r="R65" s="432" t="b">
        <v>1</v>
      </c>
      <c r="S65" s="432" t="b">
        <v>1</v>
      </c>
      <c r="T65" s="432" t="b">
        <v>1</v>
      </c>
      <c r="U65" s="432" t="b">
        <v>1</v>
      </c>
      <c r="V65" s="432" t="b">
        <v>1</v>
      </c>
      <c r="W65" s="569" t="s">
        <v>73</v>
      </c>
      <c r="X65" s="569"/>
      <c r="Y65" s="521"/>
      <c r="Z65" s="521"/>
      <c r="AA65" s="521"/>
      <c r="AB65" s="521"/>
      <c r="AC65" s="521"/>
      <c r="AD65" s="521"/>
      <c r="AE65" s="521"/>
      <c r="AF65" s="521"/>
      <c r="AG65" s="521"/>
      <c r="AH65" s="521"/>
      <c r="AI65" s="521"/>
      <c r="AJ65" s="432" t="s">
        <v>73</v>
      </c>
      <c r="AK65" s="432" t="s">
        <v>73</v>
      </c>
      <c r="AL65" s="432" t="s">
        <v>73</v>
      </c>
      <c r="AM65" s="432" t="s">
        <v>73</v>
      </c>
      <c r="AN65" s="432" t="s">
        <v>73</v>
      </c>
      <c r="AO65" s="432" t="s">
        <v>73</v>
      </c>
      <c r="AP65" s="432" t="s">
        <v>73</v>
      </c>
      <c r="AQ65" s="432" t="s">
        <v>73</v>
      </c>
      <c r="AR65" s="432" t="s">
        <v>73</v>
      </c>
      <c r="AS65" s="432" t="s">
        <v>73</v>
      </c>
      <c r="AT65" s="432" t="s">
        <v>73</v>
      </c>
    </row>
    <row r="66">
      <c r="A66" s="128">
        <v>58.0</v>
      </c>
      <c r="B66" s="128">
        <v>500058.0</v>
      </c>
      <c r="C66" s="562" t="s">
        <v>1723</v>
      </c>
      <c r="D66" s="525" t="s">
        <v>73</v>
      </c>
      <c r="E66" s="347">
        <v>479.0</v>
      </c>
      <c r="F66" s="347">
        <v>479.0</v>
      </c>
      <c r="G66" s="557">
        <f t="shared" si="5"/>
        <v>0</v>
      </c>
      <c r="H66" s="331" t="s">
        <v>254</v>
      </c>
      <c r="I66" s="331" t="s">
        <v>135</v>
      </c>
      <c r="J66" s="331" t="b">
        <v>1</v>
      </c>
      <c r="K66" s="331" t="b">
        <v>1</v>
      </c>
      <c r="L66" s="331" t="b">
        <v>1</v>
      </c>
      <c r="M66" s="331" t="b">
        <v>1</v>
      </c>
      <c r="N66" s="555"/>
      <c r="O66" s="331" t="b">
        <v>1</v>
      </c>
      <c r="P66" s="331" t="b">
        <v>1</v>
      </c>
      <c r="Q66" s="331" t="b">
        <v>1</v>
      </c>
      <c r="R66" s="331" t="b">
        <v>1</v>
      </c>
      <c r="S66" s="331" t="b">
        <v>1</v>
      </c>
      <c r="T66" s="331" t="b">
        <v>1</v>
      </c>
      <c r="U66" s="331" t="b">
        <v>1</v>
      </c>
      <c r="V66" s="331" t="b">
        <v>1</v>
      </c>
      <c r="W66" s="331" t="b">
        <v>1</v>
      </c>
      <c r="X66" s="418"/>
      <c r="Y66" s="418" t="b">
        <v>0</v>
      </c>
      <c r="Z66" s="331" t="b">
        <v>1</v>
      </c>
      <c r="AA66" s="331" t="b">
        <v>1</v>
      </c>
      <c r="AB66" s="418" t="b">
        <v>0</v>
      </c>
      <c r="AC66" s="418" t="b">
        <v>0</v>
      </c>
      <c r="AD66" s="331" t="b">
        <v>1</v>
      </c>
      <c r="AE66" s="331" t="b">
        <v>1</v>
      </c>
      <c r="AF66" s="331" t="b">
        <v>1</v>
      </c>
      <c r="AG66" s="331" t="b">
        <v>1</v>
      </c>
      <c r="AH66" s="331" t="b">
        <v>1</v>
      </c>
      <c r="AI66" s="569" t="s">
        <v>73</v>
      </c>
      <c r="AJ66" s="331" t="s">
        <v>73</v>
      </c>
      <c r="AK66" s="331" t="s">
        <v>73</v>
      </c>
      <c r="AL66" s="331" t="s">
        <v>73</v>
      </c>
      <c r="AM66" s="331" t="s">
        <v>73</v>
      </c>
      <c r="AN66" s="331" t="s">
        <v>73</v>
      </c>
      <c r="AO66" s="331" t="s">
        <v>73</v>
      </c>
      <c r="AP66" s="331" t="s">
        <v>73</v>
      </c>
      <c r="AQ66" s="331" t="s">
        <v>73</v>
      </c>
      <c r="AR66" s="331" t="s">
        <v>73</v>
      </c>
      <c r="AS66" s="331" t="s">
        <v>73</v>
      </c>
      <c r="AT66" s="331" t="s">
        <v>73</v>
      </c>
    </row>
    <row r="67">
      <c r="A67" s="141">
        <v>59.0</v>
      </c>
      <c r="B67" s="141">
        <v>500059.0</v>
      </c>
      <c r="C67" s="558" t="s">
        <v>924</v>
      </c>
      <c r="D67" s="525" t="s">
        <v>73</v>
      </c>
      <c r="E67" s="470">
        <v>900.0</v>
      </c>
      <c r="F67" s="470">
        <v>900.0</v>
      </c>
      <c r="G67" s="554">
        <f t="shared" si="5"/>
        <v>0</v>
      </c>
      <c r="H67" s="432" t="s">
        <v>254</v>
      </c>
      <c r="I67" s="432" t="s">
        <v>135</v>
      </c>
      <c r="J67" s="432" t="b">
        <v>1</v>
      </c>
      <c r="K67" s="432" t="b">
        <v>1</v>
      </c>
      <c r="L67" s="432" t="b">
        <v>1</v>
      </c>
      <c r="M67" s="432" t="b">
        <v>1</v>
      </c>
      <c r="N67" s="555"/>
      <c r="O67" s="432" t="b">
        <v>1</v>
      </c>
      <c r="P67" s="432" t="b">
        <v>1</v>
      </c>
      <c r="Q67" s="432" t="b">
        <v>1</v>
      </c>
      <c r="R67" s="432" t="b">
        <v>1</v>
      </c>
      <c r="S67" s="432" t="b">
        <v>1</v>
      </c>
      <c r="T67" s="432" t="b">
        <v>1</v>
      </c>
      <c r="U67" s="432" t="b">
        <v>1</v>
      </c>
      <c r="V67" s="432" t="b">
        <v>1</v>
      </c>
      <c r="W67" s="432" t="b">
        <v>1</v>
      </c>
      <c r="X67" s="516"/>
      <c r="Y67" s="516" t="b">
        <v>0</v>
      </c>
      <c r="Z67" s="432" t="b">
        <v>1</v>
      </c>
      <c r="AA67" s="432" t="b">
        <v>1</v>
      </c>
      <c r="AB67" s="569" t="s">
        <v>73</v>
      </c>
      <c r="AC67" s="521"/>
      <c r="AD67" s="521"/>
      <c r="AE67" s="521"/>
      <c r="AF67" s="521"/>
      <c r="AG67" s="521"/>
      <c r="AH67" s="521"/>
      <c r="AI67" s="521"/>
      <c r="AJ67" s="432" t="s">
        <v>73</v>
      </c>
      <c r="AK67" s="432" t="s">
        <v>73</v>
      </c>
      <c r="AL67" s="432" t="s">
        <v>73</v>
      </c>
      <c r="AM67" s="432" t="s">
        <v>73</v>
      </c>
      <c r="AN67" s="432" t="s">
        <v>73</v>
      </c>
      <c r="AO67" s="432" t="s">
        <v>73</v>
      </c>
      <c r="AP67" s="432" t="s">
        <v>73</v>
      </c>
      <c r="AQ67" s="432" t="s">
        <v>73</v>
      </c>
      <c r="AR67" s="432" t="s">
        <v>73</v>
      </c>
      <c r="AS67" s="432" t="s">
        <v>73</v>
      </c>
      <c r="AT67" s="432" t="s">
        <v>73</v>
      </c>
    </row>
    <row r="68">
      <c r="A68" s="141">
        <v>60.0</v>
      </c>
      <c r="B68" s="141">
        <v>500060.0</v>
      </c>
      <c r="C68" s="558" t="s">
        <v>166</v>
      </c>
      <c r="D68" s="525" t="s">
        <v>73</v>
      </c>
      <c r="E68" s="347">
        <v>5.0</v>
      </c>
      <c r="F68" s="347">
        <v>5.0</v>
      </c>
      <c r="G68" s="557">
        <f t="shared" si="5"/>
        <v>0</v>
      </c>
      <c r="H68" s="331" t="s">
        <v>167</v>
      </c>
      <c r="I68" s="331" t="s">
        <v>114</v>
      </c>
      <c r="J68" s="331" t="b">
        <v>1</v>
      </c>
      <c r="K68" s="331" t="b">
        <v>1</v>
      </c>
      <c r="L68" s="331" t="b">
        <v>1</v>
      </c>
      <c r="M68" s="331" t="b">
        <v>1</v>
      </c>
      <c r="N68" s="555"/>
      <c r="O68" s="331" t="b">
        <v>1</v>
      </c>
      <c r="P68" s="331" t="b">
        <v>1</v>
      </c>
      <c r="Q68" s="331" t="b">
        <v>1</v>
      </c>
      <c r="R68" s="331" t="b">
        <v>1</v>
      </c>
      <c r="S68" s="331" t="b">
        <v>1</v>
      </c>
      <c r="T68" s="331" t="b">
        <v>1</v>
      </c>
      <c r="U68" s="418" t="b">
        <v>0</v>
      </c>
      <c r="V68" s="418" t="b">
        <v>0</v>
      </c>
      <c r="W68" s="569" t="s">
        <v>73</v>
      </c>
      <c r="X68" s="418"/>
      <c r="Y68" s="521"/>
      <c r="Z68" s="521"/>
      <c r="AA68" s="521"/>
      <c r="AB68" s="521"/>
      <c r="AC68" s="521"/>
      <c r="AD68" s="521"/>
      <c r="AE68" s="521"/>
      <c r="AF68" s="521"/>
      <c r="AG68" s="521"/>
      <c r="AH68" s="521"/>
      <c r="AI68" s="521"/>
      <c r="AJ68" s="331" t="s">
        <v>73</v>
      </c>
      <c r="AK68" s="331" t="s">
        <v>73</v>
      </c>
      <c r="AL68" s="331" t="s">
        <v>73</v>
      </c>
      <c r="AM68" s="331" t="s">
        <v>73</v>
      </c>
      <c r="AN68" s="331" t="s">
        <v>73</v>
      </c>
      <c r="AO68" s="331" t="s">
        <v>73</v>
      </c>
      <c r="AP68" s="331" t="s">
        <v>73</v>
      </c>
      <c r="AQ68" s="331" t="s">
        <v>73</v>
      </c>
      <c r="AR68" s="331" t="s">
        <v>73</v>
      </c>
      <c r="AS68" s="331" t="s">
        <v>73</v>
      </c>
      <c r="AT68" s="331" t="s">
        <v>73</v>
      </c>
    </row>
    <row r="69">
      <c r="A69" s="128">
        <v>61.0</v>
      </c>
      <c r="B69" s="128">
        <v>500061.0</v>
      </c>
      <c r="C69" s="562" t="s">
        <v>526</v>
      </c>
      <c r="D69" s="472" t="s">
        <v>73</v>
      </c>
      <c r="E69" s="470">
        <v>35000.0</v>
      </c>
      <c r="F69" s="470">
        <v>35000.0</v>
      </c>
      <c r="G69" s="554">
        <f t="shared" si="5"/>
        <v>0</v>
      </c>
      <c r="H69" s="432" t="s">
        <v>527</v>
      </c>
      <c r="I69" s="432" t="s">
        <v>1044</v>
      </c>
      <c r="J69" s="432" t="b">
        <v>1</v>
      </c>
      <c r="K69" s="432" t="b">
        <v>1</v>
      </c>
      <c r="L69" s="432" t="b">
        <v>1</v>
      </c>
      <c r="M69" s="432" t="b">
        <v>1</v>
      </c>
      <c r="N69" s="555"/>
      <c r="O69" s="432" t="b">
        <v>1</v>
      </c>
      <c r="P69" s="432" t="b">
        <v>1</v>
      </c>
      <c r="Q69" s="432" t="b">
        <v>1</v>
      </c>
      <c r="R69" s="432" t="b">
        <v>1</v>
      </c>
      <c r="S69" s="432" t="b">
        <v>1</v>
      </c>
      <c r="T69" s="432" t="b">
        <v>1</v>
      </c>
      <c r="U69" s="432" t="b">
        <v>1</v>
      </c>
      <c r="V69" s="432" t="b">
        <v>1</v>
      </c>
      <c r="W69" s="432" t="b">
        <v>1</v>
      </c>
      <c r="X69" s="516"/>
      <c r="Y69" s="432" t="b">
        <v>1</v>
      </c>
      <c r="Z69" s="432" t="b">
        <v>1</v>
      </c>
      <c r="AA69" s="432" t="b">
        <v>1</v>
      </c>
      <c r="AB69" s="432" t="b">
        <v>1</v>
      </c>
      <c r="AC69" s="432" t="b">
        <v>1</v>
      </c>
      <c r="AD69" s="432" t="b">
        <v>1</v>
      </c>
      <c r="AE69" s="432" t="b">
        <v>1</v>
      </c>
      <c r="AF69" s="432" t="b">
        <v>1</v>
      </c>
      <c r="AG69" s="432" t="b">
        <v>1</v>
      </c>
      <c r="AH69" s="432" t="b">
        <v>0</v>
      </c>
      <c r="AI69" s="569" t="s">
        <v>73</v>
      </c>
      <c r="AJ69" s="432" t="s">
        <v>73</v>
      </c>
      <c r="AK69" s="432" t="s">
        <v>73</v>
      </c>
      <c r="AL69" s="432" t="s">
        <v>73</v>
      </c>
      <c r="AM69" s="432" t="s">
        <v>73</v>
      </c>
      <c r="AN69" s="432" t="s">
        <v>73</v>
      </c>
      <c r="AO69" s="432" t="s">
        <v>73</v>
      </c>
      <c r="AP69" s="432" t="s">
        <v>73</v>
      </c>
      <c r="AQ69" s="432" t="s">
        <v>73</v>
      </c>
      <c r="AR69" s="432" t="s">
        <v>73</v>
      </c>
      <c r="AS69" s="432" t="s">
        <v>73</v>
      </c>
      <c r="AT69" s="432" t="s">
        <v>73</v>
      </c>
    </row>
    <row r="70">
      <c r="A70" s="141">
        <v>62.0</v>
      </c>
      <c r="B70" s="141">
        <v>500062.0</v>
      </c>
      <c r="C70" s="558" t="s">
        <v>320</v>
      </c>
      <c r="D70" s="525" t="s">
        <v>73</v>
      </c>
      <c r="E70" s="347">
        <v>5000.0</v>
      </c>
      <c r="F70" s="347">
        <v>5000.0</v>
      </c>
      <c r="G70" s="557">
        <f t="shared" si="5"/>
        <v>0</v>
      </c>
      <c r="H70" s="331" t="s">
        <v>140</v>
      </c>
      <c r="I70" s="331" t="s">
        <v>114</v>
      </c>
      <c r="J70" s="331" t="b">
        <v>1</v>
      </c>
      <c r="K70" s="331" t="b">
        <v>1</v>
      </c>
      <c r="L70" s="331" t="b">
        <v>0</v>
      </c>
      <c r="M70" s="331" t="b">
        <v>1</v>
      </c>
      <c r="N70" s="555"/>
      <c r="O70" s="331" t="b">
        <v>1</v>
      </c>
      <c r="P70" s="331" t="b">
        <v>1</v>
      </c>
      <c r="Q70" s="331" t="b">
        <v>1</v>
      </c>
      <c r="R70" s="331" t="b">
        <v>1</v>
      </c>
      <c r="S70" s="331" t="b">
        <v>1</v>
      </c>
      <c r="T70" s="331" t="b">
        <v>1</v>
      </c>
      <c r="U70" s="331" t="b">
        <v>1</v>
      </c>
      <c r="V70" s="331" t="b">
        <v>1</v>
      </c>
      <c r="W70" s="569" t="s">
        <v>73</v>
      </c>
      <c r="X70" s="418"/>
      <c r="Y70" s="521"/>
      <c r="Z70" s="521"/>
      <c r="AA70" s="521"/>
      <c r="AB70" s="521"/>
      <c r="AC70" s="521"/>
      <c r="AD70" s="521"/>
      <c r="AE70" s="521"/>
      <c r="AF70" s="521"/>
      <c r="AG70" s="521"/>
      <c r="AH70" s="521"/>
      <c r="AI70" s="521"/>
      <c r="AJ70" s="331" t="s">
        <v>73</v>
      </c>
      <c r="AK70" s="331" t="s">
        <v>73</v>
      </c>
      <c r="AL70" s="331" t="s">
        <v>73</v>
      </c>
      <c r="AM70" s="331" t="s">
        <v>73</v>
      </c>
      <c r="AN70" s="331" t="s">
        <v>73</v>
      </c>
      <c r="AO70" s="331" t="s">
        <v>73</v>
      </c>
      <c r="AP70" s="331" t="s">
        <v>73</v>
      </c>
      <c r="AQ70" s="331" t="s">
        <v>73</v>
      </c>
      <c r="AR70" s="331" t="s">
        <v>73</v>
      </c>
      <c r="AS70" s="331" t="s">
        <v>73</v>
      </c>
      <c r="AT70" s="331" t="s">
        <v>73</v>
      </c>
    </row>
    <row r="71">
      <c r="A71" s="141">
        <v>63.0</v>
      </c>
      <c r="B71" s="141">
        <v>500063.0</v>
      </c>
      <c r="C71" s="558" t="s">
        <v>111</v>
      </c>
      <c r="D71" s="571" t="s">
        <v>73</v>
      </c>
      <c r="E71" s="470">
        <v>7500.0</v>
      </c>
      <c r="F71" s="470">
        <v>7500.0</v>
      </c>
      <c r="G71" s="554">
        <f t="shared" si="5"/>
        <v>0</v>
      </c>
      <c r="H71" s="432" t="s">
        <v>112</v>
      </c>
      <c r="I71" s="432" t="s">
        <v>114</v>
      </c>
      <c r="J71" s="432" t="b">
        <v>1</v>
      </c>
      <c r="K71" s="432" t="b">
        <v>1</v>
      </c>
      <c r="L71" s="572" t="s">
        <v>73</v>
      </c>
      <c r="M71" s="521"/>
      <c r="N71" s="521"/>
      <c r="O71" s="521"/>
      <c r="P71" s="521"/>
      <c r="Q71" s="521"/>
      <c r="R71" s="521"/>
      <c r="S71" s="521"/>
      <c r="T71" s="521"/>
      <c r="U71" s="521"/>
      <c r="V71" s="521"/>
      <c r="W71" s="521"/>
      <c r="X71" s="516"/>
      <c r="Y71" s="521"/>
      <c r="Z71" s="521"/>
      <c r="AA71" s="521"/>
      <c r="AB71" s="521"/>
      <c r="AC71" s="521"/>
      <c r="AD71" s="521"/>
      <c r="AE71" s="521"/>
      <c r="AF71" s="521"/>
      <c r="AG71" s="521"/>
      <c r="AH71" s="521"/>
      <c r="AI71" s="521"/>
      <c r="AJ71" s="432" t="s">
        <v>73</v>
      </c>
      <c r="AK71" s="432" t="s">
        <v>73</v>
      </c>
      <c r="AL71" s="432" t="s">
        <v>73</v>
      </c>
      <c r="AM71" s="432" t="s">
        <v>73</v>
      </c>
      <c r="AN71" s="432" t="s">
        <v>73</v>
      </c>
      <c r="AO71" s="432" t="s">
        <v>73</v>
      </c>
      <c r="AP71" s="432" t="s">
        <v>73</v>
      </c>
      <c r="AQ71" s="432" t="s">
        <v>73</v>
      </c>
      <c r="AR71" s="432" t="s">
        <v>73</v>
      </c>
      <c r="AS71" s="432" t="s">
        <v>73</v>
      </c>
      <c r="AT71" s="432" t="s">
        <v>73</v>
      </c>
    </row>
    <row r="72">
      <c r="A72" s="338">
        <v>64.0</v>
      </c>
      <c r="B72" s="338">
        <v>500064.0</v>
      </c>
      <c r="C72" s="553" t="s">
        <v>3310</v>
      </c>
      <c r="D72" s="573" t="s">
        <v>73</v>
      </c>
      <c r="E72" s="347">
        <v>100000.0</v>
      </c>
      <c r="F72" s="347">
        <v>100000.0</v>
      </c>
      <c r="G72" s="557">
        <f t="shared" si="5"/>
        <v>0</v>
      </c>
      <c r="H72" s="331" t="s">
        <v>1294</v>
      </c>
      <c r="I72" s="331" t="s">
        <v>714</v>
      </c>
      <c r="J72" s="331" t="b">
        <v>1</v>
      </c>
      <c r="K72" s="331" t="b">
        <v>1</v>
      </c>
      <c r="L72" s="331" t="b">
        <v>1</v>
      </c>
      <c r="M72" s="331" t="b">
        <v>1</v>
      </c>
      <c r="N72" s="555"/>
      <c r="O72" s="331" t="b">
        <v>1</v>
      </c>
      <c r="P72" s="331" t="b">
        <v>1</v>
      </c>
      <c r="Q72" s="331" t="b">
        <v>1</v>
      </c>
      <c r="R72" s="331" t="b">
        <v>1</v>
      </c>
      <c r="S72" s="331" t="b">
        <v>1</v>
      </c>
      <c r="T72" s="418" t="b">
        <v>0</v>
      </c>
      <c r="U72" s="418" t="b">
        <v>0</v>
      </c>
      <c r="V72" s="331" t="b">
        <v>1</v>
      </c>
      <c r="W72" s="418" t="b">
        <v>0</v>
      </c>
      <c r="X72" s="418"/>
      <c r="Y72" s="331" t="b">
        <v>1</v>
      </c>
      <c r="Z72" s="418" t="b">
        <v>0</v>
      </c>
      <c r="AA72" s="418" t="b">
        <v>0</v>
      </c>
      <c r="AB72" s="418" t="b">
        <v>0</v>
      </c>
      <c r="AC72" s="418" t="b">
        <v>0</v>
      </c>
      <c r="AD72" s="331" t="b">
        <v>0</v>
      </c>
      <c r="AE72" s="331" t="b">
        <v>0</v>
      </c>
      <c r="AF72" s="331" t="b">
        <v>0</v>
      </c>
      <c r="AG72" s="331" t="b">
        <v>0</v>
      </c>
      <c r="AH72" s="331" t="b">
        <v>0</v>
      </c>
      <c r="AI72" s="418" t="b">
        <v>0</v>
      </c>
      <c r="AJ72" s="331" t="b">
        <v>0</v>
      </c>
      <c r="AK72" s="331" t="b">
        <v>0</v>
      </c>
      <c r="AL72" s="331" t="b">
        <v>0</v>
      </c>
      <c r="AM72" s="331" t="b">
        <v>0</v>
      </c>
      <c r="AN72" s="331" t="b">
        <v>0</v>
      </c>
      <c r="AO72" s="331" t="b">
        <v>0</v>
      </c>
      <c r="AP72" s="331" t="b">
        <v>0</v>
      </c>
      <c r="AQ72" s="331" t="b">
        <v>0</v>
      </c>
      <c r="AR72" s="331" t="b">
        <v>0</v>
      </c>
      <c r="AS72" s="331" t="b">
        <v>0</v>
      </c>
      <c r="AT72" s="331" t="s">
        <v>73</v>
      </c>
    </row>
    <row r="73">
      <c r="A73" s="141">
        <v>65.0</v>
      </c>
      <c r="B73" s="141">
        <v>500065.0</v>
      </c>
      <c r="C73" s="558" t="s">
        <v>231</v>
      </c>
      <c r="D73" s="571" t="s">
        <v>73</v>
      </c>
      <c r="E73" s="470">
        <v>12000.0</v>
      </c>
      <c r="F73" s="470">
        <v>12000.0</v>
      </c>
      <c r="G73" s="554">
        <f t="shared" si="5"/>
        <v>0</v>
      </c>
      <c r="H73" s="432" t="s">
        <v>232</v>
      </c>
      <c r="I73" s="432" t="s">
        <v>114</v>
      </c>
      <c r="J73" s="432" t="b">
        <v>1</v>
      </c>
      <c r="K73" s="432" t="b">
        <v>1</v>
      </c>
      <c r="L73" s="432" t="b">
        <v>1</v>
      </c>
      <c r="M73" s="432" t="b">
        <v>1</v>
      </c>
      <c r="N73" s="555"/>
      <c r="O73" s="432" t="b">
        <v>1</v>
      </c>
      <c r="P73" s="432" t="b">
        <v>1</v>
      </c>
      <c r="Q73" s="432" t="b">
        <v>0</v>
      </c>
      <c r="R73" s="432" t="b">
        <v>1</v>
      </c>
      <c r="S73" s="516" t="b">
        <v>0</v>
      </c>
      <c r="T73" s="516" t="b">
        <v>0</v>
      </c>
      <c r="U73" s="516" t="b">
        <v>0</v>
      </c>
      <c r="V73" s="516" t="b">
        <v>0</v>
      </c>
      <c r="W73" s="572" t="s">
        <v>73</v>
      </c>
      <c r="X73" s="516"/>
      <c r="Y73" s="521"/>
      <c r="Z73" s="521"/>
      <c r="AA73" s="521"/>
      <c r="AB73" s="521"/>
      <c r="AC73" s="521"/>
      <c r="AD73" s="521"/>
      <c r="AE73" s="521"/>
      <c r="AF73" s="521"/>
      <c r="AG73" s="521"/>
      <c r="AH73" s="521"/>
      <c r="AI73" s="521"/>
      <c r="AJ73" s="432" t="s">
        <v>73</v>
      </c>
      <c r="AK73" s="432" t="s">
        <v>73</v>
      </c>
      <c r="AL73" s="432" t="s">
        <v>73</v>
      </c>
      <c r="AM73" s="432" t="s">
        <v>73</v>
      </c>
      <c r="AN73" s="432" t="s">
        <v>73</v>
      </c>
      <c r="AO73" s="432" t="s">
        <v>73</v>
      </c>
      <c r="AP73" s="432" t="s">
        <v>73</v>
      </c>
      <c r="AQ73" s="432" t="s">
        <v>73</v>
      </c>
      <c r="AR73" s="432" t="s">
        <v>73</v>
      </c>
      <c r="AS73" s="432" t="s">
        <v>73</v>
      </c>
      <c r="AT73" s="432" t="s">
        <v>73</v>
      </c>
    </row>
    <row r="74">
      <c r="A74" s="338">
        <v>66.0</v>
      </c>
      <c r="B74" s="338">
        <v>500066.0</v>
      </c>
      <c r="C74" s="553" t="s">
        <v>2576</v>
      </c>
      <c r="D74" s="571" t="s">
        <v>73</v>
      </c>
      <c r="E74" s="347">
        <v>10850.0</v>
      </c>
      <c r="F74" s="347">
        <v>10850.0</v>
      </c>
      <c r="G74" s="557">
        <f t="shared" si="5"/>
        <v>0</v>
      </c>
      <c r="H74" s="331" t="s">
        <v>276</v>
      </c>
      <c r="I74" s="331" t="s">
        <v>162</v>
      </c>
      <c r="J74" s="331" t="b">
        <v>1</v>
      </c>
      <c r="K74" s="331" t="b">
        <v>1</v>
      </c>
      <c r="L74" s="331" t="b">
        <v>1</v>
      </c>
      <c r="M74" s="331" t="b">
        <v>1</v>
      </c>
      <c r="N74" s="555"/>
      <c r="O74" s="331" t="b">
        <v>1</v>
      </c>
      <c r="P74" s="331" t="b">
        <v>1</v>
      </c>
      <c r="Q74" s="331" t="b">
        <v>1</v>
      </c>
      <c r="R74" s="331" t="b">
        <v>1</v>
      </c>
      <c r="S74" s="331" t="b">
        <v>1</v>
      </c>
      <c r="T74" s="331" t="b">
        <v>1</v>
      </c>
      <c r="U74" s="331" t="b">
        <v>1</v>
      </c>
      <c r="V74" s="331" t="b">
        <v>1</v>
      </c>
      <c r="W74" s="331" t="b">
        <v>1</v>
      </c>
      <c r="X74" s="418"/>
      <c r="Y74" s="331" t="b">
        <v>1</v>
      </c>
      <c r="Z74" s="418" t="b">
        <v>0</v>
      </c>
      <c r="AA74" s="418" t="b">
        <v>0</v>
      </c>
      <c r="AB74" s="331" t="b">
        <v>1</v>
      </c>
      <c r="AC74" s="331" t="b">
        <v>1</v>
      </c>
      <c r="AD74" s="331" t="b">
        <v>0</v>
      </c>
      <c r="AE74" s="331" t="b">
        <v>0</v>
      </c>
      <c r="AF74" s="331" t="b">
        <v>0</v>
      </c>
      <c r="AG74" s="331" t="b">
        <v>0</v>
      </c>
      <c r="AH74" s="331" t="b">
        <v>0</v>
      </c>
      <c r="AI74" s="331" t="b">
        <v>0</v>
      </c>
      <c r="AJ74" s="331" t="b">
        <v>0</v>
      </c>
      <c r="AK74" s="331" t="b">
        <v>0</v>
      </c>
      <c r="AL74" s="331" t="b">
        <v>0</v>
      </c>
      <c r="AM74" s="331" t="b">
        <v>0</v>
      </c>
      <c r="AN74" s="331" t="s">
        <v>73</v>
      </c>
      <c r="AO74" s="331" t="s">
        <v>73</v>
      </c>
      <c r="AP74" s="331" t="s">
        <v>73</v>
      </c>
      <c r="AQ74" s="331" t="s">
        <v>73</v>
      </c>
      <c r="AR74" s="331" t="s">
        <v>73</v>
      </c>
      <c r="AS74" s="331" t="s">
        <v>73</v>
      </c>
      <c r="AT74" s="331" t="s">
        <v>73</v>
      </c>
    </row>
    <row r="75">
      <c r="A75" s="338">
        <v>67.0</v>
      </c>
      <c r="B75" s="338">
        <v>500067.0</v>
      </c>
      <c r="C75" s="553" t="s">
        <v>3156</v>
      </c>
      <c r="D75" s="573" t="s">
        <v>73</v>
      </c>
      <c r="E75" s="470">
        <v>12000.0</v>
      </c>
      <c r="F75" s="470">
        <v>12000.0</v>
      </c>
      <c r="G75" s="554">
        <f t="shared" si="5"/>
        <v>0</v>
      </c>
      <c r="H75" s="432" t="s">
        <v>1094</v>
      </c>
      <c r="I75" s="432" t="s">
        <v>127</v>
      </c>
      <c r="J75" s="432" t="b">
        <v>1</v>
      </c>
      <c r="K75" s="432" t="b">
        <v>0</v>
      </c>
      <c r="L75" s="432" t="b">
        <v>1</v>
      </c>
      <c r="M75" s="432" t="b">
        <v>1</v>
      </c>
      <c r="N75" s="555"/>
      <c r="O75" s="432" t="b">
        <v>0</v>
      </c>
      <c r="P75" s="432" t="b">
        <v>1</v>
      </c>
      <c r="Q75" s="432" t="b">
        <v>1</v>
      </c>
      <c r="R75" s="432" t="b">
        <v>1</v>
      </c>
      <c r="S75" s="432" t="b">
        <v>1</v>
      </c>
      <c r="T75" s="432" t="b">
        <v>1</v>
      </c>
      <c r="U75" s="432" t="b">
        <v>1</v>
      </c>
      <c r="V75" s="432" t="b">
        <v>1</v>
      </c>
      <c r="W75" s="432" t="b">
        <v>1</v>
      </c>
      <c r="X75" s="516"/>
      <c r="Y75" s="432" t="b">
        <v>1</v>
      </c>
      <c r="Z75" s="516" t="b">
        <v>0</v>
      </c>
      <c r="AA75" s="516" t="b">
        <v>0</v>
      </c>
      <c r="AB75" s="516" t="b">
        <v>0</v>
      </c>
      <c r="AC75" s="432" t="b">
        <v>1</v>
      </c>
      <c r="AD75" s="432" t="b">
        <v>1</v>
      </c>
      <c r="AE75" s="432" t="b">
        <v>1</v>
      </c>
      <c r="AF75" s="432" t="b">
        <v>1</v>
      </c>
      <c r="AG75" s="432" t="b">
        <v>1</v>
      </c>
      <c r="AH75" s="432" t="b">
        <v>0</v>
      </c>
      <c r="AI75" s="432" t="b">
        <v>1</v>
      </c>
      <c r="AJ75" s="432" t="b">
        <v>1</v>
      </c>
      <c r="AK75" s="432" t="b">
        <v>1</v>
      </c>
      <c r="AL75" s="432" t="b">
        <v>0</v>
      </c>
      <c r="AM75" s="432" t="b">
        <v>0</v>
      </c>
      <c r="AN75" s="432" t="b">
        <v>0</v>
      </c>
      <c r="AO75" s="432" t="b">
        <v>0</v>
      </c>
      <c r="AP75" s="432" t="b">
        <v>0</v>
      </c>
      <c r="AQ75" s="432" t="b">
        <v>0</v>
      </c>
      <c r="AR75" s="432" t="b">
        <v>0</v>
      </c>
      <c r="AS75" s="432" t="b">
        <v>0</v>
      </c>
      <c r="AT75" s="432" t="s">
        <v>73</v>
      </c>
    </row>
    <row r="76">
      <c r="A76" s="475">
        <v>68.0</v>
      </c>
      <c r="B76" s="475">
        <v>500068.0</v>
      </c>
      <c r="C76" s="558" t="s">
        <v>185</v>
      </c>
      <c r="D76" s="477" t="s">
        <v>73</v>
      </c>
      <c r="E76" s="347">
        <v>11000.0</v>
      </c>
      <c r="F76" s="347">
        <v>11000.0</v>
      </c>
      <c r="G76" s="557">
        <f t="shared" si="5"/>
        <v>0</v>
      </c>
      <c r="H76" s="331" t="s">
        <v>186</v>
      </c>
      <c r="I76" s="331" t="s">
        <v>135</v>
      </c>
      <c r="J76" s="331" t="b">
        <v>1</v>
      </c>
      <c r="K76" s="331" t="b">
        <v>1</v>
      </c>
      <c r="L76" s="331" t="b">
        <v>1</v>
      </c>
      <c r="M76" s="331" t="b">
        <v>1</v>
      </c>
      <c r="N76" s="555"/>
      <c r="O76" s="331" t="b">
        <v>1</v>
      </c>
      <c r="P76" s="331" t="b">
        <v>1</v>
      </c>
      <c r="Q76" s="569" t="s">
        <v>73</v>
      </c>
      <c r="R76" s="521"/>
      <c r="S76" s="521"/>
      <c r="T76" s="521"/>
      <c r="U76" s="521"/>
      <c r="V76" s="521"/>
      <c r="W76" s="521"/>
      <c r="X76" s="521"/>
      <c r="Y76" s="521"/>
      <c r="Z76" s="521"/>
      <c r="AA76" s="521"/>
      <c r="AB76" s="521"/>
      <c r="AC76" s="521"/>
      <c r="AD76" s="521"/>
      <c r="AE76" s="521"/>
      <c r="AF76" s="521"/>
      <c r="AG76" s="521"/>
      <c r="AH76" s="521"/>
      <c r="AI76" s="521"/>
      <c r="AJ76" s="331" t="s">
        <v>73</v>
      </c>
      <c r="AK76" s="331" t="s">
        <v>73</v>
      </c>
      <c r="AL76" s="331" t="s">
        <v>73</v>
      </c>
      <c r="AM76" s="331" t="s">
        <v>73</v>
      </c>
      <c r="AN76" s="331" t="s">
        <v>73</v>
      </c>
      <c r="AO76" s="331" t="s">
        <v>73</v>
      </c>
      <c r="AP76" s="331" t="s">
        <v>73</v>
      </c>
      <c r="AQ76" s="331" t="s">
        <v>73</v>
      </c>
      <c r="AR76" s="331" t="s">
        <v>73</v>
      </c>
      <c r="AS76" s="331" t="s">
        <v>73</v>
      </c>
      <c r="AT76" s="331" t="s">
        <v>73</v>
      </c>
    </row>
    <row r="77">
      <c r="A77" s="338">
        <v>69.0</v>
      </c>
      <c r="B77" s="338">
        <v>500069.0</v>
      </c>
      <c r="C77" s="553" t="s">
        <v>5118</v>
      </c>
      <c r="D77" s="561" t="s">
        <v>73</v>
      </c>
      <c r="E77" s="470">
        <v>18000.0</v>
      </c>
      <c r="F77" s="470">
        <v>18000.0</v>
      </c>
      <c r="G77" s="554">
        <f t="shared" si="5"/>
        <v>0</v>
      </c>
      <c r="H77" s="432" t="s">
        <v>4091</v>
      </c>
      <c r="I77" s="432" t="s">
        <v>114</v>
      </c>
      <c r="J77" s="432" t="b">
        <v>1</v>
      </c>
      <c r="K77" s="432" t="b">
        <v>0</v>
      </c>
      <c r="L77" s="432" t="b">
        <v>0</v>
      </c>
      <c r="M77" s="432" t="b">
        <v>1</v>
      </c>
      <c r="N77" s="555"/>
      <c r="O77" s="432" t="b">
        <v>1</v>
      </c>
      <c r="P77" s="432" t="b">
        <v>1</v>
      </c>
      <c r="Q77" s="432" t="b">
        <v>1</v>
      </c>
      <c r="R77" s="432" t="b">
        <v>1</v>
      </c>
      <c r="S77" s="516" t="b">
        <v>0</v>
      </c>
      <c r="T77" s="432" t="b">
        <v>1</v>
      </c>
      <c r="U77" s="432" t="b">
        <v>0</v>
      </c>
      <c r="V77" s="432" t="b">
        <v>1</v>
      </c>
      <c r="W77" s="516" t="b">
        <v>0</v>
      </c>
      <c r="X77" s="516" t="b">
        <v>0</v>
      </c>
      <c r="Y77" s="516" t="b">
        <v>0</v>
      </c>
      <c r="Z77" s="516" t="b">
        <v>0</v>
      </c>
      <c r="AA77" s="516" t="b">
        <v>0</v>
      </c>
      <c r="AB77" s="516" t="b">
        <v>0</v>
      </c>
      <c r="AC77" s="516" t="b">
        <v>0</v>
      </c>
      <c r="AD77" s="432" t="b">
        <v>0</v>
      </c>
      <c r="AE77" s="432" t="b">
        <v>0</v>
      </c>
      <c r="AF77" s="432" t="b">
        <v>0</v>
      </c>
      <c r="AG77" s="432" t="b">
        <v>0</v>
      </c>
      <c r="AH77" s="432" t="b">
        <v>0</v>
      </c>
      <c r="AI77" s="516" t="b">
        <v>0</v>
      </c>
      <c r="AJ77" s="432" t="b">
        <v>0</v>
      </c>
      <c r="AK77" s="432" t="b">
        <v>0</v>
      </c>
      <c r="AL77" s="432" t="b">
        <v>0</v>
      </c>
      <c r="AM77" s="432" t="b">
        <v>0</v>
      </c>
      <c r="AN77" s="432" t="b">
        <v>0</v>
      </c>
      <c r="AO77" s="432" t="b">
        <v>0</v>
      </c>
      <c r="AP77" s="432" t="b">
        <v>0</v>
      </c>
      <c r="AQ77" s="432" t="b">
        <v>0</v>
      </c>
      <c r="AR77" s="432" t="b">
        <v>0</v>
      </c>
      <c r="AS77" s="432" t="b">
        <v>0</v>
      </c>
      <c r="AT77" s="432" t="b">
        <v>0</v>
      </c>
    </row>
  </sheetData>
  <autoFilter ref="$A$8:$AT$77"/>
  <mergeCells count="2">
    <mergeCell ref="A1:AT3"/>
    <mergeCell ref="E4:G4"/>
  </mergeCells>
  <conditionalFormatting sqref="AJ6">
    <cfRule type="cellIs" dxfId="4" priority="1" operator="equal">
      <formula>"COMPLETED"</formula>
    </cfRule>
  </conditionalFormatting>
  <conditionalFormatting sqref="AJ6 AJ9:AT77">
    <cfRule type="cellIs" dxfId="3" priority="2" operator="equal">
      <formula>"COMPLETED"</formula>
    </cfRule>
  </conditionalFormatting>
  <conditionalFormatting sqref="B1:AT77 A2:A77">
    <cfRule type="containsText" dxfId="2" priority="3" operator="containsText" text="TRUE">
      <formula>NOT(ISERROR(SEARCH(("TRUE"),(B1))))</formula>
    </cfRule>
  </conditionalFormatting>
  <conditionalFormatting sqref="B1:AT77 A2:A77">
    <cfRule type="containsText" dxfId="1" priority="4" operator="containsText" text="FALSE">
      <formula>NOT(ISERROR(SEARCH(("FALSE"),(B1))))</formula>
    </cfRule>
  </conditionalFormatting>
  <conditionalFormatting sqref="A7:AT7">
    <cfRule type="colorScale" priority="5">
      <colorScale>
        <cfvo type="min"/>
        <cfvo type="percentile" val="50"/>
        <cfvo type="max"/>
        <color rgb="FFE67C73"/>
        <color rgb="FFFFFFFF"/>
        <color rgb="FF57BB8A"/>
      </colorScale>
    </cfRule>
  </conditionalFormatting>
  <conditionalFormatting sqref="AJ4:AJ77">
    <cfRule type="cellIs" dxfId="5" priority="6" operator="equal">
      <formula>"COMPLETED"</formula>
    </cfRule>
  </conditionalFormatting>
  <hyperlinks>
    <hyperlink r:id="rId1" ref="A1"/>
    <hyperlink r:id="rId2" ref="C9"/>
    <hyperlink r:id="rId3" ref="C11"/>
    <hyperlink r:id="rId4" ref="C12"/>
    <hyperlink r:id="rId5" ref="C13"/>
    <hyperlink r:id="rId6" ref="C14"/>
    <hyperlink r:id="rId7" ref="C15"/>
    <hyperlink r:id="rId8" ref="C16"/>
    <hyperlink r:id="rId9" ref="C17"/>
    <hyperlink r:id="rId10" ref="C18"/>
    <hyperlink r:id="rId11" ref="C19"/>
    <hyperlink r:id="rId12" ref="C20"/>
    <hyperlink r:id="rId13" ref="C21"/>
    <hyperlink r:id="rId14" ref="C22"/>
    <hyperlink r:id="rId15" ref="C23"/>
    <hyperlink r:id="rId16" ref="C24"/>
    <hyperlink r:id="rId17" ref="C25"/>
    <hyperlink r:id="rId18" ref="C26"/>
    <hyperlink r:id="rId19" ref="C27"/>
    <hyperlink r:id="rId20" ref="C28"/>
    <hyperlink r:id="rId21" ref="C29"/>
    <hyperlink r:id="rId22" ref="C30"/>
    <hyperlink r:id="rId23" ref="C31"/>
    <hyperlink r:id="rId24" ref="C32"/>
    <hyperlink r:id="rId25" ref="C33"/>
    <hyperlink r:id="rId26" ref="C34"/>
    <hyperlink r:id="rId27" ref="C35"/>
    <hyperlink r:id="rId28" ref="C36"/>
    <hyperlink r:id="rId29" ref="C37"/>
    <hyperlink r:id="rId30" ref="C38"/>
    <hyperlink r:id="rId31" ref="C39"/>
    <hyperlink r:id="rId32" ref="C40"/>
    <hyperlink r:id="rId33" ref="C41"/>
    <hyperlink r:id="rId34" ref="C42"/>
    <hyperlink r:id="rId35" ref="C43"/>
    <hyperlink r:id="rId36" ref="C44"/>
    <hyperlink r:id="rId37" ref="C45"/>
    <hyperlink r:id="rId38" ref="C46"/>
    <hyperlink r:id="rId39" ref="C47"/>
    <hyperlink r:id="rId40" ref="C48"/>
    <hyperlink r:id="rId41" ref="C49"/>
    <hyperlink r:id="rId42" ref="C50"/>
    <hyperlink r:id="rId43" ref="C51"/>
    <hyperlink r:id="rId44" ref="C52"/>
    <hyperlink r:id="rId45" ref="C53"/>
    <hyperlink r:id="rId46" ref="C54"/>
    <hyperlink r:id="rId47" ref="C55"/>
    <hyperlink r:id="rId48" ref="C56"/>
    <hyperlink r:id="rId49" ref="C57"/>
    <hyperlink r:id="rId50" ref="C58"/>
    <hyperlink r:id="rId51" ref="C59"/>
    <hyperlink r:id="rId52" ref="C60"/>
    <hyperlink r:id="rId53" ref="C61"/>
    <hyperlink r:id="rId54" ref="C62"/>
    <hyperlink r:id="rId55" ref="C65"/>
    <hyperlink r:id="rId56" ref="C66"/>
    <hyperlink r:id="rId57" ref="C67"/>
    <hyperlink r:id="rId58" ref="C68"/>
    <hyperlink r:id="rId59" ref="C69"/>
    <hyperlink r:id="rId60" ref="C71"/>
    <hyperlink r:id="rId61" ref="C72"/>
    <hyperlink r:id="rId62" ref="C73"/>
    <hyperlink r:id="rId63" ref="C74"/>
    <hyperlink r:id="rId64" ref="C75"/>
    <hyperlink r:id="rId65" ref="C76"/>
    <hyperlink r:id="rId66" ref="C77"/>
  </hyperlinks>
  <drawing r:id="rId6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4.0"/>
    <col customWidth="1" min="2" max="2" width="10.5"/>
    <col customWidth="1" min="3" max="3" width="41.5"/>
    <col customWidth="1" min="4" max="4" width="12.75"/>
    <col customWidth="1" min="5" max="6" width="13.13"/>
    <col customWidth="1" min="7" max="7" width="10.88"/>
    <col customWidth="1" min="8" max="8" width="23.88"/>
    <col customWidth="1" min="9" max="9" width="22.13"/>
    <col customWidth="1" hidden="1" min="15" max="15" width="8.63"/>
    <col hidden="1" min="25" max="25" width="12.63"/>
  </cols>
  <sheetData>
    <row r="1">
      <c r="A1" s="1" t="s">
        <v>7638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row>
    <row r="2">
      <c r="A2" s="4"/>
      <c r="AU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8"/>
    </row>
    <row r="4">
      <c r="A4" s="574" t="s">
        <v>79</v>
      </c>
      <c r="B4" s="575"/>
      <c r="C4" s="574" t="s">
        <v>7639</v>
      </c>
      <c r="D4" s="576"/>
      <c r="E4" s="577" t="s">
        <v>82</v>
      </c>
      <c r="F4" s="578"/>
      <c r="G4" s="579"/>
      <c r="H4" s="575"/>
      <c r="I4" s="575"/>
      <c r="J4" s="580" t="s">
        <v>7628</v>
      </c>
      <c r="K4" s="574" t="s">
        <v>7629</v>
      </c>
      <c r="L4" s="575"/>
      <c r="M4" s="575"/>
      <c r="N4" s="575"/>
      <c r="O4" s="575"/>
      <c r="P4" s="575"/>
      <c r="Q4" s="575"/>
      <c r="R4" s="575"/>
      <c r="S4" s="575"/>
      <c r="T4" s="575"/>
      <c r="U4" s="575"/>
      <c r="V4" s="575"/>
      <c r="W4" s="575"/>
      <c r="X4" s="575"/>
      <c r="Y4" s="575"/>
      <c r="Z4" s="468"/>
      <c r="AA4" s="468"/>
      <c r="AB4" s="468"/>
      <c r="AC4" s="468"/>
      <c r="AD4" s="468"/>
      <c r="AE4" s="468"/>
      <c r="AF4" s="468"/>
      <c r="AG4" s="468"/>
      <c r="AH4" s="468"/>
      <c r="AI4" s="468"/>
      <c r="AJ4" s="468"/>
      <c r="AK4" s="468"/>
      <c r="AL4" s="468"/>
      <c r="AM4" s="468"/>
      <c r="AN4" s="468"/>
      <c r="AO4" s="468"/>
      <c r="AP4" s="468"/>
      <c r="AQ4" s="468"/>
      <c r="AR4" s="468"/>
      <c r="AS4" s="468"/>
      <c r="AT4" s="468"/>
      <c r="AU4" s="468"/>
    </row>
    <row r="5">
      <c r="A5" s="536" t="s">
        <v>85</v>
      </c>
      <c r="B5" s="536" t="s">
        <v>6788</v>
      </c>
      <c r="C5" s="536" t="s">
        <v>6789</v>
      </c>
      <c r="D5" s="537" t="s">
        <v>88</v>
      </c>
      <c r="E5" s="537" t="s">
        <v>89</v>
      </c>
      <c r="F5" s="537" t="s">
        <v>90</v>
      </c>
      <c r="G5" s="537" t="s">
        <v>91</v>
      </c>
      <c r="H5" s="538" t="s">
        <v>92</v>
      </c>
      <c r="I5" s="536" t="s">
        <v>6790</v>
      </c>
      <c r="J5" s="536" t="s">
        <v>7640</v>
      </c>
      <c r="K5" s="536" t="s">
        <v>7630</v>
      </c>
      <c r="L5" s="536" t="s">
        <v>7631</v>
      </c>
      <c r="M5" s="536" t="s">
        <v>7632</v>
      </c>
      <c r="N5" s="536" t="s">
        <v>7633</v>
      </c>
      <c r="O5" s="549" t="s">
        <v>7634</v>
      </c>
      <c r="P5" s="538" t="s">
        <v>7436</v>
      </c>
      <c r="Q5" s="538" t="s">
        <v>7601</v>
      </c>
      <c r="R5" s="538" t="s">
        <v>7436</v>
      </c>
      <c r="S5" s="538" t="s">
        <v>7601</v>
      </c>
      <c r="T5" s="538" t="s">
        <v>7436</v>
      </c>
      <c r="U5" s="538" t="s">
        <v>7601</v>
      </c>
      <c r="V5" s="538" t="s">
        <v>7436</v>
      </c>
      <c r="W5" s="538" t="s">
        <v>7601</v>
      </c>
      <c r="X5" s="538" t="s">
        <v>7436</v>
      </c>
      <c r="Y5" s="538" t="s">
        <v>7601</v>
      </c>
      <c r="Z5" s="538" t="s">
        <v>7436</v>
      </c>
      <c r="AA5" s="538" t="s">
        <v>7436</v>
      </c>
      <c r="AB5" s="538" t="s">
        <v>7436</v>
      </c>
      <c r="AC5" s="538" t="s">
        <v>7436</v>
      </c>
      <c r="AD5" s="538" t="s">
        <v>7436</v>
      </c>
      <c r="AE5" s="538" t="s">
        <v>7436</v>
      </c>
      <c r="AF5" s="538" t="s">
        <v>7436</v>
      </c>
      <c r="AG5" s="538" t="s">
        <v>7436</v>
      </c>
      <c r="AH5" s="538" t="s">
        <v>7436</v>
      </c>
      <c r="AI5" s="538" t="s">
        <v>7436</v>
      </c>
      <c r="AJ5" s="538" t="s">
        <v>7436</v>
      </c>
      <c r="AK5" s="538" t="s">
        <v>7436</v>
      </c>
      <c r="AL5" s="538" t="s">
        <v>7436</v>
      </c>
      <c r="AM5" s="538" t="s">
        <v>7436</v>
      </c>
      <c r="AN5" s="538" t="s">
        <v>7436</v>
      </c>
      <c r="AO5" s="538" t="s">
        <v>7436</v>
      </c>
      <c r="AP5" s="538" t="s">
        <v>7436</v>
      </c>
      <c r="AQ5" s="538" t="s">
        <v>7436</v>
      </c>
      <c r="AR5" s="538" t="s">
        <v>7436</v>
      </c>
      <c r="AS5" s="538" t="s">
        <v>7436</v>
      </c>
      <c r="AT5" s="538" t="s">
        <v>7436</v>
      </c>
      <c r="AU5" s="538" t="s">
        <v>7436</v>
      </c>
    </row>
    <row r="6">
      <c r="A6" s="581"/>
      <c r="B6" s="581"/>
      <c r="C6" s="418"/>
      <c r="D6" s="419"/>
      <c r="E6" s="419">
        <f t="shared" ref="E6:G6" si="1">SUM(E9:E59)</f>
        <v>798827</v>
      </c>
      <c r="F6" s="419">
        <f t="shared" si="1"/>
        <v>754097</v>
      </c>
      <c r="G6" s="419">
        <f t="shared" si="1"/>
        <v>44730</v>
      </c>
      <c r="H6" s="418"/>
      <c r="I6" s="418"/>
      <c r="J6" s="551">
        <v>44403.0</v>
      </c>
      <c r="K6" s="551">
        <v>44417.0</v>
      </c>
      <c r="L6" s="551">
        <v>44431.0</v>
      </c>
      <c r="M6" s="551">
        <v>44445.0</v>
      </c>
      <c r="N6" s="551">
        <v>44459.0</v>
      </c>
      <c r="O6" s="421"/>
      <c r="P6" s="421" t="s">
        <v>7635</v>
      </c>
      <c r="Q6" s="421" t="s">
        <v>7635</v>
      </c>
      <c r="R6" s="421" t="s">
        <v>7604</v>
      </c>
      <c r="S6" s="421" t="s">
        <v>7604</v>
      </c>
      <c r="T6" s="421" t="s">
        <v>7636</v>
      </c>
      <c r="U6" s="421" t="s">
        <v>7605</v>
      </c>
      <c r="V6" s="421" t="s">
        <v>7606</v>
      </c>
      <c r="W6" s="421" t="s">
        <v>7606</v>
      </c>
      <c r="X6" s="421" t="s">
        <v>7607</v>
      </c>
      <c r="Y6" s="421" t="s">
        <v>7608</v>
      </c>
      <c r="Z6" s="421" t="s">
        <v>7571</v>
      </c>
      <c r="AA6" s="421" t="s">
        <v>7572</v>
      </c>
      <c r="AB6" s="421" t="s">
        <v>7539</v>
      </c>
      <c r="AC6" s="421" t="s">
        <v>7540</v>
      </c>
      <c r="AD6" s="421" t="s">
        <v>7541</v>
      </c>
      <c r="AE6" s="421" t="s">
        <v>7542</v>
      </c>
      <c r="AF6" s="421" t="s">
        <v>7543</v>
      </c>
      <c r="AG6" s="421" t="s">
        <v>7544</v>
      </c>
      <c r="AH6" s="421" t="s">
        <v>7500</v>
      </c>
      <c r="AI6" s="421" t="s">
        <v>7501</v>
      </c>
      <c r="AJ6" s="421" t="s">
        <v>7502</v>
      </c>
      <c r="AK6" s="421" t="s">
        <v>7503</v>
      </c>
      <c r="AL6" s="421" t="s">
        <v>7504</v>
      </c>
      <c r="AM6" s="421" t="s">
        <v>7505</v>
      </c>
      <c r="AN6" s="421" t="s">
        <v>7506</v>
      </c>
      <c r="AO6" s="421" t="s">
        <v>7507</v>
      </c>
      <c r="AP6" s="421" t="s">
        <v>7508</v>
      </c>
      <c r="AQ6" s="421" t="s">
        <v>7509</v>
      </c>
      <c r="AR6" s="421" t="s">
        <v>7510</v>
      </c>
      <c r="AS6" s="421" t="s">
        <v>7511</v>
      </c>
      <c r="AT6" s="421" t="s">
        <v>7437</v>
      </c>
      <c r="AU6" s="421" t="s">
        <v>7438</v>
      </c>
    </row>
    <row r="7">
      <c r="A7" s="423"/>
      <c r="B7" s="423"/>
      <c r="C7" s="582" t="s">
        <v>7329</v>
      </c>
      <c r="D7" s="425"/>
      <c r="E7" s="425"/>
      <c r="F7" s="425"/>
      <c r="G7" s="425"/>
      <c r="H7" s="423"/>
      <c r="I7" s="423"/>
      <c r="J7" s="426">
        <f>J8/$C$8</f>
        <v>1</v>
      </c>
      <c r="K7" s="426">
        <f t="shared" ref="K7:AU7" si="2">K8/($C$8 - (COUNTIF(K9:K59, "COMPLETED")+COUNTIF(K9:K59, "")))</f>
        <v>0.9019607843</v>
      </c>
      <c r="L7" s="426">
        <f t="shared" si="2"/>
        <v>0.8039215686</v>
      </c>
      <c r="M7" s="426">
        <f t="shared" si="2"/>
        <v>0.431372549</v>
      </c>
      <c r="N7" s="426">
        <f t="shared" si="2"/>
        <v>0.66</v>
      </c>
      <c r="O7" s="426" t="str">
        <f t="shared" si="2"/>
        <v>#DIV/0!</v>
      </c>
      <c r="P7" s="426">
        <f t="shared" si="2"/>
        <v>0.8</v>
      </c>
      <c r="Q7" s="426">
        <f t="shared" si="2"/>
        <v>0.6666666667</v>
      </c>
      <c r="R7" s="426">
        <f t="shared" si="2"/>
        <v>0.5531914894</v>
      </c>
      <c r="S7" s="426">
        <f t="shared" si="2"/>
        <v>0.7111111111</v>
      </c>
      <c r="T7" s="426">
        <f t="shared" si="2"/>
        <v>0.6666666667</v>
      </c>
      <c r="U7" s="426">
        <f t="shared" si="2"/>
        <v>0.6136363636</v>
      </c>
      <c r="V7" s="426">
        <f t="shared" si="2"/>
        <v>0.2558139535</v>
      </c>
      <c r="W7" s="426">
        <f t="shared" si="2"/>
        <v>0.5714285714</v>
      </c>
      <c r="X7" s="426">
        <f t="shared" si="2"/>
        <v>0.1904761905</v>
      </c>
      <c r="Y7" s="426">
        <f t="shared" si="2"/>
        <v>0</v>
      </c>
      <c r="Z7" s="426">
        <f t="shared" si="2"/>
        <v>0.2142857143</v>
      </c>
      <c r="AA7" s="426">
        <f t="shared" si="2"/>
        <v>0.1666666667</v>
      </c>
      <c r="AB7" s="426">
        <f t="shared" si="2"/>
        <v>0.07142857143</v>
      </c>
      <c r="AC7" s="426">
        <f t="shared" si="2"/>
        <v>0.075</v>
      </c>
      <c r="AD7" s="426">
        <f t="shared" si="2"/>
        <v>0.05</v>
      </c>
      <c r="AE7" s="426">
        <f t="shared" si="2"/>
        <v>0.05</v>
      </c>
      <c r="AF7" s="426">
        <f t="shared" si="2"/>
        <v>0.05263157895</v>
      </c>
      <c r="AG7" s="426">
        <f t="shared" si="2"/>
        <v>0.02631578947</v>
      </c>
      <c r="AH7" s="426">
        <f t="shared" si="2"/>
        <v>0.02702702703</v>
      </c>
      <c r="AI7" s="426">
        <f t="shared" si="2"/>
        <v>0</v>
      </c>
      <c r="AJ7" s="426">
        <f t="shared" si="2"/>
        <v>0.02702702703</v>
      </c>
      <c r="AK7" s="426">
        <f t="shared" si="2"/>
        <v>0.02702702703</v>
      </c>
      <c r="AL7" s="426">
        <f t="shared" si="2"/>
        <v>0.02777777778</v>
      </c>
      <c r="AM7" s="426">
        <f t="shared" si="2"/>
        <v>0.02777777778</v>
      </c>
      <c r="AN7" s="426">
        <f t="shared" si="2"/>
        <v>0.02777777778</v>
      </c>
      <c r="AO7" s="426">
        <f t="shared" si="2"/>
        <v>0</v>
      </c>
      <c r="AP7" s="426">
        <f t="shared" si="2"/>
        <v>0.02857142857</v>
      </c>
      <c r="AQ7" s="426">
        <f t="shared" si="2"/>
        <v>0.02857142857</v>
      </c>
      <c r="AR7" s="426">
        <f t="shared" si="2"/>
        <v>0.02857142857</v>
      </c>
      <c r="AS7" s="426">
        <f t="shared" si="2"/>
        <v>0</v>
      </c>
      <c r="AT7" s="426">
        <f t="shared" si="2"/>
        <v>0</v>
      </c>
      <c r="AU7" s="426">
        <f t="shared" si="2"/>
        <v>0</v>
      </c>
    </row>
    <row r="8">
      <c r="A8" s="417"/>
      <c r="B8" s="417"/>
      <c r="C8" s="427">
        <f>Counta(C9:C59)</f>
        <v>51</v>
      </c>
      <c r="D8" s="419"/>
      <c r="E8" s="419"/>
      <c r="F8" s="419"/>
      <c r="G8" s="419"/>
      <c r="H8" s="417"/>
      <c r="I8" s="417"/>
      <c r="J8" s="428">
        <f t="shared" ref="J8:N8" si="3">COUNTIF(J9:J59, TRUE)</f>
        <v>51</v>
      </c>
      <c r="K8" s="428">
        <f t="shared" si="3"/>
        <v>46</v>
      </c>
      <c r="L8" s="428">
        <f t="shared" si="3"/>
        <v>41</v>
      </c>
      <c r="M8" s="428">
        <f t="shared" si="3"/>
        <v>22</v>
      </c>
      <c r="N8" s="428">
        <f t="shared" si="3"/>
        <v>33</v>
      </c>
      <c r="O8" s="428"/>
      <c r="P8" s="428">
        <f t="shared" ref="P8:AU8" si="4">COUNTIF(P9:P59, TRUE)</f>
        <v>40</v>
      </c>
      <c r="Q8" s="428">
        <f t="shared" si="4"/>
        <v>32</v>
      </c>
      <c r="R8" s="428">
        <f t="shared" si="4"/>
        <v>26</v>
      </c>
      <c r="S8" s="428">
        <f t="shared" si="4"/>
        <v>32</v>
      </c>
      <c r="T8" s="428">
        <f t="shared" si="4"/>
        <v>30</v>
      </c>
      <c r="U8" s="428">
        <f t="shared" si="4"/>
        <v>27</v>
      </c>
      <c r="V8" s="428">
        <f t="shared" si="4"/>
        <v>11</v>
      </c>
      <c r="W8" s="428">
        <f t="shared" si="4"/>
        <v>24</v>
      </c>
      <c r="X8" s="428">
        <f t="shared" si="4"/>
        <v>8</v>
      </c>
      <c r="Y8" s="428">
        <f t="shared" si="4"/>
        <v>0</v>
      </c>
      <c r="Z8" s="428">
        <f t="shared" si="4"/>
        <v>9</v>
      </c>
      <c r="AA8" s="428">
        <f t="shared" si="4"/>
        <v>7</v>
      </c>
      <c r="AB8" s="428">
        <f t="shared" si="4"/>
        <v>3</v>
      </c>
      <c r="AC8" s="428">
        <f t="shared" si="4"/>
        <v>3</v>
      </c>
      <c r="AD8" s="428">
        <f t="shared" si="4"/>
        <v>2</v>
      </c>
      <c r="AE8" s="428">
        <f t="shared" si="4"/>
        <v>2</v>
      </c>
      <c r="AF8" s="428">
        <f t="shared" si="4"/>
        <v>2</v>
      </c>
      <c r="AG8" s="428">
        <f t="shared" si="4"/>
        <v>1</v>
      </c>
      <c r="AH8" s="428">
        <f t="shared" si="4"/>
        <v>1</v>
      </c>
      <c r="AI8" s="428">
        <f t="shared" si="4"/>
        <v>0</v>
      </c>
      <c r="AJ8" s="428">
        <f t="shared" si="4"/>
        <v>1</v>
      </c>
      <c r="AK8" s="428">
        <f t="shared" si="4"/>
        <v>1</v>
      </c>
      <c r="AL8" s="428">
        <f t="shared" si="4"/>
        <v>1</v>
      </c>
      <c r="AM8" s="428">
        <f t="shared" si="4"/>
        <v>1</v>
      </c>
      <c r="AN8" s="428">
        <f t="shared" si="4"/>
        <v>1</v>
      </c>
      <c r="AO8" s="428">
        <f t="shared" si="4"/>
        <v>0</v>
      </c>
      <c r="AP8" s="428">
        <f t="shared" si="4"/>
        <v>1</v>
      </c>
      <c r="AQ8" s="428">
        <f t="shared" si="4"/>
        <v>1</v>
      </c>
      <c r="AR8" s="428">
        <f t="shared" si="4"/>
        <v>1</v>
      </c>
      <c r="AS8" s="428">
        <f t="shared" si="4"/>
        <v>0</v>
      </c>
      <c r="AT8" s="428">
        <f t="shared" si="4"/>
        <v>0</v>
      </c>
      <c r="AU8" s="428">
        <f t="shared" si="4"/>
        <v>0</v>
      </c>
    </row>
    <row r="9">
      <c r="A9" s="338">
        <v>1.0</v>
      </c>
      <c r="B9" s="338">
        <v>400001.0</v>
      </c>
      <c r="C9" s="583" t="s">
        <v>5090</v>
      </c>
      <c r="D9" s="345" t="s">
        <v>73</v>
      </c>
      <c r="E9" s="470">
        <v>8300.0</v>
      </c>
      <c r="F9" s="470">
        <v>8300.0</v>
      </c>
      <c r="G9" s="554">
        <f t="shared" ref="G9:G59" si="5">E9-F9</f>
        <v>0</v>
      </c>
      <c r="H9" s="432" t="s">
        <v>4091</v>
      </c>
      <c r="I9" s="432" t="s">
        <v>114</v>
      </c>
      <c r="J9" s="432" t="b">
        <v>1</v>
      </c>
      <c r="K9" s="432" t="b">
        <v>1</v>
      </c>
      <c r="L9" s="432" t="b">
        <v>1</v>
      </c>
      <c r="M9" s="432" t="b">
        <v>0</v>
      </c>
      <c r="N9" s="432" t="b">
        <v>1</v>
      </c>
      <c r="O9" s="555"/>
      <c r="P9" s="432" t="b">
        <v>1</v>
      </c>
      <c r="Q9" s="432" t="b">
        <v>1</v>
      </c>
      <c r="R9" s="432" t="b">
        <v>1</v>
      </c>
      <c r="S9" s="432" t="b">
        <v>1</v>
      </c>
      <c r="T9" s="432" t="b">
        <v>1</v>
      </c>
      <c r="U9" s="432" t="b">
        <v>1</v>
      </c>
      <c r="V9" s="516" t="b">
        <v>0</v>
      </c>
      <c r="W9" s="432" t="b">
        <v>1</v>
      </c>
      <c r="X9" s="516" t="b">
        <v>0</v>
      </c>
      <c r="Y9" s="516" t="b">
        <v>0</v>
      </c>
      <c r="Z9" s="516" t="b">
        <v>0</v>
      </c>
      <c r="AA9" s="516" t="b">
        <v>0</v>
      </c>
      <c r="AB9" s="516" t="b">
        <v>0</v>
      </c>
      <c r="AC9" s="516" t="b">
        <v>0</v>
      </c>
      <c r="AD9" s="516" t="b">
        <v>0</v>
      </c>
      <c r="AE9" s="432" t="b">
        <v>0</v>
      </c>
      <c r="AF9" s="432" t="b">
        <v>0</v>
      </c>
      <c r="AG9" s="432" t="b">
        <v>0</v>
      </c>
      <c r="AH9" s="432" t="b">
        <v>0</v>
      </c>
      <c r="AI9" s="432" t="b">
        <v>0</v>
      </c>
      <c r="AJ9" s="516" t="b">
        <v>0</v>
      </c>
      <c r="AK9" s="492" t="b">
        <v>0</v>
      </c>
      <c r="AL9" s="492" t="b">
        <v>0</v>
      </c>
      <c r="AM9" s="492" t="b">
        <v>0</v>
      </c>
      <c r="AN9" s="492" t="b">
        <v>0</v>
      </c>
      <c r="AO9" s="492" t="b">
        <v>0</v>
      </c>
      <c r="AP9" s="492" t="b">
        <v>0</v>
      </c>
      <c r="AQ9" s="493" t="b">
        <v>0</v>
      </c>
      <c r="AR9" s="493" t="b">
        <v>0</v>
      </c>
      <c r="AS9" s="493" t="b">
        <v>0</v>
      </c>
      <c r="AT9" s="584" t="b">
        <f>IFERROR(__xludf.DUMMYFUNCTION("ARRAYFORMULA(IF(LEN(QUERY(IMPORTRANGE(""1As8wvwrc3di8OsGVGyxSqgC5v-lwl4tOMjo9z9PELF8"",""F4!A:AB""),""select Col21 where Col2="" &amp; $B9,0))=0,""COMPLETED"",QUERY(IMPORTRANGE(""https://docs.google.com/spreadsheets/d/1As8wvwrc3di8OsGVGyxSqgC5v-lwl4tOMjo9z9PE"&amp;"LF8/edit"",""F4!A:AB""),""select Col21 where Col2="" &amp; $B9,0)))"),FALSE)</f>
        <v>0</v>
      </c>
      <c r="AU9" s="584" t="b">
        <f>IFERROR(__xludf.DUMMYFUNCTION("ARRAYFORMULA(IF(LEN(QUERY(IMPORTRANGE(""1As8wvwrc3di8OsGVGyxSqgC5v-lwl4tOMjo9z9PELF8"",""F4!A:AB""),""select Col22 where Col2="" &amp; $B9,0))=0,""COMPLETED"",QUERY(IMPORTRANGE(""https://docs.google.com/spreadsheets/d/1As8wvwrc3di8OsGVGyxSqgC5v-lwl4tOMjo9z9PE"&amp;"LF8/edit"",""F4!A:AB""),""select Col22 where Col2="" &amp; $B9,0)))"),FALSE)</f>
        <v>0</v>
      </c>
    </row>
    <row r="10">
      <c r="A10" s="338">
        <v>2.0</v>
      </c>
      <c r="B10" s="338">
        <v>400002.0</v>
      </c>
      <c r="C10" s="583" t="s">
        <v>5512</v>
      </c>
      <c r="D10" s="312" t="s">
        <v>4642</v>
      </c>
      <c r="E10" s="347">
        <v>6000.0</v>
      </c>
      <c r="F10" s="347">
        <v>6000.0</v>
      </c>
      <c r="G10" s="557">
        <f t="shared" si="5"/>
        <v>0</v>
      </c>
      <c r="H10" s="331" t="s">
        <v>5513</v>
      </c>
      <c r="I10" s="331" t="s">
        <v>114</v>
      </c>
      <c r="J10" s="331" t="b">
        <v>1</v>
      </c>
      <c r="K10" s="331" t="b">
        <v>1</v>
      </c>
      <c r="L10" s="331" t="b">
        <v>0</v>
      </c>
      <c r="M10" s="331" t="b">
        <v>0</v>
      </c>
      <c r="N10" s="331" t="b">
        <v>0</v>
      </c>
      <c r="O10" s="555"/>
      <c r="P10" s="331" t="b">
        <v>0</v>
      </c>
      <c r="Q10" s="331" t="b">
        <v>0</v>
      </c>
      <c r="R10" s="331" t="b">
        <v>0</v>
      </c>
      <c r="S10" s="331" t="b">
        <v>0</v>
      </c>
      <c r="T10" s="418" t="b">
        <v>0</v>
      </c>
      <c r="U10" s="418" t="b">
        <v>0</v>
      </c>
      <c r="V10" s="418" t="b">
        <v>0</v>
      </c>
      <c r="W10" s="418" t="b">
        <v>0</v>
      </c>
      <c r="X10" s="418" t="b">
        <v>0</v>
      </c>
      <c r="Y10" s="418" t="b">
        <v>0</v>
      </c>
      <c r="Z10" s="418" t="b">
        <v>0</v>
      </c>
      <c r="AA10" s="418" t="b">
        <v>0</v>
      </c>
      <c r="AB10" s="418" t="b">
        <v>0</v>
      </c>
      <c r="AC10" s="418" t="b">
        <v>0</v>
      </c>
      <c r="AD10" s="418" t="b">
        <v>0</v>
      </c>
      <c r="AE10" s="331" t="b">
        <v>0</v>
      </c>
      <c r="AF10" s="331" t="b">
        <v>0</v>
      </c>
      <c r="AG10" s="331" t="b">
        <v>0</v>
      </c>
      <c r="AH10" s="331" t="b">
        <v>0</v>
      </c>
      <c r="AI10" s="331" t="b">
        <v>0</v>
      </c>
      <c r="AJ10" s="418" t="b">
        <v>0</v>
      </c>
      <c r="AK10" s="495" t="b">
        <v>0</v>
      </c>
      <c r="AL10" s="495" t="b">
        <v>0</v>
      </c>
      <c r="AM10" s="495" t="b">
        <v>0</v>
      </c>
      <c r="AN10" s="495" t="b">
        <v>0</v>
      </c>
      <c r="AO10" s="495" t="b">
        <v>0</v>
      </c>
      <c r="AP10" s="495" t="b">
        <v>0</v>
      </c>
      <c r="AQ10" s="496" t="b">
        <v>0</v>
      </c>
      <c r="AR10" s="496" t="b">
        <v>0</v>
      </c>
      <c r="AS10" s="496" t="b">
        <v>0</v>
      </c>
      <c r="AT10" s="585" t="b">
        <f>IFERROR(__xludf.DUMMYFUNCTION("ARRAYFORMULA(IF(LEN(QUERY(IMPORTRANGE(""1As8wvwrc3di8OsGVGyxSqgC5v-lwl4tOMjo9z9PELF8"",""F4!A:AB""),""select Col21 where Col2="" &amp; $B10,0))=0,""COMPLETED"",QUERY(IMPORTRANGE(""https://docs.google.com/spreadsheets/d/1As8wvwrc3di8OsGVGyxSqgC5v-lwl4tOMjo9z9P"&amp;"ELF8/edit"",""F4!A:AB""),""select Col21 where Col2="" &amp; $B10,0)))"),FALSE)</f>
        <v>0</v>
      </c>
      <c r="AU10" s="585" t="b">
        <f>IFERROR(__xludf.DUMMYFUNCTION("ARRAYFORMULA(IF(LEN(QUERY(IMPORTRANGE(""1As8wvwrc3di8OsGVGyxSqgC5v-lwl4tOMjo9z9PELF8"",""F4!A:AB""),""select Col22 where Col2="" &amp; $B10,0))=0,""COMPLETED"",QUERY(IMPORTRANGE(""https://docs.google.com/spreadsheets/d/1As8wvwrc3di8OsGVGyxSqgC5v-lwl4tOMjo9z9P"&amp;"ELF8/edit"",""F4!A:AB""),""select Col22 where Col2="" &amp; $B10,0)))"),FALSE)</f>
        <v>0</v>
      </c>
    </row>
    <row r="11">
      <c r="A11" s="141">
        <v>3.0</v>
      </c>
      <c r="B11" s="141">
        <v>400003.0</v>
      </c>
      <c r="C11" s="210" t="s">
        <v>159</v>
      </c>
      <c r="D11" s="130" t="s">
        <v>73</v>
      </c>
      <c r="E11" s="470">
        <v>8000.0</v>
      </c>
      <c r="F11" s="470">
        <v>8000.0</v>
      </c>
      <c r="G11" s="554">
        <f t="shared" si="5"/>
        <v>0</v>
      </c>
      <c r="H11" s="432" t="s">
        <v>160</v>
      </c>
      <c r="I11" s="432" t="s">
        <v>162</v>
      </c>
      <c r="J11" s="432" t="b">
        <v>1</v>
      </c>
      <c r="K11" s="432" t="b">
        <v>1</v>
      </c>
      <c r="L11" s="432" t="b">
        <v>1</v>
      </c>
      <c r="M11" s="432" t="b">
        <v>1</v>
      </c>
      <c r="N11" s="432" t="b">
        <v>0</v>
      </c>
      <c r="O11" s="555"/>
      <c r="P11" s="432" t="b">
        <v>1</v>
      </c>
      <c r="Q11" s="432" t="b">
        <v>0</v>
      </c>
      <c r="R11" s="432" t="b">
        <v>1</v>
      </c>
      <c r="S11" s="572" t="s">
        <v>73</v>
      </c>
      <c r="T11" s="521"/>
      <c r="U11" s="521"/>
      <c r="V11" s="521"/>
      <c r="W11" s="521"/>
      <c r="X11" s="521"/>
      <c r="Y11" s="521"/>
      <c r="Z11" s="521"/>
      <c r="AA11" s="521"/>
      <c r="AB11" s="521"/>
      <c r="AC11" s="521"/>
      <c r="AD11" s="521"/>
      <c r="AE11" s="521"/>
      <c r="AF11" s="521"/>
      <c r="AG11" s="521"/>
      <c r="AH11" s="521"/>
      <c r="AI11" s="521"/>
      <c r="AJ11" s="521"/>
      <c r="AK11" s="492" t="s">
        <v>73</v>
      </c>
      <c r="AL11" s="492" t="s">
        <v>73</v>
      </c>
      <c r="AM11" s="492" t="s">
        <v>73</v>
      </c>
      <c r="AN11" s="492" t="s">
        <v>73</v>
      </c>
      <c r="AO11" s="492" t="s">
        <v>73</v>
      </c>
      <c r="AP11" s="492" t="s">
        <v>73</v>
      </c>
      <c r="AQ11" s="493" t="s">
        <v>73</v>
      </c>
      <c r="AR11" s="493" t="s">
        <v>73</v>
      </c>
      <c r="AS11" s="493" t="s">
        <v>73</v>
      </c>
      <c r="AT11" s="584" t="str">
        <f>IFERROR(__xludf.DUMMYFUNCTION("ARRAYFORMULA(IF(LEN(QUERY(IMPORTRANGE(""1As8wvwrc3di8OsGVGyxSqgC5v-lwl4tOMjo9z9PELF8"",""F4!A:AB""),""select Col21 where Col2="" &amp; $B11,0))=0,""COMPLETED"",QUERY(IMPORTRANGE(""https://docs.google.com/spreadsheets/d/1As8wvwrc3di8OsGVGyxSqgC5v-lwl4tOMjo9z9P"&amp;"ELF8/edit"",""F4!A:AB""),""select Col21 where Col2="" &amp; $B11,0)))"),"COMPLETED")</f>
        <v>COMPLETED</v>
      </c>
      <c r="AU11" s="584" t="str">
        <f>IFERROR(__xludf.DUMMYFUNCTION("ARRAYFORMULA(IF(LEN(QUERY(IMPORTRANGE(""1As8wvwrc3di8OsGVGyxSqgC5v-lwl4tOMjo9z9PELF8"",""F4!A:AB""),""select Col22 where Col2="" &amp; $B11,0))=0,""COMPLETED"",QUERY(IMPORTRANGE(""https://docs.google.com/spreadsheets/d/1As8wvwrc3di8OsGVGyxSqgC5v-lwl4tOMjo9z9P"&amp;"ELF8/edit"",""F4!A:AB""),""select Col22 where Col2="" &amp; $B11,0)))"),"COMPLETED")</f>
        <v>COMPLETED</v>
      </c>
    </row>
    <row r="12">
      <c r="A12" s="338">
        <v>4.0</v>
      </c>
      <c r="B12" s="338">
        <v>400004.0</v>
      </c>
      <c r="C12" s="583" t="s">
        <v>1619</v>
      </c>
      <c r="D12" s="130" t="s">
        <v>73</v>
      </c>
      <c r="E12" s="347">
        <v>20000.0</v>
      </c>
      <c r="F12" s="347">
        <v>20000.0</v>
      </c>
      <c r="G12" s="557">
        <f t="shared" si="5"/>
        <v>0</v>
      </c>
      <c r="H12" s="331" t="s">
        <v>1620</v>
      </c>
      <c r="I12" s="331" t="s">
        <v>114</v>
      </c>
      <c r="J12" s="331" t="b">
        <v>1</v>
      </c>
      <c r="K12" s="331" t="b">
        <v>1</v>
      </c>
      <c r="L12" s="331" t="b">
        <v>0</v>
      </c>
      <c r="M12" s="331" t="b">
        <v>1</v>
      </c>
      <c r="N12" s="331" t="b">
        <v>0</v>
      </c>
      <c r="O12" s="555"/>
      <c r="P12" s="331" t="b">
        <v>0</v>
      </c>
      <c r="Q12" s="331" t="b">
        <v>0</v>
      </c>
      <c r="R12" s="331" t="b">
        <v>0</v>
      </c>
      <c r="S12" s="331" t="b">
        <v>1</v>
      </c>
      <c r="T12" s="418" t="b">
        <v>0</v>
      </c>
      <c r="U12" s="331" t="b">
        <v>1</v>
      </c>
      <c r="V12" s="418" t="b">
        <v>0</v>
      </c>
      <c r="W12" s="418" t="b">
        <v>0</v>
      </c>
      <c r="X12" s="418" t="b">
        <v>0</v>
      </c>
      <c r="Y12" s="418" t="b">
        <v>0</v>
      </c>
      <c r="Z12" s="418" t="b">
        <v>0</v>
      </c>
      <c r="AA12" s="418" t="b">
        <v>0</v>
      </c>
      <c r="AB12" s="418" t="b">
        <v>0</v>
      </c>
      <c r="AC12" s="418" t="b">
        <v>0</v>
      </c>
      <c r="AD12" s="418" t="b">
        <v>0</v>
      </c>
      <c r="AE12" s="331" t="b">
        <v>0</v>
      </c>
      <c r="AF12" s="331" t="b">
        <v>0</v>
      </c>
      <c r="AG12" s="331" t="b">
        <v>0</v>
      </c>
      <c r="AH12" s="572" t="s">
        <v>73</v>
      </c>
      <c r="AI12" s="521"/>
      <c r="AJ12" s="521"/>
      <c r="AK12" s="495" t="s">
        <v>73</v>
      </c>
      <c r="AL12" s="495" t="s">
        <v>73</v>
      </c>
      <c r="AM12" s="495" t="s">
        <v>73</v>
      </c>
      <c r="AN12" s="495" t="s">
        <v>73</v>
      </c>
      <c r="AO12" s="495" t="s">
        <v>73</v>
      </c>
      <c r="AP12" s="495" t="s">
        <v>73</v>
      </c>
      <c r="AQ12" s="496" t="s">
        <v>73</v>
      </c>
      <c r="AR12" s="496" t="s">
        <v>73</v>
      </c>
      <c r="AS12" s="496" t="s">
        <v>73</v>
      </c>
      <c r="AT12" s="585" t="str">
        <f>IFERROR(__xludf.DUMMYFUNCTION("ARRAYFORMULA(IF(LEN(QUERY(IMPORTRANGE(""1As8wvwrc3di8OsGVGyxSqgC5v-lwl4tOMjo9z9PELF8"",""F4!A:AB""),""select Col21 where Col2="" &amp; $B12,0))=0,""COMPLETED"",QUERY(IMPORTRANGE(""https://docs.google.com/spreadsheets/d/1As8wvwrc3di8OsGVGyxSqgC5v-lwl4tOMjo9z9P"&amp;"ELF8/edit"",""F4!A:AB""),""select Col21 where Col2="" &amp; $B12,0)))"),"COMPLETED")</f>
        <v>COMPLETED</v>
      </c>
      <c r="AU12" s="585" t="str">
        <f>IFERROR(__xludf.DUMMYFUNCTION("ARRAYFORMULA(IF(LEN(QUERY(IMPORTRANGE(""1As8wvwrc3di8OsGVGyxSqgC5v-lwl4tOMjo9z9PELF8"",""F4!A:AB""),""select Col22 where Col2="" &amp; $B12,0))=0,""COMPLETED"",QUERY(IMPORTRANGE(""https://docs.google.com/spreadsheets/d/1As8wvwrc3di8OsGVGyxSqgC5v-lwl4tOMjo9z9P"&amp;"ELF8/edit"",""F4!A:AB""),""select Col22 where Col2="" &amp; $B12,0)))"),"COMPLETED")</f>
        <v>COMPLETED</v>
      </c>
    </row>
    <row r="13">
      <c r="A13" s="338">
        <v>5.0</v>
      </c>
      <c r="B13" s="338">
        <v>400005.0</v>
      </c>
      <c r="C13" s="583" t="s">
        <v>5093</v>
      </c>
      <c r="D13" s="345" t="s">
        <v>73</v>
      </c>
      <c r="E13" s="470">
        <v>9000.0</v>
      </c>
      <c r="F13" s="470">
        <v>9000.0</v>
      </c>
      <c r="G13" s="554">
        <f t="shared" si="5"/>
        <v>0</v>
      </c>
      <c r="H13" s="432" t="s">
        <v>4091</v>
      </c>
      <c r="I13" s="432" t="s">
        <v>114</v>
      </c>
      <c r="J13" s="432" t="b">
        <v>1</v>
      </c>
      <c r="K13" s="432" t="b">
        <v>1</v>
      </c>
      <c r="L13" s="432" t="b">
        <v>1</v>
      </c>
      <c r="M13" s="432" t="b">
        <v>0</v>
      </c>
      <c r="N13" s="432" t="b">
        <v>1</v>
      </c>
      <c r="O13" s="555"/>
      <c r="P13" s="432" t="b">
        <v>1</v>
      </c>
      <c r="Q13" s="432" t="b">
        <v>1</v>
      </c>
      <c r="R13" s="432" t="b">
        <v>1</v>
      </c>
      <c r="S13" s="432" t="b">
        <v>1</v>
      </c>
      <c r="T13" s="432" t="b">
        <v>1</v>
      </c>
      <c r="U13" s="432" t="b">
        <v>1</v>
      </c>
      <c r="V13" s="516" t="b">
        <v>0</v>
      </c>
      <c r="W13" s="432" t="b">
        <v>1</v>
      </c>
      <c r="X13" s="516" t="b">
        <v>0</v>
      </c>
      <c r="Y13" s="516" t="b">
        <v>0</v>
      </c>
      <c r="Z13" s="516" t="b">
        <v>0</v>
      </c>
      <c r="AA13" s="516" t="b">
        <v>0</v>
      </c>
      <c r="AB13" s="516" t="b">
        <v>0</v>
      </c>
      <c r="AC13" s="516" t="b">
        <v>0</v>
      </c>
      <c r="AD13" s="516" t="b">
        <v>0</v>
      </c>
      <c r="AE13" s="432" t="b">
        <v>0</v>
      </c>
      <c r="AF13" s="432" t="b">
        <v>0</v>
      </c>
      <c r="AG13" s="432" t="b">
        <v>0</v>
      </c>
      <c r="AH13" s="432" t="b">
        <v>0</v>
      </c>
      <c r="AI13" s="432" t="b">
        <v>0</v>
      </c>
      <c r="AJ13" s="516" t="b">
        <v>0</v>
      </c>
      <c r="AK13" s="492" t="b">
        <v>0</v>
      </c>
      <c r="AL13" s="492" t="b">
        <v>0</v>
      </c>
      <c r="AM13" s="492" t="b">
        <v>0</v>
      </c>
      <c r="AN13" s="492" t="b">
        <v>0</v>
      </c>
      <c r="AO13" s="492" t="b">
        <v>0</v>
      </c>
      <c r="AP13" s="492" t="b">
        <v>0</v>
      </c>
      <c r="AQ13" s="493" t="b">
        <v>0</v>
      </c>
      <c r="AR13" s="493" t="b">
        <v>0</v>
      </c>
      <c r="AS13" s="493" t="b">
        <v>0</v>
      </c>
      <c r="AT13" s="584" t="b">
        <f>IFERROR(__xludf.DUMMYFUNCTION("ARRAYFORMULA(IF(LEN(QUERY(IMPORTRANGE(""1As8wvwrc3di8OsGVGyxSqgC5v-lwl4tOMjo9z9PELF8"",""F4!A:AB""),""select Col21 where Col2="" &amp; $B13,0))=0,""COMPLETED"",QUERY(IMPORTRANGE(""https://docs.google.com/spreadsheets/d/1As8wvwrc3di8OsGVGyxSqgC5v-lwl4tOMjo9z9P"&amp;"ELF8/edit"",""F4!A:AB""),""select Col21 where Col2="" &amp; $B13,0)))"),FALSE)</f>
        <v>0</v>
      </c>
      <c r="AU13" s="584" t="b">
        <f>IFERROR(__xludf.DUMMYFUNCTION("ARRAYFORMULA(IF(LEN(QUERY(IMPORTRANGE(""1As8wvwrc3di8OsGVGyxSqgC5v-lwl4tOMjo9z9PELF8"",""F4!A:AB""),""select Col22 where Col2="" &amp; $B13,0))=0,""COMPLETED"",QUERY(IMPORTRANGE(""https://docs.google.com/spreadsheets/d/1As8wvwrc3di8OsGVGyxSqgC5v-lwl4tOMjo9z9P"&amp;"ELF8/edit"",""F4!A:AB""),""select Col22 where Col2="" &amp; $B13,0)))"),FALSE)</f>
        <v>0</v>
      </c>
    </row>
    <row r="14">
      <c r="A14" s="141">
        <v>6.0</v>
      </c>
      <c r="B14" s="141">
        <v>400006.0</v>
      </c>
      <c r="C14" s="210" t="s">
        <v>699</v>
      </c>
      <c r="D14" s="130" t="s">
        <v>73</v>
      </c>
      <c r="E14" s="347">
        <v>3000.0</v>
      </c>
      <c r="F14" s="347">
        <v>3000.0</v>
      </c>
      <c r="G14" s="557">
        <f t="shared" si="5"/>
        <v>0</v>
      </c>
      <c r="H14" s="331" t="s">
        <v>700</v>
      </c>
      <c r="I14" s="331" t="s">
        <v>151</v>
      </c>
      <c r="J14" s="331" t="b">
        <v>1</v>
      </c>
      <c r="K14" s="331" t="b">
        <v>1</v>
      </c>
      <c r="L14" s="331" t="b">
        <v>0</v>
      </c>
      <c r="M14" s="331" t="b">
        <v>0</v>
      </c>
      <c r="N14" s="331" t="b">
        <v>0</v>
      </c>
      <c r="O14" s="555"/>
      <c r="P14" s="331" t="b">
        <v>1</v>
      </c>
      <c r="Q14" s="331" t="b">
        <v>0</v>
      </c>
      <c r="R14" s="331" t="b">
        <v>0</v>
      </c>
      <c r="S14" s="331" t="b">
        <v>0</v>
      </c>
      <c r="T14" s="331" t="b">
        <v>1</v>
      </c>
      <c r="U14" s="331" t="b">
        <v>1</v>
      </c>
      <c r="V14" s="331" t="b">
        <v>1</v>
      </c>
      <c r="W14" s="418" t="b">
        <v>0</v>
      </c>
      <c r="X14" s="331" t="b">
        <v>1</v>
      </c>
      <c r="Y14" s="418"/>
      <c r="Z14" s="331" t="b">
        <v>1</v>
      </c>
      <c r="AA14" s="418" t="b">
        <v>0</v>
      </c>
      <c r="AB14" s="418" t="b">
        <v>0</v>
      </c>
      <c r="AC14" s="572" t="s">
        <v>73</v>
      </c>
      <c r="AD14" s="521"/>
      <c r="AE14" s="521"/>
      <c r="AF14" s="521"/>
      <c r="AG14" s="521"/>
      <c r="AH14" s="521"/>
      <c r="AI14" s="521"/>
      <c r="AJ14" s="521"/>
      <c r="AK14" s="495" t="s">
        <v>73</v>
      </c>
      <c r="AL14" s="495" t="s">
        <v>73</v>
      </c>
      <c r="AM14" s="495" t="s">
        <v>73</v>
      </c>
      <c r="AN14" s="495" t="s">
        <v>73</v>
      </c>
      <c r="AO14" s="495" t="s">
        <v>73</v>
      </c>
      <c r="AP14" s="495" t="s">
        <v>73</v>
      </c>
      <c r="AQ14" s="496" t="s">
        <v>73</v>
      </c>
      <c r="AR14" s="496" t="s">
        <v>73</v>
      </c>
      <c r="AS14" s="496" t="s">
        <v>73</v>
      </c>
      <c r="AT14" s="585" t="str">
        <f>IFERROR(__xludf.DUMMYFUNCTION("ARRAYFORMULA(IF(LEN(QUERY(IMPORTRANGE(""1As8wvwrc3di8OsGVGyxSqgC5v-lwl4tOMjo9z9PELF8"",""F4!A:AB""),""select Col21 where Col2="" &amp; $B14,0))=0,""COMPLETED"",QUERY(IMPORTRANGE(""https://docs.google.com/spreadsheets/d/1As8wvwrc3di8OsGVGyxSqgC5v-lwl4tOMjo9z9P"&amp;"ELF8/edit"",""F4!A:AB""),""select Col21 where Col2="" &amp; $B14,0)))"),"COMPLETED")</f>
        <v>COMPLETED</v>
      </c>
      <c r="AU14" s="585" t="str">
        <f>IFERROR(__xludf.DUMMYFUNCTION("ARRAYFORMULA(IF(LEN(QUERY(IMPORTRANGE(""1As8wvwrc3di8OsGVGyxSqgC5v-lwl4tOMjo9z9PELF8"",""F4!A:AB""),""select Col22 where Col2="" &amp; $B14,0))=0,""COMPLETED"",QUERY(IMPORTRANGE(""https://docs.google.com/spreadsheets/d/1As8wvwrc3di8OsGVGyxSqgC5v-lwl4tOMjo9z9P"&amp;"ELF8/edit"",""F4!A:AB""),""select Col22 where Col2="" &amp; $B14,0)))"),"COMPLETED")</f>
        <v>COMPLETED</v>
      </c>
    </row>
    <row r="15">
      <c r="A15" s="141">
        <v>7.0</v>
      </c>
      <c r="B15" s="141">
        <v>400007.0</v>
      </c>
      <c r="C15" s="586" t="s">
        <v>149</v>
      </c>
      <c r="D15" s="130" t="s">
        <v>73</v>
      </c>
      <c r="E15" s="470">
        <v>16700.0</v>
      </c>
      <c r="F15" s="470">
        <v>16700.0</v>
      </c>
      <c r="G15" s="554">
        <f t="shared" si="5"/>
        <v>0</v>
      </c>
      <c r="H15" s="432" t="s">
        <v>150</v>
      </c>
      <c r="I15" s="432" t="s">
        <v>151</v>
      </c>
      <c r="J15" s="432" t="b">
        <v>1</v>
      </c>
      <c r="K15" s="432" t="b">
        <v>1</v>
      </c>
      <c r="L15" s="432" t="b">
        <v>1</v>
      </c>
      <c r="M15" s="432" t="b">
        <v>1</v>
      </c>
      <c r="N15" s="432" t="b">
        <v>1</v>
      </c>
      <c r="O15" s="555"/>
      <c r="P15" s="432" t="b">
        <v>1</v>
      </c>
      <c r="Q15" s="572" t="s">
        <v>73</v>
      </c>
      <c r="R15" s="521"/>
      <c r="S15" s="521"/>
      <c r="T15" s="521"/>
      <c r="U15" s="521"/>
      <c r="V15" s="521"/>
      <c r="W15" s="521"/>
      <c r="X15" s="521"/>
      <c r="Y15" s="521"/>
      <c r="Z15" s="521"/>
      <c r="AA15" s="521"/>
      <c r="AB15" s="521"/>
      <c r="AC15" s="521"/>
      <c r="AD15" s="521"/>
      <c r="AE15" s="521"/>
      <c r="AF15" s="521"/>
      <c r="AG15" s="521"/>
      <c r="AH15" s="521"/>
      <c r="AI15" s="521"/>
      <c r="AJ15" s="521"/>
      <c r="AK15" s="492" t="s">
        <v>73</v>
      </c>
      <c r="AL15" s="492" t="s">
        <v>73</v>
      </c>
      <c r="AM15" s="492" t="s">
        <v>73</v>
      </c>
      <c r="AN15" s="492" t="s">
        <v>73</v>
      </c>
      <c r="AO15" s="492" t="s">
        <v>73</v>
      </c>
      <c r="AP15" s="492" t="s">
        <v>73</v>
      </c>
      <c r="AQ15" s="493" t="s">
        <v>73</v>
      </c>
      <c r="AR15" s="493" t="s">
        <v>73</v>
      </c>
      <c r="AS15" s="493" t="s">
        <v>73</v>
      </c>
      <c r="AT15" s="584" t="str">
        <f>IFERROR(__xludf.DUMMYFUNCTION("ARRAYFORMULA(IF(LEN(QUERY(IMPORTRANGE(""1As8wvwrc3di8OsGVGyxSqgC5v-lwl4tOMjo9z9PELF8"",""F4!A:AB""),""select Col21 where Col2="" &amp; $B15,0))=0,""COMPLETED"",QUERY(IMPORTRANGE(""https://docs.google.com/spreadsheets/d/1As8wvwrc3di8OsGVGyxSqgC5v-lwl4tOMjo9z9P"&amp;"ELF8/edit"",""F4!A:AB""),""select Col21 where Col2="" &amp; $B15,0)))"),"COMPLETED")</f>
        <v>COMPLETED</v>
      </c>
      <c r="AU15" s="584" t="str">
        <f>IFERROR(__xludf.DUMMYFUNCTION("ARRAYFORMULA(IF(LEN(QUERY(IMPORTRANGE(""1As8wvwrc3di8OsGVGyxSqgC5v-lwl4tOMjo9z9PELF8"",""F4!A:AB""),""select Col22 where Col2="" &amp; $B15,0))=0,""COMPLETED"",QUERY(IMPORTRANGE(""https://docs.google.com/spreadsheets/d/1As8wvwrc3di8OsGVGyxSqgC5v-lwl4tOMjo9z9P"&amp;"ELF8/edit"",""F4!A:AB""),""select Col22 where Col2="" &amp; $B15,0)))"),"COMPLETED")</f>
        <v>COMPLETED</v>
      </c>
    </row>
    <row r="16">
      <c r="A16" s="338">
        <v>8.0</v>
      </c>
      <c r="B16" s="338">
        <v>400008.0</v>
      </c>
      <c r="C16" s="583" t="s">
        <v>5514</v>
      </c>
      <c r="D16" s="312" t="s">
        <v>4642</v>
      </c>
      <c r="E16" s="347">
        <v>5000.0</v>
      </c>
      <c r="F16" s="347">
        <v>5000.0</v>
      </c>
      <c r="G16" s="557">
        <f t="shared" si="5"/>
        <v>0</v>
      </c>
      <c r="H16" s="331" t="s">
        <v>5515</v>
      </c>
      <c r="I16" s="331" t="s">
        <v>135</v>
      </c>
      <c r="J16" s="331" t="b">
        <v>1</v>
      </c>
      <c r="K16" s="331" t="b">
        <v>1</v>
      </c>
      <c r="L16" s="331" t="b">
        <v>1</v>
      </c>
      <c r="M16" s="331" t="b">
        <v>1</v>
      </c>
      <c r="N16" s="331" t="b">
        <v>0</v>
      </c>
      <c r="O16" s="555"/>
      <c r="P16" s="331" t="b">
        <v>1</v>
      </c>
      <c r="Q16" s="331" t="b">
        <v>0</v>
      </c>
      <c r="R16" s="331" t="b">
        <v>0</v>
      </c>
      <c r="S16" s="331" t="b">
        <v>1</v>
      </c>
      <c r="T16" s="418" t="b">
        <v>0</v>
      </c>
      <c r="U16" s="418" t="b">
        <v>0</v>
      </c>
      <c r="V16" s="418" t="b">
        <v>0</v>
      </c>
      <c r="W16" s="418" t="b">
        <v>0</v>
      </c>
      <c r="X16" s="418" t="b">
        <v>0</v>
      </c>
      <c r="Y16" s="418" t="b">
        <v>0</v>
      </c>
      <c r="Z16" s="418" t="b">
        <v>0</v>
      </c>
      <c r="AA16" s="418" t="b">
        <v>0</v>
      </c>
      <c r="AB16" s="418" t="b">
        <v>0</v>
      </c>
      <c r="AC16" s="418" t="b">
        <v>0</v>
      </c>
      <c r="AD16" s="418" t="b">
        <v>0</v>
      </c>
      <c r="AE16" s="331" t="b">
        <v>0</v>
      </c>
      <c r="AF16" s="331" t="b">
        <v>0</v>
      </c>
      <c r="AG16" s="331" t="b">
        <v>0</v>
      </c>
      <c r="AH16" s="331" t="b">
        <v>0</v>
      </c>
      <c r="AI16" s="331" t="b">
        <v>0</v>
      </c>
      <c r="AJ16" s="418" t="b">
        <v>0</v>
      </c>
      <c r="AK16" s="495" t="b">
        <v>0</v>
      </c>
      <c r="AL16" s="495" t="b">
        <v>0</v>
      </c>
      <c r="AM16" s="495" t="b">
        <v>0</v>
      </c>
      <c r="AN16" s="495" t="b">
        <v>0</v>
      </c>
      <c r="AO16" s="495" t="b">
        <v>0</v>
      </c>
      <c r="AP16" s="495" t="b">
        <v>0</v>
      </c>
      <c r="AQ16" s="496" t="b">
        <v>0</v>
      </c>
      <c r="AR16" s="496" t="b">
        <v>0</v>
      </c>
      <c r="AS16" s="496" t="b">
        <v>0</v>
      </c>
      <c r="AT16" s="585" t="b">
        <f>IFERROR(__xludf.DUMMYFUNCTION("ARRAYFORMULA(IF(LEN(QUERY(IMPORTRANGE(""1As8wvwrc3di8OsGVGyxSqgC5v-lwl4tOMjo9z9PELF8"",""F4!A:AB""),""select Col21 where Col2="" &amp; $B16,0))=0,""COMPLETED"",QUERY(IMPORTRANGE(""https://docs.google.com/spreadsheets/d/1As8wvwrc3di8OsGVGyxSqgC5v-lwl4tOMjo9z9P"&amp;"ELF8/edit"",""F4!A:AB""),""select Col21 where Col2="" &amp; $B16,0)))"),FALSE)</f>
        <v>0</v>
      </c>
      <c r="AU16" s="585" t="b">
        <f>IFERROR(__xludf.DUMMYFUNCTION("ARRAYFORMULA(IF(LEN(QUERY(IMPORTRANGE(""1As8wvwrc3di8OsGVGyxSqgC5v-lwl4tOMjo9z9PELF8"",""F4!A:AB""),""select Col22 where Col2="" &amp; $B16,0))=0,""COMPLETED"",QUERY(IMPORTRANGE(""https://docs.google.com/spreadsheets/d/1As8wvwrc3di8OsGVGyxSqgC5v-lwl4tOMjo9z9P"&amp;"ELF8/edit"",""F4!A:AB""),""select Col22 where Col2="" &amp; $B16,0)))"),FALSE)</f>
        <v>0</v>
      </c>
    </row>
    <row r="17">
      <c r="A17" s="338">
        <v>9.0</v>
      </c>
      <c r="B17" s="338">
        <v>400009.0</v>
      </c>
      <c r="C17" s="583" t="s">
        <v>3146</v>
      </c>
      <c r="D17" s="130" t="s">
        <v>73</v>
      </c>
      <c r="E17" s="470">
        <v>15000.0</v>
      </c>
      <c r="F17" s="470">
        <v>15000.0</v>
      </c>
      <c r="G17" s="554">
        <f t="shared" si="5"/>
        <v>0</v>
      </c>
      <c r="H17" s="432" t="s">
        <v>3147</v>
      </c>
      <c r="I17" s="432" t="s">
        <v>141</v>
      </c>
      <c r="J17" s="432" t="b">
        <v>1</v>
      </c>
      <c r="K17" s="432" t="b">
        <v>1</v>
      </c>
      <c r="L17" s="432" t="b">
        <v>0</v>
      </c>
      <c r="M17" s="432" t="b">
        <v>0</v>
      </c>
      <c r="N17" s="432" t="b">
        <v>0</v>
      </c>
      <c r="O17" s="555"/>
      <c r="P17" s="432" t="b">
        <v>0</v>
      </c>
      <c r="Q17" s="432" t="b">
        <v>0</v>
      </c>
      <c r="R17" s="432" t="b">
        <v>0</v>
      </c>
      <c r="S17" s="432" t="b">
        <v>0</v>
      </c>
      <c r="T17" s="432" t="b">
        <v>0</v>
      </c>
      <c r="U17" s="516" t="b">
        <v>0</v>
      </c>
      <c r="V17" s="516" t="b">
        <v>0</v>
      </c>
      <c r="W17" s="516" t="b">
        <v>0</v>
      </c>
      <c r="X17" s="516" t="b">
        <v>0</v>
      </c>
      <c r="Y17" s="516" t="b">
        <v>0</v>
      </c>
      <c r="Z17" s="516" t="b">
        <v>0</v>
      </c>
      <c r="AA17" s="516" t="b">
        <v>0</v>
      </c>
      <c r="AB17" s="516" t="b">
        <v>0</v>
      </c>
      <c r="AC17" s="516" t="b">
        <v>0</v>
      </c>
      <c r="AD17" s="516" t="b">
        <v>0</v>
      </c>
      <c r="AE17" s="432" t="b">
        <v>0</v>
      </c>
      <c r="AF17" s="432" t="b">
        <v>0</v>
      </c>
      <c r="AG17" s="432" t="b">
        <v>0</v>
      </c>
      <c r="AH17" s="432" t="b">
        <v>0</v>
      </c>
      <c r="AI17" s="432" t="b">
        <v>0</v>
      </c>
      <c r="AJ17" s="516" t="b">
        <v>0</v>
      </c>
      <c r="AK17" s="492" t="b">
        <v>0</v>
      </c>
      <c r="AL17" s="492" t="b">
        <v>0</v>
      </c>
      <c r="AM17" s="492" t="b">
        <v>0</v>
      </c>
      <c r="AN17" s="492" t="b">
        <v>0</v>
      </c>
      <c r="AO17" s="492" t="b">
        <v>0</v>
      </c>
      <c r="AP17" s="492" t="b">
        <v>0</v>
      </c>
      <c r="AQ17" s="493" t="b">
        <v>0</v>
      </c>
      <c r="AR17" s="493" t="b">
        <v>0</v>
      </c>
      <c r="AS17" s="493" t="b">
        <v>0</v>
      </c>
      <c r="AT17" s="584" t="b">
        <f>IFERROR(__xludf.DUMMYFUNCTION("ARRAYFORMULA(IF(LEN(QUERY(IMPORTRANGE(""1As8wvwrc3di8OsGVGyxSqgC5v-lwl4tOMjo9z9PELF8"",""F4!A:AB""),""select Col21 where Col2="" &amp; $B17,0))=0,""COMPLETED"",QUERY(IMPORTRANGE(""https://docs.google.com/spreadsheets/d/1As8wvwrc3di8OsGVGyxSqgC5v-lwl4tOMjo9z9P"&amp;"ELF8/edit"",""F4!A:AB""),""select Col21 where Col2="" &amp; $B17,0)))"),FALSE)</f>
        <v>0</v>
      </c>
      <c r="AU17" s="584" t="str">
        <f>IFERROR(__xludf.DUMMYFUNCTION("ARRAYFORMULA(IF(LEN(QUERY(IMPORTRANGE(""1As8wvwrc3di8OsGVGyxSqgC5v-lwl4tOMjo9z9PELF8"",""F4!A:AB""),""select Col22 where Col2="" &amp; $B17,0))=0,""COMPLETED"",QUERY(IMPORTRANGE(""https://docs.google.com/spreadsheets/d/1As8wvwrc3di8OsGVGyxSqgC5v-lwl4tOMjo9z9P"&amp;"ELF8/edit"",""F4!A:AB""),""select Col22 where Col2="" &amp; $B17,0)))"),"COMPLETED")</f>
        <v>COMPLETED</v>
      </c>
    </row>
    <row r="18">
      <c r="A18" s="338">
        <v>10.0</v>
      </c>
      <c r="B18" s="338">
        <v>400010.0</v>
      </c>
      <c r="C18" s="583" t="s">
        <v>5456</v>
      </c>
      <c r="D18" s="312" t="s">
        <v>4642</v>
      </c>
      <c r="E18" s="347">
        <v>8740.0</v>
      </c>
      <c r="F18" s="347">
        <v>8740.0</v>
      </c>
      <c r="G18" s="557">
        <f t="shared" si="5"/>
        <v>0</v>
      </c>
      <c r="H18" s="331" t="s">
        <v>5457</v>
      </c>
      <c r="I18" s="331" t="s">
        <v>135</v>
      </c>
      <c r="J18" s="331" t="b">
        <v>1</v>
      </c>
      <c r="K18" s="331" t="b">
        <v>0</v>
      </c>
      <c r="L18" s="331" t="b">
        <v>0</v>
      </c>
      <c r="M18" s="331" t="b">
        <v>0</v>
      </c>
      <c r="N18" s="331" t="b">
        <v>1</v>
      </c>
      <c r="O18" s="555"/>
      <c r="P18" s="331" t="b">
        <v>1</v>
      </c>
      <c r="Q18" s="331" t="b">
        <v>0</v>
      </c>
      <c r="R18" s="331" t="b">
        <v>1</v>
      </c>
      <c r="S18" s="331" t="b">
        <v>1</v>
      </c>
      <c r="T18" s="331" t="b">
        <v>1</v>
      </c>
      <c r="U18" s="418" t="b">
        <v>0</v>
      </c>
      <c r="V18" s="418" t="b">
        <v>0</v>
      </c>
      <c r="W18" s="418" t="b">
        <v>0</v>
      </c>
      <c r="X18" s="418" t="b">
        <v>0</v>
      </c>
      <c r="Y18" s="418" t="b">
        <v>0</v>
      </c>
      <c r="Z18" s="418" t="b">
        <v>0</v>
      </c>
      <c r="AA18" s="418" t="b">
        <v>0</v>
      </c>
      <c r="AB18" s="418" t="b">
        <v>0</v>
      </c>
      <c r="AC18" s="418" t="b">
        <v>0</v>
      </c>
      <c r="AD18" s="418" t="b">
        <v>0</v>
      </c>
      <c r="AE18" s="331" t="b">
        <v>0</v>
      </c>
      <c r="AF18" s="331" t="b">
        <v>0</v>
      </c>
      <c r="AG18" s="331" t="b">
        <v>0</v>
      </c>
      <c r="AH18" s="331" t="b">
        <v>0</v>
      </c>
      <c r="AI18" s="331" t="b">
        <v>0</v>
      </c>
      <c r="AJ18" s="418" t="b">
        <v>0</v>
      </c>
      <c r="AK18" s="495" t="b">
        <v>0</v>
      </c>
      <c r="AL18" s="495" t="b">
        <v>0</v>
      </c>
      <c r="AM18" s="495" t="b">
        <v>0</v>
      </c>
      <c r="AN18" s="495" t="b">
        <v>0</v>
      </c>
      <c r="AO18" s="495" t="b">
        <v>0</v>
      </c>
      <c r="AP18" s="495" t="b">
        <v>0</v>
      </c>
      <c r="AQ18" s="496" t="b">
        <v>0</v>
      </c>
      <c r="AR18" s="496" t="b">
        <v>0</v>
      </c>
      <c r="AS18" s="496" t="b">
        <v>0</v>
      </c>
      <c r="AT18" s="585" t="b">
        <f>IFERROR(__xludf.DUMMYFUNCTION("ARRAYFORMULA(IF(LEN(QUERY(IMPORTRANGE(""1As8wvwrc3di8OsGVGyxSqgC5v-lwl4tOMjo9z9PELF8"",""F4!A:AB""),""select Col21 where Col2="" &amp; $B18,0))=0,""COMPLETED"",QUERY(IMPORTRANGE(""https://docs.google.com/spreadsheets/d/1As8wvwrc3di8OsGVGyxSqgC5v-lwl4tOMjo9z9P"&amp;"ELF8/edit"",""F4!A:AB""),""select Col21 where Col2="" &amp; $B18,0)))"),FALSE)</f>
        <v>0</v>
      </c>
      <c r="AU18" s="585" t="b">
        <f>IFERROR(__xludf.DUMMYFUNCTION("ARRAYFORMULA(IF(LEN(QUERY(IMPORTRANGE(""1As8wvwrc3di8OsGVGyxSqgC5v-lwl4tOMjo9z9PELF8"",""F4!A:AB""),""select Col22 where Col2="" &amp; $B18,0))=0,""COMPLETED"",QUERY(IMPORTRANGE(""https://docs.google.com/spreadsheets/d/1As8wvwrc3di8OsGVGyxSqgC5v-lwl4tOMjo9z9P"&amp;"ELF8/edit"",""F4!A:AB""),""select Col22 where Col2="" &amp; $B18,0)))"),FALSE)</f>
        <v>0</v>
      </c>
    </row>
    <row r="19">
      <c r="A19" s="338">
        <v>11.0</v>
      </c>
      <c r="B19" s="338">
        <v>400011.0</v>
      </c>
      <c r="C19" s="583" t="s">
        <v>5808</v>
      </c>
      <c r="D19" s="350" t="s">
        <v>73</v>
      </c>
      <c r="E19" s="470">
        <v>16900.0</v>
      </c>
      <c r="F19" s="470">
        <v>16900.0</v>
      </c>
      <c r="G19" s="554">
        <f t="shared" si="5"/>
        <v>0</v>
      </c>
      <c r="H19" s="432" t="s">
        <v>5809</v>
      </c>
      <c r="I19" s="432" t="s">
        <v>151</v>
      </c>
      <c r="J19" s="432" t="b">
        <v>1</v>
      </c>
      <c r="K19" s="432" t="b">
        <v>1</v>
      </c>
      <c r="L19" s="432" t="b">
        <v>1</v>
      </c>
      <c r="M19" s="432" t="b">
        <v>1</v>
      </c>
      <c r="N19" s="432" t="b">
        <v>0</v>
      </c>
      <c r="O19" s="555"/>
      <c r="P19" s="432" t="b">
        <v>1</v>
      </c>
      <c r="Q19" s="432" t="b">
        <v>1</v>
      </c>
      <c r="R19" s="432" t="b">
        <v>1</v>
      </c>
      <c r="S19" s="432" t="b">
        <v>1</v>
      </c>
      <c r="T19" s="516" t="b">
        <v>0</v>
      </c>
      <c r="U19" s="516" t="b">
        <v>0</v>
      </c>
      <c r="V19" s="432" t="b">
        <v>1</v>
      </c>
      <c r="W19" s="516" t="b">
        <v>0</v>
      </c>
      <c r="X19" s="516" t="b">
        <v>0</v>
      </c>
      <c r="Y19" s="516" t="b">
        <v>0</v>
      </c>
      <c r="Z19" s="516" t="b">
        <v>0</v>
      </c>
      <c r="AA19" s="516" t="b">
        <v>0</v>
      </c>
      <c r="AB19" s="516" t="b">
        <v>0</v>
      </c>
      <c r="AC19" s="516" t="b">
        <v>0</v>
      </c>
      <c r="AD19" s="516" t="b">
        <v>0</v>
      </c>
      <c r="AE19" s="432" t="b">
        <v>0</v>
      </c>
      <c r="AF19" s="432" t="b">
        <v>0</v>
      </c>
      <c r="AG19" s="432" t="b">
        <v>0</v>
      </c>
      <c r="AH19" s="432" t="b">
        <v>0</v>
      </c>
      <c r="AI19" s="432" t="b">
        <v>0</v>
      </c>
      <c r="AJ19" s="516" t="b">
        <v>0</v>
      </c>
      <c r="AK19" s="492" t="b">
        <v>0</v>
      </c>
      <c r="AL19" s="492" t="b">
        <v>0</v>
      </c>
      <c r="AM19" s="492" t="b">
        <v>0</v>
      </c>
      <c r="AN19" s="492" t="b">
        <v>0</v>
      </c>
      <c r="AO19" s="492" t="b">
        <v>0</v>
      </c>
      <c r="AP19" s="492" t="b">
        <v>0</v>
      </c>
      <c r="AQ19" s="493" t="b">
        <v>0</v>
      </c>
      <c r="AR19" s="493" t="b">
        <v>0</v>
      </c>
      <c r="AS19" s="493" t="b">
        <v>0</v>
      </c>
      <c r="AT19" s="584" t="b">
        <f>IFERROR(__xludf.DUMMYFUNCTION("ARRAYFORMULA(IF(LEN(QUERY(IMPORTRANGE(""1As8wvwrc3di8OsGVGyxSqgC5v-lwl4tOMjo9z9PELF8"",""F4!A:AB""),""select Col21 where Col2="" &amp; $B19,0))=0,""COMPLETED"",QUERY(IMPORTRANGE(""https://docs.google.com/spreadsheets/d/1As8wvwrc3di8OsGVGyxSqgC5v-lwl4tOMjo9z9P"&amp;"ELF8/edit"",""F4!A:AB""),""select Col21 where Col2="" &amp; $B19,0)))"),FALSE)</f>
        <v>0</v>
      </c>
      <c r="AU19" s="584" t="b">
        <f>IFERROR(__xludf.DUMMYFUNCTION("ARRAYFORMULA(IF(LEN(QUERY(IMPORTRANGE(""1As8wvwrc3di8OsGVGyxSqgC5v-lwl4tOMjo9z9PELF8"",""F4!A:AB""),""select Col22 where Col2="" &amp; $B19,0))=0,""COMPLETED"",QUERY(IMPORTRANGE(""https://docs.google.com/spreadsheets/d/1As8wvwrc3di8OsGVGyxSqgC5v-lwl4tOMjo9z9P"&amp;"ELF8/edit"",""F4!A:AB""),""select Col22 where Col2="" &amp; $B19,0)))"),FALSE)</f>
        <v>0</v>
      </c>
    </row>
    <row r="20">
      <c r="A20" s="141">
        <v>12.0</v>
      </c>
      <c r="B20" s="141">
        <v>400012.0</v>
      </c>
      <c r="C20" s="586" t="s">
        <v>139</v>
      </c>
      <c r="D20" s="130" t="s">
        <v>73</v>
      </c>
      <c r="E20" s="347">
        <v>5000.0</v>
      </c>
      <c r="F20" s="347">
        <v>5000.0</v>
      </c>
      <c r="G20" s="557">
        <f t="shared" si="5"/>
        <v>0</v>
      </c>
      <c r="H20" s="331" t="s">
        <v>140</v>
      </c>
      <c r="I20" s="331" t="s">
        <v>141</v>
      </c>
      <c r="J20" s="331" t="b">
        <v>1</v>
      </c>
      <c r="K20" s="331" t="b">
        <v>1</v>
      </c>
      <c r="L20" s="331" t="b">
        <v>1</v>
      </c>
      <c r="M20" s="331" t="b">
        <v>0</v>
      </c>
      <c r="N20" s="331" t="b">
        <v>1</v>
      </c>
      <c r="O20" s="555"/>
      <c r="P20" s="331" t="b">
        <v>1</v>
      </c>
      <c r="Q20" s="572" t="s">
        <v>73</v>
      </c>
      <c r="R20" s="521"/>
      <c r="S20" s="521"/>
      <c r="T20" s="521"/>
      <c r="U20" s="521"/>
      <c r="V20" s="521"/>
      <c r="W20" s="521"/>
      <c r="X20" s="521"/>
      <c r="Y20" s="521"/>
      <c r="Z20" s="521"/>
      <c r="AA20" s="521"/>
      <c r="AB20" s="521"/>
      <c r="AC20" s="521"/>
      <c r="AD20" s="521"/>
      <c r="AE20" s="521"/>
      <c r="AF20" s="521"/>
      <c r="AG20" s="521"/>
      <c r="AH20" s="521"/>
      <c r="AI20" s="521"/>
      <c r="AJ20" s="521"/>
      <c r="AK20" s="495" t="s">
        <v>73</v>
      </c>
      <c r="AL20" s="495" t="s">
        <v>73</v>
      </c>
      <c r="AM20" s="495" t="s">
        <v>73</v>
      </c>
      <c r="AN20" s="495" t="s">
        <v>73</v>
      </c>
      <c r="AO20" s="495" t="s">
        <v>73</v>
      </c>
      <c r="AP20" s="495" t="s">
        <v>73</v>
      </c>
      <c r="AQ20" s="496" t="s">
        <v>73</v>
      </c>
      <c r="AR20" s="496" t="s">
        <v>73</v>
      </c>
      <c r="AS20" s="496" t="s">
        <v>73</v>
      </c>
      <c r="AT20" s="585" t="str">
        <f>IFERROR(__xludf.DUMMYFUNCTION("ARRAYFORMULA(IF(LEN(QUERY(IMPORTRANGE(""1As8wvwrc3di8OsGVGyxSqgC5v-lwl4tOMjo9z9PELF8"",""F4!A:AB""),""select Col21 where Col2="" &amp; $B20,0))=0,""COMPLETED"",QUERY(IMPORTRANGE(""https://docs.google.com/spreadsheets/d/1As8wvwrc3di8OsGVGyxSqgC5v-lwl4tOMjo9z9P"&amp;"ELF8/edit"",""F4!A:AB""),""select Col21 where Col2="" &amp; $B20,0)))"),"COMPLETED")</f>
        <v>COMPLETED</v>
      </c>
      <c r="AU20" s="585" t="str">
        <f>IFERROR(__xludf.DUMMYFUNCTION("ARRAYFORMULA(IF(LEN(QUERY(IMPORTRANGE(""1As8wvwrc3di8OsGVGyxSqgC5v-lwl4tOMjo9z9PELF8"",""F4!A:AB""),""select Col22 where Col2="" &amp; $B20,0))=0,""COMPLETED"",QUERY(IMPORTRANGE(""https://docs.google.com/spreadsheets/d/1As8wvwrc3di8OsGVGyxSqgC5v-lwl4tOMjo9z9P"&amp;"ELF8/edit"",""F4!A:AB""),""select Col22 where Col2="" &amp; $B20,0)))"),"COMPLETED")</f>
        <v>COMPLETED</v>
      </c>
    </row>
    <row r="21">
      <c r="A21" s="338">
        <v>13.0</v>
      </c>
      <c r="B21" s="338">
        <v>400013.0</v>
      </c>
      <c r="C21" s="583" t="s">
        <v>5458</v>
      </c>
      <c r="D21" s="312" t="s">
        <v>4642</v>
      </c>
      <c r="E21" s="470">
        <v>50000.0</v>
      </c>
      <c r="F21" s="470">
        <v>20000.0</v>
      </c>
      <c r="G21" s="554">
        <f t="shared" si="5"/>
        <v>30000</v>
      </c>
      <c r="H21" s="432" t="s">
        <v>5457</v>
      </c>
      <c r="I21" s="432" t="s">
        <v>141</v>
      </c>
      <c r="J21" s="432" t="b">
        <v>1</v>
      </c>
      <c r="K21" s="432" t="b">
        <v>0</v>
      </c>
      <c r="L21" s="432" t="b">
        <v>0</v>
      </c>
      <c r="M21" s="432" t="b">
        <v>0</v>
      </c>
      <c r="N21" s="432" t="b">
        <v>1</v>
      </c>
      <c r="O21" s="555"/>
      <c r="P21" s="432" t="b">
        <v>1</v>
      </c>
      <c r="Q21" s="432" t="b">
        <v>1</v>
      </c>
      <c r="R21" s="432" t="b">
        <v>1</v>
      </c>
      <c r="S21" s="432" t="b">
        <v>1</v>
      </c>
      <c r="T21" s="432" t="b">
        <v>1</v>
      </c>
      <c r="U21" s="432" t="b">
        <v>1</v>
      </c>
      <c r="V21" s="516" t="b">
        <v>0</v>
      </c>
      <c r="W21" s="516" t="b">
        <v>0</v>
      </c>
      <c r="X21" s="516" t="b">
        <v>0</v>
      </c>
      <c r="Y21" s="516" t="b">
        <v>0</v>
      </c>
      <c r="Z21" s="516" t="b">
        <v>0</v>
      </c>
      <c r="AA21" s="516" t="b">
        <v>0</v>
      </c>
      <c r="AB21" s="516" t="b">
        <v>0</v>
      </c>
      <c r="AC21" s="516" t="b">
        <v>0</v>
      </c>
      <c r="AD21" s="516" t="b">
        <v>0</v>
      </c>
      <c r="AE21" s="432" t="b">
        <v>0</v>
      </c>
      <c r="AF21" s="432" t="b">
        <v>0</v>
      </c>
      <c r="AG21" s="432" t="b">
        <v>0</v>
      </c>
      <c r="AH21" s="432" t="b">
        <v>0</v>
      </c>
      <c r="AI21" s="432" t="b">
        <v>0</v>
      </c>
      <c r="AJ21" s="516" t="b">
        <v>0</v>
      </c>
      <c r="AK21" s="492" t="b">
        <v>0</v>
      </c>
      <c r="AL21" s="492" t="b">
        <v>0</v>
      </c>
      <c r="AM21" s="492" t="b">
        <v>0</v>
      </c>
      <c r="AN21" s="492" t="b">
        <v>0</v>
      </c>
      <c r="AO21" s="492" t="b">
        <v>0</v>
      </c>
      <c r="AP21" s="492" t="b">
        <v>0</v>
      </c>
      <c r="AQ21" s="493" t="b">
        <v>0</v>
      </c>
      <c r="AR21" s="493" t="b">
        <v>0</v>
      </c>
      <c r="AS21" s="493" t="b">
        <v>0</v>
      </c>
      <c r="AT21" s="584" t="b">
        <f>IFERROR(__xludf.DUMMYFUNCTION("ARRAYFORMULA(IF(LEN(QUERY(IMPORTRANGE(""1As8wvwrc3di8OsGVGyxSqgC5v-lwl4tOMjo9z9PELF8"",""F4!A:AB""),""select Col21 where Col2="" &amp; $B21,0))=0,""COMPLETED"",QUERY(IMPORTRANGE(""https://docs.google.com/spreadsheets/d/1As8wvwrc3di8OsGVGyxSqgC5v-lwl4tOMjo9z9P"&amp;"ELF8/edit"",""F4!A:AB""),""select Col21 where Col2="" &amp; $B21,0)))"),FALSE)</f>
        <v>0</v>
      </c>
      <c r="AU21" s="584" t="b">
        <f>IFERROR(__xludf.DUMMYFUNCTION("ARRAYFORMULA(IF(LEN(QUERY(IMPORTRANGE(""1As8wvwrc3di8OsGVGyxSqgC5v-lwl4tOMjo9z9PELF8"",""F4!A:AB""),""select Col22 where Col2="" &amp; $B21,0))=0,""COMPLETED"",QUERY(IMPORTRANGE(""https://docs.google.com/spreadsheets/d/1As8wvwrc3di8OsGVGyxSqgC5v-lwl4tOMjo9z9P"&amp;"ELF8/edit"",""F4!A:AB""),""select Col22 where Col2="" &amp; $B21,0)))"),FALSE)</f>
        <v>0</v>
      </c>
    </row>
    <row r="22">
      <c r="A22" s="141">
        <v>14.0</v>
      </c>
      <c r="B22" s="141">
        <v>400014.0</v>
      </c>
      <c r="C22" s="586" t="s">
        <v>170</v>
      </c>
      <c r="D22" s="130" t="s">
        <v>73</v>
      </c>
      <c r="E22" s="347">
        <v>14000.0</v>
      </c>
      <c r="F22" s="347">
        <v>14000.0</v>
      </c>
      <c r="G22" s="557">
        <f t="shared" si="5"/>
        <v>0</v>
      </c>
      <c r="H22" s="331" t="s">
        <v>171</v>
      </c>
      <c r="I22" s="331" t="s">
        <v>162</v>
      </c>
      <c r="J22" s="331" t="b">
        <v>1</v>
      </c>
      <c r="K22" s="331" t="b">
        <v>1</v>
      </c>
      <c r="L22" s="331" t="b">
        <v>1</v>
      </c>
      <c r="M22" s="331" t="b">
        <v>1</v>
      </c>
      <c r="N22" s="331" t="b">
        <v>1</v>
      </c>
      <c r="O22" s="555"/>
      <c r="P22" s="331" t="b">
        <v>1</v>
      </c>
      <c r="Q22" s="331" t="b">
        <v>1</v>
      </c>
      <c r="R22" s="572" t="s">
        <v>73</v>
      </c>
      <c r="S22" s="521"/>
      <c r="T22" s="521"/>
      <c r="U22" s="521"/>
      <c r="V22" s="521"/>
      <c r="W22" s="521"/>
      <c r="X22" s="521"/>
      <c r="Y22" s="521"/>
      <c r="Z22" s="521"/>
      <c r="AA22" s="521"/>
      <c r="AB22" s="521"/>
      <c r="AC22" s="521"/>
      <c r="AD22" s="521"/>
      <c r="AE22" s="521"/>
      <c r="AF22" s="521"/>
      <c r="AG22" s="521"/>
      <c r="AH22" s="521"/>
      <c r="AI22" s="521"/>
      <c r="AJ22" s="521"/>
      <c r="AK22" s="495" t="s">
        <v>73</v>
      </c>
      <c r="AL22" s="495" t="s">
        <v>73</v>
      </c>
      <c r="AM22" s="495" t="s">
        <v>73</v>
      </c>
      <c r="AN22" s="495" t="s">
        <v>73</v>
      </c>
      <c r="AO22" s="495" t="s">
        <v>73</v>
      </c>
      <c r="AP22" s="495" t="s">
        <v>73</v>
      </c>
      <c r="AQ22" s="496" t="s">
        <v>73</v>
      </c>
      <c r="AR22" s="496" t="s">
        <v>73</v>
      </c>
      <c r="AS22" s="496" t="s">
        <v>73</v>
      </c>
      <c r="AT22" s="585" t="str">
        <f>IFERROR(__xludf.DUMMYFUNCTION("ARRAYFORMULA(IF(LEN(QUERY(IMPORTRANGE(""1As8wvwrc3di8OsGVGyxSqgC5v-lwl4tOMjo9z9PELF8"",""F4!A:AB""),""select Col21 where Col2="" &amp; $B22,0))=0,""COMPLETED"",QUERY(IMPORTRANGE(""https://docs.google.com/spreadsheets/d/1As8wvwrc3di8OsGVGyxSqgC5v-lwl4tOMjo9z9P"&amp;"ELF8/edit"",""F4!A:AB""),""select Col21 where Col2="" &amp; $B22,0)))"),"COMPLETED")</f>
        <v>COMPLETED</v>
      </c>
      <c r="AU22" s="585" t="str">
        <f>IFERROR(__xludf.DUMMYFUNCTION("ARRAYFORMULA(IF(LEN(QUERY(IMPORTRANGE(""1As8wvwrc3di8OsGVGyxSqgC5v-lwl4tOMjo9z9PELF8"",""F4!A:AB""),""select Col22 where Col2="" &amp; $B22,0))=0,""COMPLETED"",QUERY(IMPORTRANGE(""https://docs.google.com/spreadsheets/d/1As8wvwrc3di8OsGVGyxSqgC5v-lwl4tOMjo9z9P"&amp;"ELF8/edit"",""F4!A:AB""),""select Col22 where Col2="" &amp; $B22,0)))"),"COMPLETED")</f>
        <v>COMPLETED</v>
      </c>
    </row>
    <row r="23">
      <c r="A23" s="338">
        <v>15.0</v>
      </c>
      <c r="B23" s="338">
        <v>400015.0</v>
      </c>
      <c r="C23" s="583" t="s">
        <v>5516</v>
      </c>
      <c r="D23" s="312" t="s">
        <v>4642</v>
      </c>
      <c r="E23" s="470">
        <v>2000.0</v>
      </c>
      <c r="F23" s="470">
        <v>2000.0</v>
      </c>
      <c r="G23" s="554">
        <f t="shared" si="5"/>
        <v>0</v>
      </c>
      <c r="H23" s="432" t="s">
        <v>5517</v>
      </c>
      <c r="I23" s="432" t="s">
        <v>151</v>
      </c>
      <c r="J23" s="432" t="b">
        <v>1</v>
      </c>
      <c r="K23" s="432" t="b">
        <v>1</v>
      </c>
      <c r="L23" s="432" t="b">
        <v>1</v>
      </c>
      <c r="M23" s="432" t="b">
        <v>0</v>
      </c>
      <c r="N23" s="432" t="b">
        <v>0</v>
      </c>
      <c r="O23" s="555"/>
      <c r="P23" s="432" t="b">
        <v>1</v>
      </c>
      <c r="Q23" s="432" t="b">
        <v>1</v>
      </c>
      <c r="R23" s="432" t="b">
        <v>0</v>
      </c>
      <c r="S23" s="432" t="b">
        <v>1</v>
      </c>
      <c r="T23" s="432" t="b">
        <v>1</v>
      </c>
      <c r="U23" s="516" t="b">
        <v>0</v>
      </c>
      <c r="V23" s="516" t="b">
        <v>0</v>
      </c>
      <c r="W23" s="516" t="b">
        <v>0</v>
      </c>
      <c r="X23" s="516" t="b">
        <v>0</v>
      </c>
      <c r="Y23" s="516" t="b">
        <v>0</v>
      </c>
      <c r="Z23" s="516" t="b">
        <v>0</v>
      </c>
      <c r="AA23" s="516" t="b">
        <v>0</v>
      </c>
      <c r="AB23" s="516" t="b">
        <v>0</v>
      </c>
      <c r="AC23" s="516" t="b">
        <v>0</v>
      </c>
      <c r="AD23" s="516" t="b">
        <v>0</v>
      </c>
      <c r="AE23" s="432" t="b">
        <v>0</v>
      </c>
      <c r="AF23" s="432" t="b">
        <v>0</v>
      </c>
      <c r="AG23" s="432" t="b">
        <v>0</v>
      </c>
      <c r="AH23" s="432" t="b">
        <v>0</v>
      </c>
      <c r="AI23" s="432" t="b">
        <v>0</v>
      </c>
      <c r="AJ23" s="516" t="b">
        <v>0</v>
      </c>
      <c r="AK23" s="492" t="b">
        <v>0</v>
      </c>
      <c r="AL23" s="492" t="b">
        <v>0</v>
      </c>
      <c r="AM23" s="492" t="b">
        <v>0</v>
      </c>
      <c r="AN23" s="492" t="b">
        <v>0</v>
      </c>
      <c r="AO23" s="492" t="b">
        <v>0</v>
      </c>
      <c r="AP23" s="492" t="b">
        <v>0</v>
      </c>
      <c r="AQ23" s="493" t="b">
        <v>0</v>
      </c>
      <c r="AR23" s="493" t="b">
        <v>0</v>
      </c>
      <c r="AS23" s="493" t="b">
        <v>0</v>
      </c>
      <c r="AT23" s="584" t="b">
        <f>IFERROR(__xludf.DUMMYFUNCTION("ARRAYFORMULA(IF(LEN(QUERY(IMPORTRANGE(""1As8wvwrc3di8OsGVGyxSqgC5v-lwl4tOMjo9z9PELF8"",""F4!A:AB""),""select Col21 where Col2="" &amp; $B23,0))=0,""COMPLETED"",QUERY(IMPORTRANGE(""https://docs.google.com/spreadsheets/d/1As8wvwrc3di8OsGVGyxSqgC5v-lwl4tOMjo9z9P"&amp;"ELF8/edit"",""F4!A:AB""),""select Col21 where Col2="" &amp; $B23,0)))"),FALSE)</f>
        <v>0</v>
      </c>
      <c r="AU23" s="584" t="b">
        <f>IFERROR(__xludf.DUMMYFUNCTION("ARRAYFORMULA(IF(LEN(QUERY(IMPORTRANGE(""1As8wvwrc3di8OsGVGyxSqgC5v-lwl4tOMjo9z9PELF8"",""F4!A:AB""),""select Col22 where Col2="" &amp; $B23,0))=0,""COMPLETED"",QUERY(IMPORTRANGE(""https://docs.google.com/spreadsheets/d/1As8wvwrc3di8OsGVGyxSqgC5v-lwl4tOMjo9z9P"&amp;"ELF8/edit"",""F4!A:AB""),""select Col22 where Col2="" &amp; $B23,0)))"),FALSE)</f>
        <v>0</v>
      </c>
    </row>
    <row r="24">
      <c r="A24" s="338">
        <v>16.0</v>
      </c>
      <c r="B24" s="338">
        <v>400016.0</v>
      </c>
      <c r="C24" s="583" t="s">
        <v>5094</v>
      </c>
      <c r="D24" s="345" t="s">
        <v>73</v>
      </c>
      <c r="E24" s="347">
        <v>7000.0</v>
      </c>
      <c r="F24" s="347">
        <v>7000.0</v>
      </c>
      <c r="G24" s="557">
        <f t="shared" si="5"/>
        <v>0</v>
      </c>
      <c r="H24" s="331" t="s">
        <v>4091</v>
      </c>
      <c r="I24" s="331" t="s">
        <v>114</v>
      </c>
      <c r="J24" s="331" t="b">
        <v>1</v>
      </c>
      <c r="K24" s="331" t="b">
        <v>1</v>
      </c>
      <c r="L24" s="331" t="b">
        <v>1</v>
      </c>
      <c r="M24" s="331" t="b">
        <v>0</v>
      </c>
      <c r="N24" s="331" t="b">
        <v>1</v>
      </c>
      <c r="O24" s="555"/>
      <c r="P24" s="331" t="b">
        <v>1</v>
      </c>
      <c r="Q24" s="331" t="b">
        <v>1</v>
      </c>
      <c r="R24" s="331" t="b">
        <v>1</v>
      </c>
      <c r="S24" s="331" t="b">
        <v>1</v>
      </c>
      <c r="T24" s="331" t="b">
        <v>1</v>
      </c>
      <c r="U24" s="331" t="b">
        <v>1</v>
      </c>
      <c r="V24" s="418" t="b">
        <v>0</v>
      </c>
      <c r="W24" s="331" t="b">
        <v>1</v>
      </c>
      <c r="X24" s="418" t="b">
        <v>0</v>
      </c>
      <c r="Y24" s="418" t="b">
        <v>0</v>
      </c>
      <c r="Z24" s="418" t="b">
        <v>0</v>
      </c>
      <c r="AA24" s="418" t="b">
        <v>0</v>
      </c>
      <c r="AB24" s="418" t="b">
        <v>0</v>
      </c>
      <c r="AC24" s="418" t="b">
        <v>0</v>
      </c>
      <c r="AD24" s="418" t="b">
        <v>0</v>
      </c>
      <c r="AE24" s="331" t="b">
        <v>0</v>
      </c>
      <c r="AF24" s="331" t="b">
        <v>0</v>
      </c>
      <c r="AG24" s="331" t="b">
        <v>0</v>
      </c>
      <c r="AH24" s="331" t="b">
        <v>0</v>
      </c>
      <c r="AI24" s="331" t="b">
        <v>0</v>
      </c>
      <c r="AJ24" s="418" t="b">
        <v>0</v>
      </c>
      <c r="AK24" s="495" t="b">
        <v>0</v>
      </c>
      <c r="AL24" s="495" t="b">
        <v>0</v>
      </c>
      <c r="AM24" s="495" t="b">
        <v>0</v>
      </c>
      <c r="AN24" s="495" t="b">
        <v>0</v>
      </c>
      <c r="AO24" s="495" t="b">
        <v>0</v>
      </c>
      <c r="AP24" s="495" t="b">
        <v>0</v>
      </c>
      <c r="AQ24" s="496" t="b">
        <v>0</v>
      </c>
      <c r="AR24" s="496" t="b">
        <v>0</v>
      </c>
      <c r="AS24" s="496" t="b">
        <v>0</v>
      </c>
      <c r="AT24" s="585" t="b">
        <f>IFERROR(__xludf.DUMMYFUNCTION("ARRAYFORMULA(IF(LEN(QUERY(IMPORTRANGE(""1As8wvwrc3di8OsGVGyxSqgC5v-lwl4tOMjo9z9PELF8"",""F4!A:AB""),""select Col21 where Col2="" &amp; $B24,0))=0,""COMPLETED"",QUERY(IMPORTRANGE(""https://docs.google.com/spreadsheets/d/1As8wvwrc3di8OsGVGyxSqgC5v-lwl4tOMjo9z9P"&amp;"ELF8/edit"",""F4!A:AB""),""select Col21 where Col2="" &amp; $B24,0)))"),FALSE)</f>
        <v>0</v>
      </c>
      <c r="AU24" s="585" t="b">
        <f>IFERROR(__xludf.DUMMYFUNCTION("ARRAYFORMULA(IF(LEN(QUERY(IMPORTRANGE(""1As8wvwrc3di8OsGVGyxSqgC5v-lwl4tOMjo9z9PELF8"",""F4!A:AB""),""select Col22 where Col2="" &amp; $B24,0))=0,""COMPLETED"",QUERY(IMPORTRANGE(""https://docs.google.com/spreadsheets/d/1As8wvwrc3di8OsGVGyxSqgC5v-lwl4tOMjo9z9P"&amp;"ELF8/edit"",""F4!A:AB""),""select Col22 where Col2="" &amp; $B24,0)))"),FALSE)</f>
        <v>0</v>
      </c>
    </row>
    <row r="25">
      <c r="A25" s="338">
        <v>17.0</v>
      </c>
      <c r="B25" s="338">
        <v>400017.0</v>
      </c>
      <c r="C25" s="583" t="s">
        <v>5511</v>
      </c>
      <c r="D25" s="312" t="s">
        <v>4642</v>
      </c>
      <c r="E25" s="470">
        <v>13280.0</v>
      </c>
      <c r="F25" s="470">
        <v>10000.0</v>
      </c>
      <c r="G25" s="554">
        <f t="shared" si="5"/>
        <v>3280</v>
      </c>
      <c r="H25" s="432" t="s">
        <v>5457</v>
      </c>
      <c r="I25" s="432" t="s">
        <v>127</v>
      </c>
      <c r="J25" s="432" t="b">
        <v>1</v>
      </c>
      <c r="K25" s="432" t="b">
        <v>0</v>
      </c>
      <c r="L25" s="432" t="b">
        <v>0</v>
      </c>
      <c r="M25" s="432" t="b">
        <v>0</v>
      </c>
      <c r="N25" s="432" t="b">
        <v>0</v>
      </c>
      <c r="O25" s="555"/>
      <c r="P25" s="432" t="b">
        <v>0</v>
      </c>
      <c r="Q25" s="432" t="b">
        <v>0</v>
      </c>
      <c r="R25" s="432" t="b">
        <v>1</v>
      </c>
      <c r="S25" s="432" t="b">
        <v>1</v>
      </c>
      <c r="T25" s="432" t="b">
        <v>1</v>
      </c>
      <c r="U25" s="516" t="b">
        <v>0</v>
      </c>
      <c r="V25" s="516" t="b">
        <v>0</v>
      </c>
      <c r="W25" s="516" t="b">
        <v>0</v>
      </c>
      <c r="X25" s="516" t="b">
        <v>0</v>
      </c>
      <c r="Y25" s="516" t="b">
        <v>0</v>
      </c>
      <c r="Z25" s="516" t="b">
        <v>0</v>
      </c>
      <c r="AA25" s="516" t="b">
        <v>0</v>
      </c>
      <c r="AB25" s="516" t="b">
        <v>0</v>
      </c>
      <c r="AC25" s="516" t="b">
        <v>0</v>
      </c>
      <c r="AD25" s="516" t="b">
        <v>0</v>
      </c>
      <c r="AE25" s="432" t="b">
        <v>0</v>
      </c>
      <c r="AF25" s="432" t="b">
        <v>0</v>
      </c>
      <c r="AG25" s="432" t="b">
        <v>0</v>
      </c>
      <c r="AH25" s="432" t="b">
        <v>0</v>
      </c>
      <c r="AI25" s="432" t="b">
        <v>0</v>
      </c>
      <c r="AJ25" s="516" t="b">
        <v>0</v>
      </c>
      <c r="AK25" s="492" t="b">
        <v>0</v>
      </c>
      <c r="AL25" s="492" t="b">
        <v>0</v>
      </c>
      <c r="AM25" s="492" t="b">
        <v>0</v>
      </c>
      <c r="AN25" s="492" t="b">
        <v>0</v>
      </c>
      <c r="AO25" s="492" t="b">
        <v>0</v>
      </c>
      <c r="AP25" s="492" t="b">
        <v>0</v>
      </c>
      <c r="AQ25" s="493" t="b">
        <v>0</v>
      </c>
      <c r="AR25" s="493" t="b">
        <v>0</v>
      </c>
      <c r="AS25" s="493" t="b">
        <v>0</v>
      </c>
      <c r="AT25" s="584" t="b">
        <f>IFERROR(__xludf.DUMMYFUNCTION("ARRAYFORMULA(IF(LEN(QUERY(IMPORTRANGE(""1As8wvwrc3di8OsGVGyxSqgC5v-lwl4tOMjo9z9PELF8"",""F4!A:AB""),""select Col21 where Col2="" &amp; $B25,0))=0,""COMPLETED"",QUERY(IMPORTRANGE(""https://docs.google.com/spreadsheets/d/1As8wvwrc3di8OsGVGyxSqgC5v-lwl4tOMjo9z9P"&amp;"ELF8/edit"",""F4!A:AB""),""select Col21 where Col2="" &amp; $B25,0)))"),FALSE)</f>
        <v>0</v>
      </c>
      <c r="AU25" s="584" t="b">
        <f>IFERROR(__xludf.DUMMYFUNCTION("ARRAYFORMULA(IF(LEN(QUERY(IMPORTRANGE(""1As8wvwrc3di8OsGVGyxSqgC5v-lwl4tOMjo9z9PELF8"",""F4!A:AB""),""select Col22 where Col2="" &amp; $B25,0))=0,""COMPLETED"",QUERY(IMPORTRANGE(""https://docs.google.com/spreadsheets/d/1As8wvwrc3di8OsGVGyxSqgC5v-lwl4tOMjo9z9P"&amp;"ELF8/edit"",""F4!A:AB""),""select Col22 where Col2="" &amp; $B25,0)))"),FALSE)</f>
        <v>0</v>
      </c>
    </row>
    <row r="26">
      <c r="A26" s="338">
        <v>18.0</v>
      </c>
      <c r="B26" s="338">
        <v>400018.0</v>
      </c>
      <c r="C26" s="583" t="s">
        <v>5095</v>
      </c>
      <c r="D26" s="345" t="s">
        <v>73</v>
      </c>
      <c r="E26" s="347">
        <v>7000.0</v>
      </c>
      <c r="F26" s="347">
        <v>7000.0</v>
      </c>
      <c r="G26" s="557">
        <f t="shared" si="5"/>
        <v>0</v>
      </c>
      <c r="H26" s="331" t="s">
        <v>4091</v>
      </c>
      <c r="I26" s="331" t="s">
        <v>114</v>
      </c>
      <c r="J26" s="331" t="b">
        <v>1</v>
      </c>
      <c r="K26" s="331" t="b">
        <v>1</v>
      </c>
      <c r="L26" s="331" t="b">
        <v>1</v>
      </c>
      <c r="M26" s="331" t="b">
        <v>0</v>
      </c>
      <c r="N26" s="331" t="b">
        <v>1</v>
      </c>
      <c r="O26" s="555"/>
      <c r="P26" s="331" t="b">
        <v>1</v>
      </c>
      <c r="Q26" s="331" t="b">
        <v>1</v>
      </c>
      <c r="R26" s="331" t="b">
        <v>1</v>
      </c>
      <c r="S26" s="331" t="b">
        <v>1</v>
      </c>
      <c r="T26" s="331" t="b">
        <v>1</v>
      </c>
      <c r="U26" s="331" t="b">
        <v>1</v>
      </c>
      <c r="V26" s="418" t="b">
        <v>0</v>
      </c>
      <c r="W26" s="331" t="b">
        <v>1</v>
      </c>
      <c r="X26" s="418" t="b">
        <v>0</v>
      </c>
      <c r="Y26" s="418" t="b">
        <v>0</v>
      </c>
      <c r="Z26" s="418" t="b">
        <v>0</v>
      </c>
      <c r="AA26" s="418" t="b">
        <v>0</v>
      </c>
      <c r="AB26" s="418" t="b">
        <v>0</v>
      </c>
      <c r="AC26" s="418" t="b">
        <v>0</v>
      </c>
      <c r="AD26" s="418" t="b">
        <v>0</v>
      </c>
      <c r="AE26" s="331" t="b">
        <v>0</v>
      </c>
      <c r="AF26" s="331" t="b">
        <v>0</v>
      </c>
      <c r="AG26" s="331" t="b">
        <v>0</v>
      </c>
      <c r="AH26" s="331" t="b">
        <v>0</v>
      </c>
      <c r="AI26" s="331" t="b">
        <v>0</v>
      </c>
      <c r="AJ26" s="418" t="b">
        <v>0</v>
      </c>
      <c r="AK26" s="495" t="b">
        <v>0</v>
      </c>
      <c r="AL26" s="495" t="b">
        <v>0</v>
      </c>
      <c r="AM26" s="495" t="b">
        <v>0</v>
      </c>
      <c r="AN26" s="495" t="b">
        <v>0</v>
      </c>
      <c r="AO26" s="495" t="b">
        <v>0</v>
      </c>
      <c r="AP26" s="495" t="b">
        <v>0</v>
      </c>
      <c r="AQ26" s="496" t="b">
        <v>0</v>
      </c>
      <c r="AR26" s="496" t="b">
        <v>0</v>
      </c>
      <c r="AS26" s="496" t="b">
        <v>0</v>
      </c>
      <c r="AT26" s="585" t="b">
        <f>IFERROR(__xludf.DUMMYFUNCTION("ARRAYFORMULA(IF(LEN(QUERY(IMPORTRANGE(""1As8wvwrc3di8OsGVGyxSqgC5v-lwl4tOMjo9z9PELF8"",""F4!A:AB""),""select Col21 where Col2="" &amp; $B26,0))=0,""COMPLETED"",QUERY(IMPORTRANGE(""https://docs.google.com/spreadsheets/d/1As8wvwrc3di8OsGVGyxSqgC5v-lwl4tOMjo9z9P"&amp;"ELF8/edit"",""F4!A:AB""),""select Col21 where Col2="" &amp; $B26,0)))"),FALSE)</f>
        <v>0</v>
      </c>
      <c r="AU26" s="585" t="b">
        <f>IFERROR(__xludf.DUMMYFUNCTION("ARRAYFORMULA(IF(LEN(QUERY(IMPORTRANGE(""1As8wvwrc3di8OsGVGyxSqgC5v-lwl4tOMjo9z9PELF8"",""F4!A:AB""),""select Col22 where Col2="" &amp; $B26,0))=0,""COMPLETED"",QUERY(IMPORTRANGE(""https://docs.google.com/spreadsheets/d/1As8wvwrc3di8OsGVGyxSqgC5v-lwl4tOMjo9z9P"&amp;"ELF8/edit"",""F4!A:AB""),""select Col22 where Col2="" &amp; $B26,0)))"),FALSE)</f>
        <v>0</v>
      </c>
    </row>
    <row r="27">
      <c r="A27" s="141">
        <v>19.0</v>
      </c>
      <c r="B27" s="141">
        <v>400019.0</v>
      </c>
      <c r="C27" s="586" t="s">
        <v>133</v>
      </c>
      <c r="D27" s="153" t="s">
        <v>73</v>
      </c>
      <c r="E27" s="470">
        <v>15000.0</v>
      </c>
      <c r="F27" s="470">
        <v>15000.0</v>
      </c>
      <c r="G27" s="554">
        <f t="shared" si="5"/>
        <v>0</v>
      </c>
      <c r="H27" s="432" t="s">
        <v>134</v>
      </c>
      <c r="I27" s="432" t="s">
        <v>135</v>
      </c>
      <c r="J27" s="432" t="b">
        <v>1</v>
      </c>
      <c r="K27" s="432" t="b">
        <v>1</v>
      </c>
      <c r="L27" s="432" t="b">
        <v>1</v>
      </c>
      <c r="M27" s="432" t="b">
        <v>1</v>
      </c>
      <c r="N27" s="432" t="b">
        <v>1</v>
      </c>
      <c r="O27" s="555"/>
      <c r="P27" s="432" t="b">
        <v>1</v>
      </c>
      <c r="Q27" s="432" t="b">
        <v>1</v>
      </c>
      <c r="R27" s="432" t="b">
        <v>0</v>
      </c>
      <c r="S27" s="432" t="b">
        <v>0</v>
      </c>
      <c r="T27" s="516" t="b">
        <v>0</v>
      </c>
      <c r="U27" s="516" t="b">
        <v>0</v>
      </c>
      <c r="V27" s="516" t="b">
        <v>0</v>
      </c>
      <c r="W27" s="569" t="s">
        <v>73</v>
      </c>
      <c r="X27" s="521"/>
      <c r="Y27" s="521"/>
      <c r="Z27" s="521"/>
      <c r="AA27" s="521"/>
      <c r="AB27" s="521"/>
      <c r="AC27" s="521"/>
      <c r="AD27" s="521"/>
      <c r="AE27" s="521"/>
      <c r="AF27" s="521"/>
      <c r="AG27" s="521"/>
      <c r="AH27" s="521"/>
      <c r="AI27" s="521"/>
      <c r="AJ27" s="521"/>
      <c r="AK27" s="492" t="s">
        <v>73</v>
      </c>
      <c r="AL27" s="492" t="s">
        <v>73</v>
      </c>
      <c r="AM27" s="492" t="s">
        <v>73</v>
      </c>
      <c r="AN27" s="492" t="s">
        <v>73</v>
      </c>
      <c r="AO27" s="492" t="s">
        <v>73</v>
      </c>
      <c r="AP27" s="492" t="s">
        <v>73</v>
      </c>
      <c r="AQ27" s="493" t="s">
        <v>73</v>
      </c>
      <c r="AR27" s="493" t="s">
        <v>73</v>
      </c>
      <c r="AS27" s="493" t="s">
        <v>73</v>
      </c>
      <c r="AT27" s="584" t="str">
        <f>IFERROR(__xludf.DUMMYFUNCTION("ARRAYFORMULA(IF(LEN(QUERY(IMPORTRANGE(""1As8wvwrc3di8OsGVGyxSqgC5v-lwl4tOMjo9z9PELF8"",""F4!A:AB""),""select Col21 where Col2="" &amp; $B27,0))=0,""COMPLETED"",QUERY(IMPORTRANGE(""https://docs.google.com/spreadsheets/d/1As8wvwrc3di8OsGVGyxSqgC5v-lwl4tOMjo9z9P"&amp;"ELF8/edit"",""F4!A:AB""),""select Col21 where Col2="" &amp; $B27,0)))"),"COMPLETED")</f>
        <v>COMPLETED</v>
      </c>
      <c r="AU27" s="584" t="str">
        <f>IFERROR(__xludf.DUMMYFUNCTION("ARRAYFORMULA(IF(LEN(QUERY(IMPORTRANGE(""1As8wvwrc3di8OsGVGyxSqgC5v-lwl4tOMjo9z9PELF8"",""F4!A:AB""),""select Col22 where Col2="" &amp; $B27,0))=0,""COMPLETED"",QUERY(IMPORTRANGE(""https://docs.google.com/spreadsheets/d/1As8wvwrc3di8OsGVGyxSqgC5v-lwl4tOMjo9z9P"&amp;"ELF8/edit"",""F4!A:AB""),""select Col22 where Col2="" &amp; $B27,0)))"),"COMPLETED")</f>
        <v>COMPLETED</v>
      </c>
    </row>
    <row r="28">
      <c r="A28" s="338">
        <v>20.0</v>
      </c>
      <c r="B28" s="338">
        <v>400020.0</v>
      </c>
      <c r="C28" s="583" t="s">
        <v>3176</v>
      </c>
      <c r="D28" s="345" t="s">
        <v>73</v>
      </c>
      <c r="E28" s="347">
        <v>56500.0</v>
      </c>
      <c r="F28" s="347">
        <v>56500.0</v>
      </c>
      <c r="G28" s="557">
        <f t="shared" si="5"/>
        <v>0</v>
      </c>
      <c r="H28" s="331" t="s">
        <v>3177</v>
      </c>
      <c r="I28" s="331" t="s">
        <v>114</v>
      </c>
      <c r="J28" s="331" t="b">
        <v>1</v>
      </c>
      <c r="K28" s="331" t="b">
        <v>1</v>
      </c>
      <c r="L28" s="331" t="b">
        <v>1</v>
      </c>
      <c r="M28" s="331" t="b">
        <v>1</v>
      </c>
      <c r="N28" s="331" t="b">
        <v>1</v>
      </c>
      <c r="O28" s="555"/>
      <c r="P28" s="331" t="b">
        <v>1</v>
      </c>
      <c r="Q28" s="331" t="b">
        <v>1</v>
      </c>
      <c r="R28" s="331" t="b">
        <v>0</v>
      </c>
      <c r="S28" s="331" t="b">
        <v>1</v>
      </c>
      <c r="T28" s="331" t="b">
        <v>1</v>
      </c>
      <c r="U28" s="331" t="b">
        <v>1</v>
      </c>
      <c r="V28" s="331" t="b">
        <v>1</v>
      </c>
      <c r="W28" s="331" t="b">
        <v>1</v>
      </c>
      <c r="X28" s="331" t="b">
        <v>1</v>
      </c>
      <c r="Y28" s="418"/>
      <c r="Z28" s="331" t="b">
        <v>1</v>
      </c>
      <c r="AA28" s="331" t="b">
        <v>1</v>
      </c>
      <c r="AB28" s="418" t="b">
        <v>0</v>
      </c>
      <c r="AC28" s="418" t="b">
        <v>0</v>
      </c>
      <c r="AD28" s="418" t="b">
        <v>0</v>
      </c>
      <c r="AE28" s="331" t="b">
        <v>0</v>
      </c>
      <c r="AF28" s="331" t="b">
        <v>0</v>
      </c>
      <c r="AG28" s="331" t="b">
        <v>0</v>
      </c>
      <c r="AH28" s="331" t="b">
        <v>0</v>
      </c>
      <c r="AI28" s="331" t="b">
        <v>0</v>
      </c>
      <c r="AJ28" s="418" t="b">
        <v>0</v>
      </c>
      <c r="AK28" s="495" t="b">
        <v>0</v>
      </c>
      <c r="AL28" s="495" t="b">
        <v>0</v>
      </c>
      <c r="AM28" s="495" t="b">
        <v>0</v>
      </c>
      <c r="AN28" s="495" t="b">
        <v>0</v>
      </c>
      <c r="AO28" s="495" t="b">
        <v>0</v>
      </c>
      <c r="AP28" s="495" t="b">
        <v>0</v>
      </c>
      <c r="AQ28" s="496" t="b">
        <v>0</v>
      </c>
      <c r="AR28" s="496" t="b">
        <v>0</v>
      </c>
      <c r="AS28" s="496" t="b">
        <v>0</v>
      </c>
      <c r="AT28" s="585" t="b">
        <f>IFERROR(__xludf.DUMMYFUNCTION("ARRAYFORMULA(IF(LEN(QUERY(IMPORTRANGE(""1As8wvwrc3di8OsGVGyxSqgC5v-lwl4tOMjo9z9PELF8"",""F4!A:AB""),""select Col21 where Col2="" &amp; $B28,0))=0,""COMPLETED"",QUERY(IMPORTRANGE(""https://docs.google.com/spreadsheets/d/1As8wvwrc3di8OsGVGyxSqgC5v-lwl4tOMjo9z9P"&amp;"ELF8/edit"",""F4!A:AB""),""select Col21 where Col2="" &amp; $B28,0)))"),FALSE)</f>
        <v>0</v>
      </c>
      <c r="AU28" s="585" t="str">
        <f>IFERROR(__xludf.DUMMYFUNCTION("ARRAYFORMULA(IF(LEN(QUERY(IMPORTRANGE(""1As8wvwrc3di8OsGVGyxSqgC5v-lwl4tOMjo9z9PELF8"",""F4!A:AB""),""select Col22 where Col2="" &amp; $B28,0))=0,""COMPLETED"",QUERY(IMPORTRANGE(""https://docs.google.com/spreadsheets/d/1As8wvwrc3di8OsGVGyxSqgC5v-lwl4tOMjo9z9P"&amp;"ELF8/edit"",""F4!A:AB""),""select Col22 where Col2="" &amp; $B28,0)))"),"COMPLETED")</f>
        <v>COMPLETED</v>
      </c>
    </row>
    <row r="29">
      <c r="A29" s="338">
        <v>21.0</v>
      </c>
      <c r="B29" s="338">
        <v>400021.0</v>
      </c>
      <c r="C29" s="583" t="s">
        <v>3948</v>
      </c>
      <c r="D29" s="345" t="s">
        <v>73</v>
      </c>
      <c r="E29" s="470">
        <v>36500.0</v>
      </c>
      <c r="F29" s="470">
        <v>36500.0</v>
      </c>
      <c r="G29" s="554">
        <f t="shared" si="5"/>
        <v>0</v>
      </c>
      <c r="H29" s="432" t="s">
        <v>3177</v>
      </c>
      <c r="I29" s="432" t="s">
        <v>141</v>
      </c>
      <c r="J29" s="432" t="b">
        <v>1</v>
      </c>
      <c r="K29" s="432" t="b">
        <v>1</v>
      </c>
      <c r="L29" s="432" t="b">
        <v>1</v>
      </c>
      <c r="M29" s="432" t="b">
        <v>1</v>
      </c>
      <c r="N29" s="432" t="b">
        <v>1</v>
      </c>
      <c r="O29" s="555"/>
      <c r="P29" s="432" t="b">
        <v>1</v>
      </c>
      <c r="Q29" s="432" t="b">
        <v>1</v>
      </c>
      <c r="R29" s="432" t="b">
        <v>0</v>
      </c>
      <c r="S29" s="432" t="b">
        <v>1</v>
      </c>
      <c r="T29" s="432" t="b">
        <v>1</v>
      </c>
      <c r="U29" s="432" t="b">
        <v>1</v>
      </c>
      <c r="V29" s="432" t="b">
        <v>1</v>
      </c>
      <c r="W29" s="432" t="b">
        <v>1</v>
      </c>
      <c r="X29" s="432" t="b">
        <v>1</v>
      </c>
      <c r="Y29" s="516"/>
      <c r="Z29" s="432" t="b">
        <v>1</v>
      </c>
      <c r="AA29" s="432" t="b">
        <v>1</v>
      </c>
      <c r="AB29" s="516" t="b">
        <v>0</v>
      </c>
      <c r="AC29" s="516" t="b">
        <v>0</v>
      </c>
      <c r="AD29" s="516" t="b">
        <v>0</v>
      </c>
      <c r="AE29" s="432" t="b">
        <v>0</v>
      </c>
      <c r="AF29" s="432" t="b">
        <v>0</v>
      </c>
      <c r="AG29" s="432" t="b">
        <v>0</v>
      </c>
      <c r="AH29" s="432" t="b">
        <v>0</v>
      </c>
      <c r="AI29" s="432" t="b">
        <v>0</v>
      </c>
      <c r="AJ29" s="516" t="b">
        <v>0</v>
      </c>
      <c r="AK29" s="492" t="b">
        <v>0</v>
      </c>
      <c r="AL29" s="492" t="b">
        <v>0</v>
      </c>
      <c r="AM29" s="492" t="b">
        <v>0</v>
      </c>
      <c r="AN29" s="492" t="b">
        <v>0</v>
      </c>
      <c r="AO29" s="492" t="b">
        <v>0</v>
      </c>
      <c r="AP29" s="492" t="b">
        <v>0</v>
      </c>
      <c r="AQ29" s="493" t="b">
        <v>0</v>
      </c>
      <c r="AR29" s="493" t="b">
        <v>0</v>
      </c>
      <c r="AS29" s="493" t="b">
        <v>0</v>
      </c>
      <c r="AT29" s="584" t="b">
        <f>IFERROR(__xludf.DUMMYFUNCTION("ARRAYFORMULA(IF(LEN(QUERY(IMPORTRANGE(""1As8wvwrc3di8OsGVGyxSqgC5v-lwl4tOMjo9z9PELF8"",""F4!A:AB""),""select Col21 where Col2="" &amp; $B29,0))=0,""COMPLETED"",QUERY(IMPORTRANGE(""https://docs.google.com/spreadsheets/d/1As8wvwrc3di8OsGVGyxSqgC5v-lwl4tOMjo9z9P"&amp;"ELF8/edit"",""F4!A:AB""),""select Col21 where Col2="" &amp; $B29,0)))"),FALSE)</f>
        <v>0</v>
      </c>
      <c r="AU29" s="584" t="b">
        <f>IFERROR(__xludf.DUMMYFUNCTION("ARRAYFORMULA(IF(LEN(QUERY(IMPORTRANGE(""1As8wvwrc3di8OsGVGyxSqgC5v-lwl4tOMjo9z9PELF8"",""F4!A:AB""),""select Col22 where Col2="" &amp; $B29,0))=0,""COMPLETED"",QUERY(IMPORTRANGE(""https://docs.google.com/spreadsheets/d/1As8wvwrc3di8OsGVGyxSqgC5v-lwl4tOMjo9z9P"&amp;"ELF8/edit"",""F4!A:AB""),""select Col22 where Col2="" &amp; $B29,0)))"),FALSE)</f>
        <v>0</v>
      </c>
    </row>
    <row r="30">
      <c r="A30" s="338">
        <v>22.0</v>
      </c>
      <c r="B30" s="338">
        <v>400022.0</v>
      </c>
      <c r="C30" s="583" t="s">
        <v>5096</v>
      </c>
      <c r="D30" s="345" t="s">
        <v>73</v>
      </c>
      <c r="E30" s="347">
        <v>8000.0</v>
      </c>
      <c r="F30" s="347">
        <v>8000.0</v>
      </c>
      <c r="G30" s="557">
        <f t="shared" si="5"/>
        <v>0</v>
      </c>
      <c r="H30" s="331" t="s">
        <v>4091</v>
      </c>
      <c r="I30" s="331" t="s">
        <v>114</v>
      </c>
      <c r="J30" s="331" t="b">
        <v>1</v>
      </c>
      <c r="K30" s="331" t="b">
        <v>1</v>
      </c>
      <c r="L30" s="331" t="b">
        <v>1</v>
      </c>
      <c r="M30" s="331" t="b">
        <v>0</v>
      </c>
      <c r="N30" s="331" t="b">
        <v>1</v>
      </c>
      <c r="O30" s="555"/>
      <c r="P30" s="331" t="b">
        <v>1</v>
      </c>
      <c r="Q30" s="331" t="b">
        <v>1</v>
      </c>
      <c r="R30" s="331" t="b">
        <v>1</v>
      </c>
      <c r="S30" s="331" t="b">
        <v>1</v>
      </c>
      <c r="T30" s="331" t="b">
        <v>1</v>
      </c>
      <c r="U30" s="331" t="b">
        <v>1</v>
      </c>
      <c r="V30" s="418" t="b">
        <v>0</v>
      </c>
      <c r="W30" s="331" t="b">
        <v>1</v>
      </c>
      <c r="X30" s="418" t="b">
        <v>0</v>
      </c>
      <c r="Y30" s="418" t="b">
        <v>0</v>
      </c>
      <c r="Z30" s="418" t="b">
        <v>0</v>
      </c>
      <c r="AA30" s="418" t="b">
        <v>0</v>
      </c>
      <c r="AB30" s="418" t="b">
        <v>0</v>
      </c>
      <c r="AC30" s="418" t="b">
        <v>0</v>
      </c>
      <c r="AD30" s="418" t="b">
        <v>0</v>
      </c>
      <c r="AE30" s="331" t="b">
        <v>0</v>
      </c>
      <c r="AF30" s="331" t="b">
        <v>0</v>
      </c>
      <c r="AG30" s="331" t="b">
        <v>0</v>
      </c>
      <c r="AH30" s="331" t="b">
        <v>0</v>
      </c>
      <c r="AI30" s="331" t="b">
        <v>0</v>
      </c>
      <c r="AJ30" s="418" t="b">
        <v>0</v>
      </c>
      <c r="AK30" s="495" t="b">
        <v>0</v>
      </c>
      <c r="AL30" s="495" t="b">
        <v>0</v>
      </c>
      <c r="AM30" s="495" t="b">
        <v>0</v>
      </c>
      <c r="AN30" s="495" t="b">
        <v>0</v>
      </c>
      <c r="AO30" s="495" t="b">
        <v>0</v>
      </c>
      <c r="AP30" s="495" t="b">
        <v>0</v>
      </c>
      <c r="AQ30" s="496" t="b">
        <v>0</v>
      </c>
      <c r="AR30" s="496" t="b">
        <v>0</v>
      </c>
      <c r="AS30" s="496" t="b">
        <v>0</v>
      </c>
      <c r="AT30" s="585" t="b">
        <f>IFERROR(__xludf.DUMMYFUNCTION("ARRAYFORMULA(IF(LEN(QUERY(IMPORTRANGE(""1As8wvwrc3di8OsGVGyxSqgC5v-lwl4tOMjo9z9PELF8"",""F4!A:AB""),""select Col21 where Col2="" &amp; $B30,0))=0,""COMPLETED"",QUERY(IMPORTRANGE(""https://docs.google.com/spreadsheets/d/1As8wvwrc3di8OsGVGyxSqgC5v-lwl4tOMjo9z9P"&amp;"ELF8/edit"",""F4!A:AB""),""select Col21 where Col2="" &amp; $B30,0)))"),FALSE)</f>
        <v>0</v>
      </c>
      <c r="AU30" s="585" t="b">
        <f>IFERROR(__xludf.DUMMYFUNCTION("ARRAYFORMULA(IF(LEN(QUERY(IMPORTRANGE(""1As8wvwrc3di8OsGVGyxSqgC5v-lwl4tOMjo9z9PELF8"",""F4!A:AB""),""select Col22 where Col2="" &amp; $B30,0))=0,""COMPLETED"",QUERY(IMPORTRANGE(""https://docs.google.com/spreadsheets/d/1As8wvwrc3di8OsGVGyxSqgC5v-lwl4tOMjo9z9P"&amp;"ELF8/edit"",""F4!A:AB""),""select Col22 where Col2="" &amp; $B30,0)))"),FALSE)</f>
        <v>0</v>
      </c>
    </row>
    <row r="31">
      <c r="A31" s="338">
        <v>23.0</v>
      </c>
      <c r="B31" s="338">
        <v>400023.0</v>
      </c>
      <c r="C31" s="583" t="s">
        <v>2124</v>
      </c>
      <c r="D31" s="153" t="s">
        <v>73</v>
      </c>
      <c r="E31" s="470">
        <v>2500.0</v>
      </c>
      <c r="F31" s="470">
        <v>2500.0</v>
      </c>
      <c r="G31" s="554">
        <f t="shared" si="5"/>
        <v>0</v>
      </c>
      <c r="H31" s="432" t="s">
        <v>2125</v>
      </c>
      <c r="I31" s="432" t="s">
        <v>114</v>
      </c>
      <c r="J31" s="432" t="b">
        <v>1</v>
      </c>
      <c r="K31" s="432" t="b">
        <v>1</v>
      </c>
      <c r="L31" s="432" t="b">
        <v>1</v>
      </c>
      <c r="M31" s="432" t="b">
        <v>1</v>
      </c>
      <c r="N31" s="432" t="b">
        <v>0</v>
      </c>
      <c r="O31" s="555"/>
      <c r="P31" s="432" t="b">
        <v>0</v>
      </c>
      <c r="Q31" s="432" t="b">
        <v>0</v>
      </c>
      <c r="R31" s="432" t="b">
        <v>0</v>
      </c>
      <c r="S31" s="432" t="b">
        <v>0</v>
      </c>
      <c r="T31" s="516" t="b">
        <v>0</v>
      </c>
      <c r="U31" s="516" t="b">
        <v>0</v>
      </c>
      <c r="V31" s="516" t="b">
        <v>0</v>
      </c>
      <c r="W31" s="516" t="b">
        <v>0</v>
      </c>
      <c r="X31" s="516" t="b">
        <v>0</v>
      </c>
      <c r="Y31" s="516" t="b">
        <v>0</v>
      </c>
      <c r="Z31" s="516" t="b">
        <v>0</v>
      </c>
      <c r="AA31" s="516" t="b">
        <v>0</v>
      </c>
      <c r="AB31" s="516" t="b">
        <v>0</v>
      </c>
      <c r="AC31" s="516" t="b">
        <v>0</v>
      </c>
      <c r="AD31" s="516" t="b">
        <v>0</v>
      </c>
      <c r="AE31" s="432" t="b">
        <v>0</v>
      </c>
      <c r="AF31" s="432" t="b">
        <v>0</v>
      </c>
      <c r="AG31" s="432" t="b">
        <v>0</v>
      </c>
      <c r="AH31" s="432" t="b">
        <v>0</v>
      </c>
      <c r="AI31" s="432" t="b">
        <v>0</v>
      </c>
      <c r="AJ31" s="516" t="b">
        <v>0</v>
      </c>
      <c r="AK31" s="492" t="b">
        <v>0</v>
      </c>
      <c r="AL31" s="492" t="s">
        <v>73</v>
      </c>
      <c r="AM31" s="492" t="s">
        <v>73</v>
      </c>
      <c r="AN31" s="492" t="s">
        <v>73</v>
      </c>
      <c r="AO31" s="492" t="s">
        <v>73</v>
      </c>
      <c r="AP31" s="492" t="s">
        <v>73</v>
      </c>
      <c r="AQ31" s="493" t="s">
        <v>73</v>
      </c>
      <c r="AR31" s="493" t="s">
        <v>73</v>
      </c>
      <c r="AS31" s="493" t="s">
        <v>73</v>
      </c>
      <c r="AT31" s="584" t="str">
        <f>IFERROR(__xludf.DUMMYFUNCTION("ARRAYFORMULA(IF(LEN(QUERY(IMPORTRANGE(""1As8wvwrc3di8OsGVGyxSqgC5v-lwl4tOMjo9z9PELF8"",""F4!A:AB""),""select Col21 where Col2="" &amp; $B31,0))=0,""COMPLETED"",QUERY(IMPORTRANGE(""https://docs.google.com/spreadsheets/d/1As8wvwrc3di8OsGVGyxSqgC5v-lwl4tOMjo9z9P"&amp;"ELF8/edit"",""F4!A:AB""),""select Col21 where Col2="" &amp; $B31,0)))"),"COMPLETED")</f>
        <v>COMPLETED</v>
      </c>
      <c r="AU31" s="584" t="str">
        <f>IFERROR(__xludf.DUMMYFUNCTION("ARRAYFORMULA(IF(LEN(QUERY(IMPORTRANGE(""1As8wvwrc3di8OsGVGyxSqgC5v-lwl4tOMjo9z9PELF8"",""F4!A:AB""),""select Col22 where Col2="" &amp; $B31,0))=0,""COMPLETED"",QUERY(IMPORTRANGE(""https://docs.google.com/spreadsheets/d/1As8wvwrc3di8OsGVGyxSqgC5v-lwl4tOMjo9z9P"&amp;"ELF8/edit"",""F4!A:AB""),""select Col22 where Col2="" &amp; $B31,0)))"),"COMPLETED")</f>
        <v>COMPLETED</v>
      </c>
    </row>
    <row r="32">
      <c r="A32" s="338">
        <v>24.0</v>
      </c>
      <c r="B32" s="338">
        <v>400024.0</v>
      </c>
      <c r="C32" s="583" t="s">
        <v>4988</v>
      </c>
      <c r="D32" s="345" t="s">
        <v>73</v>
      </c>
      <c r="E32" s="347">
        <v>800.0</v>
      </c>
      <c r="F32" s="347">
        <v>800.0</v>
      </c>
      <c r="G32" s="557">
        <f t="shared" si="5"/>
        <v>0</v>
      </c>
      <c r="H32" s="331" t="s">
        <v>455</v>
      </c>
      <c r="I32" s="331" t="s">
        <v>162</v>
      </c>
      <c r="J32" s="331" t="b">
        <v>1</v>
      </c>
      <c r="K32" s="331" t="b">
        <v>1</v>
      </c>
      <c r="L32" s="331" t="b">
        <v>1</v>
      </c>
      <c r="M32" s="331" t="b">
        <v>0</v>
      </c>
      <c r="N32" s="331" t="b">
        <v>0</v>
      </c>
      <c r="O32" s="555"/>
      <c r="P32" s="331" t="b">
        <v>1</v>
      </c>
      <c r="Q32" s="331" t="b">
        <v>1</v>
      </c>
      <c r="R32" s="331" t="b">
        <v>0</v>
      </c>
      <c r="S32" s="331" t="b">
        <v>0</v>
      </c>
      <c r="T32" s="418" t="b">
        <v>0</v>
      </c>
      <c r="U32" s="418" t="b">
        <v>0</v>
      </c>
      <c r="V32" s="418" t="b">
        <v>0</v>
      </c>
      <c r="W32" s="418" t="b">
        <v>0</v>
      </c>
      <c r="X32" s="418" t="b">
        <v>0</v>
      </c>
      <c r="Y32" s="418" t="b">
        <v>0</v>
      </c>
      <c r="Z32" s="418" t="b">
        <v>0</v>
      </c>
      <c r="AA32" s="418" t="b">
        <v>0</v>
      </c>
      <c r="AB32" s="418" t="b">
        <v>0</v>
      </c>
      <c r="AC32" s="418" t="b">
        <v>0</v>
      </c>
      <c r="AD32" s="418" t="b">
        <v>0</v>
      </c>
      <c r="AE32" s="331" t="b">
        <v>0</v>
      </c>
      <c r="AF32" s="331" t="b">
        <v>0</v>
      </c>
      <c r="AG32" s="331" t="b">
        <v>0</v>
      </c>
      <c r="AH32" s="331" t="b">
        <v>0</v>
      </c>
      <c r="AI32" s="331" t="b">
        <v>0</v>
      </c>
      <c r="AJ32" s="418" t="b">
        <v>0</v>
      </c>
      <c r="AK32" s="495" t="b">
        <v>0</v>
      </c>
      <c r="AL32" s="495" t="b">
        <v>0</v>
      </c>
      <c r="AM32" s="495" t="b">
        <v>0</v>
      </c>
      <c r="AN32" s="495" t="b">
        <v>0</v>
      </c>
      <c r="AO32" s="495" t="b">
        <v>0</v>
      </c>
      <c r="AP32" s="495" t="b">
        <v>0</v>
      </c>
      <c r="AQ32" s="496" t="b">
        <v>0</v>
      </c>
      <c r="AR32" s="496" t="b">
        <v>0</v>
      </c>
      <c r="AS32" s="496" t="b">
        <v>0</v>
      </c>
      <c r="AT32" s="585" t="b">
        <f>IFERROR(__xludf.DUMMYFUNCTION("ARRAYFORMULA(IF(LEN(QUERY(IMPORTRANGE(""1As8wvwrc3di8OsGVGyxSqgC5v-lwl4tOMjo9z9PELF8"",""F4!A:AB""),""select Col21 where Col2="" &amp; $B32,0))=0,""COMPLETED"",QUERY(IMPORTRANGE(""https://docs.google.com/spreadsheets/d/1As8wvwrc3di8OsGVGyxSqgC5v-lwl4tOMjo9z9P"&amp;"ELF8/edit"",""F4!A:AB""),""select Col21 where Col2="" &amp; $B32,0)))"),FALSE)</f>
        <v>0</v>
      </c>
      <c r="AU32" s="585" t="b">
        <f>IFERROR(__xludf.DUMMYFUNCTION("ARRAYFORMULA(IF(LEN(QUERY(IMPORTRANGE(""1As8wvwrc3di8OsGVGyxSqgC5v-lwl4tOMjo9z9PELF8"",""F4!A:AB""),""select Col22 where Col2="" &amp; $B32,0))=0,""COMPLETED"",QUERY(IMPORTRANGE(""https://docs.google.com/spreadsheets/d/1As8wvwrc3di8OsGVGyxSqgC5v-lwl4tOMjo9z9P"&amp;"ELF8/edit"",""F4!A:AB""),""select Col22 where Col2="" &amp; $B32,0)))"),FALSE)</f>
        <v>0</v>
      </c>
    </row>
    <row r="33">
      <c r="A33" s="338">
        <v>25.0</v>
      </c>
      <c r="B33" s="338">
        <v>400025.0</v>
      </c>
      <c r="C33" s="583" t="s">
        <v>5097</v>
      </c>
      <c r="D33" s="345" t="s">
        <v>73</v>
      </c>
      <c r="E33" s="470">
        <v>8000.0</v>
      </c>
      <c r="F33" s="470">
        <v>8000.0</v>
      </c>
      <c r="G33" s="554">
        <f t="shared" si="5"/>
        <v>0</v>
      </c>
      <c r="H33" s="432" t="s">
        <v>4091</v>
      </c>
      <c r="I33" s="432" t="s">
        <v>114</v>
      </c>
      <c r="J33" s="432" t="b">
        <v>1</v>
      </c>
      <c r="K33" s="432" t="b">
        <v>1</v>
      </c>
      <c r="L33" s="432" t="b">
        <v>1</v>
      </c>
      <c r="M33" s="432" t="b">
        <v>0</v>
      </c>
      <c r="N33" s="432" t="b">
        <v>1</v>
      </c>
      <c r="O33" s="555"/>
      <c r="P33" s="432" t="b">
        <v>1</v>
      </c>
      <c r="Q33" s="432" t="b">
        <v>0</v>
      </c>
      <c r="R33" s="432" t="b">
        <v>1</v>
      </c>
      <c r="S33" s="432" t="b">
        <v>1</v>
      </c>
      <c r="T33" s="432" t="b">
        <v>1</v>
      </c>
      <c r="U33" s="432" t="b">
        <v>1</v>
      </c>
      <c r="V33" s="432" t="b">
        <v>0</v>
      </c>
      <c r="W33" s="432" t="b">
        <v>1</v>
      </c>
      <c r="X33" s="516" t="b">
        <v>0</v>
      </c>
      <c r="Y33" s="516" t="b">
        <v>0</v>
      </c>
      <c r="Z33" s="516" t="b">
        <v>0</v>
      </c>
      <c r="AA33" s="516" t="b">
        <v>0</v>
      </c>
      <c r="AB33" s="516" t="b">
        <v>0</v>
      </c>
      <c r="AC33" s="516" t="b">
        <v>0</v>
      </c>
      <c r="AD33" s="516" t="b">
        <v>0</v>
      </c>
      <c r="AE33" s="432" t="b">
        <v>0</v>
      </c>
      <c r="AF33" s="432" t="b">
        <v>0</v>
      </c>
      <c r="AG33" s="432" t="b">
        <v>0</v>
      </c>
      <c r="AH33" s="432" t="b">
        <v>0</v>
      </c>
      <c r="AI33" s="432" t="b">
        <v>0</v>
      </c>
      <c r="AJ33" s="432" t="b">
        <v>0</v>
      </c>
      <c r="AK33" s="492" t="b">
        <v>0</v>
      </c>
      <c r="AL33" s="492" t="b">
        <v>0</v>
      </c>
      <c r="AM33" s="492" t="b">
        <v>0</v>
      </c>
      <c r="AN33" s="492" t="b">
        <v>0</v>
      </c>
      <c r="AO33" s="492" t="b">
        <v>0</v>
      </c>
      <c r="AP33" s="492" t="b">
        <v>0</v>
      </c>
      <c r="AQ33" s="493" t="b">
        <v>0</v>
      </c>
      <c r="AR33" s="493" t="b">
        <v>0</v>
      </c>
      <c r="AS33" s="493" t="b">
        <v>0</v>
      </c>
      <c r="AT33" s="584" t="b">
        <f>IFERROR(__xludf.DUMMYFUNCTION("ARRAYFORMULA(IF(LEN(QUERY(IMPORTRANGE(""1As8wvwrc3di8OsGVGyxSqgC5v-lwl4tOMjo9z9PELF8"",""F4!A:AB""),""select Col21 where Col2="" &amp; $B33,0))=0,""COMPLETED"",QUERY(IMPORTRANGE(""https://docs.google.com/spreadsheets/d/1As8wvwrc3di8OsGVGyxSqgC5v-lwl4tOMjo9z9P"&amp;"ELF8/edit"",""F4!A:AB""),""select Col21 where Col2="" &amp; $B33,0)))"),FALSE)</f>
        <v>0</v>
      </c>
      <c r="AU33" s="584" t="b">
        <f>IFERROR(__xludf.DUMMYFUNCTION("ARRAYFORMULA(IF(LEN(QUERY(IMPORTRANGE(""1As8wvwrc3di8OsGVGyxSqgC5v-lwl4tOMjo9z9PELF8"",""F4!A:AB""),""select Col22 where Col2="" &amp; $B33,0))=0,""COMPLETED"",QUERY(IMPORTRANGE(""https://docs.google.com/spreadsheets/d/1As8wvwrc3di8OsGVGyxSqgC5v-lwl4tOMjo9z9P"&amp;"ELF8/edit"",""F4!A:AB""),""select Col22 where Col2="" &amp; $B33,0)))"),FALSE)</f>
        <v>0</v>
      </c>
    </row>
    <row r="34">
      <c r="A34" s="338">
        <v>26.0</v>
      </c>
      <c r="B34" s="338">
        <v>400026.0</v>
      </c>
      <c r="C34" s="583" t="s">
        <v>5098</v>
      </c>
      <c r="D34" s="345" t="s">
        <v>73</v>
      </c>
      <c r="E34" s="347">
        <v>9500.0</v>
      </c>
      <c r="F34" s="347">
        <v>9500.0</v>
      </c>
      <c r="G34" s="557">
        <f t="shared" si="5"/>
        <v>0</v>
      </c>
      <c r="H34" s="331" t="s">
        <v>4091</v>
      </c>
      <c r="I34" s="331" t="s">
        <v>114</v>
      </c>
      <c r="J34" s="331" t="b">
        <v>1</v>
      </c>
      <c r="K34" s="331" t="b">
        <v>1</v>
      </c>
      <c r="L34" s="331" t="b">
        <v>1</v>
      </c>
      <c r="M34" s="331" t="b">
        <v>0</v>
      </c>
      <c r="N34" s="331" t="b">
        <v>1</v>
      </c>
      <c r="O34" s="555"/>
      <c r="P34" s="331" t="b">
        <v>1</v>
      </c>
      <c r="Q34" s="331" t="b">
        <v>1</v>
      </c>
      <c r="R34" s="331" t="b">
        <v>1</v>
      </c>
      <c r="S34" s="331" t="b">
        <v>1</v>
      </c>
      <c r="T34" s="331" t="b">
        <v>1</v>
      </c>
      <c r="U34" s="331" t="b">
        <v>1</v>
      </c>
      <c r="V34" s="331" t="b">
        <v>0</v>
      </c>
      <c r="W34" s="331" t="b">
        <v>1</v>
      </c>
      <c r="X34" s="418" t="b">
        <v>0</v>
      </c>
      <c r="Y34" s="418" t="b">
        <v>0</v>
      </c>
      <c r="Z34" s="418" t="b">
        <v>0</v>
      </c>
      <c r="AA34" s="418" t="b">
        <v>0</v>
      </c>
      <c r="AB34" s="418" t="b">
        <v>0</v>
      </c>
      <c r="AC34" s="418" t="b">
        <v>0</v>
      </c>
      <c r="AD34" s="418" t="b">
        <v>0</v>
      </c>
      <c r="AE34" s="331" t="b">
        <v>0</v>
      </c>
      <c r="AF34" s="331" t="b">
        <v>0</v>
      </c>
      <c r="AG34" s="331" t="b">
        <v>0</v>
      </c>
      <c r="AH34" s="331" t="b">
        <v>0</v>
      </c>
      <c r="AI34" s="331" t="b">
        <v>0</v>
      </c>
      <c r="AJ34" s="418" t="b">
        <v>0</v>
      </c>
      <c r="AK34" s="495" t="b">
        <v>0</v>
      </c>
      <c r="AL34" s="495" t="b">
        <v>0</v>
      </c>
      <c r="AM34" s="495" t="b">
        <v>0</v>
      </c>
      <c r="AN34" s="495" t="b">
        <v>0</v>
      </c>
      <c r="AO34" s="495" t="b">
        <v>0</v>
      </c>
      <c r="AP34" s="495" t="b">
        <v>0</v>
      </c>
      <c r="AQ34" s="496" t="b">
        <v>0</v>
      </c>
      <c r="AR34" s="496" t="b">
        <v>0</v>
      </c>
      <c r="AS34" s="496" t="b">
        <v>0</v>
      </c>
      <c r="AT34" s="585" t="b">
        <f>IFERROR(__xludf.DUMMYFUNCTION("ARRAYFORMULA(IF(LEN(QUERY(IMPORTRANGE(""1As8wvwrc3di8OsGVGyxSqgC5v-lwl4tOMjo9z9PELF8"",""F4!A:AB""),""select Col21 where Col2="" &amp; $B34,0))=0,""COMPLETED"",QUERY(IMPORTRANGE(""https://docs.google.com/spreadsheets/d/1As8wvwrc3di8OsGVGyxSqgC5v-lwl4tOMjo9z9P"&amp;"ELF8/edit"",""F4!A:AB""),""select Col21 where Col2="" &amp; $B34,0)))"),FALSE)</f>
        <v>0</v>
      </c>
      <c r="AU34" s="585" t="b">
        <f>IFERROR(__xludf.DUMMYFUNCTION("ARRAYFORMULA(IF(LEN(QUERY(IMPORTRANGE(""1As8wvwrc3di8OsGVGyxSqgC5v-lwl4tOMjo9z9PELF8"",""F4!A:AB""),""select Col22 where Col2="" &amp; $B34,0))=0,""COMPLETED"",QUERY(IMPORTRANGE(""https://docs.google.com/spreadsheets/d/1As8wvwrc3di8OsGVGyxSqgC5v-lwl4tOMjo9z9P"&amp;"ELF8/edit"",""F4!A:AB""),""select Col22 where Col2="" &amp; $B34,0)))"),FALSE)</f>
        <v>0</v>
      </c>
    </row>
    <row r="35">
      <c r="A35" s="338">
        <v>27.0</v>
      </c>
      <c r="B35" s="338">
        <v>400027.0</v>
      </c>
      <c r="C35" s="583" t="s">
        <v>5099</v>
      </c>
      <c r="D35" s="345" t="s">
        <v>73</v>
      </c>
      <c r="E35" s="470">
        <v>9000.0</v>
      </c>
      <c r="F35" s="470">
        <v>9000.0</v>
      </c>
      <c r="G35" s="554">
        <f t="shared" si="5"/>
        <v>0</v>
      </c>
      <c r="H35" s="432" t="s">
        <v>4091</v>
      </c>
      <c r="I35" s="432" t="s">
        <v>114</v>
      </c>
      <c r="J35" s="432" t="b">
        <v>1</v>
      </c>
      <c r="K35" s="432" t="b">
        <v>1</v>
      </c>
      <c r="L35" s="432" t="b">
        <v>1</v>
      </c>
      <c r="M35" s="432" t="b">
        <v>0</v>
      </c>
      <c r="N35" s="432" t="b">
        <v>1</v>
      </c>
      <c r="O35" s="555"/>
      <c r="P35" s="432" t="b">
        <v>1</v>
      </c>
      <c r="Q35" s="432" t="b">
        <v>1</v>
      </c>
      <c r="R35" s="432" t="b">
        <v>1</v>
      </c>
      <c r="S35" s="432" t="b">
        <v>1</v>
      </c>
      <c r="T35" s="432" t="b">
        <v>1</v>
      </c>
      <c r="U35" s="432" t="b">
        <v>1</v>
      </c>
      <c r="V35" s="432" t="b">
        <v>0</v>
      </c>
      <c r="W35" s="432" t="b">
        <v>1</v>
      </c>
      <c r="X35" s="516" t="b">
        <v>0</v>
      </c>
      <c r="Y35" s="516" t="b">
        <v>0</v>
      </c>
      <c r="Z35" s="516" t="b">
        <v>0</v>
      </c>
      <c r="AA35" s="516" t="b">
        <v>0</v>
      </c>
      <c r="AB35" s="516" t="b">
        <v>0</v>
      </c>
      <c r="AC35" s="516" t="b">
        <v>0</v>
      </c>
      <c r="AD35" s="516" t="b">
        <v>0</v>
      </c>
      <c r="AE35" s="432" t="b">
        <v>0</v>
      </c>
      <c r="AF35" s="432" t="b">
        <v>0</v>
      </c>
      <c r="AG35" s="432" t="b">
        <v>0</v>
      </c>
      <c r="AH35" s="432" t="b">
        <v>0</v>
      </c>
      <c r="AI35" s="432" t="b">
        <v>0</v>
      </c>
      <c r="AJ35" s="516" t="b">
        <v>0</v>
      </c>
      <c r="AK35" s="492" t="b">
        <v>0</v>
      </c>
      <c r="AL35" s="492" t="b">
        <v>0</v>
      </c>
      <c r="AM35" s="492" t="b">
        <v>0</v>
      </c>
      <c r="AN35" s="492" t="b">
        <v>0</v>
      </c>
      <c r="AO35" s="492" t="b">
        <v>0</v>
      </c>
      <c r="AP35" s="492" t="b">
        <v>0</v>
      </c>
      <c r="AQ35" s="493" t="b">
        <v>0</v>
      </c>
      <c r="AR35" s="493" t="b">
        <v>0</v>
      </c>
      <c r="AS35" s="493" t="b">
        <v>0</v>
      </c>
      <c r="AT35" s="584" t="b">
        <f>IFERROR(__xludf.DUMMYFUNCTION("ARRAYFORMULA(IF(LEN(QUERY(IMPORTRANGE(""1As8wvwrc3di8OsGVGyxSqgC5v-lwl4tOMjo9z9PELF8"",""F4!A:AB""),""select Col21 where Col2="" &amp; $B35,0))=0,""COMPLETED"",QUERY(IMPORTRANGE(""https://docs.google.com/spreadsheets/d/1As8wvwrc3di8OsGVGyxSqgC5v-lwl4tOMjo9z9P"&amp;"ELF8/edit"",""F4!A:AB""),""select Col21 where Col2="" &amp; $B35,0)))"),FALSE)</f>
        <v>0</v>
      </c>
      <c r="AU35" s="584" t="b">
        <f>IFERROR(__xludf.DUMMYFUNCTION("ARRAYFORMULA(IF(LEN(QUERY(IMPORTRANGE(""1As8wvwrc3di8OsGVGyxSqgC5v-lwl4tOMjo9z9PELF8"",""F4!A:AB""),""select Col22 where Col2="" &amp; $B35,0))=0,""COMPLETED"",QUERY(IMPORTRANGE(""https://docs.google.com/spreadsheets/d/1As8wvwrc3di8OsGVGyxSqgC5v-lwl4tOMjo9z9P"&amp;"ELF8/edit"",""F4!A:AB""),""select Col22 where Col2="" &amp; $B35,0)))"),FALSE)</f>
        <v>0</v>
      </c>
    </row>
    <row r="36">
      <c r="A36" s="338">
        <v>28.0</v>
      </c>
      <c r="B36" s="338">
        <v>400028.0</v>
      </c>
      <c r="C36" s="583" t="s">
        <v>2738</v>
      </c>
      <c r="D36" s="345" t="s">
        <v>73</v>
      </c>
      <c r="E36" s="347">
        <v>50000.0</v>
      </c>
      <c r="F36" s="347">
        <v>50000.0</v>
      </c>
      <c r="G36" s="557">
        <f t="shared" si="5"/>
        <v>0</v>
      </c>
      <c r="H36" s="331" t="s">
        <v>2739</v>
      </c>
      <c r="I36" s="331" t="s">
        <v>141</v>
      </c>
      <c r="J36" s="331" t="b">
        <v>1</v>
      </c>
      <c r="K36" s="331" t="b">
        <v>1</v>
      </c>
      <c r="L36" s="331" t="b">
        <v>1</v>
      </c>
      <c r="M36" s="331" t="b">
        <v>0</v>
      </c>
      <c r="N36" s="331" t="b">
        <v>1</v>
      </c>
      <c r="O36" s="555"/>
      <c r="P36" s="331" t="b">
        <v>1</v>
      </c>
      <c r="Q36" s="331" t="b">
        <v>1</v>
      </c>
      <c r="R36" s="331" t="b">
        <v>1</v>
      </c>
      <c r="S36" s="331" t="b">
        <v>1</v>
      </c>
      <c r="T36" s="331" t="b">
        <v>1</v>
      </c>
      <c r="U36" s="331" t="b">
        <v>1</v>
      </c>
      <c r="V36" s="331" t="b">
        <v>1</v>
      </c>
      <c r="W36" s="331" t="b">
        <v>1</v>
      </c>
      <c r="X36" s="331" t="b">
        <v>1</v>
      </c>
      <c r="Y36" s="418"/>
      <c r="Z36" s="331" t="b">
        <v>1</v>
      </c>
      <c r="AA36" s="331" t="b">
        <v>1</v>
      </c>
      <c r="AB36" s="418" t="b">
        <v>0</v>
      </c>
      <c r="AC36" s="418" t="b">
        <v>0</v>
      </c>
      <c r="AD36" s="418" t="b">
        <v>0</v>
      </c>
      <c r="AE36" s="331" t="b">
        <v>0</v>
      </c>
      <c r="AF36" s="331" t="b">
        <v>0</v>
      </c>
      <c r="AG36" s="331" t="b">
        <v>0</v>
      </c>
      <c r="AH36" s="331" t="b">
        <v>0</v>
      </c>
      <c r="AI36" s="331" t="b">
        <v>0</v>
      </c>
      <c r="AJ36" s="418" t="b">
        <v>0</v>
      </c>
      <c r="AK36" s="495" t="b">
        <v>0</v>
      </c>
      <c r="AL36" s="495" t="b">
        <v>0</v>
      </c>
      <c r="AM36" s="495" t="b">
        <v>0</v>
      </c>
      <c r="AN36" s="495" t="b">
        <v>0</v>
      </c>
      <c r="AO36" s="495" t="b">
        <v>0</v>
      </c>
      <c r="AP36" s="488" t="s">
        <v>73</v>
      </c>
      <c r="AQ36" s="496" t="s">
        <v>73</v>
      </c>
      <c r="AR36" s="496" t="s">
        <v>73</v>
      </c>
      <c r="AS36" s="496" t="s">
        <v>73</v>
      </c>
      <c r="AT36" s="585" t="str">
        <f>IFERROR(__xludf.DUMMYFUNCTION("ARRAYFORMULA(IF(LEN(QUERY(IMPORTRANGE(""1As8wvwrc3di8OsGVGyxSqgC5v-lwl4tOMjo9z9PELF8"",""F4!A:AB""),""select Col21 where Col2="" &amp; $B36,0))=0,""COMPLETED"",QUERY(IMPORTRANGE(""https://docs.google.com/spreadsheets/d/1As8wvwrc3di8OsGVGyxSqgC5v-lwl4tOMjo9z9P"&amp;"ELF8/edit"",""F4!A:AB""),""select Col21 where Col2="" &amp; $B36,0)))"),"COMPLETED")</f>
        <v>COMPLETED</v>
      </c>
      <c r="AU36" s="585" t="str">
        <f>IFERROR(__xludf.DUMMYFUNCTION("ARRAYFORMULA(IF(LEN(QUERY(IMPORTRANGE(""1As8wvwrc3di8OsGVGyxSqgC5v-lwl4tOMjo9z9PELF8"",""F4!A:AB""),""select Col22 where Col2="" &amp; $B36,0))=0,""COMPLETED"",QUERY(IMPORTRANGE(""https://docs.google.com/spreadsheets/d/1As8wvwrc3di8OsGVGyxSqgC5v-lwl4tOMjo9z9P"&amp;"ELF8/edit"",""F4!A:AB""),""select Col22 where Col2="" &amp; $B36,0)))"),"COMPLETED")</f>
        <v>COMPLETED</v>
      </c>
    </row>
    <row r="37">
      <c r="A37" s="338">
        <v>29.0</v>
      </c>
      <c r="B37" s="338">
        <v>400029.0</v>
      </c>
      <c r="C37" s="583" t="s">
        <v>5518</v>
      </c>
      <c r="D37" s="312" t="s">
        <v>4642</v>
      </c>
      <c r="E37" s="470">
        <v>13000.0</v>
      </c>
      <c r="F37" s="470">
        <v>10000.0</v>
      </c>
      <c r="G37" s="554">
        <f t="shared" si="5"/>
        <v>3000</v>
      </c>
      <c r="H37" s="432" t="s">
        <v>5513</v>
      </c>
      <c r="I37" s="432" t="s">
        <v>114</v>
      </c>
      <c r="J37" s="432" t="b">
        <v>1</v>
      </c>
      <c r="K37" s="432" t="b">
        <v>1</v>
      </c>
      <c r="L37" s="432" t="b">
        <v>0</v>
      </c>
      <c r="M37" s="432" t="b">
        <v>0</v>
      </c>
      <c r="N37" s="432" t="b">
        <v>0</v>
      </c>
      <c r="O37" s="555"/>
      <c r="P37" s="432" t="b">
        <v>0</v>
      </c>
      <c r="Q37" s="432" t="b">
        <v>0</v>
      </c>
      <c r="R37" s="432" t="b">
        <v>0</v>
      </c>
      <c r="S37" s="432" t="b">
        <v>0</v>
      </c>
      <c r="T37" s="516" t="b">
        <v>0</v>
      </c>
      <c r="U37" s="516" t="b">
        <v>0</v>
      </c>
      <c r="V37" s="516" t="b">
        <v>0</v>
      </c>
      <c r="W37" s="516" t="b">
        <v>0</v>
      </c>
      <c r="X37" s="516" t="b">
        <v>0</v>
      </c>
      <c r="Y37" s="516" t="b">
        <v>0</v>
      </c>
      <c r="Z37" s="516" t="b">
        <v>0</v>
      </c>
      <c r="AA37" s="516" t="b">
        <v>0</v>
      </c>
      <c r="AB37" s="516" t="b">
        <v>0</v>
      </c>
      <c r="AC37" s="516" t="b">
        <v>0</v>
      </c>
      <c r="AD37" s="516" t="b">
        <v>0</v>
      </c>
      <c r="AE37" s="432" t="b">
        <v>0</v>
      </c>
      <c r="AF37" s="432" t="b">
        <v>0</v>
      </c>
      <c r="AG37" s="432" t="b">
        <v>0</v>
      </c>
      <c r="AH37" s="432" t="b">
        <v>0</v>
      </c>
      <c r="AI37" s="432" t="b">
        <v>0</v>
      </c>
      <c r="AJ37" s="516" t="b">
        <v>0</v>
      </c>
      <c r="AK37" s="492" t="b">
        <v>0</v>
      </c>
      <c r="AL37" s="492" t="b">
        <v>0</v>
      </c>
      <c r="AM37" s="492" t="b">
        <v>0</v>
      </c>
      <c r="AN37" s="492" t="b">
        <v>0</v>
      </c>
      <c r="AO37" s="492" t="b">
        <v>0</v>
      </c>
      <c r="AP37" s="492" t="b">
        <v>0</v>
      </c>
      <c r="AQ37" s="493" t="b">
        <v>0</v>
      </c>
      <c r="AR37" s="493" t="b">
        <v>0</v>
      </c>
      <c r="AS37" s="493" t="b">
        <v>0</v>
      </c>
      <c r="AT37" s="584" t="b">
        <f>IFERROR(__xludf.DUMMYFUNCTION("ARRAYFORMULA(IF(LEN(QUERY(IMPORTRANGE(""1As8wvwrc3di8OsGVGyxSqgC5v-lwl4tOMjo9z9PELF8"",""F4!A:AB""),""select Col21 where Col2="" &amp; $B37,0))=0,""COMPLETED"",QUERY(IMPORTRANGE(""https://docs.google.com/spreadsheets/d/1As8wvwrc3di8OsGVGyxSqgC5v-lwl4tOMjo9z9P"&amp;"ELF8/edit"",""F4!A:AB""),""select Col21 where Col2="" &amp; $B37,0)))"),FALSE)</f>
        <v>0</v>
      </c>
      <c r="AU37" s="584" t="b">
        <f>IFERROR(__xludf.DUMMYFUNCTION("ARRAYFORMULA(IF(LEN(QUERY(IMPORTRANGE(""1As8wvwrc3di8OsGVGyxSqgC5v-lwl4tOMjo9z9PELF8"",""F4!A:AB""),""select Col22 where Col2="" &amp; $B37,0))=0,""COMPLETED"",QUERY(IMPORTRANGE(""https://docs.google.com/spreadsheets/d/1As8wvwrc3di8OsGVGyxSqgC5v-lwl4tOMjo9z9P"&amp;"ELF8/edit"",""F4!A:AB""),""select Col22 where Col2="" &amp; $B37,0)))"),FALSE)</f>
        <v>0</v>
      </c>
    </row>
    <row r="38">
      <c r="A38" s="475">
        <v>30.0</v>
      </c>
      <c r="B38" s="475">
        <v>400030.0</v>
      </c>
      <c r="C38" s="587" t="s">
        <v>190</v>
      </c>
      <c r="D38" s="153" t="s">
        <v>73</v>
      </c>
      <c r="E38" s="347">
        <v>4000.0</v>
      </c>
      <c r="F38" s="347">
        <v>4000.0</v>
      </c>
      <c r="G38" s="557">
        <f t="shared" si="5"/>
        <v>0</v>
      </c>
      <c r="H38" s="331" t="s">
        <v>186</v>
      </c>
      <c r="I38" s="331" t="s">
        <v>151</v>
      </c>
      <c r="J38" s="331" t="b">
        <v>1</v>
      </c>
      <c r="K38" s="331" t="b">
        <v>1</v>
      </c>
      <c r="L38" s="331" t="b">
        <v>1</v>
      </c>
      <c r="M38" s="331" t="b">
        <v>1</v>
      </c>
      <c r="N38" s="331" t="b">
        <v>1</v>
      </c>
      <c r="O38" s="555"/>
      <c r="P38" s="331" t="b">
        <v>1</v>
      </c>
      <c r="Q38" s="331" t="b">
        <v>1</v>
      </c>
      <c r="R38" s="331" t="b">
        <v>0</v>
      </c>
      <c r="S38" s="569" t="s">
        <v>73</v>
      </c>
      <c r="T38" s="521"/>
      <c r="U38" s="521"/>
      <c r="V38" s="521"/>
      <c r="W38" s="521"/>
      <c r="X38" s="521"/>
      <c r="Y38" s="521"/>
      <c r="Z38" s="521"/>
      <c r="AA38" s="521"/>
      <c r="AB38" s="521"/>
      <c r="AC38" s="521"/>
      <c r="AD38" s="521"/>
      <c r="AE38" s="521"/>
      <c r="AF38" s="521"/>
      <c r="AG38" s="521"/>
      <c r="AH38" s="521"/>
      <c r="AI38" s="521"/>
      <c r="AJ38" s="521"/>
      <c r="AK38" s="495" t="s">
        <v>73</v>
      </c>
      <c r="AL38" s="495" t="s">
        <v>73</v>
      </c>
      <c r="AM38" s="495" t="s">
        <v>73</v>
      </c>
      <c r="AN38" s="495" t="s">
        <v>73</v>
      </c>
      <c r="AO38" s="495" t="s">
        <v>73</v>
      </c>
      <c r="AP38" s="495" t="s">
        <v>73</v>
      </c>
      <c r="AQ38" s="496" t="s">
        <v>73</v>
      </c>
      <c r="AR38" s="496" t="s">
        <v>73</v>
      </c>
      <c r="AS38" s="496" t="s">
        <v>73</v>
      </c>
      <c r="AT38" s="585" t="str">
        <f>IFERROR(__xludf.DUMMYFUNCTION("ARRAYFORMULA(IF(LEN(QUERY(IMPORTRANGE(""1As8wvwrc3di8OsGVGyxSqgC5v-lwl4tOMjo9z9PELF8"",""F4!A:AB""),""select Col21 where Col2="" &amp; $B38,0))=0,""COMPLETED"",QUERY(IMPORTRANGE(""https://docs.google.com/spreadsheets/d/1As8wvwrc3di8OsGVGyxSqgC5v-lwl4tOMjo9z9P"&amp;"ELF8/edit"",""F4!A:AB""),""select Col21 where Col2="" &amp; $B38,0)))"),"COMPLETED")</f>
        <v>COMPLETED</v>
      </c>
      <c r="AU38" s="585" t="str">
        <f>IFERROR(__xludf.DUMMYFUNCTION("ARRAYFORMULA(IF(LEN(QUERY(IMPORTRANGE(""1As8wvwrc3di8OsGVGyxSqgC5v-lwl4tOMjo9z9PELF8"",""F4!A:AB""),""select Col22 where Col2="" &amp; $B38,0))=0,""COMPLETED"",QUERY(IMPORTRANGE(""https://docs.google.com/spreadsheets/d/1As8wvwrc3di8OsGVGyxSqgC5v-lwl4tOMjo9z9P"&amp;"ELF8/edit"",""F4!A:AB""),""select Col22 where Col2="" &amp; $B38,0)))"),"COMPLETED")</f>
        <v>COMPLETED</v>
      </c>
    </row>
    <row r="39">
      <c r="A39" s="338">
        <v>31.0</v>
      </c>
      <c r="B39" s="338">
        <v>400031.0</v>
      </c>
      <c r="C39" s="583" t="s">
        <v>5519</v>
      </c>
      <c r="D39" s="312" t="s">
        <v>4642</v>
      </c>
      <c r="E39" s="470">
        <v>5000.0</v>
      </c>
      <c r="F39" s="470">
        <v>5000.0</v>
      </c>
      <c r="G39" s="554">
        <f t="shared" si="5"/>
        <v>0</v>
      </c>
      <c r="H39" s="432" t="s">
        <v>5520</v>
      </c>
      <c r="I39" s="432" t="s">
        <v>162</v>
      </c>
      <c r="J39" s="432" t="b">
        <v>1</v>
      </c>
      <c r="K39" s="432" t="b">
        <v>0</v>
      </c>
      <c r="L39" s="432" t="b">
        <v>0</v>
      </c>
      <c r="M39" s="432" t="b">
        <v>0</v>
      </c>
      <c r="N39" s="432" t="b">
        <v>0</v>
      </c>
      <c r="O39" s="555"/>
      <c r="P39" s="432" t="b">
        <v>0</v>
      </c>
      <c r="Q39" s="432" t="b">
        <v>0</v>
      </c>
      <c r="R39" s="432" t="b">
        <v>0</v>
      </c>
      <c r="S39" s="432" t="b">
        <v>0</v>
      </c>
      <c r="T39" s="516" t="b">
        <v>0</v>
      </c>
      <c r="U39" s="516" t="b">
        <v>0</v>
      </c>
      <c r="V39" s="516" t="b">
        <v>0</v>
      </c>
      <c r="W39" s="516" t="b">
        <v>0</v>
      </c>
      <c r="X39" s="516" t="b">
        <v>0</v>
      </c>
      <c r="Y39" s="516"/>
      <c r="Z39" s="516" t="b">
        <v>0</v>
      </c>
      <c r="AA39" s="516" t="b">
        <v>0</v>
      </c>
      <c r="AB39" s="516" t="b">
        <v>0</v>
      </c>
      <c r="AC39" s="516" t="b">
        <v>0</v>
      </c>
      <c r="AD39" s="516" t="b">
        <v>0</v>
      </c>
      <c r="AE39" s="432" t="b">
        <v>0</v>
      </c>
      <c r="AF39" s="432" t="b">
        <v>0</v>
      </c>
      <c r="AG39" s="432" t="b">
        <v>0</v>
      </c>
      <c r="AH39" s="432" t="b">
        <v>0</v>
      </c>
      <c r="AI39" s="432" t="b">
        <v>0</v>
      </c>
      <c r="AJ39" s="516" t="b">
        <v>0</v>
      </c>
      <c r="AK39" s="492" t="b">
        <v>0</v>
      </c>
      <c r="AL39" s="492" t="b">
        <v>0</v>
      </c>
      <c r="AM39" s="492" t="b">
        <v>0</v>
      </c>
      <c r="AN39" s="492" t="b">
        <v>0</v>
      </c>
      <c r="AO39" s="492" t="b">
        <v>0</v>
      </c>
      <c r="AP39" s="492" t="b">
        <v>0</v>
      </c>
      <c r="AQ39" s="493" t="b">
        <v>0</v>
      </c>
      <c r="AR39" s="493" t="b">
        <v>0</v>
      </c>
      <c r="AS39" s="493" t="b">
        <v>0</v>
      </c>
      <c r="AT39" s="584" t="b">
        <f>IFERROR(__xludf.DUMMYFUNCTION("ARRAYFORMULA(IF(LEN(QUERY(IMPORTRANGE(""1As8wvwrc3di8OsGVGyxSqgC5v-lwl4tOMjo9z9PELF8"",""F4!A:AB""),""select Col21 where Col2="" &amp; $B39,0))=0,""COMPLETED"",QUERY(IMPORTRANGE(""https://docs.google.com/spreadsheets/d/1As8wvwrc3di8OsGVGyxSqgC5v-lwl4tOMjo9z9P"&amp;"ELF8/edit"",""F4!A:AB""),""select Col21 where Col2="" &amp; $B39,0)))"),FALSE)</f>
        <v>0</v>
      </c>
      <c r="AU39" s="584" t="b">
        <f>IFERROR(__xludf.DUMMYFUNCTION("ARRAYFORMULA(IF(LEN(QUERY(IMPORTRANGE(""1As8wvwrc3di8OsGVGyxSqgC5v-lwl4tOMjo9z9PELF8"",""F4!A:AB""),""select Col22 where Col2="" &amp; $B39,0))=0,""COMPLETED"",QUERY(IMPORTRANGE(""https://docs.google.com/spreadsheets/d/1As8wvwrc3di8OsGVGyxSqgC5v-lwl4tOMjo9z9P"&amp;"ELF8/edit"",""F4!A:AB""),""select Col22 where Col2="" &amp; $B39,0)))"),FALSE)</f>
        <v>0</v>
      </c>
    </row>
    <row r="40">
      <c r="A40" s="475">
        <v>32.0</v>
      </c>
      <c r="B40" s="475">
        <v>400032.0</v>
      </c>
      <c r="C40" s="587" t="s">
        <v>154</v>
      </c>
      <c r="D40" s="153" t="s">
        <v>73</v>
      </c>
      <c r="E40" s="347">
        <v>28648.0</v>
      </c>
      <c r="F40" s="347">
        <v>28648.0</v>
      </c>
      <c r="G40" s="557">
        <f t="shared" si="5"/>
        <v>0</v>
      </c>
      <c r="H40" s="331" t="s">
        <v>155</v>
      </c>
      <c r="I40" s="331" t="s">
        <v>141</v>
      </c>
      <c r="J40" s="331" t="b">
        <v>1</v>
      </c>
      <c r="K40" s="331" t="b">
        <v>1</v>
      </c>
      <c r="L40" s="331" t="b">
        <v>1</v>
      </c>
      <c r="M40" s="331" t="b">
        <v>1</v>
      </c>
      <c r="N40" s="331" t="b">
        <v>0</v>
      </c>
      <c r="O40" s="555"/>
      <c r="P40" s="331" t="b">
        <v>1</v>
      </c>
      <c r="Q40" s="331" t="b">
        <v>1</v>
      </c>
      <c r="R40" s="331" t="b">
        <v>1</v>
      </c>
      <c r="S40" s="331" t="b">
        <v>1</v>
      </c>
      <c r="T40" s="331" t="b">
        <v>1</v>
      </c>
      <c r="U40" s="569" t="s">
        <v>73</v>
      </c>
      <c r="V40" s="521"/>
      <c r="W40" s="521"/>
      <c r="X40" s="521"/>
      <c r="Y40" s="521"/>
      <c r="Z40" s="521"/>
      <c r="AA40" s="521"/>
      <c r="AB40" s="521"/>
      <c r="AC40" s="521"/>
      <c r="AD40" s="521"/>
      <c r="AE40" s="521"/>
      <c r="AF40" s="521"/>
      <c r="AG40" s="521"/>
      <c r="AH40" s="521"/>
      <c r="AI40" s="521"/>
      <c r="AJ40" s="521"/>
      <c r="AK40" s="495" t="s">
        <v>73</v>
      </c>
      <c r="AL40" s="495" t="s">
        <v>73</v>
      </c>
      <c r="AM40" s="495" t="s">
        <v>73</v>
      </c>
      <c r="AN40" s="495" t="s">
        <v>73</v>
      </c>
      <c r="AO40" s="495" t="s">
        <v>73</v>
      </c>
      <c r="AP40" s="495" t="s">
        <v>73</v>
      </c>
      <c r="AQ40" s="496" t="s">
        <v>73</v>
      </c>
      <c r="AR40" s="496" t="s">
        <v>73</v>
      </c>
      <c r="AS40" s="496" t="s">
        <v>73</v>
      </c>
      <c r="AT40" s="585" t="str">
        <f>IFERROR(__xludf.DUMMYFUNCTION("ARRAYFORMULA(IF(LEN(QUERY(IMPORTRANGE(""1As8wvwrc3di8OsGVGyxSqgC5v-lwl4tOMjo9z9PELF8"",""F4!A:AB""),""select Col21 where Col2="" &amp; $B40,0))=0,""COMPLETED"",QUERY(IMPORTRANGE(""https://docs.google.com/spreadsheets/d/1As8wvwrc3di8OsGVGyxSqgC5v-lwl4tOMjo9z9P"&amp;"ELF8/edit"",""F4!A:AB""),""select Col21 where Col2="" &amp; $B40,0)))"),"COMPLETED")</f>
        <v>COMPLETED</v>
      </c>
      <c r="AU40" s="585" t="str">
        <f>IFERROR(__xludf.DUMMYFUNCTION("ARRAYFORMULA(IF(LEN(QUERY(IMPORTRANGE(""1As8wvwrc3di8OsGVGyxSqgC5v-lwl4tOMjo9z9PELF8"",""F4!A:AB""),""select Col22 where Col2="" &amp; $B40,0))=0,""COMPLETED"",QUERY(IMPORTRANGE(""https://docs.google.com/spreadsheets/d/1As8wvwrc3di8OsGVGyxSqgC5v-lwl4tOMjo9z9P"&amp;"ELF8/edit"",""F4!A:AB""),""select Col22 where Col2="" &amp; $B40,0)))"),"COMPLETED")</f>
        <v>COMPLETED</v>
      </c>
    </row>
    <row r="41">
      <c r="A41" s="338">
        <v>33.0</v>
      </c>
      <c r="B41" s="338">
        <v>400033.0</v>
      </c>
      <c r="C41" s="583" t="s">
        <v>4099</v>
      </c>
      <c r="D41" s="345" t="s">
        <v>73</v>
      </c>
      <c r="E41" s="470">
        <v>14000.0</v>
      </c>
      <c r="F41" s="470">
        <v>14000.0</v>
      </c>
      <c r="G41" s="554">
        <f t="shared" si="5"/>
        <v>0</v>
      </c>
      <c r="H41" s="432" t="s">
        <v>4091</v>
      </c>
      <c r="I41" s="432" t="s">
        <v>114</v>
      </c>
      <c r="J41" s="432" t="b">
        <v>1</v>
      </c>
      <c r="K41" s="432" t="b">
        <v>1</v>
      </c>
      <c r="L41" s="432" t="b">
        <v>1</v>
      </c>
      <c r="M41" s="432" t="b">
        <v>0</v>
      </c>
      <c r="N41" s="432" t="b">
        <v>1</v>
      </c>
      <c r="O41" s="555"/>
      <c r="P41" s="432" t="b">
        <v>1</v>
      </c>
      <c r="Q41" s="432" t="b">
        <v>1</v>
      </c>
      <c r="R41" s="432" t="b">
        <v>1</v>
      </c>
      <c r="S41" s="432" t="b">
        <v>1</v>
      </c>
      <c r="T41" s="432" t="b">
        <v>1</v>
      </c>
      <c r="U41" s="432" t="b">
        <v>1</v>
      </c>
      <c r="V41" s="432" t="b">
        <v>0</v>
      </c>
      <c r="W41" s="432" t="b">
        <v>1</v>
      </c>
      <c r="X41" s="516" t="b">
        <v>0</v>
      </c>
      <c r="Y41" s="516"/>
      <c r="Z41" s="516" t="b">
        <v>0</v>
      </c>
      <c r="AA41" s="516" t="b">
        <v>0</v>
      </c>
      <c r="AB41" s="516" t="b">
        <v>0</v>
      </c>
      <c r="AC41" s="516" t="b">
        <v>0</v>
      </c>
      <c r="AD41" s="516" t="b">
        <v>0</v>
      </c>
      <c r="AE41" s="432" t="b">
        <v>0</v>
      </c>
      <c r="AF41" s="432" t="b">
        <v>0</v>
      </c>
      <c r="AG41" s="432" t="b">
        <v>0</v>
      </c>
      <c r="AH41" s="432" t="b">
        <v>0</v>
      </c>
      <c r="AI41" s="432" t="b">
        <v>0</v>
      </c>
      <c r="AJ41" s="516" t="b">
        <v>0</v>
      </c>
      <c r="AK41" s="492" t="b">
        <v>0</v>
      </c>
      <c r="AL41" s="492" t="b">
        <v>0</v>
      </c>
      <c r="AM41" s="492" t="b">
        <v>0</v>
      </c>
      <c r="AN41" s="492" t="b">
        <v>0</v>
      </c>
      <c r="AO41" s="492" t="b">
        <v>0</v>
      </c>
      <c r="AP41" s="492" t="b">
        <v>0</v>
      </c>
      <c r="AQ41" s="493" t="b">
        <v>0</v>
      </c>
      <c r="AR41" s="493" t="b">
        <v>0</v>
      </c>
      <c r="AS41" s="493" t="b">
        <v>0</v>
      </c>
      <c r="AT41" s="584" t="b">
        <f>IFERROR(__xludf.DUMMYFUNCTION("ARRAYFORMULA(IF(LEN(QUERY(IMPORTRANGE(""1As8wvwrc3di8OsGVGyxSqgC5v-lwl4tOMjo9z9PELF8"",""F4!A:AB""),""select Col21 where Col2="" &amp; $B41,0))=0,""COMPLETED"",QUERY(IMPORTRANGE(""https://docs.google.com/spreadsheets/d/1As8wvwrc3di8OsGVGyxSqgC5v-lwl4tOMjo9z9P"&amp;"ELF8/edit"",""F4!A:AB""),""select Col21 where Col2="" &amp; $B41,0)))"),FALSE)</f>
        <v>0</v>
      </c>
      <c r="AU41" s="584" t="b">
        <f>IFERROR(__xludf.DUMMYFUNCTION("ARRAYFORMULA(IF(LEN(QUERY(IMPORTRANGE(""1As8wvwrc3di8OsGVGyxSqgC5v-lwl4tOMjo9z9PELF8"",""F4!A:AB""),""select Col22 where Col2="" &amp; $B41,0))=0,""COMPLETED"",QUERY(IMPORTRANGE(""https://docs.google.com/spreadsheets/d/1As8wvwrc3di8OsGVGyxSqgC5v-lwl4tOMjo9z9P"&amp;"ELF8/edit"",""F4!A:AB""),""select Col22 where Col2="" &amp; $B41,0)))"),FALSE)</f>
        <v>0</v>
      </c>
    </row>
    <row r="42">
      <c r="A42" s="338">
        <v>34.0</v>
      </c>
      <c r="B42" s="338">
        <v>400034.0</v>
      </c>
      <c r="C42" s="583" t="s">
        <v>3135</v>
      </c>
      <c r="D42" s="153" t="s">
        <v>73</v>
      </c>
      <c r="E42" s="347">
        <v>80000.0</v>
      </c>
      <c r="F42" s="347">
        <v>80000.0</v>
      </c>
      <c r="G42" s="557">
        <f t="shared" si="5"/>
        <v>0</v>
      </c>
      <c r="H42" s="331" t="s">
        <v>112</v>
      </c>
      <c r="I42" s="331" t="s">
        <v>114</v>
      </c>
      <c r="J42" s="331" t="b">
        <v>1</v>
      </c>
      <c r="K42" s="331" t="b">
        <v>1</v>
      </c>
      <c r="L42" s="331" t="b">
        <v>1</v>
      </c>
      <c r="M42" s="331" t="b">
        <v>1</v>
      </c>
      <c r="N42" s="331" t="b">
        <v>1</v>
      </c>
      <c r="O42" s="555"/>
      <c r="P42" s="331" t="b">
        <v>1</v>
      </c>
      <c r="Q42" s="331" t="b">
        <v>1</v>
      </c>
      <c r="R42" s="331" t="b">
        <v>1</v>
      </c>
      <c r="S42" s="331" t="b">
        <v>1</v>
      </c>
      <c r="T42" s="331" t="b">
        <v>1</v>
      </c>
      <c r="U42" s="331" t="b">
        <v>1</v>
      </c>
      <c r="V42" s="331" t="b">
        <v>1</v>
      </c>
      <c r="W42" s="331" t="b">
        <v>1</v>
      </c>
      <c r="X42" s="331" t="b">
        <v>1</v>
      </c>
      <c r="Y42" s="418"/>
      <c r="Z42" s="331" t="b">
        <v>1</v>
      </c>
      <c r="AA42" s="331" t="b">
        <v>1</v>
      </c>
      <c r="AB42" s="331" t="b">
        <v>1</v>
      </c>
      <c r="AC42" s="331" t="b">
        <v>1</v>
      </c>
      <c r="AD42" s="331" t="b">
        <v>1</v>
      </c>
      <c r="AE42" s="331" t="b">
        <v>1</v>
      </c>
      <c r="AF42" s="331" t="b">
        <v>1</v>
      </c>
      <c r="AG42" s="331" t="b">
        <v>0</v>
      </c>
      <c r="AH42" s="331" t="b">
        <v>0</v>
      </c>
      <c r="AI42" s="331" t="b">
        <v>0</v>
      </c>
      <c r="AJ42" s="418" t="b">
        <v>0</v>
      </c>
      <c r="AK42" s="495" t="b">
        <v>0</v>
      </c>
      <c r="AL42" s="495" t="b">
        <v>0</v>
      </c>
      <c r="AM42" s="495" t="b">
        <v>0</v>
      </c>
      <c r="AN42" s="495" t="b">
        <v>0</v>
      </c>
      <c r="AO42" s="495" t="b">
        <v>0</v>
      </c>
      <c r="AP42" s="495" t="b">
        <v>0</v>
      </c>
      <c r="AQ42" s="496" t="b">
        <v>0</v>
      </c>
      <c r="AR42" s="496" t="b">
        <v>0</v>
      </c>
      <c r="AS42" s="496" t="b">
        <v>0</v>
      </c>
      <c r="AT42" s="585" t="b">
        <f>IFERROR(__xludf.DUMMYFUNCTION("ARRAYFORMULA(IF(LEN(QUERY(IMPORTRANGE(""1As8wvwrc3di8OsGVGyxSqgC5v-lwl4tOMjo9z9PELF8"",""F4!A:AB""),""select Col21 where Col2="" &amp; $B42,0))=0,""COMPLETED"",QUERY(IMPORTRANGE(""https://docs.google.com/spreadsheets/d/1As8wvwrc3di8OsGVGyxSqgC5v-lwl4tOMjo9z9P"&amp;"ELF8/edit"",""F4!A:AB""),""select Col21 where Col2="" &amp; $B42,0)))"),FALSE)</f>
        <v>0</v>
      </c>
      <c r="AU42" s="585" t="str">
        <f>IFERROR(__xludf.DUMMYFUNCTION("ARRAYFORMULA(IF(LEN(QUERY(IMPORTRANGE(""1As8wvwrc3di8OsGVGyxSqgC5v-lwl4tOMjo9z9PELF8"",""F4!A:AB""),""select Col22 where Col2="" &amp; $B42,0))=0,""COMPLETED"",QUERY(IMPORTRANGE(""https://docs.google.com/spreadsheets/d/1As8wvwrc3di8OsGVGyxSqgC5v-lwl4tOMjo9z9P"&amp;"ELF8/edit"",""F4!A:AB""),""select Col22 where Col2="" &amp; $B42,0)))"),"COMPLETED")</f>
        <v>COMPLETED</v>
      </c>
    </row>
    <row r="43">
      <c r="A43" s="338">
        <v>35.0</v>
      </c>
      <c r="B43" s="338">
        <v>400035.0</v>
      </c>
      <c r="C43" s="583" t="s">
        <v>5585</v>
      </c>
      <c r="D43" s="345" t="s">
        <v>73</v>
      </c>
      <c r="E43" s="470">
        <v>30000.0</v>
      </c>
      <c r="F43" s="470">
        <v>30000.0</v>
      </c>
      <c r="G43" s="554">
        <f t="shared" si="5"/>
        <v>0</v>
      </c>
      <c r="H43" s="432" t="s">
        <v>5586</v>
      </c>
      <c r="I43" s="432" t="s">
        <v>141</v>
      </c>
      <c r="J43" s="432" t="b">
        <v>1</v>
      </c>
      <c r="K43" s="432" t="b">
        <v>1</v>
      </c>
      <c r="L43" s="432" t="b">
        <v>1</v>
      </c>
      <c r="M43" s="432" t="b">
        <v>1</v>
      </c>
      <c r="N43" s="432" t="b">
        <v>1</v>
      </c>
      <c r="O43" s="555"/>
      <c r="P43" s="432" t="b">
        <v>1</v>
      </c>
      <c r="Q43" s="432" t="b">
        <v>1</v>
      </c>
      <c r="R43" s="432" t="b">
        <v>0</v>
      </c>
      <c r="S43" s="432" t="b">
        <v>1</v>
      </c>
      <c r="T43" s="432" t="b">
        <v>1</v>
      </c>
      <c r="U43" s="432" t="b">
        <v>1</v>
      </c>
      <c r="V43" s="432" t="b">
        <v>1</v>
      </c>
      <c r="W43" s="432" t="b">
        <v>1</v>
      </c>
      <c r="X43" s="432" t="b">
        <v>1</v>
      </c>
      <c r="Y43" s="516"/>
      <c r="Z43" s="432" t="b">
        <v>1</v>
      </c>
      <c r="AA43" s="432" t="b">
        <v>1</v>
      </c>
      <c r="AB43" s="432" t="b">
        <v>1</v>
      </c>
      <c r="AC43" s="432" t="b">
        <v>1</v>
      </c>
      <c r="AD43" s="432" t="b">
        <v>1</v>
      </c>
      <c r="AE43" s="432" t="b">
        <v>1</v>
      </c>
      <c r="AF43" s="432" t="b">
        <v>1</v>
      </c>
      <c r="AG43" s="432" t="b">
        <v>1</v>
      </c>
      <c r="AH43" s="432" t="b">
        <v>1</v>
      </c>
      <c r="AI43" s="432" t="b">
        <v>0</v>
      </c>
      <c r="AJ43" s="432" t="b">
        <v>1</v>
      </c>
      <c r="AK43" s="492" t="b">
        <v>1</v>
      </c>
      <c r="AL43" s="492" t="b">
        <v>1</v>
      </c>
      <c r="AM43" s="492" t="b">
        <v>1</v>
      </c>
      <c r="AN43" s="492" t="b">
        <v>1</v>
      </c>
      <c r="AO43" s="492" t="b">
        <v>0</v>
      </c>
      <c r="AP43" s="492" t="b">
        <v>1</v>
      </c>
      <c r="AQ43" s="493" t="b">
        <v>1</v>
      </c>
      <c r="AR43" s="493" t="b">
        <v>1</v>
      </c>
      <c r="AS43" s="493" t="b">
        <v>0</v>
      </c>
      <c r="AT43" s="584" t="b">
        <f>IFERROR(__xludf.DUMMYFUNCTION("ARRAYFORMULA(IF(LEN(QUERY(IMPORTRANGE(""1As8wvwrc3di8OsGVGyxSqgC5v-lwl4tOMjo9z9PELF8"",""F4!A:AB""),""select Col21 where Col2="" &amp; $B43,0))=0,""COMPLETED"",QUERY(IMPORTRANGE(""https://docs.google.com/spreadsheets/d/1As8wvwrc3di8OsGVGyxSqgC5v-lwl4tOMjo9z9P"&amp;"ELF8/edit"",""F4!A:AB""),""select Col21 where Col2="" &amp; $B43,0)))"),FALSE)</f>
        <v>0</v>
      </c>
      <c r="AU43" s="584" t="b">
        <f>IFERROR(__xludf.DUMMYFUNCTION("ARRAYFORMULA(IF(LEN(QUERY(IMPORTRANGE(""1As8wvwrc3di8OsGVGyxSqgC5v-lwl4tOMjo9z9PELF8"",""F4!A:AB""),""select Col22 where Col2="" &amp; $B43,0))=0,""COMPLETED"",QUERY(IMPORTRANGE(""https://docs.google.com/spreadsheets/d/1As8wvwrc3di8OsGVGyxSqgC5v-lwl4tOMjo9z9P"&amp;"ELF8/edit"",""F4!A:AB""),""select Col22 where Col2="" &amp; $B43,0)))"),FALSE)</f>
        <v>0</v>
      </c>
    </row>
    <row r="44">
      <c r="A44" s="338">
        <v>36.0</v>
      </c>
      <c r="B44" s="338">
        <v>400036.0</v>
      </c>
      <c r="C44" s="583" t="s">
        <v>3218</v>
      </c>
      <c r="D44" s="153" t="s">
        <v>73</v>
      </c>
      <c r="E44" s="347">
        <v>1500.0</v>
      </c>
      <c r="F44" s="347">
        <v>1500.0</v>
      </c>
      <c r="G44" s="557">
        <f t="shared" si="5"/>
        <v>0</v>
      </c>
      <c r="H44" s="331" t="s">
        <v>2270</v>
      </c>
      <c r="I44" s="331" t="s">
        <v>114</v>
      </c>
      <c r="J44" s="331" t="b">
        <v>1</v>
      </c>
      <c r="K44" s="331" t="b">
        <v>0</v>
      </c>
      <c r="L44" s="331" t="b">
        <v>0</v>
      </c>
      <c r="M44" s="331" t="b">
        <v>0</v>
      </c>
      <c r="N44" s="331" t="b">
        <v>0</v>
      </c>
      <c r="O44" s="555"/>
      <c r="P44" s="331" t="b">
        <v>0</v>
      </c>
      <c r="Q44" s="331" t="b">
        <v>0</v>
      </c>
      <c r="R44" s="331" t="b">
        <v>0</v>
      </c>
      <c r="S44" s="331" t="b">
        <v>0</v>
      </c>
      <c r="T44" s="418" t="b">
        <v>0</v>
      </c>
      <c r="U44" s="418" t="b">
        <v>0</v>
      </c>
      <c r="V44" s="418" t="b">
        <v>0</v>
      </c>
      <c r="W44" s="418" t="b">
        <v>0</v>
      </c>
      <c r="X44" s="418" t="b">
        <v>0</v>
      </c>
      <c r="Y44" s="418" t="b">
        <v>0</v>
      </c>
      <c r="Z44" s="418" t="b">
        <v>0</v>
      </c>
      <c r="AA44" s="418" t="b">
        <v>0</v>
      </c>
      <c r="AB44" s="418" t="b">
        <v>0</v>
      </c>
      <c r="AC44" s="418" t="b">
        <v>0</v>
      </c>
      <c r="AD44" s="418" t="b">
        <v>0</v>
      </c>
      <c r="AE44" s="331" t="b">
        <v>0</v>
      </c>
      <c r="AF44" s="331" t="b">
        <v>0</v>
      </c>
      <c r="AG44" s="331" t="b">
        <v>0</v>
      </c>
      <c r="AH44" s="331" t="b">
        <v>0</v>
      </c>
      <c r="AI44" s="331" t="b">
        <v>0</v>
      </c>
      <c r="AJ44" s="418" t="b">
        <v>0</v>
      </c>
      <c r="AK44" s="495" t="b">
        <v>0</v>
      </c>
      <c r="AL44" s="495" t="b">
        <v>0</v>
      </c>
      <c r="AM44" s="495" t="b">
        <v>0</v>
      </c>
      <c r="AN44" s="495" t="b">
        <v>0</v>
      </c>
      <c r="AO44" s="495" t="b">
        <v>0</v>
      </c>
      <c r="AP44" s="495" t="b">
        <v>0</v>
      </c>
      <c r="AQ44" s="496" t="b">
        <v>0</v>
      </c>
      <c r="AR44" s="496" t="b">
        <v>0</v>
      </c>
      <c r="AS44" s="496" t="b">
        <v>0</v>
      </c>
      <c r="AT44" s="585" t="b">
        <f>IFERROR(__xludf.DUMMYFUNCTION("ARRAYFORMULA(IF(LEN(QUERY(IMPORTRANGE(""1As8wvwrc3di8OsGVGyxSqgC5v-lwl4tOMjo9z9PELF8"",""F4!A:AB""),""select Col21 where Col2="" &amp; $B44,0))=0,""COMPLETED"",QUERY(IMPORTRANGE(""https://docs.google.com/spreadsheets/d/1As8wvwrc3di8OsGVGyxSqgC5v-lwl4tOMjo9z9P"&amp;"ELF8/edit"",""F4!A:AB""),""select Col21 where Col2="" &amp; $B44,0)))"),FALSE)</f>
        <v>0</v>
      </c>
      <c r="AU44" s="585" t="str">
        <f>IFERROR(__xludf.DUMMYFUNCTION("ARRAYFORMULA(IF(LEN(QUERY(IMPORTRANGE(""1As8wvwrc3di8OsGVGyxSqgC5v-lwl4tOMjo9z9PELF8"",""F4!A:AB""),""select Col22 where Col2="" &amp; $B44,0))=0,""COMPLETED"",QUERY(IMPORTRANGE(""https://docs.google.com/spreadsheets/d/1As8wvwrc3di8OsGVGyxSqgC5v-lwl4tOMjo9z9P"&amp;"ELF8/edit"",""F4!A:AB""),""select Col22 where Col2="" &amp; $B44,0)))"),"COMPLETED")</f>
        <v>COMPLETED</v>
      </c>
    </row>
    <row r="45">
      <c r="A45" s="338">
        <v>37.0</v>
      </c>
      <c r="B45" s="338">
        <v>400037.0</v>
      </c>
      <c r="C45" s="583" t="s">
        <v>3328</v>
      </c>
      <c r="D45" s="345" t="s">
        <v>73</v>
      </c>
      <c r="E45" s="470">
        <v>10000.0</v>
      </c>
      <c r="F45" s="470">
        <v>10000.0</v>
      </c>
      <c r="G45" s="554">
        <f t="shared" si="5"/>
        <v>0</v>
      </c>
      <c r="H45" s="432" t="s">
        <v>455</v>
      </c>
      <c r="I45" s="432" t="s">
        <v>162</v>
      </c>
      <c r="J45" s="432" t="b">
        <v>1</v>
      </c>
      <c r="K45" s="432" t="b">
        <v>1</v>
      </c>
      <c r="L45" s="432" t="b">
        <v>1</v>
      </c>
      <c r="M45" s="432" t="b">
        <v>0</v>
      </c>
      <c r="N45" s="432" t="b">
        <v>0</v>
      </c>
      <c r="O45" s="555"/>
      <c r="P45" s="432" t="b">
        <v>1</v>
      </c>
      <c r="Q45" s="432" t="b">
        <v>1</v>
      </c>
      <c r="R45" s="432" t="b">
        <v>0</v>
      </c>
      <c r="S45" s="432" t="b">
        <v>0</v>
      </c>
      <c r="T45" s="516" t="b">
        <v>0</v>
      </c>
      <c r="U45" s="516" t="b">
        <v>0</v>
      </c>
      <c r="V45" s="516" t="b">
        <v>0</v>
      </c>
      <c r="W45" s="516" t="b">
        <v>0</v>
      </c>
      <c r="X45" s="516" t="b">
        <v>0</v>
      </c>
      <c r="Y45" s="516" t="b">
        <v>0</v>
      </c>
      <c r="Z45" s="516" t="b">
        <v>0</v>
      </c>
      <c r="AA45" s="516" t="b">
        <v>0</v>
      </c>
      <c r="AB45" s="516" t="b">
        <v>0</v>
      </c>
      <c r="AC45" s="516" t="b">
        <v>0</v>
      </c>
      <c r="AD45" s="516" t="b">
        <v>0</v>
      </c>
      <c r="AE45" s="432" t="b">
        <v>0</v>
      </c>
      <c r="AF45" s="432" t="b">
        <v>0</v>
      </c>
      <c r="AG45" s="432" t="b">
        <v>0</v>
      </c>
      <c r="AH45" s="432" t="b">
        <v>0</v>
      </c>
      <c r="AI45" s="432" t="b">
        <v>0</v>
      </c>
      <c r="AJ45" s="516" t="b">
        <v>0</v>
      </c>
      <c r="AK45" s="492" t="b">
        <v>0</v>
      </c>
      <c r="AL45" s="492" t="b">
        <v>0</v>
      </c>
      <c r="AM45" s="492" t="b">
        <v>0</v>
      </c>
      <c r="AN45" s="492" t="b">
        <v>0</v>
      </c>
      <c r="AO45" s="492" t="b">
        <v>0</v>
      </c>
      <c r="AP45" s="492" t="b">
        <v>0</v>
      </c>
      <c r="AQ45" s="493" t="b">
        <v>0</v>
      </c>
      <c r="AR45" s="493" t="b">
        <v>0</v>
      </c>
      <c r="AS45" s="493" t="b">
        <v>0</v>
      </c>
      <c r="AT45" s="584" t="b">
        <f>IFERROR(__xludf.DUMMYFUNCTION("ARRAYFORMULA(IF(LEN(QUERY(IMPORTRANGE(""1As8wvwrc3di8OsGVGyxSqgC5v-lwl4tOMjo9z9PELF8"",""F4!A:AB""),""select Col21 where Col2="" &amp; $B45,0))=0,""COMPLETED"",QUERY(IMPORTRANGE(""https://docs.google.com/spreadsheets/d/1As8wvwrc3di8OsGVGyxSqgC5v-lwl4tOMjo9z9P"&amp;"ELF8/edit"",""F4!A:AB""),""select Col21 where Col2="" &amp; $B45,0)))"),FALSE)</f>
        <v>0</v>
      </c>
      <c r="AU45" s="584" t="b">
        <f>IFERROR(__xludf.DUMMYFUNCTION("ARRAYFORMULA(IF(LEN(QUERY(IMPORTRANGE(""1As8wvwrc3di8OsGVGyxSqgC5v-lwl4tOMjo9z9PELF8"",""F4!A:AB""),""select Col22 where Col2="" &amp; $B45,0))=0,""COMPLETED"",QUERY(IMPORTRANGE(""https://docs.google.com/spreadsheets/d/1As8wvwrc3di8OsGVGyxSqgC5v-lwl4tOMjo9z9P"&amp;"ELF8/edit"",""F4!A:AB""),""select Col22 where Col2="" &amp; $B45,0)))"),FALSE)</f>
        <v>0</v>
      </c>
    </row>
    <row r="46">
      <c r="A46" s="338">
        <v>38.0</v>
      </c>
      <c r="B46" s="338">
        <v>400038.0</v>
      </c>
      <c r="C46" s="583" t="s">
        <v>5521</v>
      </c>
      <c r="D46" s="312" t="s">
        <v>4642</v>
      </c>
      <c r="E46" s="347">
        <v>51840.0</v>
      </c>
      <c r="F46" s="347">
        <v>51840.0</v>
      </c>
      <c r="G46" s="557">
        <f t="shared" si="5"/>
        <v>0</v>
      </c>
      <c r="H46" s="331" t="s">
        <v>5522</v>
      </c>
      <c r="I46" s="331" t="s">
        <v>114</v>
      </c>
      <c r="J46" s="331" t="b">
        <v>1</v>
      </c>
      <c r="K46" s="331" t="b">
        <v>1</v>
      </c>
      <c r="L46" s="331" t="b">
        <v>1</v>
      </c>
      <c r="M46" s="331" t="b">
        <v>1</v>
      </c>
      <c r="N46" s="331" t="b">
        <v>1</v>
      </c>
      <c r="O46" s="555"/>
      <c r="P46" s="331" t="b">
        <v>1</v>
      </c>
      <c r="Q46" s="331" t="b">
        <v>1</v>
      </c>
      <c r="R46" s="331" t="b">
        <v>1</v>
      </c>
      <c r="S46" s="331" t="b">
        <v>1</v>
      </c>
      <c r="T46" s="331" t="b">
        <v>1</v>
      </c>
      <c r="U46" s="331" t="b">
        <v>1</v>
      </c>
      <c r="V46" s="331" t="b">
        <v>1</v>
      </c>
      <c r="W46" s="331" t="b">
        <v>1</v>
      </c>
      <c r="X46" s="331" t="b">
        <v>1</v>
      </c>
      <c r="Y46" s="418"/>
      <c r="Z46" s="331" t="b">
        <v>1</v>
      </c>
      <c r="AA46" s="331" t="b">
        <v>1</v>
      </c>
      <c r="AB46" s="331" t="b">
        <v>1</v>
      </c>
      <c r="AC46" s="331" t="b">
        <v>1</v>
      </c>
      <c r="AD46" s="331" t="b">
        <v>0</v>
      </c>
      <c r="AE46" s="331" t="b">
        <v>0</v>
      </c>
      <c r="AF46" s="331" t="b">
        <v>0</v>
      </c>
      <c r="AG46" s="331" t="b">
        <v>0</v>
      </c>
      <c r="AH46" s="331" t="b">
        <v>0</v>
      </c>
      <c r="AI46" s="331" t="b">
        <v>0</v>
      </c>
      <c r="AJ46" s="418" t="b">
        <v>0</v>
      </c>
      <c r="AK46" s="495" t="b">
        <v>0</v>
      </c>
      <c r="AL46" s="495" t="b">
        <v>0</v>
      </c>
      <c r="AM46" s="495" t="b">
        <v>0</v>
      </c>
      <c r="AN46" s="495" t="b">
        <v>0</v>
      </c>
      <c r="AO46" s="495" t="b">
        <v>0</v>
      </c>
      <c r="AP46" s="495" t="b">
        <v>0</v>
      </c>
      <c r="AQ46" s="496" t="b">
        <v>0</v>
      </c>
      <c r="AR46" s="496" t="b">
        <v>0</v>
      </c>
      <c r="AS46" s="496" t="b">
        <v>0</v>
      </c>
      <c r="AT46" s="585" t="b">
        <f>IFERROR(__xludf.DUMMYFUNCTION("ARRAYFORMULA(IF(LEN(QUERY(IMPORTRANGE(""1As8wvwrc3di8OsGVGyxSqgC5v-lwl4tOMjo9z9PELF8"",""F4!A:AB""),""select Col21 where Col2="" &amp; $B46,0))=0,""COMPLETED"",QUERY(IMPORTRANGE(""https://docs.google.com/spreadsheets/d/1As8wvwrc3di8OsGVGyxSqgC5v-lwl4tOMjo9z9P"&amp;"ELF8/edit"",""F4!A:AB""),""select Col21 where Col2="" &amp; $B46,0)))"),FALSE)</f>
        <v>0</v>
      </c>
      <c r="AU46" s="585" t="b">
        <f>IFERROR(__xludf.DUMMYFUNCTION("ARRAYFORMULA(IF(LEN(QUERY(IMPORTRANGE(""1As8wvwrc3di8OsGVGyxSqgC5v-lwl4tOMjo9z9PELF8"",""F4!A:AB""),""select Col22 where Col2="" &amp; $B46,0))=0,""COMPLETED"",QUERY(IMPORTRANGE(""https://docs.google.com/spreadsheets/d/1As8wvwrc3di8OsGVGyxSqgC5v-lwl4tOMjo9z9P"&amp;"ELF8/edit"",""F4!A:AB""),""select Col22 where Col2="" &amp; $B46,0)))"),FALSE)</f>
        <v>0</v>
      </c>
    </row>
    <row r="47">
      <c r="A47" s="338">
        <v>39.0</v>
      </c>
      <c r="B47" s="338">
        <v>400039.0</v>
      </c>
      <c r="C47" s="583" t="s">
        <v>5100</v>
      </c>
      <c r="D47" s="345" t="s">
        <v>73</v>
      </c>
      <c r="E47" s="470">
        <v>9500.0</v>
      </c>
      <c r="F47" s="470">
        <v>9500.0</v>
      </c>
      <c r="G47" s="554">
        <f t="shared" si="5"/>
        <v>0</v>
      </c>
      <c r="H47" s="432" t="s">
        <v>4091</v>
      </c>
      <c r="I47" s="432" t="s">
        <v>114</v>
      </c>
      <c r="J47" s="432" t="b">
        <v>1</v>
      </c>
      <c r="K47" s="432" t="b">
        <v>1</v>
      </c>
      <c r="L47" s="432" t="b">
        <v>1</v>
      </c>
      <c r="M47" s="432" t="b">
        <v>0</v>
      </c>
      <c r="N47" s="432" t="b">
        <v>1</v>
      </c>
      <c r="O47" s="555"/>
      <c r="P47" s="432" t="b">
        <v>1</v>
      </c>
      <c r="Q47" s="432" t="b">
        <v>1</v>
      </c>
      <c r="R47" s="432" t="b">
        <v>1</v>
      </c>
      <c r="S47" s="432" t="b">
        <v>1</v>
      </c>
      <c r="T47" s="432" t="b">
        <v>1</v>
      </c>
      <c r="U47" s="432" t="b">
        <v>1</v>
      </c>
      <c r="V47" s="432" t="b">
        <v>0</v>
      </c>
      <c r="W47" s="432" t="b">
        <v>1</v>
      </c>
      <c r="X47" s="516" t="b">
        <v>0</v>
      </c>
      <c r="Y47" s="516"/>
      <c r="Z47" s="516" t="b">
        <v>0</v>
      </c>
      <c r="AA47" s="516" t="b">
        <v>0</v>
      </c>
      <c r="AB47" s="516" t="b">
        <v>0</v>
      </c>
      <c r="AC47" s="516" t="b">
        <v>0</v>
      </c>
      <c r="AD47" s="516" t="b">
        <v>0</v>
      </c>
      <c r="AE47" s="432" t="b">
        <v>0</v>
      </c>
      <c r="AF47" s="432" t="b">
        <v>0</v>
      </c>
      <c r="AG47" s="432" t="b">
        <v>0</v>
      </c>
      <c r="AH47" s="432" t="b">
        <v>0</v>
      </c>
      <c r="AI47" s="432" t="b">
        <v>0</v>
      </c>
      <c r="AJ47" s="516" t="b">
        <v>0</v>
      </c>
      <c r="AK47" s="492" t="b">
        <v>0</v>
      </c>
      <c r="AL47" s="492" t="b">
        <v>0</v>
      </c>
      <c r="AM47" s="492" t="b">
        <v>0</v>
      </c>
      <c r="AN47" s="492" t="b">
        <v>0</v>
      </c>
      <c r="AO47" s="492" t="b">
        <v>0</v>
      </c>
      <c r="AP47" s="492" t="b">
        <v>0</v>
      </c>
      <c r="AQ47" s="493" t="b">
        <v>0</v>
      </c>
      <c r="AR47" s="493" t="b">
        <v>0</v>
      </c>
      <c r="AS47" s="493" t="b">
        <v>0</v>
      </c>
      <c r="AT47" s="584" t="b">
        <f>IFERROR(__xludf.DUMMYFUNCTION("ARRAYFORMULA(IF(LEN(QUERY(IMPORTRANGE(""1As8wvwrc3di8OsGVGyxSqgC5v-lwl4tOMjo9z9PELF8"",""F4!A:AB""),""select Col21 where Col2="" &amp; $B47,0))=0,""COMPLETED"",QUERY(IMPORTRANGE(""https://docs.google.com/spreadsheets/d/1As8wvwrc3di8OsGVGyxSqgC5v-lwl4tOMjo9z9P"&amp;"ELF8/edit"",""F4!A:AB""),""select Col21 where Col2="" &amp; $B47,0)))"),FALSE)</f>
        <v>0</v>
      </c>
      <c r="AU47" s="584" t="b">
        <f>IFERROR(__xludf.DUMMYFUNCTION("ARRAYFORMULA(IF(LEN(QUERY(IMPORTRANGE(""1As8wvwrc3di8OsGVGyxSqgC5v-lwl4tOMjo9z9PELF8"",""F4!A:AB""),""select Col22 where Col2="" &amp; $B47,0))=0,""COMPLETED"",QUERY(IMPORTRANGE(""https://docs.google.com/spreadsheets/d/1As8wvwrc3di8OsGVGyxSqgC5v-lwl4tOMjo9z9P"&amp;"ELF8/edit"",""F4!A:AB""),""select Col22 where Col2="" &amp; $B47,0)))"),FALSE)</f>
        <v>0</v>
      </c>
    </row>
    <row r="48">
      <c r="A48" s="338">
        <v>40.0</v>
      </c>
      <c r="B48" s="338">
        <v>400040.0</v>
      </c>
      <c r="C48" s="583" t="s">
        <v>5523</v>
      </c>
      <c r="D48" s="312" t="s">
        <v>4642</v>
      </c>
      <c r="E48" s="347">
        <v>10000.0</v>
      </c>
      <c r="F48" s="347">
        <v>10000.0</v>
      </c>
      <c r="G48" s="557">
        <f t="shared" si="5"/>
        <v>0</v>
      </c>
      <c r="H48" s="331" t="s">
        <v>5524</v>
      </c>
      <c r="I48" s="331" t="s">
        <v>141</v>
      </c>
      <c r="J48" s="331" t="b">
        <v>1</v>
      </c>
      <c r="K48" s="331" t="b">
        <v>1</v>
      </c>
      <c r="L48" s="331" t="b">
        <v>1</v>
      </c>
      <c r="M48" s="331" t="b">
        <v>1</v>
      </c>
      <c r="N48" s="331" t="b">
        <v>1</v>
      </c>
      <c r="O48" s="555"/>
      <c r="P48" s="331" t="b">
        <v>0</v>
      </c>
      <c r="Q48" s="331" t="b">
        <v>1</v>
      </c>
      <c r="R48" s="331" t="b">
        <v>0</v>
      </c>
      <c r="S48" s="331" t="b">
        <v>1</v>
      </c>
      <c r="T48" s="331" t="b">
        <v>1</v>
      </c>
      <c r="U48" s="331" t="b">
        <v>1</v>
      </c>
      <c r="V48" s="331" t="b">
        <v>1</v>
      </c>
      <c r="W48" s="331" t="b">
        <v>1</v>
      </c>
      <c r="X48" s="331" t="b">
        <v>1</v>
      </c>
      <c r="Y48" s="418"/>
      <c r="Z48" s="331" t="b">
        <v>1</v>
      </c>
      <c r="AA48" s="331" t="b">
        <v>1</v>
      </c>
      <c r="AB48" s="418" t="b">
        <v>0</v>
      </c>
      <c r="AC48" s="418" t="b">
        <v>0</v>
      </c>
      <c r="AD48" s="418" t="b">
        <v>0</v>
      </c>
      <c r="AE48" s="331" t="b">
        <v>0</v>
      </c>
      <c r="AF48" s="331" t="b">
        <v>0</v>
      </c>
      <c r="AG48" s="331" t="b">
        <v>0</v>
      </c>
      <c r="AH48" s="331" t="b">
        <v>0</v>
      </c>
      <c r="AI48" s="331" t="b">
        <v>0</v>
      </c>
      <c r="AJ48" s="418" t="b">
        <v>0</v>
      </c>
      <c r="AK48" s="495" t="b">
        <v>0</v>
      </c>
      <c r="AL48" s="495" t="b">
        <v>0</v>
      </c>
      <c r="AM48" s="495" t="b">
        <v>0</v>
      </c>
      <c r="AN48" s="495" t="b">
        <v>0</v>
      </c>
      <c r="AO48" s="495" t="b">
        <v>0</v>
      </c>
      <c r="AP48" s="495" t="b">
        <v>0</v>
      </c>
      <c r="AQ48" s="496" t="b">
        <v>0</v>
      </c>
      <c r="AR48" s="496" t="b">
        <v>0</v>
      </c>
      <c r="AS48" s="496" t="b">
        <v>0</v>
      </c>
      <c r="AT48" s="585" t="b">
        <f>IFERROR(__xludf.DUMMYFUNCTION("ARRAYFORMULA(IF(LEN(QUERY(IMPORTRANGE(""1As8wvwrc3di8OsGVGyxSqgC5v-lwl4tOMjo9z9PELF8"",""F4!A:AB""),""select Col21 where Col2="" &amp; $B48,0))=0,""COMPLETED"",QUERY(IMPORTRANGE(""https://docs.google.com/spreadsheets/d/1As8wvwrc3di8OsGVGyxSqgC5v-lwl4tOMjo9z9P"&amp;"ELF8/edit"",""F4!A:AB""),""select Col21 where Col2="" &amp; $B48,0)))"),FALSE)</f>
        <v>0</v>
      </c>
      <c r="AU48" s="585" t="b">
        <f>IFERROR(__xludf.DUMMYFUNCTION("ARRAYFORMULA(IF(LEN(QUERY(IMPORTRANGE(""1As8wvwrc3di8OsGVGyxSqgC5v-lwl4tOMjo9z9PELF8"",""F4!A:AB""),""select Col22 where Col2="" &amp; $B48,0))=0,""COMPLETED"",QUERY(IMPORTRANGE(""https://docs.google.com/spreadsheets/d/1As8wvwrc3di8OsGVGyxSqgC5v-lwl4tOMjo9z9P"&amp;"ELF8/edit"",""F4!A:AB""),""select Col22 where Col2="" &amp; $B48,0)))"),FALSE)</f>
        <v>0</v>
      </c>
    </row>
    <row r="49">
      <c r="A49" s="338">
        <v>41.0</v>
      </c>
      <c r="B49" s="338">
        <v>400041.0</v>
      </c>
      <c r="C49" s="583" t="s">
        <v>5101</v>
      </c>
      <c r="D49" s="345" t="s">
        <v>73</v>
      </c>
      <c r="E49" s="470">
        <v>7000.0</v>
      </c>
      <c r="F49" s="470">
        <v>7000.0</v>
      </c>
      <c r="G49" s="554">
        <f t="shared" si="5"/>
        <v>0</v>
      </c>
      <c r="H49" s="432" t="s">
        <v>4091</v>
      </c>
      <c r="I49" s="432" t="s">
        <v>114</v>
      </c>
      <c r="J49" s="432" t="b">
        <v>1</v>
      </c>
      <c r="K49" s="432" t="b">
        <v>1</v>
      </c>
      <c r="L49" s="432" t="b">
        <v>1</v>
      </c>
      <c r="M49" s="432" t="b">
        <v>0</v>
      </c>
      <c r="N49" s="432" t="b">
        <v>1</v>
      </c>
      <c r="O49" s="555"/>
      <c r="P49" s="432" t="b">
        <v>1</v>
      </c>
      <c r="Q49" s="432" t="b">
        <v>1</v>
      </c>
      <c r="R49" s="432" t="b">
        <v>1</v>
      </c>
      <c r="S49" s="432" t="b">
        <v>1</v>
      </c>
      <c r="T49" s="432" t="b">
        <v>1</v>
      </c>
      <c r="U49" s="432" t="b">
        <v>1</v>
      </c>
      <c r="V49" s="432" t="b">
        <v>0</v>
      </c>
      <c r="W49" s="432" t="b">
        <v>1</v>
      </c>
      <c r="X49" s="516" t="b">
        <v>0</v>
      </c>
      <c r="Y49" s="516" t="b">
        <v>0</v>
      </c>
      <c r="Z49" s="516" t="b">
        <v>0</v>
      </c>
      <c r="AA49" s="516" t="b">
        <v>0</v>
      </c>
      <c r="AB49" s="516" t="b">
        <v>0</v>
      </c>
      <c r="AC49" s="516" t="b">
        <v>0</v>
      </c>
      <c r="AD49" s="516" t="b">
        <v>0</v>
      </c>
      <c r="AE49" s="432" t="b">
        <v>0</v>
      </c>
      <c r="AF49" s="432" t="b">
        <v>0</v>
      </c>
      <c r="AG49" s="432" t="b">
        <v>0</v>
      </c>
      <c r="AH49" s="432" t="b">
        <v>0</v>
      </c>
      <c r="AI49" s="432" t="b">
        <v>0</v>
      </c>
      <c r="AJ49" s="516" t="b">
        <v>0</v>
      </c>
      <c r="AK49" s="492" t="b">
        <v>0</v>
      </c>
      <c r="AL49" s="492" t="b">
        <v>0</v>
      </c>
      <c r="AM49" s="492" t="b">
        <v>0</v>
      </c>
      <c r="AN49" s="492" t="b">
        <v>0</v>
      </c>
      <c r="AO49" s="492" t="b">
        <v>0</v>
      </c>
      <c r="AP49" s="492" t="b">
        <v>0</v>
      </c>
      <c r="AQ49" s="493" t="b">
        <v>0</v>
      </c>
      <c r="AR49" s="493" t="b">
        <v>0</v>
      </c>
      <c r="AS49" s="493" t="b">
        <v>0</v>
      </c>
      <c r="AT49" s="584" t="b">
        <f>IFERROR(__xludf.DUMMYFUNCTION("ARRAYFORMULA(IF(LEN(QUERY(IMPORTRANGE(""1As8wvwrc3di8OsGVGyxSqgC5v-lwl4tOMjo9z9PELF8"",""F4!A:AB""),""select Col21 where Col2="" &amp; $B49,0))=0,""COMPLETED"",QUERY(IMPORTRANGE(""https://docs.google.com/spreadsheets/d/1As8wvwrc3di8OsGVGyxSqgC5v-lwl4tOMjo9z9P"&amp;"ELF8/edit"",""F4!A:AB""),""select Col21 where Col2="" &amp; $B49,0)))"),FALSE)</f>
        <v>0</v>
      </c>
      <c r="AU49" s="584" t="b">
        <f>IFERROR(__xludf.DUMMYFUNCTION("ARRAYFORMULA(IF(LEN(QUERY(IMPORTRANGE(""1As8wvwrc3di8OsGVGyxSqgC5v-lwl4tOMjo9z9PELF8"",""F4!A:AB""),""select Col22 where Col2="" &amp; $B49,0))=0,""COMPLETED"",QUERY(IMPORTRANGE(""https://docs.google.com/spreadsheets/d/1As8wvwrc3di8OsGVGyxSqgC5v-lwl4tOMjo9z9P"&amp;"ELF8/edit"",""F4!A:AB""),""select Col22 where Col2="" &amp; $B49,0)))"),FALSE)</f>
        <v>0</v>
      </c>
    </row>
    <row r="50">
      <c r="A50" s="338">
        <v>42.0</v>
      </c>
      <c r="B50" s="338">
        <v>400042.0</v>
      </c>
      <c r="C50" s="583" t="s">
        <v>5102</v>
      </c>
      <c r="D50" s="345" t="s">
        <v>73</v>
      </c>
      <c r="E50" s="347">
        <v>7000.0</v>
      </c>
      <c r="F50" s="347">
        <v>7000.0</v>
      </c>
      <c r="G50" s="557">
        <f t="shared" si="5"/>
        <v>0</v>
      </c>
      <c r="H50" s="331" t="s">
        <v>4091</v>
      </c>
      <c r="I50" s="331" t="s">
        <v>114</v>
      </c>
      <c r="J50" s="331" t="b">
        <v>1</v>
      </c>
      <c r="K50" s="331" t="b">
        <v>1</v>
      </c>
      <c r="L50" s="331" t="b">
        <v>1</v>
      </c>
      <c r="M50" s="331" t="b">
        <v>0</v>
      </c>
      <c r="N50" s="331" t="b">
        <v>1</v>
      </c>
      <c r="O50" s="555"/>
      <c r="P50" s="331" t="b">
        <v>1</v>
      </c>
      <c r="Q50" s="331" t="b">
        <v>1</v>
      </c>
      <c r="R50" s="331" t="b">
        <v>1</v>
      </c>
      <c r="S50" s="331" t="b">
        <v>1</v>
      </c>
      <c r="T50" s="331" t="b">
        <v>1</v>
      </c>
      <c r="U50" s="331" t="b">
        <v>1</v>
      </c>
      <c r="V50" s="331" t="b">
        <v>0</v>
      </c>
      <c r="W50" s="331" t="b">
        <v>1</v>
      </c>
      <c r="X50" s="418" t="b">
        <v>0</v>
      </c>
      <c r="Y50" s="418" t="b">
        <v>0</v>
      </c>
      <c r="Z50" s="418" t="b">
        <v>0</v>
      </c>
      <c r="AA50" s="418" t="b">
        <v>0</v>
      </c>
      <c r="AB50" s="418" t="b">
        <v>0</v>
      </c>
      <c r="AC50" s="418" t="b">
        <v>0</v>
      </c>
      <c r="AD50" s="418" t="b">
        <v>0</v>
      </c>
      <c r="AE50" s="331" t="b">
        <v>0</v>
      </c>
      <c r="AF50" s="331" t="b">
        <v>0</v>
      </c>
      <c r="AG50" s="331" t="b">
        <v>0</v>
      </c>
      <c r="AH50" s="331" t="b">
        <v>0</v>
      </c>
      <c r="AI50" s="331" t="b">
        <v>0</v>
      </c>
      <c r="AJ50" s="418" t="b">
        <v>0</v>
      </c>
      <c r="AK50" s="495" t="b">
        <v>0</v>
      </c>
      <c r="AL50" s="495" t="b">
        <v>0</v>
      </c>
      <c r="AM50" s="495" t="b">
        <v>0</v>
      </c>
      <c r="AN50" s="495" t="b">
        <v>0</v>
      </c>
      <c r="AO50" s="495" t="b">
        <v>0</v>
      </c>
      <c r="AP50" s="495" t="b">
        <v>0</v>
      </c>
      <c r="AQ50" s="496" t="b">
        <v>0</v>
      </c>
      <c r="AR50" s="496" t="b">
        <v>0</v>
      </c>
      <c r="AS50" s="496" t="b">
        <v>0</v>
      </c>
      <c r="AT50" s="585" t="b">
        <f>IFERROR(__xludf.DUMMYFUNCTION("ARRAYFORMULA(IF(LEN(QUERY(IMPORTRANGE(""1As8wvwrc3di8OsGVGyxSqgC5v-lwl4tOMjo9z9PELF8"",""F4!A:AB""),""select Col21 where Col2="" &amp; $B50,0))=0,""COMPLETED"",QUERY(IMPORTRANGE(""https://docs.google.com/spreadsheets/d/1As8wvwrc3di8OsGVGyxSqgC5v-lwl4tOMjo9z9P"&amp;"ELF8/edit"",""F4!A:AB""),""select Col21 where Col2="" &amp; $B50,0)))"),FALSE)</f>
        <v>0</v>
      </c>
      <c r="AU50" s="585" t="b">
        <f>IFERROR(__xludf.DUMMYFUNCTION("ARRAYFORMULA(IF(LEN(QUERY(IMPORTRANGE(""1As8wvwrc3di8OsGVGyxSqgC5v-lwl4tOMjo9z9PELF8"",""F4!A:AB""),""select Col22 where Col2="" &amp; $B50,0))=0,""COMPLETED"",QUERY(IMPORTRANGE(""https://docs.google.com/spreadsheets/d/1As8wvwrc3di8OsGVGyxSqgC5v-lwl4tOMjo9z9P"&amp;"ELF8/edit"",""F4!A:AB""),""select Col22 where Col2="" &amp; $B50,0)))"),FALSE)</f>
        <v>0</v>
      </c>
    </row>
    <row r="51">
      <c r="A51" s="338">
        <v>43.0</v>
      </c>
      <c r="B51" s="338">
        <v>400043.0</v>
      </c>
      <c r="C51" s="583" t="s">
        <v>5103</v>
      </c>
      <c r="D51" s="345" t="s">
        <v>73</v>
      </c>
      <c r="E51" s="470">
        <v>9500.0</v>
      </c>
      <c r="F51" s="470">
        <v>9500.0</v>
      </c>
      <c r="G51" s="554">
        <f t="shared" si="5"/>
        <v>0</v>
      </c>
      <c r="H51" s="432" t="s">
        <v>4091</v>
      </c>
      <c r="I51" s="432" t="s">
        <v>114</v>
      </c>
      <c r="J51" s="432" t="b">
        <v>1</v>
      </c>
      <c r="K51" s="432" t="b">
        <v>1</v>
      </c>
      <c r="L51" s="432" t="b">
        <v>1</v>
      </c>
      <c r="M51" s="432" t="b">
        <v>0</v>
      </c>
      <c r="N51" s="432" t="b">
        <v>1</v>
      </c>
      <c r="O51" s="555"/>
      <c r="P51" s="432" t="b">
        <v>1</v>
      </c>
      <c r="Q51" s="432" t="b">
        <v>1</v>
      </c>
      <c r="R51" s="432" t="b">
        <v>1</v>
      </c>
      <c r="S51" s="432" t="b">
        <v>1</v>
      </c>
      <c r="T51" s="432" t="b">
        <v>1</v>
      </c>
      <c r="U51" s="432" t="b">
        <v>1</v>
      </c>
      <c r="V51" s="432" t="b">
        <v>0</v>
      </c>
      <c r="W51" s="432" t="b">
        <v>1</v>
      </c>
      <c r="X51" s="516" t="b">
        <v>0</v>
      </c>
      <c r="Y51" s="516" t="b">
        <v>0</v>
      </c>
      <c r="Z51" s="516" t="b">
        <v>0</v>
      </c>
      <c r="AA51" s="516" t="b">
        <v>0</v>
      </c>
      <c r="AB51" s="516" t="b">
        <v>0</v>
      </c>
      <c r="AC51" s="516" t="b">
        <v>0</v>
      </c>
      <c r="AD51" s="516" t="b">
        <v>0</v>
      </c>
      <c r="AE51" s="432" t="b">
        <v>0</v>
      </c>
      <c r="AF51" s="432" t="b">
        <v>0</v>
      </c>
      <c r="AG51" s="432" t="b">
        <v>0</v>
      </c>
      <c r="AH51" s="432" t="b">
        <v>0</v>
      </c>
      <c r="AI51" s="432" t="b">
        <v>0</v>
      </c>
      <c r="AJ51" s="516" t="b">
        <v>0</v>
      </c>
      <c r="AK51" s="492" t="b">
        <v>0</v>
      </c>
      <c r="AL51" s="492" t="b">
        <v>0</v>
      </c>
      <c r="AM51" s="492" t="b">
        <v>0</v>
      </c>
      <c r="AN51" s="492" t="b">
        <v>0</v>
      </c>
      <c r="AO51" s="492" t="b">
        <v>0</v>
      </c>
      <c r="AP51" s="492" t="b">
        <v>0</v>
      </c>
      <c r="AQ51" s="493" t="b">
        <v>0</v>
      </c>
      <c r="AR51" s="493" t="b">
        <v>0</v>
      </c>
      <c r="AS51" s="493" t="b">
        <v>0</v>
      </c>
      <c r="AT51" s="584" t="b">
        <f>IFERROR(__xludf.DUMMYFUNCTION("ARRAYFORMULA(IF(LEN(QUERY(IMPORTRANGE(""1As8wvwrc3di8OsGVGyxSqgC5v-lwl4tOMjo9z9PELF8"",""F4!A:AB""),""select Col21 where Col2="" &amp; $B51,0))=0,""COMPLETED"",QUERY(IMPORTRANGE(""https://docs.google.com/spreadsheets/d/1As8wvwrc3di8OsGVGyxSqgC5v-lwl4tOMjo9z9P"&amp;"ELF8/edit"",""F4!A:AB""),""select Col21 where Col2="" &amp; $B51,0)))"),FALSE)</f>
        <v>0</v>
      </c>
      <c r="AU51" s="584" t="b">
        <f>IFERROR(__xludf.DUMMYFUNCTION("ARRAYFORMULA(IF(LEN(QUERY(IMPORTRANGE(""1As8wvwrc3di8OsGVGyxSqgC5v-lwl4tOMjo9z9PELF8"",""F4!A:AB""),""select Col22 where Col2="" &amp; $B51,0))=0,""COMPLETED"",QUERY(IMPORTRANGE(""https://docs.google.com/spreadsheets/d/1As8wvwrc3di8OsGVGyxSqgC5v-lwl4tOMjo9z9P"&amp;"ELF8/edit"",""F4!A:AB""),""select Col22 where Col2="" &amp; $B51,0)))"),FALSE)</f>
        <v>0</v>
      </c>
    </row>
    <row r="52">
      <c r="A52" s="338">
        <v>44.0</v>
      </c>
      <c r="B52" s="338">
        <v>400044.0</v>
      </c>
      <c r="C52" s="583" t="s">
        <v>5104</v>
      </c>
      <c r="D52" s="345" t="s">
        <v>73</v>
      </c>
      <c r="E52" s="347">
        <v>9500.0</v>
      </c>
      <c r="F52" s="347">
        <v>9500.0</v>
      </c>
      <c r="G52" s="557">
        <f t="shared" si="5"/>
        <v>0</v>
      </c>
      <c r="H52" s="331" t="s">
        <v>4091</v>
      </c>
      <c r="I52" s="331" t="s">
        <v>114</v>
      </c>
      <c r="J52" s="331" t="b">
        <v>1</v>
      </c>
      <c r="K52" s="331" t="b">
        <v>1</v>
      </c>
      <c r="L52" s="331" t="b">
        <v>1</v>
      </c>
      <c r="M52" s="331" t="b">
        <v>0</v>
      </c>
      <c r="N52" s="331" t="b">
        <v>1</v>
      </c>
      <c r="O52" s="555"/>
      <c r="P52" s="331" t="b">
        <v>1</v>
      </c>
      <c r="Q52" s="331" t="b">
        <v>0</v>
      </c>
      <c r="R52" s="331" t="b">
        <v>1</v>
      </c>
      <c r="S52" s="331" t="b">
        <v>1</v>
      </c>
      <c r="T52" s="331" t="b">
        <v>1</v>
      </c>
      <c r="U52" s="331" t="b">
        <v>1</v>
      </c>
      <c r="V52" s="331" t="b">
        <v>0</v>
      </c>
      <c r="W52" s="331" t="b">
        <v>1</v>
      </c>
      <c r="X52" s="418" t="b">
        <v>0</v>
      </c>
      <c r="Y52" s="418" t="b">
        <v>0</v>
      </c>
      <c r="Z52" s="418" t="b">
        <v>0</v>
      </c>
      <c r="AA52" s="418" t="b">
        <v>0</v>
      </c>
      <c r="AB52" s="418" t="b">
        <v>0</v>
      </c>
      <c r="AC52" s="418" t="b">
        <v>0</v>
      </c>
      <c r="AD52" s="418" t="b">
        <v>0</v>
      </c>
      <c r="AE52" s="331" t="b">
        <v>0</v>
      </c>
      <c r="AF52" s="331" t="b">
        <v>0</v>
      </c>
      <c r="AG52" s="331" t="b">
        <v>0</v>
      </c>
      <c r="AH52" s="331" t="b">
        <v>0</v>
      </c>
      <c r="AI52" s="331" t="b">
        <v>0</v>
      </c>
      <c r="AJ52" s="418" t="b">
        <v>0</v>
      </c>
      <c r="AK52" s="495" t="b">
        <v>0</v>
      </c>
      <c r="AL52" s="495" t="b">
        <v>0</v>
      </c>
      <c r="AM52" s="495" t="b">
        <v>0</v>
      </c>
      <c r="AN52" s="495" t="b">
        <v>0</v>
      </c>
      <c r="AO52" s="495" t="b">
        <v>0</v>
      </c>
      <c r="AP52" s="495" t="b">
        <v>0</v>
      </c>
      <c r="AQ52" s="496" t="b">
        <v>0</v>
      </c>
      <c r="AR52" s="496" t="b">
        <v>0</v>
      </c>
      <c r="AS52" s="496" t="b">
        <v>0</v>
      </c>
      <c r="AT52" s="585" t="b">
        <f>IFERROR(__xludf.DUMMYFUNCTION("ARRAYFORMULA(IF(LEN(QUERY(IMPORTRANGE(""1As8wvwrc3di8OsGVGyxSqgC5v-lwl4tOMjo9z9PELF8"",""F4!A:AB""),""select Col21 where Col2="" &amp; $B52,0))=0,""COMPLETED"",QUERY(IMPORTRANGE(""https://docs.google.com/spreadsheets/d/1As8wvwrc3di8OsGVGyxSqgC5v-lwl4tOMjo9z9P"&amp;"ELF8/edit"",""F4!A:AB""),""select Col21 where Col2="" &amp; $B52,0)))"),FALSE)</f>
        <v>0</v>
      </c>
      <c r="AU52" s="585" t="b">
        <f>IFERROR(__xludf.DUMMYFUNCTION("ARRAYFORMULA(IF(LEN(QUERY(IMPORTRANGE(""1As8wvwrc3di8OsGVGyxSqgC5v-lwl4tOMjo9z9PELF8"",""F4!A:AB""),""select Col22 where Col2="" &amp; $B52,0))=0,""COMPLETED"",QUERY(IMPORTRANGE(""https://docs.google.com/spreadsheets/d/1As8wvwrc3di8OsGVGyxSqgC5v-lwl4tOMjo9z9P"&amp;"ELF8/edit"",""F4!A:AB""),""select Col22 where Col2="" &amp; $B52,0)))"),FALSE)</f>
        <v>0</v>
      </c>
    </row>
    <row r="53">
      <c r="A53" s="141">
        <v>45.0</v>
      </c>
      <c r="B53" s="141">
        <v>400045.0</v>
      </c>
      <c r="C53" s="210" t="s">
        <v>798</v>
      </c>
      <c r="D53" s="130" t="s">
        <v>73</v>
      </c>
      <c r="E53" s="470">
        <v>30669.0</v>
      </c>
      <c r="F53" s="470">
        <v>30669.0</v>
      </c>
      <c r="G53" s="554">
        <f t="shared" si="5"/>
        <v>0</v>
      </c>
      <c r="H53" s="432" t="s">
        <v>799</v>
      </c>
      <c r="I53" s="432" t="s">
        <v>162</v>
      </c>
      <c r="J53" s="432" t="b">
        <v>1</v>
      </c>
      <c r="K53" s="432" t="b">
        <v>1</v>
      </c>
      <c r="L53" s="432" t="b">
        <v>1</v>
      </c>
      <c r="M53" s="432" t="b">
        <v>1</v>
      </c>
      <c r="N53" s="432" t="b">
        <v>1</v>
      </c>
      <c r="O53" s="555"/>
      <c r="P53" s="432" t="b">
        <v>1</v>
      </c>
      <c r="Q53" s="432" t="b">
        <v>1</v>
      </c>
      <c r="R53" s="432" t="b">
        <v>1</v>
      </c>
      <c r="S53" s="432" t="b">
        <v>1</v>
      </c>
      <c r="T53" s="432" t="b">
        <v>1</v>
      </c>
      <c r="U53" s="432" t="b">
        <v>1</v>
      </c>
      <c r="V53" s="432" t="b">
        <v>1</v>
      </c>
      <c r="W53" s="432" t="b">
        <v>1</v>
      </c>
      <c r="X53" s="516" t="b">
        <v>0</v>
      </c>
      <c r="Y53" s="516" t="b">
        <v>0</v>
      </c>
      <c r="Z53" s="516" t="b">
        <v>0</v>
      </c>
      <c r="AA53" s="516" t="b">
        <v>0</v>
      </c>
      <c r="AB53" s="516" t="b">
        <v>0</v>
      </c>
      <c r="AC53" s="572" t="s">
        <v>73</v>
      </c>
      <c r="AD53" s="521"/>
      <c r="AE53" s="521"/>
      <c r="AF53" s="521"/>
      <c r="AG53" s="521"/>
      <c r="AH53" s="521"/>
      <c r="AI53" s="521"/>
      <c r="AJ53" s="521"/>
      <c r="AK53" s="492" t="s">
        <v>73</v>
      </c>
      <c r="AL53" s="492" t="s">
        <v>73</v>
      </c>
      <c r="AM53" s="492" t="s">
        <v>73</v>
      </c>
      <c r="AN53" s="492" t="s">
        <v>73</v>
      </c>
      <c r="AO53" s="492" t="s">
        <v>73</v>
      </c>
      <c r="AP53" s="492" t="s">
        <v>73</v>
      </c>
      <c r="AQ53" s="493" t="s">
        <v>73</v>
      </c>
      <c r="AR53" s="493" t="s">
        <v>73</v>
      </c>
      <c r="AS53" s="493" t="s">
        <v>73</v>
      </c>
      <c r="AT53" s="584" t="str">
        <f>IFERROR(__xludf.DUMMYFUNCTION("ARRAYFORMULA(IF(LEN(QUERY(IMPORTRANGE(""1As8wvwrc3di8OsGVGyxSqgC5v-lwl4tOMjo9z9PELF8"",""F4!A:AB""),""select Col21 where Col2="" &amp; $B53,0))=0,""COMPLETED"",QUERY(IMPORTRANGE(""https://docs.google.com/spreadsheets/d/1As8wvwrc3di8OsGVGyxSqgC5v-lwl4tOMjo9z9P"&amp;"ELF8/edit"",""F4!A:AB""),""select Col21 where Col2="" &amp; $B53,0)))"),"COMPLETED")</f>
        <v>COMPLETED</v>
      </c>
      <c r="AU53" s="584" t="str">
        <f>IFERROR(__xludf.DUMMYFUNCTION("ARRAYFORMULA(IF(LEN(QUERY(IMPORTRANGE(""1As8wvwrc3di8OsGVGyxSqgC5v-lwl4tOMjo9z9PELF8"",""F4!A:AB""),""select Col22 where Col2="" &amp; $B53,0))=0,""COMPLETED"",QUERY(IMPORTRANGE(""https://docs.google.com/spreadsheets/d/1As8wvwrc3di8OsGVGyxSqgC5v-lwl4tOMjo9z9P"&amp;"ELF8/edit"",""F4!A:AB""),""select Col22 where Col2="" &amp; $B53,0)))"),"COMPLETED")</f>
        <v>COMPLETED</v>
      </c>
    </row>
    <row r="54">
      <c r="A54" s="141">
        <v>46.0</v>
      </c>
      <c r="B54" s="141">
        <v>400046.0</v>
      </c>
      <c r="C54" s="210" t="s">
        <v>334</v>
      </c>
      <c r="D54" s="130" t="s">
        <v>73</v>
      </c>
      <c r="E54" s="347">
        <v>10000.0</v>
      </c>
      <c r="F54" s="347">
        <v>10000.0</v>
      </c>
      <c r="G54" s="557">
        <f t="shared" si="5"/>
        <v>0</v>
      </c>
      <c r="H54" s="331" t="s">
        <v>335</v>
      </c>
      <c r="I54" s="331" t="s">
        <v>127</v>
      </c>
      <c r="J54" s="331" t="b">
        <v>1</v>
      </c>
      <c r="K54" s="331" t="b">
        <v>1</v>
      </c>
      <c r="L54" s="331" t="b">
        <v>1</v>
      </c>
      <c r="M54" s="331" t="b">
        <v>0</v>
      </c>
      <c r="N54" s="331" t="b">
        <v>1</v>
      </c>
      <c r="O54" s="555"/>
      <c r="P54" s="331" t="b">
        <v>1</v>
      </c>
      <c r="Q54" s="331" t="b">
        <v>1</v>
      </c>
      <c r="R54" s="331" t="b">
        <v>0</v>
      </c>
      <c r="S54" s="331" t="b">
        <v>0</v>
      </c>
      <c r="T54" s="418" t="b">
        <v>0</v>
      </c>
      <c r="U54" s="331" t="b">
        <v>1</v>
      </c>
      <c r="V54" s="572" t="s">
        <v>73</v>
      </c>
      <c r="W54" s="521"/>
      <c r="X54" s="521"/>
      <c r="Y54" s="521"/>
      <c r="Z54" s="521"/>
      <c r="AA54" s="521"/>
      <c r="AB54" s="521"/>
      <c r="AC54" s="521"/>
      <c r="AD54" s="521"/>
      <c r="AE54" s="521"/>
      <c r="AF54" s="521"/>
      <c r="AG54" s="521"/>
      <c r="AH54" s="521"/>
      <c r="AI54" s="521"/>
      <c r="AJ54" s="521"/>
      <c r="AK54" s="495" t="s">
        <v>73</v>
      </c>
      <c r="AL54" s="495" t="s">
        <v>73</v>
      </c>
      <c r="AM54" s="495" t="s">
        <v>73</v>
      </c>
      <c r="AN54" s="495" t="s">
        <v>73</v>
      </c>
      <c r="AO54" s="495" t="s">
        <v>73</v>
      </c>
      <c r="AP54" s="495" t="s">
        <v>73</v>
      </c>
      <c r="AQ54" s="496" t="s">
        <v>73</v>
      </c>
      <c r="AR54" s="496" t="s">
        <v>73</v>
      </c>
      <c r="AS54" s="496" t="s">
        <v>73</v>
      </c>
      <c r="AT54" s="585" t="str">
        <f>IFERROR(__xludf.DUMMYFUNCTION("ARRAYFORMULA(IF(LEN(QUERY(IMPORTRANGE(""1As8wvwrc3di8OsGVGyxSqgC5v-lwl4tOMjo9z9PELF8"",""F4!A:AB""),""select Col21 where Col2="" &amp; $B54,0))=0,""COMPLETED"",QUERY(IMPORTRANGE(""https://docs.google.com/spreadsheets/d/1As8wvwrc3di8OsGVGyxSqgC5v-lwl4tOMjo9z9P"&amp;"ELF8/edit"",""F4!A:AB""),""select Col21 where Col2="" &amp; $B54,0)))"),"COMPLETED")</f>
        <v>COMPLETED</v>
      </c>
      <c r="AU54" s="585" t="str">
        <f>IFERROR(__xludf.DUMMYFUNCTION("ARRAYFORMULA(IF(LEN(QUERY(IMPORTRANGE(""1As8wvwrc3di8OsGVGyxSqgC5v-lwl4tOMjo9z9PELF8"",""F4!A:AB""),""select Col22 where Col2="" &amp; $B54,0))=0,""COMPLETED"",QUERY(IMPORTRANGE(""https://docs.google.com/spreadsheets/d/1As8wvwrc3di8OsGVGyxSqgC5v-lwl4tOMjo9z9P"&amp;"ELF8/edit"",""F4!A:AB""),""select Col22 where Col2="" &amp; $B54,0)))"),"COMPLETED")</f>
        <v>COMPLETED</v>
      </c>
    </row>
    <row r="55">
      <c r="A55" s="338">
        <v>47.0</v>
      </c>
      <c r="B55" s="338">
        <v>400047.0</v>
      </c>
      <c r="C55" s="583" t="s">
        <v>5825</v>
      </c>
      <c r="D55" s="312" t="s">
        <v>4642</v>
      </c>
      <c r="E55" s="470">
        <v>23450.0</v>
      </c>
      <c r="F55" s="470">
        <v>15000.0</v>
      </c>
      <c r="G55" s="554">
        <f t="shared" si="5"/>
        <v>8450</v>
      </c>
      <c r="H55" s="432" t="s">
        <v>146</v>
      </c>
      <c r="I55" s="432" t="s">
        <v>114</v>
      </c>
      <c r="J55" s="432" t="b">
        <v>1</v>
      </c>
      <c r="K55" s="432" t="b">
        <v>1</v>
      </c>
      <c r="L55" s="432" t="b">
        <v>1</v>
      </c>
      <c r="M55" s="432" t="b">
        <v>1</v>
      </c>
      <c r="N55" s="432" t="b">
        <v>1</v>
      </c>
      <c r="O55" s="555"/>
      <c r="P55" s="432" t="b">
        <v>1</v>
      </c>
      <c r="Q55" s="432" t="b">
        <v>0</v>
      </c>
      <c r="R55" s="432" t="b">
        <v>0</v>
      </c>
      <c r="S55" s="432" t="b">
        <v>0</v>
      </c>
      <c r="T55" s="516" t="b">
        <v>0</v>
      </c>
      <c r="U55" s="516" t="b">
        <v>0</v>
      </c>
      <c r="V55" s="516" t="b">
        <v>0</v>
      </c>
      <c r="W55" s="516" t="b">
        <v>0</v>
      </c>
      <c r="X55" s="516" t="b">
        <v>0</v>
      </c>
      <c r="Y55" s="516" t="b">
        <v>0</v>
      </c>
      <c r="Z55" s="516" t="b">
        <v>0</v>
      </c>
      <c r="AA55" s="516" t="b">
        <v>0</v>
      </c>
      <c r="AB55" s="516" t="b">
        <v>0</v>
      </c>
      <c r="AC55" s="516" t="b">
        <v>0</v>
      </c>
      <c r="AD55" s="516" t="b">
        <v>0</v>
      </c>
      <c r="AE55" s="432" t="b">
        <v>0</v>
      </c>
      <c r="AF55" s="432" t="b">
        <v>0</v>
      </c>
      <c r="AG55" s="432" t="b">
        <v>0</v>
      </c>
      <c r="AH55" s="432" t="b">
        <v>0</v>
      </c>
      <c r="AI55" s="432" t="b">
        <v>0</v>
      </c>
      <c r="AJ55" s="516" t="b">
        <v>0</v>
      </c>
      <c r="AK55" s="492" t="b">
        <v>0</v>
      </c>
      <c r="AL55" s="492" t="b">
        <v>0</v>
      </c>
      <c r="AM55" s="492" t="b">
        <v>0</v>
      </c>
      <c r="AN55" s="492" t="b">
        <v>0</v>
      </c>
      <c r="AO55" s="492" t="b">
        <v>0</v>
      </c>
      <c r="AP55" s="492" t="b">
        <v>0</v>
      </c>
      <c r="AQ55" s="493" t="b">
        <v>0</v>
      </c>
      <c r="AR55" s="493" t="b">
        <v>0</v>
      </c>
      <c r="AS55" s="493" t="b">
        <v>0</v>
      </c>
      <c r="AT55" s="584" t="b">
        <f>IFERROR(__xludf.DUMMYFUNCTION("ARRAYFORMULA(IF(LEN(QUERY(IMPORTRANGE(""1As8wvwrc3di8OsGVGyxSqgC5v-lwl4tOMjo9z9PELF8"",""F4!A:AB""),""select Col21 where Col2="" &amp; $B55,0))=0,""COMPLETED"",QUERY(IMPORTRANGE(""https://docs.google.com/spreadsheets/d/1As8wvwrc3di8OsGVGyxSqgC5v-lwl4tOMjo9z9P"&amp;"ELF8/edit"",""F4!A:AB""),""select Col21 where Col2="" &amp; $B55,0)))"),FALSE)</f>
        <v>0</v>
      </c>
      <c r="AU55" s="584" t="b">
        <f>IFERROR(__xludf.DUMMYFUNCTION("ARRAYFORMULA(IF(LEN(QUERY(IMPORTRANGE(""1As8wvwrc3di8OsGVGyxSqgC5v-lwl4tOMjo9z9PELF8"",""F4!A:AB""),""select Col22 where Col2="" &amp; $B55,0))=0,""COMPLETED"",QUERY(IMPORTRANGE(""https://docs.google.com/spreadsheets/d/1As8wvwrc3di8OsGVGyxSqgC5v-lwl4tOMjo9z9P"&amp;"ELF8/edit"",""F4!A:AB""),""select Col22 where Col2="" &amp; $B55,0)))"),FALSE)</f>
        <v>0</v>
      </c>
    </row>
    <row r="56">
      <c r="A56" s="141">
        <v>48.0</v>
      </c>
      <c r="B56" s="141">
        <v>400048.0</v>
      </c>
      <c r="C56" s="210" t="s">
        <v>1168</v>
      </c>
      <c r="D56" s="130" t="s">
        <v>73</v>
      </c>
      <c r="E56" s="347">
        <v>6000.0</v>
      </c>
      <c r="F56" s="347">
        <v>6000.0</v>
      </c>
      <c r="G56" s="557">
        <f t="shared" si="5"/>
        <v>0</v>
      </c>
      <c r="H56" s="331" t="s">
        <v>1169</v>
      </c>
      <c r="I56" s="331" t="s">
        <v>135</v>
      </c>
      <c r="J56" s="331" t="b">
        <v>1</v>
      </c>
      <c r="K56" s="331" t="b">
        <v>1</v>
      </c>
      <c r="L56" s="331" t="b">
        <v>1</v>
      </c>
      <c r="M56" s="331" t="b">
        <v>1</v>
      </c>
      <c r="N56" s="331" t="b">
        <v>0</v>
      </c>
      <c r="O56" s="555"/>
      <c r="P56" s="331" t="b">
        <v>1</v>
      </c>
      <c r="Q56" s="331" t="b">
        <v>1</v>
      </c>
      <c r="R56" s="331" t="b">
        <v>1</v>
      </c>
      <c r="S56" s="331" t="b">
        <v>0</v>
      </c>
      <c r="T56" s="418" t="b">
        <v>0</v>
      </c>
      <c r="U56" s="418" t="b">
        <v>0</v>
      </c>
      <c r="V56" s="418" t="b">
        <v>0</v>
      </c>
      <c r="W56" s="418" t="b">
        <v>0</v>
      </c>
      <c r="X56" s="418" t="b">
        <v>0</v>
      </c>
      <c r="Y56" s="418" t="b">
        <v>0</v>
      </c>
      <c r="Z56" s="418" t="b">
        <v>0</v>
      </c>
      <c r="AA56" s="418" t="b">
        <v>0</v>
      </c>
      <c r="AB56" s="418" t="b">
        <v>0</v>
      </c>
      <c r="AC56" s="418" t="b">
        <v>0</v>
      </c>
      <c r="AD56" s="418" t="b">
        <v>0</v>
      </c>
      <c r="AE56" s="331" t="b">
        <v>0</v>
      </c>
      <c r="AF56" s="572" t="s">
        <v>73</v>
      </c>
      <c r="AG56" s="521"/>
      <c r="AH56" s="521"/>
      <c r="AI56" s="521"/>
      <c r="AJ56" s="521"/>
      <c r="AK56" s="495" t="s">
        <v>73</v>
      </c>
      <c r="AL56" s="495" t="s">
        <v>73</v>
      </c>
      <c r="AM56" s="495" t="s">
        <v>73</v>
      </c>
      <c r="AN56" s="495" t="s">
        <v>73</v>
      </c>
      <c r="AO56" s="495" t="s">
        <v>73</v>
      </c>
      <c r="AP56" s="495" t="s">
        <v>73</v>
      </c>
      <c r="AQ56" s="496" t="s">
        <v>73</v>
      </c>
      <c r="AR56" s="496" t="s">
        <v>73</v>
      </c>
      <c r="AS56" s="496" t="s">
        <v>73</v>
      </c>
      <c r="AT56" s="585" t="str">
        <f>IFERROR(__xludf.DUMMYFUNCTION("ARRAYFORMULA(IF(LEN(QUERY(IMPORTRANGE(""1As8wvwrc3di8OsGVGyxSqgC5v-lwl4tOMjo9z9PELF8"",""F4!A:AB""),""select Col21 where Col2="" &amp; $B56,0))=0,""COMPLETED"",QUERY(IMPORTRANGE(""https://docs.google.com/spreadsheets/d/1As8wvwrc3di8OsGVGyxSqgC5v-lwl4tOMjo9z9P"&amp;"ELF8/edit"",""F4!A:AB""),""select Col21 where Col2="" &amp; $B56,0)))"),"COMPLETED")</f>
        <v>COMPLETED</v>
      </c>
      <c r="AU56" s="585" t="str">
        <f>IFERROR(__xludf.DUMMYFUNCTION("ARRAYFORMULA(IF(LEN(QUERY(IMPORTRANGE(""1As8wvwrc3di8OsGVGyxSqgC5v-lwl4tOMjo9z9PELF8"",""F4!A:AB""),""select Col22 where Col2="" &amp; $B56,0))=0,""COMPLETED"",QUERY(IMPORTRANGE(""https://docs.google.com/spreadsheets/d/1As8wvwrc3di8OsGVGyxSqgC5v-lwl4tOMjo9z9P"&amp;"ELF8/edit"",""F4!A:AB""),""select Col22 where Col2="" &amp; $B56,0)))"),"COMPLETED")</f>
        <v>COMPLETED</v>
      </c>
    </row>
    <row r="57">
      <c r="A57" s="141">
        <v>49.0</v>
      </c>
      <c r="B57" s="141">
        <v>400049.0</v>
      </c>
      <c r="C57" s="586" t="s">
        <v>125</v>
      </c>
      <c r="D57" s="130" t="s">
        <v>73</v>
      </c>
      <c r="E57" s="470">
        <v>6000.0</v>
      </c>
      <c r="F57" s="470">
        <v>6000.0</v>
      </c>
      <c r="G57" s="554">
        <f t="shared" si="5"/>
        <v>0</v>
      </c>
      <c r="H57" s="432" t="s">
        <v>126</v>
      </c>
      <c r="I57" s="432" t="s">
        <v>127</v>
      </c>
      <c r="J57" s="432" t="b">
        <v>1</v>
      </c>
      <c r="K57" s="432" t="b">
        <v>1</v>
      </c>
      <c r="L57" s="432" t="b">
        <v>1</v>
      </c>
      <c r="M57" s="432" t="b">
        <v>1</v>
      </c>
      <c r="N57" s="572" t="s">
        <v>73</v>
      </c>
      <c r="O57" s="555"/>
      <c r="P57" s="521"/>
      <c r="Q57" s="521"/>
      <c r="R57" s="521"/>
      <c r="S57" s="521"/>
      <c r="T57" s="521"/>
      <c r="U57" s="521"/>
      <c r="V57" s="521"/>
      <c r="W57" s="521"/>
      <c r="X57" s="521"/>
      <c r="Y57" s="521"/>
      <c r="Z57" s="521"/>
      <c r="AA57" s="521"/>
      <c r="AB57" s="521"/>
      <c r="AC57" s="521"/>
      <c r="AD57" s="521"/>
      <c r="AE57" s="521"/>
      <c r="AF57" s="521"/>
      <c r="AG57" s="521"/>
      <c r="AH57" s="521"/>
      <c r="AI57" s="521"/>
      <c r="AJ57" s="521"/>
      <c r="AK57" s="492" t="s">
        <v>73</v>
      </c>
      <c r="AL57" s="492" t="s">
        <v>73</v>
      </c>
      <c r="AM57" s="492" t="s">
        <v>73</v>
      </c>
      <c r="AN57" s="492" t="s">
        <v>73</v>
      </c>
      <c r="AO57" s="492" t="s">
        <v>73</v>
      </c>
      <c r="AP57" s="492" t="s">
        <v>73</v>
      </c>
      <c r="AQ57" s="493" t="s">
        <v>73</v>
      </c>
      <c r="AR57" s="493" t="s">
        <v>73</v>
      </c>
      <c r="AS57" s="493" t="s">
        <v>73</v>
      </c>
      <c r="AT57" s="584" t="str">
        <f>IFERROR(__xludf.DUMMYFUNCTION("ARRAYFORMULA(IF(LEN(QUERY(IMPORTRANGE(""1As8wvwrc3di8OsGVGyxSqgC5v-lwl4tOMjo9z9PELF8"",""F4!A:AB""),""select Col21 where Col2="" &amp; $B57,0))=0,""COMPLETED"",QUERY(IMPORTRANGE(""https://docs.google.com/spreadsheets/d/1As8wvwrc3di8OsGVGyxSqgC5v-lwl4tOMjo9z9P"&amp;"ELF8/edit"",""F4!A:AB""),""select Col21 where Col2="" &amp; $B57,0)))"),"COMPLETED")</f>
        <v>COMPLETED</v>
      </c>
      <c r="AU57" s="584" t="str">
        <f>IFERROR(__xludf.DUMMYFUNCTION("ARRAYFORMULA(IF(LEN(QUERY(IMPORTRANGE(""1As8wvwrc3di8OsGVGyxSqgC5v-lwl4tOMjo9z9PELF8"",""F4!A:AB""),""select Col22 where Col2="" &amp; $B57,0))=0,""COMPLETED"",QUERY(IMPORTRANGE(""https://docs.google.com/spreadsheets/d/1As8wvwrc3di8OsGVGyxSqgC5v-lwl4tOMjo9z9P"&amp;"ELF8/edit"",""F4!A:AB""),""select Col22 where Col2="" &amp; $B57,0)))"),"COMPLETED")</f>
        <v>COMPLETED</v>
      </c>
    </row>
    <row r="58">
      <c r="A58" s="141">
        <v>50.0</v>
      </c>
      <c r="B58" s="141">
        <v>400050.0</v>
      </c>
      <c r="C58" s="210" t="s">
        <v>1173</v>
      </c>
      <c r="D58" s="130" t="s">
        <v>73</v>
      </c>
      <c r="E58" s="347">
        <v>15000.0</v>
      </c>
      <c r="F58" s="347">
        <v>15000.0</v>
      </c>
      <c r="G58" s="557">
        <f t="shared" si="5"/>
        <v>0</v>
      </c>
      <c r="H58" s="331" t="s">
        <v>1094</v>
      </c>
      <c r="I58" s="331" t="s">
        <v>114</v>
      </c>
      <c r="J58" s="331" t="b">
        <v>1</v>
      </c>
      <c r="K58" s="331" t="b">
        <v>1</v>
      </c>
      <c r="L58" s="331" t="b">
        <v>1</v>
      </c>
      <c r="M58" s="331" t="b">
        <v>1</v>
      </c>
      <c r="N58" s="331" t="b">
        <v>1</v>
      </c>
      <c r="O58" s="555"/>
      <c r="P58" s="331" t="b">
        <v>0</v>
      </c>
      <c r="Q58" s="331" t="b">
        <v>0</v>
      </c>
      <c r="R58" s="331" t="b">
        <v>0</v>
      </c>
      <c r="S58" s="331" t="b">
        <v>1</v>
      </c>
      <c r="T58" s="331" t="b">
        <v>1</v>
      </c>
      <c r="U58" s="418" t="b">
        <v>0</v>
      </c>
      <c r="V58" s="331" t="b">
        <v>1</v>
      </c>
      <c r="W58" s="331" t="b">
        <v>1</v>
      </c>
      <c r="X58" s="418" t="b">
        <v>0</v>
      </c>
      <c r="Y58" s="418"/>
      <c r="Z58" s="331" t="b">
        <v>1</v>
      </c>
      <c r="AA58" s="418" t="b">
        <v>0</v>
      </c>
      <c r="AB58" s="418" t="b">
        <v>0</v>
      </c>
      <c r="AC58" s="418" t="b">
        <v>0</v>
      </c>
      <c r="AD58" s="418" t="b">
        <v>0</v>
      </c>
      <c r="AE58" s="331" t="b">
        <v>0</v>
      </c>
      <c r="AF58" s="572" t="s">
        <v>73</v>
      </c>
      <c r="AG58" s="521"/>
      <c r="AH58" s="521"/>
      <c r="AI58" s="521"/>
      <c r="AJ58" s="521"/>
      <c r="AK58" s="495" t="s">
        <v>73</v>
      </c>
      <c r="AL58" s="495" t="s">
        <v>73</v>
      </c>
      <c r="AM58" s="495" t="s">
        <v>73</v>
      </c>
      <c r="AN58" s="495" t="s">
        <v>73</v>
      </c>
      <c r="AO58" s="495" t="s">
        <v>73</v>
      </c>
      <c r="AP58" s="495" t="s">
        <v>73</v>
      </c>
      <c r="AQ58" s="496" t="s">
        <v>73</v>
      </c>
      <c r="AR58" s="496" t="s">
        <v>73</v>
      </c>
      <c r="AS58" s="496" t="s">
        <v>73</v>
      </c>
      <c r="AT58" s="585" t="str">
        <f>IFERROR(__xludf.DUMMYFUNCTION("ARRAYFORMULA(IF(LEN(QUERY(IMPORTRANGE(""1As8wvwrc3di8OsGVGyxSqgC5v-lwl4tOMjo9z9PELF8"",""F4!A:AB""),""select Col21 where Col2="" &amp; $B58,0))=0,""COMPLETED"",QUERY(IMPORTRANGE(""https://docs.google.com/spreadsheets/d/1As8wvwrc3di8OsGVGyxSqgC5v-lwl4tOMjo9z9P"&amp;"ELF8/edit"",""F4!A:AB""),""select Col21 where Col2="" &amp; $B58,0)))"),"COMPLETED")</f>
        <v>COMPLETED</v>
      </c>
      <c r="AU58" s="585" t="str">
        <f>IFERROR(__xludf.DUMMYFUNCTION("ARRAYFORMULA(IF(LEN(QUERY(IMPORTRANGE(""1As8wvwrc3di8OsGVGyxSqgC5v-lwl4tOMjo9z9PELF8"",""F4!A:AB""),""select Col22 where Col2="" &amp; $B58,0))=0,""COMPLETED"",QUERY(IMPORTRANGE(""https://docs.google.com/spreadsheets/d/1As8wvwrc3di8OsGVGyxSqgC5v-lwl4tOMjo9z9P"&amp;"ELF8/edit"",""F4!A:AB""),""select Col22 where Col2="" &amp; $B58,0)))"),"COMPLETED")</f>
        <v>COMPLETED</v>
      </c>
    </row>
    <row r="59">
      <c r="A59" s="338">
        <v>51.0</v>
      </c>
      <c r="B59" s="338">
        <v>400051.0</v>
      </c>
      <c r="C59" s="583" t="s">
        <v>4101</v>
      </c>
      <c r="D59" s="350" t="s">
        <v>73</v>
      </c>
      <c r="E59" s="470">
        <v>6500.0</v>
      </c>
      <c r="F59" s="470">
        <v>6500.0</v>
      </c>
      <c r="G59" s="554">
        <f t="shared" si="5"/>
        <v>0</v>
      </c>
      <c r="H59" s="432" t="s">
        <v>4091</v>
      </c>
      <c r="I59" s="432" t="s">
        <v>114</v>
      </c>
      <c r="J59" s="432" t="b">
        <v>1</v>
      </c>
      <c r="K59" s="432" t="b">
        <v>1</v>
      </c>
      <c r="L59" s="432" t="b">
        <v>1</v>
      </c>
      <c r="M59" s="432" t="b">
        <v>1</v>
      </c>
      <c r="N59" s="432" t="b">
        <v>1</v>
      </c>
      <c r="O59" s="555"/>
      <c r="P59" s="432" t="b">
        <v>1</v>
      </c>
      <c r="Q59" s="432" t="b">
        <v>1</v>
      </c>
      <c r="R59" s="432" t="b">
        <v>1</v>
      </c>
      <c r="S59" s="432" t="b">
        <v>1</v>
      </c>
      <c r="T59" s="432" t="b">
        <v>1</v>
      </c>
      <c r="U59" s="432" t="b">
        <v>1</v>
      </c>
      <c r="V59" s="432" t="b">
        <v>0</v>
      </c>
      <c r="W59" s="432" t="b">
        <v>1</v>
      </c>
      <c r="X59" s="516" t="b">
        <v>0</v>
      </c>
      <c r="Y59" s="516" t="b">
        <v>0</v>
      </c>
      <c r="Z59" s="516" t="b">
        <v>0</v>
      </c>
      <c r="AA59" s="516" t="b">
        <v>0</v>
      </c>
      <c r="AB59" s="516" t="b">
        <v>0</v>
      </c>
      <c r="AC59" s="516" t="b">
        <v>0</v>
      </c>
      <c r="AD59" s="516" t="b">
        <v>0</v>
      </c>
      <c r="AE59" s="432" t="b">
        <v>0</v>
      </c>
      <c r="AF59" s="432" t="b">
        <v>0</v>
      </c>
      <c r="AG59" s="432" t="b">
        <v>0</v>
      </c>
      <c r="AH59" s="432" t="b">
        <v>0</v>
      </c>
      <c r="AI59" s="432" t="b">
        <v>0</v>
      </c>
      <c r="AJ59" s="516" t="b">
        <v>0</v>
      </c>
      <c r="AK59" s="492" t="b">
        <v>0</v>
      </c>
      <c r="AL59" s="492" t="b">
        <v>0</v>
      </c>
      <c r="AM59" s="492" t="b">
        <v>0</v>
      </c>
      <c r="AN59" s="492" t="b">
        <v>0</v>
      </c>
      <c r="AO59" s="492" t="b">
        <v>0</v>
      </c>
      <c r="AP59" s="492" t="b">
        <v>0</v>
      </c>
      <c r="AQ59" s="493" t="b">
        <v>0</v>
      </c>
      <c r="AR59" s="493" t="b">
        <v>0</v>
      </c>
      <c r="AS59" s="493" t="b">
        <v>0</v>
      </c>
      <c r="AT59" s="584" t="str">
        <f>IFERROR(__xludf.DUMMYFUNCTION("ARRAYFORMULA(IF(LEN(QUERY(IMPORTRANGE(""1As8wvwrc3di8OsGVGyxSqgC5v-lwl4tOMjo9z9PELF8"",""F4!A:AB""),""select Col21 where Col2="" &amp; $B59,0))=0,""COMPLETED"",QUERY(IMPORTRANGE(""https://docs.google.com/spreadsheets/d/1As8wvwrc3di8OsGVGyxSqgC5v-lwl4tOMjo9z9P"&amp;"ELF8/edit"",""F4!A:AB""),""select Col21 where Col2="" &amp; $B59,0)))"),"COMPLETED")</f>
        <v>COMPLETED</v>
      </c>
      <c r="AU59" s="584" t="str">
        <f>IFERROR(__xludf.DUMMYFUNCTION("ARRAYFORMULA(IF(LEN(QUERY(IMPORTRANGE(""1As8wvwrc3di8OsGVGyxSqgC5v-lwl4tOMjo9z9PELF8"",""F4!A:AB""),""select Col22 where Col2="" &amp; $B59,0))=0,""COMPLETED"",QUERY(IMPORTRANGE(""https://docs.google.com/spreadsheets/d/1As8wvwrc3di8OsGVGyxSqgC5v-lwl4tOMjo9z9P"&amp;"ELF8/edit"",""F4!A:AB""),""select Col22 where Col2="" &amp; $B59,0)))"),"COMPLETED")</f>
        <v>COMPLETED</v>
      </c>
    </row>
  </sheetData>
  <autoFilter ref="$A$8:$AU$59"/>
  <mergeCells count="2">
    <mergeCell ref="A1:AU3"/>
    <mergeCell ref="E4:G4"/>
  </mergeCells>
  <conditionalFormatting sqref="AK6">
    <cfRule type="cellIs" dxfId="4" priority="1" operator="equal">
      <formula>"COMPLETED"</formula>
    </cfRule>
  </conditionalFormatting>
  <conditionalFormatting sqref="AK6 AL9:AU59">
    <cfRule type="cellIs" dxfId="3" priority="2" operator="equal">
      <formula>"COMPLETED"</formula>
    </cfRule>
  </conditionalFormatting>
  <conditionalFormatting sqref="B1:AU59 A2:A59">
    <cfRule type="containsText" dxfId="2" priority="3" operator="containsText" text="TRUE">
      <formula>NOT(ISERROR(SEARCH(("TRUE"),(B1))))</formula>
    </cfRule>
  </conditionalFormatting>
  <conditionalFormatting sqref="B1:AU59 A2:A59">
    <cfRule type="containsText" dxfId="1" priority="4" operator="containsText" text="FALSE">
      <formula>NOT(ISERROR(SEARCH(("FALSE"),(B1))))</formula>
    </cfRule>
  </conditionalFormatting>
  <conditionalFormatting sqref="B1:AU59 A2:A59">
    <cfRule type="containsText" dxfId="2" priority="5" operator="containsText" text="TRUE">
      <formula>NOT(ISERROR(SEARCH(("TRUE"),(B1))))</formula>
    </cfRule>
  </conditionalFormatting>
  <conditionalFormatting sqref="A7:AU7">
    <cfRule type="colorScale" priority="6">
      <colorScale>
        <cfvo type="min"/>
        <cfvo type="percentile" val="50"/>
        <cfvo type="max"/>
        <color rgb="FFE67C73"/>
        <color rgb="FFFFFFFF"/>
        <color rgb="FF57BB8A"/>
      </colorScale>
    </cfRule>
  </conditionalFormatting>
  <conditionalFormatting sqref="AK4:AK59">
    <cfRule type="cellIs" dxfId="5" priority="7"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0"/>
    <hyperlink r:id="rId24" ref="C31"/>
    <hyperlink r:id="rId25" ref="C32"/>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3"/>
    <hyperlink r:id="rId37" ref="C44"/>
    <hyperlink r:id="rId38" ref="C45"/>
    <hyperlink r:id="rId39" ref="C46"/>
    <hyperlink r:id="rId40" ref="C47"/>
    <hyperlink r:id="rId41" ref="C48"/>
    <hyperlink r:id="rId42" ref="C49"/>
    <hyperlink r:id="rId43" ref="C50"/>
    <hyperlink r:id="rId44" ref="C51"/>
    <hyperlink r:id="rId45" ref="C52"/>
    <hyperlink r:id="rId46" ref="C53"/>
    <hyperlink r:id="rId47" ref="C54"/>
    <hyperlink r:id="rId48" ref="C55"/>
    <hyperlink r:id="rId49" ref="C56"/>
    <hyperlink r:id="rId50" ref="C57"/>
    <hyperlink r:id="rId51" ref="C58"/>
    <hyperlink r:id="rId52" ref="C59"/>
  </hyperlinks>
  <drawing r:id="rId5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88"/>
    <col customWidth="1" min="2" max="2" width="9.5"/>
    <col customWidth="1" min="3" max="3" width="42.63"/>
    <col customWidth="1" min="4" max="4" width="12.75"/>
    <col customWidth="1" min="5" max="5" width="10.75"/>
    <col customWidth="1" min="6" max="6" width="13.13"/>
    <col customWidth="1" min="7" max="7" width="10.88"/>
    <col customWidth="1" min="8" max="9" width="23.88"/>
    <col hidden="1" min="16" max="16" width="12.63"/>
    <col customWidth="1" hidden="1" min="22" max="22" width="8.63"/>
    <col customWidth="1" min="23" max="23" width="10.75"/>
    <col customWidth="1" min="24" max="24" width="9.63"/>
    <col customWidth="1" min="25" max="26" width="11.5"/>
    <col customWidth="1" min="27" max="28" width="11.38"/>
    <col customWidth="1" min="29" max="29" width="10.75"/>
    <col customWidth="1" min="30" max="30" width="9.63"/>
    <col customWidth="1" min="31" max="31" width="10.75"/>
    <col customWidth="1" hidden="1" min="32" max="32" width="10.63"/>
    <col customWidth="1" min="33" max="54" width="10.63"/>
  </cols>
  <sheetData>
    <row r="1">
      <c r="A1" s="1" t="s">
        <v>7641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3"/>
    </row>
    <row r="2">
      <c r="A2" s="4"/>
      <c r="BB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8"/>
    </row>
    <row r="4">
      <c r="A4" s="411"/>
      <c r="B4" s="411"/>
      <c r="C4" s="406" t="s">
        <v>7642</v>
      </c>
      <c r="D4" s="407"/>
      <c r="E4" s="408" t="s">
        <v>82</v>
      </c>
      <c r="F4" s="409"/>
      <c r="G4" s="410"/>
      <c r="H4" s="411"/>
      <c r="I4" s="411"/>
      <c r="J4" s="406" t="s">
        <v>7643</v>
      </c>
      <c r="K4" s="411"/>
      <c r="L4" s="411"/>
      <c r="M4" s="411"/>
      <c r="N4" s="411"/>
      <c r="O4" s="411"/>
      <c r="P4" s="411"/>
      <c r="Q4" s="411"/>
      <c r="R4" s="411"/>
      <c r="S4" s="411"/>
      <c r="T4" s="411"/>
      <c r="U4" s="411"/>
      <c r="V4" s="411"/>
      <c r="W4" s="411"/>
      <c r="X4" s="411"/>
      <c r="Y4" s="411"/>
      <c r="Z4" s="411"/>
      <c r="AA4" s="411"/>
      <c r="AB4" s="411"/>
      <c r="AC4" s="411"/>
      <c r="AD4" s="411"/>
      <c r="AE4" s="411"/>
      <c r="AF4" s="411"/>
      <c r="AG4" s="468"/>
      <c r="AH4" s="468"/>
      <c r="AI4" s="468"/>
      <c r="AJ4" s="468"/>
      <c r="AK4" s="468"/>
      <c r="AL4" s="468"/>
      <c r="AM4" s="468"/>
      <c r="AN4" s="468"/>
      <c r="AO4" s="468"/>
      <c r="AP4" s="468"/>
      <c r="AQ4" s="468"/>
      <c r="AR4" s="468"/>
      <c r="AS4" s="468"/>
      <c r="AT4" s="468"/>
      <c r="AU4" s="468"/>
      <c r="AV4" s="468"/>
      <c r="AW4" s="468"/>
      <c r="AX4" s="468"/>
      <c r="AY4" s="468"/>
      <c r="AZ4" s="468"/>
      <c r="BA4" s="468"/>
      <c r="BB4" s="468"/>
    </row>
    <row r="5">
      <c r="A5" s="536" t="s">
        <v>85</v>
      </c>
      <c r="B5" s="536" t="s">
        <v>6788</v>
      </c>
      <c r="C5" s="536" t="s">
        <v>6789</v>
      </c>
      <c r="D5" s="537" t="s">
        <v>88</v>
      </c>
      <c r="E5" s="537" t="s">
        <v>89</v>
      </c>
      <c r="F5" s="537" t="s">
        <v>7644</v>
      </c>
      <c r="G5" s="537" t="s">
        <v>91</v>
      </c>
      <c r="H5" s="538" t="s">
        <v>92</v>
      </c>
      <c r="I5" s="538" t="s">
        <v>94</v>
      </c>
      <c r="J5" s="536" t="s">
        <v>7645</v>
      </c>
      <c r="K5" s="536" t="s">
        <v>7646</v>
      </c>
      <c r="L5" s="536" t="s">
        <v>7647</v>
      </c>
      <c r="M5" s="536" t="s">
        <v>7648</v>
      </c>
      <c r="N5" s="536" t="s">
        <v>7649</v>
      </c>
      <c r="O5" s="536" t="s">
        <v>7650</v>
      </c>
      <c r="P5" s="536" t="s">
        <v>7651</v>
      </c>
      <c r="Q5" s="536" t="s">
        <v>7640</v>
      </c>
      <c r="R5" s="536" t="s">
        <v>7630</v>
      </c>
      <c r="S5" s="536" t="s">
        <v>7631</v>
      </c>
      <c r="T5" s="536" t="s">
        <v>7632</v>
      </c>
      <c r="U5" s="536" t="s">
        <v>7633</v>
      </c>
      <c r="V5" s="549" t="s">
        <v>7634</v>
      </c>
      <c r="W5" s="538" t="s">
        <v>7436</v>
      </c>
      <c r="X5" s="538" t="s">
        <v>7601</v>
      </c>
      <c r="Y5" s="538" t="s">
        <v>7436</v>
      </c>
      <c r="Z5" s="538" t="s">
        <v>7601</v>
      </c>
      <c r="AA5" s="538" t="s">
        <v>7436</v>
      </c>
      <c r="AB5" s="538" t="s">
        <v>7601</v>
      </c>
      <c r="AC5" s="538" t="s">
        <v>7436</v>
      </c>
      <c r="AD5" s="538" t="s">
        <v>7601</v>
      </c>
      <c r="AE5" s="538" t="s">
        <v>7436</v>
      </c>
      <c r="AF5" s="538" t="s">
        <v>7601</v>
      </c>
      <c r="AG5" s="538" t="s">
        <v>7436</v>
      </c>
      <c r="AH5" s="538" t="s">
        <v>7436</v>
      </c>
      <c r="AI5" s="538" t="s">
        <v>7436</v>
      </c>
      <c r="AJ5" s="538" t="s">
        <v>7436</v>
      </c>
      <c r="AK5" s="538" t="s">
        <v>7436</v>
      </c>
      <c r="AL5" s="538" t="s">
        <v>7436</v>
      </c>
      <c r="AM5" s="538" t="s">
        <v>7436</v>
      </c>
      <c r="AN5" s="538" t="s">
        <v>7436</v>
      </c>
      <c r="AO5" s="538" t="s">
        <v>7436</v>
      </c>
      <c r="AP5" s="538" t="s">
        <v>7436</v>
      </c>
      <c r="AQ5" s="538" t="s">
        <v>7436</v>
      </c>
      <c r="AR5" s="538" t="s">
        <v>7436</v>
      </c>
      <c r="AS5" s="538" t="s">
        <v>7436</v>
      </c>
      <c r="AT5" s="538" t="s">
        <v>7436</v>
      </c>
      <c r="AU5" s="538" t="s">
        <v>7436</v>
      </c>
      <c r="AV5" s="538" t="s">
        <v>7436</v>
      </c>
      <c r="AW5" s="538" t="s">
        <v>7436</v>
      </c>
      <c r="AX5" s="538" t="s">
        <v>7436</v>
      </c>
      <c r="AY5" s="538" t="s">
        <v>7436</v>
      </c>
      <c r="AZ5" s="538" t="s">
        <v>7436</v>
      </c>
      <c r="BA5" s="538" t="s">
        <v>7436</v>
      </c>
      <c r="BB5" s="538" t="s">
        <v>7436</v>
      </c>
    </row>
    <row r="6">
      <c r="A6" s="581"/>
      <c r="B6" s="581"/>
      <c r="C6" s="581"/>
      <c r="D6" s="419"/>
      <c r="E6" s="419">
        <f t="shared" ref="E6:G6" si="1">SUM(E9:E29)</f>
        <v>399466</v>
      </c>
      <c r="F6" s="419">
        <f t="shared" si="1"/>
        <v>399465</v>
      </c>
      <c r="G6" s="419">
        <f t="shared" si="1"/>
        <v>1</v>
      </c>
      <c r="H6" s="581"/>
      <c r="I6" s="581"/>
      <c r="J6" s="588">
        <v>44305.0</v>
      </c>
      <c r="K6" s="589">
        <v>44319.0</v>
      </c>
      <c r="L6" s="589">
        <v>44333.0</v>
      </c>
      <c r="M6" s="589">
        <v>44347.0</v>
      </c>
      <c r="N6" s="588">
        <v>44361.0</v>
      </c>
      <c r="O6" s="588">
        <v>44375.0</v>
      </c>
      <c r="P6" s="588">
        <v>44389.0</v>
      </c>
      <c r="Q6" s="588">
        <v>44403.0</v>
      </c>
      <c r="R6" s="588">
        <v>44417.0</v>
      </c>
      <c r="S6" s="588">
        <v>44431.0</v>
      </c>
      <c r="T6" s="588">
        <v>44445.0</v>
      </c>
      <c r="U6" s="588">
        <v>44459.0</v>
      </c>
      <c r="V6" s="421"/>
      <c r="W6" s="421" t="s">
        <v>7635</v>
      </c>
      <c r="X6" s="421" t="s">
        <v>7635</v>
      </c>
      <c r="Y6" s="421" t="s">
        <v>7604</v>
      </c>
      <c r="Z6" s="421" t="s">
        <v>7604</v>
      </c>
      <c r="AA6" s="421" t="s">
        <v>7636</v>
      </c>
      <c r="AB6" s="421" t="s">
        <v>7605</v>
      </c>
      <c r="AC6" s="421" t="s">
        <v>7606</v>
      </c>
      <c r="AD6" s="421" t="s">
        <v>7606</v>
      </c>
      <c r="AE6" s="421" t="s">
        <v>7607</v>
      </c>
      <c r="AF6" s="421" t="s">
        <v>7608</v>
      </c>
      <c r="AG6" s="421" t="s">
        <v>7571</v>
      </c>
      <c r="AH6" s="421" t="s">
        <v>7572</v>
      </c>
      <c r="AI6" s="421" t="s">
        <v>7539</v>
      </c>
      <c r="AJ6" s="421" t="s">
        <v>7540</v>
      </c>
      <c r="AK6" s="421" t="s">
        <v>7541</v>
      </c>
      <c r="AL6" s="421" t="s">
        <v>7542</v>
      </c>
      <c r="AM6" s="421" t="s">
        <v>7543</v>
      </c>
      <c r="AN6" s="421" t="s">
        <v>7544</v>
      </c>
      <c r="AO6" s="421" t="s">
        <v>7500</v>
      </c>
      <c r="AP6" s="421" t="s">
        <v>7501</v>
      </c>
      <c r="AQ6" s="421" t="s">
        <v>7502</v>
      </c>
      <c r="AR6" s="421" t="s">
        <v>7503</v>
      </c>
      <c r="AS6" s="421" t="s">
        <v>7504</v>
      </c>
      <c r="AT6" s="421" t="s">
        <v>7505</v>
      </c>
      <c r="AU6" s="421" t="s">
        <v>7506</v>
      </c>
      <c r="AV6" s="421" t="s">
        <v>7507</v>
      </c>
      <c r="AW6" s="421" t="s">
        <v>7508</v>
      </c>
      <c r="AX6" s="421" t="s">
        <v>7509</v>
      </c>
      <c r="AY6" s="421" t="s">
        <v>7510</v>
      </c>
      <c r="AZ6" s="421" t="s">
        <v>7511</v>
      </c>
      <c r="BA6" s="421" t="s">
        <v>7437</v>
      </c>
      <c r="BB6" s="421" t="s">
        <v>7438</v>
      </c>
    </row>
    <row r="7">
      <c r="A7" s="423"/>
      <c r="B7" s="423"/>
      <c r="C7" s="424" t="s">
        <v>7329</v>
      </c>
      <c r="D7" s="425"/>
      <c r="E7" s="425"/>
      <c r="F7" s="425"/>
      <c r="G7" s="425"/>
      <c r="H7" s="423"/>
      <c r="I7" s="423"/>
      <c r="J7" s="426">
        <f t="shared" ref="J7:BB7" si="2">J8/($C$8 - (COUNTIF(J9:J29, "COMPLETED")+COUNTIF(J9:J29, "")))</f>
        <v>0.95</v>
      </c>
      <c r="K7" s="426">
        <f t="shared" si="2"/>
        <v>0.95</v>
      </c>
      <c r="L7" s="426">
        <f t="shared" si="2"/>
        <v>0.9</v>
      </c>
      <c r="M7" s="426">
        <f t="shared" si="2"/>
        <v>0.95</v>
      </c>
      <c r="N7" s="426">
        <f t="shared" si="2"/>
        <v>0.9047619048</v>
      </c>
      <c r="O7" s="426">
        <f t="shared" si="2"/>
        <v>0.9047619048</v>
      </c>
      <c r="P7" s="426">
        <f t="shared" si="2"/>
        <v>0</v>
      </c>
      <c r="Q7" s="426">
        <f t="shared" si="2"/>
        <v>0.9523809524</v>
      </c>
      <c r="R7" s="426">
        <f t="shared" si="2"/>
        <v>0.6666666667</v>
      </c>
      <c r="S7" s="426">
        <f t="shared" si="2"/>
        <v>0.6315789474</v>
      </c>
      <c r="T7" s="426">
        <f t="shared" si="2"/>
        <v>0.3529411765</v>
      </c>
      <c r="U7" s="426">
        <f t="shared" si="2"/>
        <v>0.625</v>
      </c>
      <c r="V7" s="426" t="str">
        <f t="shared" si="2"/>
        <v>#DIV/0!</v>
      </c>
      <c r="W7" s="426">
        <f t="shared" si="2"/>
        <v>0.625</v>
      </c>
      <c r="X7" s="426">
        <f t="shared" si="2"/>
        <v>0.5714285714</v>
      </c>
      <c r="Y7" s="426">
        <f t="shared" si="2"/>
        <v>0.7142857143</v>
      </c>
      <c r="Z7" s="426">
        <f t="shared" si="2"/>
        <v>0.7857142857</v>
      </c>
      <c r="AA7" s="426">
        <f t="shared" si="2"/>
        <v>0.6428571429</v>
      </c>
      <c r="AB7" s="426">
        <f t="shared" si="2"/>
        <v>0.6428571429</v>
      </c>
      <c r="AC7" s="426">
        <f t="shared" si="2"/>
        <v>0.4285714286</v>
      </c>
      <c r="AD7" s="426">
        <f t="shared" si="2"/>
        <v>0.6666666667</v>
      </c>
      <c r="AE7" s="426">
        <f t="shared" si="2"/>
        <v>0.2857142857</v>
      </c>
      <c r="AF7" s="426">
        <f t="shared" si="2"/>
        <v>0</v>
      </c>
      <c r="AG7" s="426">
        <f t="shared" si="2"/>
        <v>0.6428571429</v>
      </c>
      <c r="AH7" s="426">
        <f t="shared" si="2"/>
        <v>0.3571428571</v>
      </c>
      <c r="AI7" s="426">
        <f t="shared" si="2"/>
        <v>0.1428571429</v>
      </c>
      <c r="AJ7" s="426">
        <f t="shared" si="2"/>
        <v>0.07142857143</v>
      </c>
      <c r="AK7" s="426">
        <f t="shared" si="2"/>
        <v>0.07692307692</v>
      </c>
      <c r="AL7" s="426">
        <f t="shared" si="2"/>
        <v>0</v>
      </c>
      <c r="AM7" s="426">
        <f t="shared" si="2"/>
        <v>0.06666666667</v>
      </c>
      <c r="AN7" s="426">
        <f t="shared" si="2"/>
        <v>0.06666666667</v>
      </c>
      <c r="AO7" s="426">
        <f t="shared" si="2"/>
        <v>0.06666666667</v>
      </c>
      <c r="AP7" s="426">
        <f t="shared" si="2"/>
        <v>0</v>
      </c>
      <c r="AQ7" s="426">
        <f t="shared" si="2"/>
        <v>0.06666666667</v>
      </c>
      <c r="AR7" s="426">
        <f t="shared" si="2"/>
        <v>0</v>
      </c>
      <c r="AS7" s="426">
        <f t="shared" si="2"/>
        <v>0</v>
      </c>
      <c r="AT7" s="426">
        <f t="shared" si="2"/>
        <v>0</v>
      </c>
      <c r="AU7" s="426">
        <f t="shared" si="2"/>
        <v>0</v>
      </c>
      <c r="AV7" s="426">
        <f t="shared" si="2"/>
        <v>0</v>
      </c>
      <c r="AW7" s="426">
        <f t="shared" si="2"/>
        <v>0</v>
      </c>
      <c r="AX7" s="426">
        <f t="shared" si="2"/>
        <v>0</v>
      </c>
      <c r="AY7" s="426">
        <f t="shared" si="2"/>
        <v>0</v>
      </c>
      <c r="AZ7" s="426">
        <f t="shared" si="2"/>
        <v>0</v>
      </c>
      <c r="BA7" s="426">
        <f t="shared" si="2"/>
        <v>0</v>
      </c>
      <c r="BB7" s="426">
        <f t="shared" si="2"/>
        <v>0</v>
      </c>
    </row>
    <row r="8">
      <c r="A8" s="417"/>
      <c r="B8" s="417"/>
      <c r="C8" s="427">
        <f>Counta(C9:C59)</f>
        <v>21</v>
      </c>
      <c r="D8" s="419"/>
      <c r="E8" s="419"/>
      <c r="F8" s="419"/>
      <c r="G8" s="419"/>
      <c r="H8" s="417"/>
      <c r="I8" s="417"/>
      <c r="J8" s="428">
        <f t="shared" ref="J8:O8" si="3">COUNTIF(J9:J59, TRUE)</f>
        <v>19</v>
      </c>
      <c r="K8" s="428">
        <f t="shared" si="3"/>
        <v>19</v>
      </c>
      <c r="L8" s="428">
        <f t="shared" si="3"/>
        <v>18</v>
      </c>
      <c r="M8" s="428">
        <f t="shared" si="3"/>
        <v>19</v>
      </c>
      <c r="N8" s="428">
        <f t="shared" si="3"/>
        <v>19</v>
      </c>
      <c r="O8" s="428">
        <f t="shared" si="3"/>
        <v>19</v>
      </c>
      <c r="P8" s="428"/>
      <c r="Q8" s="428">
        <f t="shared" ref="Q8:U8" si="4">COUNTIF(Q9:Q59, TRUE)</f>
        <v>20</v>
      </c>
      <c r="R8" s="428">
        <f t="shared" si="4"/>
        <v>14</v>
      </c>
      <c r="S8" s="428">
        <f t="shared" si="4"/>
        <v>12</v>
      </c>
      <c r="T8" s="428">
        <f t="shared" si="4"/>
        <v>6</v>
      </c>
      <c r="U8" s="428">
        <f t="shared" si="4"/>
        <v>10</v>
      </c>
      <c r="V8" s="428"/>
      <c r="W8" s="428">
        <f t="shared" ref="W8:BB8" si="5">COUNTIF(W9:W59, TRUE)</f>
        <v>10</v>
      </c>
      <c r="X8" s="428">
        <f t="shared" si="5"/>
        <v>8</v>
      </c>
      <c r="Y8" s="428">
        <f t="shared" si="5"/>
        <v>10</v>
      </c>
      <c r="Z8" s="428">
        <f t="shared" si="5"/>
        <v>11</v>
      </c>
      <c r="AA8" s="428">
        <f t="shared" si="5"/>
        <v>9</v>
      </c>
      <c r="AB8" s="428">
        <f t="shared" si="5"/>
        <v>9</v>
      </c>
      <c r="AC8" s="428">
        <f t="shared" si="5"/>
        <v>6</v>
      </c>
      <c r="AD8" s="428">
        <f t="shared" si="5"/>
        <v>10</v>
      </c>
      <c r="AE8" s="428">
        <f t="shared" si="5"/>
        <v>4</v>
      </c>
      <c r="AF8" s="428">
        <f t="shared" si="5"/>
        <v>0</v>
      </c>
      <c r="AG8" s="428">
        <f t="shared" si="5"/>
        <v>9</v>
      </c>
      <c r="AH8" s="428">
        <f t="shared" si="5"/>
        <v>5</v>
      </c>
      <c r="AI8" s="428">
        <f t="shared" si="5"/>
        <v>2</v>
      </c>
      <c r="AJ8" s="428">
        <f t="shared" si="5"/>
        <v>1</v>
      </c>
      <c r="AK8" s="428">
        <f t="shared" si="5"/>
        <v>1</v>
      </c>
      <c r="AL8" s="428">
        <f t="shared" si="5"/>
        <v>0</v>
      </c>
      <c r="AM8" s="428">
        <f t="shared" si="5"/>
        <v>1</v>
      </c>
      <c r="AN8" s="428">
        <f t="shared" si="5"/>
        <v>1</v>
      </c>
      <c r="AO8" s="428">
        <f t="shared" si="5"/>
        <v>1</v>
      </c>
      <c r="AP8" s="428">
        <f t="shared" si="5"/>
        <v>0</v>
      </c>
      <c r="AQ8" s="428">
        <f t="shared" si="5"/>
        <v>1</v>
      </c>
      <c r="AR8" s="428">
        <f t="shared" si="5"/>
        <v>0</v>
      </c>
      <c r="AS8" s="428">
        <f t="shared" si="5"/>
        <v>0</v>
      </c>
      <c r="AT8" s="428">
        <f t="shared" si="5"/>
        <v>0</v>
      </c>
      <c r="AU8" s="428">
        <f t="shared" si="5"/>
        <v>0</v>
      </c>
      <c r="AV8" s="428">
        <f t="shared" si="5"/>
        <v>0</v>
      </c>
      <c r="AW8" s="428">
        <f t="shared" si="5"/>
        <v>0</v>
      </c>
      <c r="AX8" s="428">
        <f t="shared" si="5"/>
        <v>0</v>
      </c>
      <c r="AY8" s="428">
        <f t="shared" si="5"/>
        <v>0</v>
      </c>
      <c r="AZ8" s="428">
        <f t="shared" si="5"/>
        <v>0</v>
      </c>
      <c r="BA8" s="428">
        <f t="shared" si="5"/>
        <v>0</v>
      </c>
      <c r="BB8" s="428">
        <f t="shared" si="5"/>
        <v>0</v>
      </c>
    </row>
    <row r="9">
      <c r="A9" s="141">
        <v>1.0</v>
      </c>
      <c r="B9" s="141">
        <v>300001.0</v>
      </c>
      <c r="C9" s="590" t="s">
        <v>732</v>
      </c>
      <c r="D9" s="571" t="s">
        <v>73</v>
      </c>
      <c r="E9" s="505">
        <v>13800.0</v>
      </c>
      <c r="F9" s="505">
        <v>13800.0</v>
      </c>
      <c r="G9" s="505">
        <f t="shared" ref="G9:G29" si="6">E9-F9</f>
        <v>0</v>
      </c>
      <c r="H9" s="432" t="s">
        <v>733</v>
      </c>
      <c r="I9" s="432" t="s">
        <v>104</v>
      </c>
      <c r="J9" s="432" t="b">
        <v>1</v>
      </c>
      <c r="K9" s="432" t="b">
        <v>1</v>
      </c>
      <c r="L9" s="432" t="b">
        <v>1</v>
      </c>
      <c r="M9" s="432" t="b">
        <v>1</v>
      </c>
      <c r="N9" s="432" t="b">
        <v>1</v>
      </c>
      <c r="O9" s="432" t="b">
        <v>1</v>
      </c>
      <c r="P9" s="432" t="s">
        <v>10</v>
      </c>
      <c r="Q9" s="432" t="b">
        <v>1</v>
      </c>
      <c r="R9" s="432" t="b">
        <v>1</v>
      </c>
      <c r="S9" s="432" t="b">
        <v>0</v>
      </c>
      <c r="T9" s="432" t="b">
        <v>0</v>
      </c>
      <c r="U9" s="432" t="b">
        <v>0</v>
      </c>
      <c r="V9" s="555"/>
      <c r="W9" s="432" t="b">
        <v>0</v>
      </c>
      <c r="X9" s="432" t="b">
        <v>0</v>
      </c>
      <c r="Y9" s="432" t="b">
        <v>1</v>
      </c>
      <c r="Z9" s="432" t="b">
        <v>1</v>
      </c>
      <c r="AA9" s="516" t="b">
        <v>0</v>
      </c>
      <c r="AB9" s="432" t="b">
        <v>0</v>
      </c>
      <c r="AC9" s="516" t="b">
        <v>0</v>
      </c>
      <c r="AD9" s="516" t="b">
        <v>0</v>
      </c>
      <c r="AE9" s="516" t="b">
        <v>0</v>
      </c>
      <c r="AF9" s="516"/>
      <c r="AG9" s="432" t="b">
        <v>1</v>
      </c>
      <c r="AH9" s="516" t="b">
        <v>0</v>
      </c>
      <c r="AI9" s="516" t="b">
        <v>0</v>
      </c>
      <c r="AJ9" s="516" t="b">
        <v>0</v>
      </c>
      <c r="AK9" s="572" t="s">
        <v>73</v>
      </c>
      <c r="AL9" s="521"/>
      <c r="AM9" s="521"/>
      <c r="AN9" s="521"/>
      <c r="AO9" s="521"/>
      <c r="AP9" s="521"/>
      <c r="AQ9" s="521"/>
      <c r="AR9" s="492" t="s">
        <v>73</v>
      </c>
      <c r="AS9" s="492" t="s">
        <v>73</v>
      </c>
      <c r="AT9" s="492" t="s">
        <v>73</v>
      </c>
      <c r="AU9" s="492" t="s">
        <v>73</v>
      </c>
      <c r="AV9" s="492" t="s">
        <v>73</v>
      </c>
      <c r="AW9" s="492" t="s">
        <v>73</v>
      </c>
      <c r="AX9" s="493" t="s">
        <v>73</v>
      </c>
      <c r="AY9" s="493" t="s">
        <v>73</v>
      </c>
      <c r="AZ9" s="493" t="s">
        <v>73</v>
      </c>
      <c r="BA9" s="584" t="str">
        <f>IFERROR(__xludf.DUMMYFUNCTION("ARRAYFORMULA(IF(LEN(QUERY(IMPORTRANGE(""1As8wvwrc3di8OsGVGyxSqgC5v-lwl4tOMjo9z9PELF8"",""F3!A:AB""),""select Col21 where Col2="" &amp; $B9,0))=0,""COMPLETED"",QUERY(IMPORTRANGE(""https://docs.google.com/spreadsheets/d/1As8wvwrc3di8OsGVGyxSqgC5v-lwl4tOMjo9z9PE"&amp;"LF8/edit"",""F3!A:AB""),""select Col21 where Col2="" &amp; $B9,0)))"),"COMPLETED")</f>
        <v>COMPLETED</v>
      </c>
      <c r="BB9" s="493" t="s">
        <v>73</v>
      </c>
    </row>
    <row r="10">
      <c r="A10" s="338">
        <v>2.0</v>
      </c>
      <c r="B10" s="338">
        <v>300002.0</v>
      </c>
      <c r="C10" s="591" t="s">
        <v>3226</v>
      </c>
      <c r="D10" s="573" t="s">
        <v>73</v>
      </c>
      <c r="E10" s="503">
        <v>14800.0</v>
      </c>
      <c r="F10" s="503">
        <v>14800.0</v>
      </c>
      <c r="G10" s="503">
        <f t="shared" si="6"/>
        <v>0</v>
      </c>
      <c r="H10" s="331" t="s">
        <v>3227</v>
      </c>
      <c r="I10" s="331" t="s">
        <v>104</v>
      </c>
      <c r="J10" s="331" t="b">
        <v>1</v>
      </c>
      <c r="K10" s="331" t="b">
        <v>1</v>
      </c>
      <c r="L10" s="331" t="b">
        <v>1</v>
      </c>
      <c r="M10" s="331" t="b">
        <v>1</v>
      </c>
      <c r="N10" s="331" t="b">
        <v>1</v>
      </c>
      <c r="O10" s="331" t="b">
        <v>1</v>
      </c>
      <c r="P10" s="331" t="s">
        <v>10</v>
      </c>
      <c r="Q10" s="331" t="b">
        <v>1</v>
      </c>
      <c r="R10" s="331" t="b">
        <v>0</v>
      </c>
      <c r="S10" s="331" t="b">
        <v>0</v>
      </c>
      <c r="T10" s="331" t="b">
        <v>0</v>
      </c>
      <c r="U10" s="331" t="b">
        <v>0</v>
      </c>
      <c r="V10" s="555"/>
      <c r="W10" s="331" t="b">
        <v>0</v>
      </c>
      <c r="X10" s="331" t="b">
        <v>0</v>
      </c>
      <c r="Y10" s="331" t="b">
        <v>0</v>
      </c>
      <c r="Z10" s="331" t="b">
        <v>0</v>
      </c>
      <c r="AA10" s="418" t="b">
        <v>0</v>
      </c>
      <c r="AB10" s="418" t="b">
        <v>0</v>
      </c>
      <c r="AC10" s="418" t="b">
        <v>0</v>
      </c>
      <c r="AD10" s="418" t="b">
        <v>0</v>
      </c>
      <c r="AE10" s="418" t="b">
        <v>0</v>
      </c>
      <c r="AF10" s="418"/>
      <c r="AG10" s="418" t="b">
        <v>0</v>
      </c>
      <c r="AH10" s="418" t="b">
        <v>0</v>
      </c>
      <c r="AI10" s="418" t="b">
        <v>0</v>
      </c>
      <c r="AJ10" s="418" t="b">
        <v>0</v>
      </c>
      <c r="AK10" s="418" t="b">
        <v>0</v>
      </c>
      <c r="AL10" s="331" t="b">
        <v>0</v>
      </c>
      <c r="AM10" s="331" t="b">
        <v>0</v>
      </c>
      <c r="AN10" s="331" t="b">
        <v>0</v>
      </c>
      <c r="AO10" s="331" t="b">
        <v>0</v>
      </c>
      <c r="AP10" s="331" t="b">
        <v>0</v>
      </c>
      <c r="AQ10" s="418" t="b">
        <v>0</v>
      </c>
      <c r="AR10" s="495" t="b">
        <v>0</v>
      </c>
      <c r="AS10" s="495" t="b">
        <v>0</v>
      </c>
      <c r="AT10" s="495" t="b">
        <v>0</v>
      </c>
      <c r="AU10" s="495" t="b">
        <v>0</v>
      </c>
      <c r="AV10" s="495" t="b">
        <v>0</v>
      </c>
      <c r="AW10" s="495" t="b">
        <v>0</v>
      </c>
      <c r="AX10" s="496" t="b">
        <v>0</v>
      </c>
      <c r="AY10" s="496" t="b">
        <v>0</v>
      </c>
      <c r="AZ10" s="496" t="b">
        <v>0</v>
      </c>
      <c r="BA10" s="585" t="b">
        <f>IFERROR(__xludf.DUMMYFUNCTION("ARRAYFORMULA(IF(LEN(QUERY(IMPORTRANGE(""1As8wvwrc3di8OsGVGyxSqgC5v-lwl4tOMjo9z9PELF8"",""F3!A:AB""),""select Col21 where Col2="" &amp; $B10,0))=0,""COMPLETED"",QUERY(IMPORTRANGE(""https://docs.google.com/spreadsheets/d/1As8wvwrc3di8OsGVGyxSqgC5v-lwl4tOMjo9z9P"&amp;"ELF8/edit"",""F3!A:AB""),""select Col21 where Col2="" &amp; $B10,0)))"),FALSE)</f>
        <v>0</v>
      </c>
      <c r="BB10" s="496" t="s">
        <v>73</v>
      </c>
    </row>
    <row r="11">
      <c r="A11" s="338">
        <v>3.0</v>
      </c>
      <c r="B11" s="338">
        <v>300003.0</v>
      </c>
      <c r="C11" s="591" t="s">
        <v>3196</v>
      </c>
      <c r="D11" s="571" t="s">
        <v>73</v>
      </c>
      <c r="E11" s="505">
        <v>33000.0</v>
      </c>
      <c r="F11" s="505">
        <v>33000.0</v>
      </c>
      <c r="G11" s="505">
        <f t="shared" si="6"/>
        <v>0</v>
      </c>
      <c r="H11" s="432" t="s">
        <v>3192</v>
      </c>
      <c r="I11" s="432" t="s">
        <v>221</v>
      </c>
      <c r="J11" s="432" t="b">
        <v>1</v>
      </c>
      <c r="K11" s="432" t="b">
        <v>1</v>
      </c>
      <c r="L11" s="432" t="b">
        <v>1</v>
      </c>
      <c r="M11" s="432" t="b">
        <v>1</v>
      </c>
      <c r="N11" s="432" t="b">
        <v>1</v>
      </c>
      <c r="O11" s="432" t="b">
        <v>1</v>
      </c>
      <c r="P11" s="432" t="s">
        <v>10</v>
      </c>
      <c r="Q11" s="432" t="b">
        <v>1</v>
      </c>
      <c r="R11" s="432" t="b">
        <v>1</v>
      </c>
      <c r="S11" s="432" t="b">
        <v>0</v>
      </c>
      <c r="T11" s="432" t="b">
        <v>1</v>
      </c>
      <c r="U11" s="432" t="b">
        <v>1</v>
      </c>
      <c r="V11" s="555"/>
      <c r="W11" s="592" t="b">
        <v>1</v>
      </c>
      <c r="X11" s="592" t="b">
        <v>1</v>
      </c>
      <c r="Y11" s="592" t="b">
        <v>1</v>
      </c>
      <c r="Z11" s="432" t="b">
        <v>1</v>
      </c>
      <c r="AA11" s="432" t="b">
        <v>1</v>
      </c>
      <c r="AB11" s="432" t="b">
        <v>1</v>
      </c>
      <c r="AC11" s="432" t="b">
        <v>1</v>
      </c>
      <c r="AD11" s="432" t="b">
        <v>1</v>
      </c>
      <c r="AE11" s="516" t="b">
        <v>0</v>
      </c>
      <c r="AF11" s="516"/>
      <c r="AG11" s="516" t="b">
        <v>0</v>
      </c>
      <c r="AH11" s="516" t="b">
        <v>0</v>
      </c>
      <c r="AI11" s="516" t="b">
        <v>0</v>
      </c>
      <c r="AJ11" s="516" t="b">
        <v>0</v>
      </c>
      <c r="AK11" s="516" t="b">
        <v>0</v>
      </c>
      <c r="AL11" s="432" t="b">
        <v>0</v>
      </c>
      <c r="AM11" s="432" t="b">
        <v>0</v>
      </c>
      <c r="AN11" s="432" t="b">
        <v>0</v>
      </c>
      <c r="AO11" s="432" t="b">
        <v>0</v>
      </c>
      <c r="AP11" s="432" t="b">
        <v>0</v>
      </c>
      <c r="AQ11" s="516" t="b">
        <v>0</v>
      </c>
      <c r="AR11" s="492" t="b">
        <v>0</v>
      </c>
      <c r="AS11" s="492" t="b">
        <v>0</v>
      </c>
      <c r="AT11" s="492" t="b">
        <v>0</v>
      </c>
      <c r="AU11" s="492" t="b">
        <v>0</v>
      </c>
      <c r="AV11" s="492" t="b">
        <v>0</v>
      </c>
      <c r="AW11" s="492" t="b">
        <v>0</v>
      </c>
      <c r="AX11" s="493" t="b">
        <v>0</v>
      </c>
      <c r="AY11" s="493" t="b">
        <v>0</v>
      </c>
      <c r="AZ11" s="493" t="b">
        <v>0</v>
      </c>
      <c r="BA11" s="572" t="s">
        <v>73</v>
      </c>
      <c r="BB11" s="493" t="s">
        <v>73</v>
      </c>
    </row>
    <row r="12">
      <c r="A12" s="141">
        <v>4.0</v>
      </c>
      <c r="B12" s="141">
        <v>300004.0</v>
      </c>
      <c r="C12" s="593" t="s">
        <v>117</v>
      </c>
      <c r="D12" s="594" t="s">
        <v>73</v>
      </c>
      <c r="E12" s="503">
        <v>15000.0</v>
      </c>
      <c r="F12" s="503">
        <v>15000.0</v>
      </c>
      <c r="G12" s="503">
        <f t="shared" si="6"/>
        <v>0</v>
      </c>
      <c r="H12" s="331" t="s">
        <v>118</v>
      </c>
      <c r="I12" s="331" t="s">
        <v>104</v>
      </c>
      <c r="J12" s="331" t="b">
        <v>1</v>
      </c>
      <c r="K12" s="331" t="b">
        <v>1</v>
      </c>
      <c r="L12" s="331" t="b">
        <v>1</v>
      </c>
      <c r="M12" s="331" t="b">
        <v>1</v>
      </c>
      <c r="N12" s="331" t="b">
        <v>1</v>
      </c>
      <c r="O12" s="331" t="b">
        <v>1</v>
      </c>
      <c r="P12" s="331" t="s">
        <v>10</v>
      </c>
      <c r="Q12" s="331" t="b">
        <v>1</v>
      </c>
      <c r="R12" s="331" t="b">
        <v>0</v>
      </c>
      <c r="S12" s="572" t="s">
        <v>73</v>
      </c>
      <c r="T12" s="521"/>
      <c r="U12" s="521"/>
      <c r="V12" s="521"/>
      <c r="W12" s="521"/>
      <c r="X12" s="521"/>
      <c r="Y12" s="521"/>
      <c r="Z12" s="521"/>
      <c r="AA12" s="521"/>
      <c r="AB12" s="521"/>
      <c r="AC12" s="521"/>
      <c r="AD12" s="521"/>
      <c r="AE12" s="521"/>
      <c r="AF12" s="521"/>
      <c r="AG12" s="521"/>
      <c r="AH12" s="521"/>
      <c r="AI12" s="521"/>
      <c r="AJ12" s="521"/>
      <c r="AK12" s="521"/>
      <c r="AL12" s="521"/>
      <c r="AM12" s="521"/>
      <c r="AN12" s="521"/>
      <c r="AO12" s="521"/>
      <c r="AP12" s="521"/>
      <c r="AQ12" s="521"/>
      <c r="AR12" s="495" t="s">
        <v>73</v>
      </c>
      <c r="AS12" s="495" t="s">
        <v>73</v>
      </c>
      <c r="AT12" s="495" t="s">
        <v>73</v>
      </c>
      <c r="AU12" s="495" t="s">
        <v>73</v>
      </c>
      <c r="AV12" s="495" t="s">
        <v>73</v>
      </c>
      <c r="AW12" s="495" t="s">
        <v>73</v>
      </c>
      <c r="AX12" s="496" t="s">
        <v>73</v>
      </c>
      <c r="AY12" s="496" t="s">
        <v>73</v>
      </c>
      <c r="AZ12" s="496" t="s">
        <v>73</v>
      </c>
      <c r="BA12" s="585" t="str">
        <f>IFERROR(__xludf.DUMMYFUNCTION("ARRAYFORMULA(IF(LEN(QUERY(IMPORTRANGE(""1As8wvwrc3di8OsGVGyxSqgC5v-lwl4tOMjo9z9PELF8"",""F3!A:AB""),""select Col21 where Col2="" &amp; $B12,0))=0,""COMPLETED"",QUERY(IMPORTRANGE(""https://docs.google.com/spreadsheets/d/1As8wvwrc3di8OsGVGyxSqgC5v-lwl4tOMjo9z9P"&amp;"ELF8/edit"",""F3!A:AB""),""select Col21 where Col2="" &amp; $B12,0)))"),"COMPLETED")</f>
        <v>COMPLETED</v>
      </c>
      <c r="BB12" s="496" t="s">
        <v>73</v>
      </c>
    </row>
    <row r="13">
      <c r="A13" s="338">
        <v>5.0</v>
      </c>
      <c r="B13" s="338">
        <v>300005.0</v>
      </c>
      <c r="C13" s="591" t="s">
        <v>4090</v>
      </c>
      <c r="D13" s="571" t="s">
        <v>73</v>
      </c>
      <c r="E13" s="505">
        <v>6000.0</v>
      </c>
      <c r="F13" s="505">
        <v>6000.0</v>
      </c>
      <c r="G13" s="505">
        <f t="shared" si="6"/>
        <v>0</v>
      </c>
      <c r="H13" s="432" t="s">
        <v>4091</v>
      </c>
      <c r="I13" s="432" t="s">
        <v>104</v>
      </c>
      <c r="J13" s="432" t="b">
        <v>1</v>
      </c>
      <c r="K13" s="432" t="b">
        <v>1</v>
      </c>
      <c r="L13" s="432" t="b">
        <v>1</v>
      </c>
      <c r="M13" s="432" t="b">
        <v>1</v>
      </c>
      <c r="N13" s="432" t="b">
        <v>1</v>
      </c>
      <c r="O13" s="432" t="b">
        <v>1</v>
      </c>
      <c r="P13" s="432" t="s">
        <v>10</v>
      </c>
      <c r="Q13" s="432" t="b">
        <v>1</v>
      </c>
      <c r="R13" s="432" t="b">
        <v>1</v>
      </c>
      <c r="S13" s="432" t="b">
        <v>1</v>
      </c>
      <c r="T13" s="432" t="b">
        <v>1</v>
      </c>
      <c r="U13" s="432" t="b">
        <v>1</v>
      </c>
      <c r="V13" s="555"/>
      <c r="W13" s="592" t="b">
        <v>1</v>
      </c>
      <c r="X13" s="592" t="b">
        <v>1</v>
      </c>
      <c r="Y13" s="592" t="b">
        <v>1</v>
      </c>
      <c r="Z13" s="432" t="b">
        <v>1</v>
      </c>
      <c r="AA13" s="432" t="b">
        <v>1</v>
      </c>
      <c r="AB13" s="432" t="b">
        <v>1</v>
      </c>
      <c r="AC13" s="516" t="b">
        <v>0</v>
      </c>
      <c r="AD13" s="432" t="b">
        <v>1</v>
      </c>
      <c r="AE13" s="516" t="b">
        <v>0</v>
      </c>
      <c r="AF13" s="516"/>
      <c r="AG13" s="432" t="b">
        <v>1</v>
      </c>
      <c r="AH13" s="516" t="b">
        <v>0</v>
      </c>
      <c r="AI13" s="516" t="b">
        <v>0</v>
      </c>
      <c r="AJ13" s="516" t="b">
        <v>0</v>
      </c>
      <c r="AK13" s="516" t="b">
        <v>0</v>
      </c>
      <c r="AL13" s="432" t="b">
        <v>0</v>
      </c>
      <c r="AM13" s="432" t="b">
        <v>0</v>
      </c>
      <c r="AN13" s="432" t="b">
        <v>0</v>
      </c>
      <c r="AO13" s="432" t="b">
        <v>0</v>
      </c>
      <c r="AP13" s="432" t="b">
        <v>0</v>
      </c>
      <c r="AQ13" s="516" t="b">
        <v>0</v>
      </c>
      <c r="AR13" s="492" t="b">
        <v>0</v>
      </c>
      <c r="AS13" s="492" t="b">
        <v>0</v>
      </c>
      <c r="AT13" s="492" t="b">
        <v>0</v>
      </c>
      <c r="AU13" s="492" t="b">
        <v>0</v>
      </c>
      <c r="AV13" s="492" t="b">
        <v>0</v>
      </c>
      <c r="AW13" s="492" t="b">
        <v>0</v>
      </c>
      <c r="AX13" s="493" t="b">
        <v>0</v>
      </c>
      <c r="AY13" s="493" t="b">
        <v>0</v>
      </c>
      <c r="AZ13" s="493" t="b">
        <v>0</v>
      </c>
      <c r="BA13" s="584" t="b">
        <f>IFERROR(__xludf.DUMMYFUNCTION("ARRAYFORMULA(IF(LEN(QUERY(IMPORTRANGE(""1As8wvwrc3di8OsGVGyxSqgC5v-lwl4tOMjo9z9PELF8"",""F3!A:AB""),""select Col21 where Col2="" &amp; $B13,0))=0,""COMPLETED"",QUERY(IMPORTRANGE(""https://docs.google.com/spreadsheets/d/1As8wvwrc3di8OsGVGyxSqgC5v-lwl4tOMjo9z9P"&amp;"ELF8/edit"",""F3!A:AB""),""select Col21 where Col2="" &amp; $B13,0)))"),FALSE)</f>
        <v>0</v>
      </c>
      <c r="BB13" s="493" t="b">
        <v>0</v>
      </c>
    </row>
    <row r="14">
      <c r="A14" s="141">
        <v>6.0</v>
      </c>
      <c r="B14" s="141">
        <v>300006.0</v>
      </c>
      <c r="C14" s="593" t="s">
        <v>121</v>
      </c>
      <c r="D14" s="571" t="s">
        <v>73</v>
      </c>
      <c r="E14" s="503">
        <v>19520.0</v>
      </c>
      <c r="F14" s="503">
        <v>19520.0</v>
      </c>
      <c r="G14" s="503">
        <f t="shared" si="6"/>
        <v>0</v>
      </c>
      <c r="H14" s="331" t="s">
        <v>122</v>
      </c>
      <c r="I14" s="331" t="s">
        <v>104</v>
      </c>
      <c r="J14" s="331" t="b">
        <v>1</v>
      </c>
      <c r="K14" s="331" t="b">
        <v>1</v>
      </c>
      <c r="L14" s="331" t="b">
        <v>1</v>
      </c>
      <c r="M14" s="331" t="b">
        <v>1</v>
      </c>
      <c r="N14" s="331" t="b">
        <v>1</v>
      </c>
      <c r="O14" s="331" t="b">
        <v>1</v>
      </c>
      <c r="P14" s="331" t="s">
        <v>10</v>
      </c>
      <c r="Q14" s="331" t="b">
        <v>1</v>
      </c>
      <c r="R14" s="331" t="b">
        <v>1</v>
      </c>
      <c r="S14" s="572" t="s">
        <v>73</v>
      </c>
      <c r="T14" s="521"/>
      <c r="U14" s="521"/>
      <c r="V14" s="521"/>
      <c r="W14" s="521"/>
      <c r="X14" s="521"/>
      <c r="Y14" s="521"/>
      <c r="Z14" s="521"/>
      <c r="AA14" s="521"/>
      <c r="AB14" s="521"/>
      <c r="AC14" s="521"/>
      <c r="AD14" s="521"/>
      <c r="AE14" s="521"/>
      <c r="AF14" s="521"/>
      <c r="AG14" s="521"/>
      <c r="AH14" s="521"/>
      <c r="AI14" s="521"/>
      <c r="AJ14" s="521"/>
      <c r="AK14" s="521"/>
      <c r="AL14" s="521"/>
      <c r="AM14" s="521"/>
      <c r="AN14" s="521"/>
      <c r="AO14" s="521"/>
      <c r="AP14" s="521"/>
      <c r="AQ14" s="521"/>
      <c r="AR14" s="495" t="s">
        <v>73</v>
      </c>
      <c r="AS14" s="495" t="s">
        <v>73</v>
      </c>
      <c r="AT14" s="495" t="s">
        <v>73</v>
      </c>
      <c r="AU14" s="495" t="s">
        <v>73</v>
      </c>
      <c r="AV14" s="495" t="s">
        <v>73</v>
      </c>
      <c r="AW14" s="495" t="s">
        <v>73</v>
      </c>
      <c r="AX14" s="496" t="s">
        <v>73</v>
      </c>
      <c r="AY14" s="496" t="s">
        <v>73</v>
      </c>
      <c r="AZ14" s="496" t="s">
        <v>73</v>
      </c>
      <c r="BA14" s="585" t="str">
        <f>IFERROR(__xludf.DUMMYFUNCTION("ARRAYFORMULA(IF(LEN(QUERY(IMPORTRANGE(""1As8wvwrc3di8OsGVGyxSqgC5v-lwl4tOMjo9z9PELF8"",""F3!A:AB""),""select Col21 where Col2="" &amp; $B14,0))=0,""COMPLETED"",QUERY(IMPORTRANGE(""https://docs.google.com/spreadsheets/d/1As8wvwrc3di8OsGVGyxSqgC5v-lwl4tOMjo9z9P"&amp;"ELF8/edit"",""F3!A:AB""),""select Col21 where Col2="" &amp; $B14,0)))"),"COMPLETED")</f>
        <v>COMPLETED</v>
      </c>
      <c r="BB14" s="496" t="s">
        <v>73</v>
      </c>
    </row>
    <row r="15">
      <c r="A15" s="475">
        <v>7.0</v>
      </c>
      <c r="B15" s="475">
        <v>300007.0</v>
      </c>
      <c r="C15" s="595" t="s">
        <v>220</v>
      </c>
      <c r="D15" s="571" t="s">
        <v>73</v>
      </c>
      <c r="E15" s="505">
        <v>48965.0</v>
      </c>
      <c r="F15" s="505">
        <v>48965.0</v>
      </c>
      <c r="G15" s="505">
        <f t="shared" si="6"/>
        <v>0</v>
      </c>
      <c r="H15" s="432" t="s">
        <v>155</v>
      </c>
      <c r="I15" s="432" t="s">
        <v>221</v>
      </c>
      <c r="J15" s="432" t="b">
        <v>1</v>
      </c>
      <c r="K15" s="432" t="b">
        <v>1</v>
      </c>
      <c r="L15" s="432" t="b">
        <v>1</v>
      </c>
      <c r="M15" s="432" t="b">
        <v>1</v>
      </c>
      <c r="N15" s="432" t="b">
        <v>1</v>
      </c>
      <c r="O15" s="432" t="b">
        <v>1</v>
      </c>
      <c r="P15" s="432" t="s">
        <v>10</v>
      </c>
      <c r="Q15" s="432" t="b">
        <v>1</v>
      </c>
      <c r="R15" s="432" t="b">
        <v>1</v>
      </c>
      <c r="S15" s="432" t="b">
        <v>1</v>
      </c>
      <c r="T15" s="432" t="b">
        <v>1</v>
      </c>
      <c r="U15" s="432" t="b">
        <v>1</v>
      </c>
      <c r="V15" s="555"/>
      <c r="W15" s="592" t="b">
        <v>1</v>
      </c>
      <c r="X15" s="592" t="b">
        <v>1</v>
      </c>
      <c r="Y15" s="592" t="b">
        <v>1</v>
      </c>
      <c r="Z15" s="432" t="b">
        <v>1</v>
      </c>
      <c r="AA15" s="432" t="b">
        <v>1</v>
      </c>
      <c r="AB15" s="432" t="b">
        <v>1</v>
      </c>
      <c r="AC15" s="432" t="b">
        <v>1</v>
      </c>
      <c r="AD15" s="432" t="b">
        <v>1</v>
      </c>
      <c r="AE15" s="572" t="s">
        <v>73</v>
      </c>
      <c r="AF15" s="516"/>
      <c r="AG15" s="521"/>
      <c r="AH15" s="521"/>
      <c r="AI15" s="521"/>
      <c r="AJ15" s="521"/>
      <c r="AK15" s="521"/>
      <c r="AL15" s="521"/>
      <c r="AM15" s="521"/>
      <c r="AN15" s="521"/>
      <c r="AO15" s="521"/>
      <c r="AP15" s="521"/>
      <c r="AQ15" s="521"/>
      <c r="AR15" s="492" t="s">
        <v>73</v>
      </c>
      <c r="AS15" s="492" t="s">
        <v>73</v>
      </c>
      <c r="AT15" s="492" t="s">
        <v>73</v>
      </c>
      <c r="AU15" s="492" t="s">
        <v>73</v>
      </c>
      <c r="AV15" s="492" t="s">
        <v>73</v>
      </c>
      <c r="AW15" s="492" t="s">
        <v>73</v>
      </c>
      <c r="AX15" s="493" t="s">
        <v>73</v>
      </c>
      <c r="AY15" s="493" t="s">
        <v>73</v>
      </c>
      <c r="AZ15" s="493" t="s">
        <v>73</v>
      </c>
      <c r="BA15" s="584" t="str">
        <f>IFERROR(__xludf.DUMMYFUNCTION("ARRAYFORMULA(IF(LEN(QUERY(IMPORTRANGE(""1As8wvwrc3di8OsGVGyxSqgC5v-lwl4tOMjo9z9PELF8"",""F3!A:AB""),""select Col21 where Col2="" &amp; $B15,0))=0,""COMPLETED"",QUERY(IMPORTRANGE(""https://docs.google.com/spreadsheets/d/1As8wvwrc3di8OsGVGyxSqgC5v-lwl4tOMjo9z9P"&amp;"ELF8/edit"",""F3!A:AB""),""select Col21 where Col2="" &amp; $B15,0)))"),"COMPLETED")</f>
        <v>COMPLETED</v>
      </c>
      <c r="BB15" s="493" t="s">
        <v>73</v>
      </c>
    </row>
    <row r="16">
      <c r="A16" s="338">
        <v>8.0</v>
      </c>
      <c r="B16" s="338">
        <v>300008.0</v>
      </c>
      <c r="C16" s="591" t="s">
        <v>5503</v>
      </c>
      <c r="D16" s="312" t="s">
        <v>4642</v>
      </c>
      <c r="E16" s="503">
        <v>15000.0</v>
      </c>
      <c r="F16" s="503">
        <v>15000.0</v>
      </c>
      <c r="G16" s="503">
        <f t="shared" si="6"/>
        <v>0</v>
      </c>
      <c r="H16" s="331" t="s">
        <v>5504</v>
      </c>
      <c r="I16" s="331" t="s">
        <v>221</v>
      </c>
      <c r="J16" s="331" t="b">
        <v>1</v>
      </c>
      <c r="K16" s="331" t="b">
        <v>1</v>
      </c>
      <c r="L16" s="331" t="b">
        <v>1</v>
      </c>
      <c r="M16" s="331" t="b">
        <v>1</v>
      </c>
      <c r="N16" s="331" t="b">
        <v>1</v>
      </c>
      <c r="O16" s="331" t="b">
        <v>1</v>
      </c>
      <c r="P16" s="331" t="s">
        <v>10</v>
      </c>
      <c r="Q16" s="331" t="b">
        <v>1</v>
      </c>
      <c r="R16" s="331" t="b">
        <v>1</v>
      </c>
      <c r="S16" s="331" t="b">
        <v>0</v>
      </c>
      <c r="T16" s="331" t="b">
        <v>0</v>
      </c>
      <c r="U16" s="331" t="b">
        <v>0</v>
      </c>
      <c r="V16" s="555"/>
      <c r="W16" s="331" t="b">
        <v>0</v>
      </c>
      <c r="X16" s="331" t="b">
        <v>0</v>
      </c>
      <c r="Y16" s="331" t="b">
        <v>0</v>
      </c>
      <c r="Z16" s="331" t="b">
        <v>0</v>
      </c>
      <c r="AA16" s="418" t="b">
        <v>0</v>
      </c>
      <c r="AB16" s="418" t="b">
        <v>0</v>
      </c>
      <c r="AC16" s="418" t="b">
        <v>0</v>
      </c>
      <c r="AD16" s="418" t="b">
        <v>0</v>
      </c>
      <c r="AE16" s="418" t="b">
        <v>0</v>
      </c>
      <c r="AF16" s="418"/>
      <c r="AG16" s="418" t="b">
        <v>0</v>
      </c>
      <c r="AH16" s="331" t="b">
        <v>1</v>
      </c>
      <c r="AI16" s="418" t="b">
        <v>0</v>
      </c>
      <c r="AJ16" s="418" t="b">
        <v>0</v>
      </c>
      <c r="AK16" s="418" t="b">
        <v>0</v>
      </c>
      <c r="AL16" s="331" t="b">
        <v>0</v>
      </c>
      <c r="AM16" s="331" t="b">
        <v>0</v>
      </c>
      <c r="AN16" s="331" t="b">
        <v>0</v>
      </c>
      <c r="AO16" s="331" t="b">
        <v>0</v>
      </c>
      <c r="AP16" s="331" t="b">
        <v>0</v>
      </c>
      <c r="AQ16" s="418" t="b">
        <v>0</v>
      </c>
      <c r="AR16" s="495" t="b">
        <v>0</v>
      </c>
      <c r="AS16" s="495" t="b">
        <v>0</v>
      </c>
      <c r="AT16" s="495" t="b">
        <v>0</v>
      </c>
      <c r="AU16" s="495" t="b">
        <v>0</v>
      </c>
      <c r="AV16" s="495" t="b">
        <v>0</v>
      </c>
      <c r="AW16" s="495" t="b">
        <v>0</v>
      </c>
      <c r="AX16" s="496" t="b">
        <v>0</v>
      </c>
      <c r="AY16" s="496" t="b">
        <v>0</v>
      </c>
      <c r="AZ16" s="496" t="b">
        <v>0</v>
      </c>
      <c r="BA16" s="585" t="b">
        <f>IFERROR(__xludf.DUMMYFUNCTION("ARRAYFORMULA(IF(LEN(QUERY(IMPORTRANGE(""1As8wvwrc3di8OsGVGyxSqgC5v-lwl4tOMjo9z9PELF8"",""F3!A:AB""),""select Col21 where Col2="" &amp; $B16,0))=0,""COMPLETED"",QUERY(IMPORTRANGE(""https://docs.google.com/spreadsheets/d/1As8wvwrc3di8OsGVGyxSqgC5v-lwl4tOMjo9z9P"&amp;"ELF8/edit"",""F3!A:AB""),""select Col21 where Col2="" &amp; $B16,0)))"),FALSE)</f>
        <v>0</v>
      </c>
      <c r="BB16" s="496" t="b">
        <v>0</v>
      </c>
    </row>
    <row r="17">
      <c r="A17" s="141">
        <v>9.0</v>
      </c>
      <c r="B17" s="141">
        <v>300009.0</v>
      </c>
      <c r="C17" s="593" t="s">
        <v>1038</v>
      </c>
      <c r="D17" s="571" t="s">
        <v>73</v>
      </c>
      <c r="E17" s="505">
        <v>4000.0</v>
      </c>
      <c r="F17" s="505">
        <v>4000.0</v>
      </c>
      <c r="G17" s="505">
        <f t="shared" si="6"/>
        <v>0</v>
      </c>
      <c r="H17" s="432" t="s">
        <v>1039</v>
      </c>
      <c r="I17" s="432" t="s">
        <v>221</v>
      </c>
      <c r="J17" s="432" t="b">
        <v>1</v>
      </c>
      <c r="K17" s="432" t="b">
        <v>1</v>
      </c>
      <c r="L17" s="432" t="b">
        <v>0</v>
      </c>
      <c r="M17" s="432" t="b">
        <v>1</v>
      </c>
      <c r="N17" s="432" t="b">
        <v>1</v>
      </c>
      <c r="O17" s="432" t="b">
        <v>1</v>
      </c>
      <c r="P17" s="432" t="s">
        <v>10</v>
      </c>
      <c r="Q17" s="432" t="b">
        <v>1</v>
      </c>
      <c r="R17" s="432" t="b">
        <v>1</v>
      </c>
      <c r="S17" s="432" t="b">
        <v>1</v>
      </c>
      <c r="T17" s="432" t="b">
        <v>0</v>
      </c>
      <c r="U17" s="432" t="b">
        <v>1</v>
      </c>
      <c r="V17" s="555"/>
      <c r="W17" s="432" t="b">
        <v>0</v>
      </c>
      <c r="X17" s="432" t="b">
        <v>0</v>
      </c>
      <c r="Y17" s="432" t="b">
        <v>0</v>
      </c>
      <c r="Z17" s="432" t="b">
        <v>0</v>
      </c>
      <c r="AA17" s="516" t="b">
        <v>0</v>
      </c>
      <c r="AB17" s="516" t="b">
        <v>0</v>
      </c>
      <c r="AC17" s="516" t="b">
        <v>0</v>
      </c>
      <c r="AD17" s="516" t="b">
        <v>0</v>
      </c>
      <c r="AE17" s="516" t="b">
        <v>0</v>
      </c>
      <c r="AF17" s="516"/>
      <c r="AG17" s="516" t="b">
        <v>0</v>
      </c>
      <c r="AH17" s="516" t="b">
        <v>0</v>
      </c>
      <c r="AI17" s="516" t="b">
        <v>0</v>
      </c>
      <c r="AJ17" s="516" t="b">
        <v>0</v>
      </c>
      <c r="AK17" s="516" t="b">
        <v>0</v>
      </c>
      <c r="AL17" s="572" t="s">
        <v>73</v>
      </c>
      <c r="AM17" s="521"/>
      <c r="AN17" s="521"/>
      <c r="AO17" s="521"/>
      <c r="AP17" s="521"/>
      <c r="AQ17" s="521"/>
      <c r="AR17" s="492" t="s">
        <v>73</v>
      </c>
      <c r="AS17" s="492" t="s">
        <v>73</v>
      </c>
      <c r="AT17" s="492" t="s">
        <v>73</v>
      </c>
      <c r="AU17" s="492" t="s">
        <v>73</v>
      </c>
      <c r="AV17" s="492" t="s">
        <v>73</v>
      </c>
      <c r="AW17" s="492" t="s">
        <v>73</v>
      </c>
      <c r="AX17" s="493" t="s">
        <v>73</v>
      </c>
      <c r="AY17" s="493" t="s">
        <v>73</v>
      </c>
      <c r="AZ17" s="493" t="s">
        <v>73</v>
      </c>
      <c r="BA17" s="584" t="str">
        <f>IFERROR(__xludf.DUMMYFUNCTION("ARRAYFORMULA(IF(LEN(QUERY(IMPORTRANGE(""1As8wvwrc3di8OsGVGyxSqgC5v-lwl4tOMjo9z9PELF8"",""F3!A:AB""),""select Col21 where Col2="" &amp; $B17,0))=0,""COMPLETED"",QUERY(IMPORTRANGE(""https://docs.google.com/spreadsheets/d/1As8wvwrc3di8OsGVGyxSqgC5v-lwl4tOMjo9z9P"&amp;"ELF8/edit"",""F3!A:AB""),""select Col21 where Col2="" &amp; $B17,0)))"),"COMPLETED")</f>
        <v>COMPLETED</v>
      </c>
      <c r="BB17" s="493" t="s">
        <v>73</v>
      </c>
    </row>
    <row r="18">
      <c r="A18" s="338">
        <v>10.0</v>
      </c>
      <c r="B18" s="338">
        <v>300010.0</v>
      </c>
      <c r="C18" s="591" t="s">
        <v>5385</v>
      </c>
      <c r="D18" s="561" t="s">
        <v>73</v>
      </c>
      <c r="E18" s="503">
        <v>14500.0</v>
      </c>
      <c r="F18" s="503">
        <v>14500.0</v>
      </c>
      <c r="G18" s="503">
        <f t="shared" si="6"/>
        <v>0</v>
      </c>
      <c r="H18" s="331" t="s">
        <v>5386</v>
      </c>
      <c r="I18" s="331" t="s">
        <v>104</v>
      </c>
      <c r="J18" s="331" t="b">
        <v>1</v>
      </c>
      <c r="K18" s="331" t="b">
        <v>1</v>
      </c>
      <c r="L18" s="331" t="b">
        <v>1</v>
      </c>
      <c r="M18" s="331" t="b">
        <v>1</v>
      </c>
      <c r="N18" s="418" t="b">
        <v>0</v>
      </c>
      <c r="O18" s="418" t="b">
        <v>0</v>
      </c>
      <c r="P18" s="331" t="s">
        <v>10</v>
      </c>
      <c r="Q18" s="331" t="b">
        <v>1</v>
      </c>
      <c r="R18" s="418" t="b">
        <v>0</v>
      </c>
      <c r="S18" s="331" t="s">
        <v>7652</v>
      </c>
      <c r="T18" s="418"/>
      <c r="U18" s="418"/>
      <c r="V18" s="555"/>
      <c r="W18" s="418"/>
      <c r="X18" s="418"/>
      <c r="Y18" s="418"/>
      <c r="Z18" s="418"/>
      <c r="AA18" s="418"/>
      <c r="AB18" s="418"/>
      <c r="AC18" s="418"/>
      <c r="AD18" s="418"/>
      <c r="AE18" s="418"/>
      <c r="AF18" s="418"/>
      <c r="AG18" s="418"/>
      <c r="AH18" s="418"/>
      <c r="AI18" s="418"/>
      <c r="AJ18" s="418"/>
      <c r="AK18" s="418"/>
      <c r="AL18" s="331" t="b">
        <v>0</v>
      </c>
      <c r="AM18" s="331" t="b">
        <v>0</v>
      </c>
      <c r="AN18" s="331" t="b">
        <v>0</v>
      </c>
      <c r="AO18" s="331" t="b">
        <v>0</v>
      </c>
      <c r="AP18" s="331" t="b">
        <v>0</v>
      </c>
      <c r="AQ18" s="418" t="b">
        <v>0</v>
      </c>
      <c r="AR18" s="495" t="b">
        <v>0</v>
      </c>
      <c r="AS18" s="495" t="b">
        <v>0</v>
      </c>
      <c r="AT18" s="495" t="b">
        <v>0</v>
      </c>
      <c r="AU18" s="495" t="b">
        <v>0</v>
      </c>
      <c r="AV18" s="495" t="b">
        <v>0</v>
      </c>
      <c r="AW18" s="495" t="b">
        <v>0</v>
      </c>
      <c r="AX18" s="496" t="b">
        <v>0</v>
      </c>
      <c r="AY18" s="496" t="b">
        <v>0</v>
      </c>
      <c r="AZ18" s="496" t="b">
        <v>0</v>
      </c>
      <c r="BA18" s="585" t="b">
        <f>IFERROR(__xludf.DUMMYFUNCTION("ARRAYFORMULA(IF(LEN(QUERY(IMPORTRANGE(""1As8wvwrc3di8OsGVGyxSqgC5v-lwl4tOMjo9z9PELF8"",""F3!A:AB""),""select Col21 where Col2="" &amp; $B18,0))=0,""COMPLETED"",QUERY(IMPORTRANGE(""https://docs.google.com/spreadsheets/d/1As8wvwrc3di8OsGVGyxSqgC5v-lwl4tOMjo9z9P"&amp;"ELF8/edit"",""F3!A:AB""),""select Col21 where Col2="" &amp; $B18,0)))"),FALSE)</f>
        <v>0</v>
      </c>
      <c r="BB18" s="496" t="b">
        <v>0</v>
      </c>
    </row>
    <row r="19">
      <c r="A19" s="338">
        <v>11.0</v>
      </c>
      <c r="B19" s="338">
        <v>300011.0</v>
      </c>
      <c r="C19" s="591" t="s">
        <v>5505</v>
      </c>
      <c r="D19" s="312" t="s">
        <v>4642</v>
      </c>
      <c r="E19" s="505">
        <v>42000.0</v>
      </c>
      <c r="F19" s="505">
        <v>42000.0</v>
      </c>
      <c r="G19" s="505">
        <f t="shared" si="6"/>
        <v>0</v>
      </c>
      <c r="H19" s="432" t="s">
        <v>5506</v>
      </c>
      <c r="I19" s="432" t="s">
        <v>221</v>
      </c>
      <c r="J19" s="432" t="b">
        <v>1</v>
      </c>
      <c r="K19" s="432" t="b">
        <v>1</v>
      </c>
      <c r="L19" s="432" t="b">
        <v>1</v>
      </c>
      <c r="M19" s="432" t="b">
        <v>1</v>
      </c>
      <c r="N19" s="432" t="b">
        <v>1</v>
      </c>
      <c r="O19" s="432" t="b">
        <v>1</v>
      </c>
      <c r="P19" s="432" t="s">
        <v>10</v>
      </c>
      <c r="Q19" s="432" t="b">
        <v>1</v>
      </c>
      <c r="R19" s="432" t="b">
        <v>1</v>
      </c>
      <c r="S19" s="563" t="s">
        <v>75</v>
      </c>
      <c r="T19" s="516"/>
      <c r="U19" s="516"/>
      <c r="V19" s="555"/>
      <c r="W19" s="516"/>
      <c r="X19" s="516"/>
      <c r="Y19" s="516"/>
      <c r="Z19" s="516"/>
      <c r="AA19" s="516"/>
      <c r="AB19" s="516"/>
      <c r="AC19" s="516"/>
      <c r="AD19" s="564" t="s">
        <v>7637</v>
      </c>
      <c r="AE19" s="432" t="b">
        <v>1</v>
      </c>
      <c r="AF19" s="516"/>
      <c r="AG19" s="432" t="b">
        <v>1</v>
      </c>
      <c r="AH19" s="432" t="b">
        <v>1</v>
      </c>
      <c r="AI19" s="432" t="b">
        <v>1</v>
      </c>
      <c r="AJ19" s="516" t="b">
        <v>0</v>
      </c>
      <c r="AK19" s="516" t="b">
        <v>0</v>
      </c>
      <c r="AL19" s="432" t="b">
        <v>0</v>
      </c>
      <c r="AM19" s="432" t="b">
        <v>0</v>
      </c>
      <c r="AN19" s="432" t="b">
        <v>0</v>
      </c>
      <c r="AO19" s="432" t="b">
        <v>0</v>
      </c>
      <c r="AP19" s="432" t="b">
        <v>0</v>
      </c>
      <c r="AQ19" s="516" t="b">
        <v>0</v>
      </c>
      <c r="AR19" s="492" t="b">
        <v>0</v>
      </c>
      <c r="AS19" s="492" t="b">
        <v>0</v>
      </c>
      <c r="AT19" s="492" t="b">
        <v>0</v>
      </c>
      <c r="AU19" s="492" t="b">
        <v>0</v>
      </c>
      <c r="AV19" s="492" t="b">
        <v>0</v>
      </c>
      <c r="AW19" s="492" t="b">
        <v>0</v>
      </c>
      <c r="AX19" s="493" t="b">
        <v>0</v>
      </c>
      <c r="AY19" s="493" t="b">
        <v>0</v>
      </c>
      <c r="AZ19" s="493" t="b">
        <v>0</v>
      </c>
      <c r="BA19" s="584" t="b">
        <f>IFERROR(__xludf.DUMMYFUNCTION("ARRAYFORMULA(IF(LEN(QUERY(IMPORTRANGE(""1As8wvwrc3di8OsGVGyxSqgC5v-lwl4tOMjo9z9PELF8"",""F3!A:AB""),""select Col21 where Col2="" &amp; $B19,0))=0,""COMPLETED"",QUERY(IMPORTRANGE(""https://docs.google.com/spreadsheets/d/1As8wvwrc3di8OsGVGyxSqgC5v-lwl4tOMjo9z9P"&amp;"ELF8/edit"",""F3!A:AB""),""select Col21 where Col2="" &amp; $B19,0)))"),FALSE)</f>
        <v>0</v>
      </c>
      <c r="BB19" s="493" t="b">
        <v>0</v>
      </c>
    </row>
    <row r="20">
      <c r="A20" s="338">
        <v>12.0</v>
      </c>
      <c r="B20" s="338">
        <v>300012.0</v>
      </c>
      <c r="C20" s="591" t="s">
        <v>5507</v>
      </c>
      <c r="D20" s="312" t="s">
        <v>4642</v>
      </c>
      <c r="E20" s="503">
        <v>3500.0</v>
      </c>
      <c r="F20" s="503">
        <v>3500.0</v>
      </c>
      <c r="G20" s="503">
        <f t="shared" si="6"/>
        <v>0</v>
      </c>
      <c r="H20" s="331" t="s">
        <v>5508</v>
      </c>
      <c r="I20" s="331" t="s">
        <v>221</v>
      </c>
      <c r="J20" s="331" t="b">
        <v>1</v>
      </c>
      <c r="K20" s="331" t="b">
        <v>1</v>
      </c>
      <c r="L20" s="331" t="b">
        <v>1</v>
      </c>
      <c r="M20" s="331" t="b">
        <v>1</v>
      </c>
      <c r="N20" s="331" t="b">
        <v>1</v>
      </c>
      <c r="O20" s="331" t="b">
        <v>1</v>
      </c>
      <c r="P20" s="331" t="s">
        <v>10</v>
      </c>
      <c r="Q20" s="331" t="b">
        <v>1</v>
      </c>
      <c r="R20" s="331" t="b">
        <v>1</v>
      </c>
      <c r="S20" s="331" t="b">
        <v>1</v>
      </c>
      <c r="T20" s="331" t="b">
        <v>0</v>
      </c>
      <c r="U20" s="331" t="b">
        <v>0</v>
      </c>
      <c r="V20" s="555"/>
      <c r="W20" s="592" t="b">
        <v>1</v>
      </c>
      <c r="X20" s="331" t="b">
        <v>0</v>
      </c>
      <c r="Y20" s="331" t="b">
        <v>1</v>
      </c>
      <c r="Z20" s="331" t="b">
        <v>1</v>
      </c>
      <c r="AA20" s="418" t="b">
        <v>0</v>
      </c>
      <c r="AB20" s="331" t="b">
        <v>0</v>
      </c>
      <c r="AC20" s="331" t="b">
        <v>1</v>
      </c>
      <c r="AD20" s="331" t="b">
        <v>1</v>
      </c>
      <c r="AE20" s="418" t="b">
        <v>0</v>
      </c>
      <c r="AF20" s="418" t="b">
        <v>0</v>
      </c>
      <c r="AG20" s="418" t="b">
        <v>0</v>
      </c>
      <c r="AH20" s="418" t="b">
        <v>0</v>
      </c>
      <c r="AI20" s="418" t="b">
        <v>0</v>
      </c>
      <c r="AJ20" s="418" t="b">
        <v>0</v>
      </c>
      <c r="AK20" s="418" t="b">
        <v>0</v>
      </c>
      <c r="AL20" s="331" t="b">
        <v>0</v>
      </c>
      <c r="AM20" s="331" t="b">
        <v>0</v>
      </c>
      <c r="AN20" s="331" t="b">
        <v>0</v>
      </c>
      <c r="AO20" s="331" t="b">
        <v>0</v>
      </c>
      <c r="AP20" s="331" t="b">
        <v>0</v>
      </c>
      <c r="AQ20" s="418" t="b">
        <v>0</v>
      </c>
      <c r="AR20" s="495" t="b">
        <v>0</v>
      </c>
      <c r="AS20" s="495" t="b">
        <v>0</v>
      </c>
      <c r="AT20" s="495" t="b">
        <v>0</v>
      </c>
      <c r="AU20" s="495" t="b">
        <v>0</v>
      </c>
      <c r="AV20" s="495" t="b">
        <v>0</v>
      </c>
      <c r="AW20" s="495" t="b">
        <v>0</v>
      </c>
      <c r="AX20" s="496" t="b">
        <v>0</v>
      </c>
      <c r="AY20" s="496" t="b">
        <v>0</v>
      </c>
      <c r="AZ20" s="496" t="b">
        <v>0</v>
      </c>
      <c r="BA20" s="585" t="b">
        <f>IFERROR(__xludf.DUMMYFUNCTION("ARRAYFORMULA(IF(LEN(QUERY(IMPORTRANGE(""1As8wvwrc3di8OsGVGyxSqgC5v-lwl4tOMjo9z9PELF8"",""F3!A:AB""),""select Col21 where Col2="" &amp; $B20,0))=0,""COMPLETED"",QUERY(IMPORTRANGE(""https://docs.google.com/spreadsheets/d/1As8wvwrc3di8OsGVGyxSqgC5v-lwl4tOMjo9z9P"&amp;"ELF8/edit"",""F3!A:AB""),""select Col21 where Col2="" &amp; $B20,0)))"),FALSE)</f>
        <v>0</v>
      </c>
      <c r="BB20" s="496" t="b">
        <v>0</v>
      </c>
    </row>
    <row r="21">
      <c r="A21" s="338">
        <v>13.0</v>
      </c>
      <c r="B21" s="338">
        <v>300013.0</v>
      </c>
      <c r="C21" s="591" t="s">
        <v>4093</v>
      </c>
      <c r="D21" s="573" t="s">
        <v>73</v>
      </c>
      <c r="E21" s="505">
        <v>930.0</v>
      </c>
      <c r="F21" s="505">
        <v>930.0</v>
      </c>
      <c r="G21" s="505">
        <f t="shared" si="6"/>
        <v>0</v>
      </c>
      <c r="H21" s="432" t="s">
        <v>4091</v>
      </c>
      <c r="I21" s="432" t="s">
        <v>104</v>
      </c>
      <c r="J21" s="432"/>
      <c r="K21" s="432"/>
      <c r="L21" s="432"/>
      <c r="M21" s="432"/>
      <c r="N21" s="432" t="b">
        <v>1</v>
      </c>
      <c r="O21" s="432" t="b">
        <v>1</v>
      </c>
      <c r="P21" s="432" t="s">
        <v>10</v>
      </c>
      <c r="Q21" s="432" t="b">
        <v>1</v>
      </c>
      <c r="R21" s="432" t="b">
        <v>1</v>
      </c>
      <c r="S21" s="432" t="b">
        <v>1</v>
      </c>
      <c r="T21" s="432" t="b">
        <v>0</v>
      </c>
      <c r="U21" s="432" t="b">
        <v>1</v>
      </c>
      <c r="V21" s="555"/>
      <c r="W21" s="592" t="b">
        <v>1</v>
      </c>
      <c r="X21" s="592" t="b">
        <v>1</v>
      </c>
      <c r="Y21" s="592" t="b">
        <v>1</v>
      </c>
      <c r="Z21" s="432" t="b">
        <v>1</v>
      </c>
      <c r="AA21" s="432" t="b">
        <v>1</v>
      </c>
      <c r="AB21" s="432" t="b">
        <v>1</v>
      </c>
      <c r="AC21" s="516" t="b">
        <v>0</v>
      </c>
      <c r="AD21" s="432" t="b">
        <v>1</v>
      </c>
      <c r="AE21" s="516" t="b">
        <v>0</v>
      </c>
      <c r="AF21" s="516"/>
      <c r="AG21" s="432" t="b">
        <v>1</v>
      </c>
      <c r="AH21" s="432" t="b">
        <v>0</v>
      </c>
      <c r="AI21" s="432" t="b">
        <v>0</v>
      </c>
      <c r="AJ21" s="432" t="b">
        <v>0</v>
      </c>
      <c r="AK21" s="432" t="b">
        <v>0</v>
      </c>
      <c r="AL21" s="432" t="b">
        <v>0</v>
      </c>
      <c r="AM21" s="432" t="b">
        <v>0</v>
      </c>
      <c r="AN21" s="432" t="b">
        <v>0</v>
      </c>
      <c r="AO21" s="432" t="b">
        <v>0</v>
      </c>
      <c r="AP21" s="432" t="b">
        <v>0</v>
      </c>
      <c r="AQ21" s="516" t="b">
        <v>0</v>
      </c>
      <c r="AR21" s="492" t="b">
        <v>0</v>
      </c>
      <c r="AS21" s="492" t="b">
        <v>0</v>
      </c>
      <c r="AT21" s="492" t="b">
        <v>0</v>
      </c>
      <c r="AU21" s="492" t="b">
        <v>0</v>
      </c>
      <c r="AV21" s="492" t="b">
        <v>0</v>
      </c>
      <c r="AW21" s="492" t="b">
        <v>0</v>
      </c>
      <c r="AX21" s="493" t="b">
        <v>0</v>
      </c>
      <c r="AY21" s="493" t="b">
        <v>0</v>
      </c>
      <c r="AZ21" s="493" t="b">
        <v>0</v>
      </c>
      <c r="BA21" s="584" t="b">
        <f>IFERROR(__xludf.DUMMYFUNCTION("ARRAYFORMULA(IF(LEN(QUERY(IMPORTRANGE(""1As8wvwrc3di8OsGVGyxSqgC5v-lwl4tOMjo9z9PELF8"",""F3!A:AB""),""select Col21 where Col2="" &amp; $B21,0))=0,""COMPLETED"",QUERY(IMPORTRANGE(""https://docs.google.com/spreadsheets/d/1As8wvwrc3di8OsGVGyxSqgC5v-lwl4tOMjo9z9P"&amp;"ELF8/edit"",""F3!A:AB""),""select Col21 where Col2="" &amp; $B21,0)))"),FALSE)</f>
        <v>0</v>
      </c>
      <c r="BB21" s="493" t="b">
        <v>0</v>
      </c>
    </row>
    <row r="22">
      <c r="A22" s="338">
        <v>14.0</v>
      </c>
      <c r="B22" s="338">
        <v>300014.0</v>
      </c>
      <c r="C22" s="591" t="s">
        <v>3944</v>
      </c>
      <c r="D22" s="573" t="s">
        <v>73</v>
      </c>
      <c r="E22" s="503">
        <v>53000.0</v>
      </c>
      <c r="F22" s="503">
        <v>53000.0</v>
      </c>
      <c r="G22" s="503">
        <f t="shared" si="6"/>
        <v>0</v>
      </c>
      <c r="H22" s="331" t="s">
        <v>3177</v>
      </c>
      <c r="I22" s="331" t="s">
        <v>104</v>
      </c>
      <c r="J22" s="331" t="b">
        <v>1</v>
      </c>
      <c r="K22" s="331" t="b">
        <v>1</v>
      </c>
      <c r="L22" s="331" t="b">
        <v>1</v>
      </c>
      <c r="M22" s="331" t="b">
        <v>1</v>
      </c>
      <c r="N22" s="331" t="b">
        <v>1</v>
      </c>
      <c r="O22" s="331" t="b">
        <v>1</v>
      </c>
      <c r="P22" s="331" t="s">
        <v>10</v>
      </c>
      <c r="Q22" s="331" t="b">
        <v>1</v>
      </c>
      <c r="R22" s="331" t="b">
        <v>1</v>
      </c>
      <c r="S22" s="331" t="b">
        <v>1</v>
      </c>
      <c r="T22" s="331" t="b">
        <v>1</v>
      </c>
      <c r="U22" s="331" t="b">
        <v>1</v>
      </c>
      <c r="V22" s="555"/>
      <c r="W22" s="592" t="b">
        <v>1</v>
      </c>
      <c r="X22" s="331" t="b">
        <v>0</v>
      </c>
      <c r="Y22" s="331" t="b">
        <v>0</v>
      </c>
      <c r="Z22" s="331" t="b">
        <v>1</v>
      </c>
      <c r="AA22" s="331" t="b">
        <v>1</v>
      </c>
      <c r="AB22" s="331" t="b">
        <v>1</v>
      </c>
      <c r="AC22" s="331" t="b">
        <v>1</v>
      </c>
      <c r="AD22" s="331" t="b">
        <v>1</v>
      </c>
      <c r="AE22" s="331" t="b">
        <v>1</v>
      </c>
      <c r="AF22" s="418"/>
      <c r="AG22" s="331" t="b">
        <v>1</v>
      </c>
      <c r="AH22" s="331" t="b">
        <v>1</v>
      </c>
      <c r="AI22" s="418" t="b">
        <v>0</v>
      </c>
      <c r="AJ22" s="418" t="b">
        <v>0</v>
      </c>
      <c r="AK22" s="418" t="b">
        <v>0</v>
      </c>
      <c r="AL22" s="331" t="b">
        <v>0</v>
      </c>
      <c r="AM22" s="331" t="b">
        <v>0</v>
      </c>
      <c r="AN22" s="331" t="b">
        <v>0</v>
      </c>
      <c r="AO22" s="331" t="b">
        <v>0</v>
      </c>
      <c r="AP22" s="331" t="b">
        <v>0</v>
      </c>
      <c r="AQ22" s="418" t="b">
        <v>0</v>
      </c>
      <c r="AR22" s="495" t="b">
        <v>0</v>
      </c>
      <c r="AS22" s="495" t="b">
        <v>0</v>
      </c>
      <c r="AT22" s="495" t="b">
        <v>0</v>
      </c>
      <c r="AU22" s="495" t="b">
        <v>0</v>
      </c>
      <c r="AV22" s="495" t="b">
        <v>0</v>
      </c>
      <c r="AW22" s="495" t="b">
        <v>0</v>
      </c>
      <c r="AX22" s="496" t="b">
        <v>0</v>
      </c>
      <c r="AY22" s="496" t="b">
        <v>0</v>
      </c>
      <c r="AZ22" s="496" t="b">
        <v>0</v>
      </c>
      <c r="BA22" s="585" t="b">
        <f>IFERROR(__xludf.DUMMYFUNCTION("ARRAYFORMULA(IF(LEN(QUERY(IMPORTRANGE(""1As8wvwrc3di8OsGVGyxSqgC5v-lwl4tOMjo9z9PELF8"",""F3!A:AB""),""select Col21 where Col2="" &amp; $B22,0))=0,""COMPLETED"",QUERY(IMPORTRANGE(""https://docs.google.com/spreadsheets/d/1As8wvwrc3di8OsGVGyxSqgC5v-lwl4tOMjo9z9P"&amp;"ELF8/edit"",""F3!A:AB""),""select Col21 where Col2="" &amp; $B22,0)))"),FALSE)</f>
        <v>0</v>
      </c>
      <c r="BB22" s="496" t="b">
        <v>0</v>
      </c>
    </row>
    <row r="23">
      <c r="A23" s="338">
        <v>15.0</v>
      </c>
      <c r="B23" s="338">
        <v>300015.0</v>
      </c>
      <c r="C23" s="591" t="s">
        <v>3180</v>
      </c>
      <c r="D23" s="573" t="s">
        <v>73</v>
      </c>
      <c r="E23" s="505">
        <v>53000.0</v>
      </c>
      <c r="F23" s="505">
        <v>53000.0</v>
      </c>
      <c r="G23" s="505">
        <f t="shared" si="6"/>
        <v>0</v>
      </c>
      <c r="H23" s="432" t="s">
        <v>3177</v>
      </c>
      <c r="I23" s="432" t="s">
        <v>221</v>
      </c>
      <c r="J23" s="432" t="b">
        <v>1</v>
      </c>
      <c r="K23" s="432" t="b">
        <v>1</v>
      </c>
      <c r="L23" s="432" t="b">
        <v>1</v>
      </c>
      <c r="M23" s="432" t="b">
        <v>1</v>
      </c>
      <c r="N23" s="432" t="b">
        <v>1</v>
      </c>
      <c r="O23" s="432" t="b">
        <v>1</v>
      </c>
      <c r="P23" s="432" t="s">
        <v>10</v>
      </c>
      <c r="Q23" s="432" t="b">
        <v>1</v>
      </c>
      <c r="R23" s="432" t="b">
        <v>1</v>
      </c>
      <c r="S23" s="432" t="b">
        <v>1</v>
      </c>
      <c r="T23" s="432" t="b">
        <v>1</v>
      </c>
      <c r="U23" s="432" t="b">
        <v>1</v>
      </c>
      <c r="V23" s="555"/>
      <c r="W23" s="592" t="b">
        <v>1</v>
      </c>
      <c r="X23" s="432" t="b">
        <v>1</v>
      </c>
      <c r="Y23" s="432" t="b">
        <v>1</v>
      </c>
      <c r="Z23" s="432" t="b">
        <v>1</v>
      </c>
      <c r="AA23" s="432" t="b">
        <v>1</v>
      </c>
      <c r="AB23" s="432" t="b">
        <v>1</v>
      </c>
      <c r="AC23" s="432" t="b">
        <v>1</v>
      </c>
      <c r="AD23" s="432" t="b">
        <v>1</v>
      </c>
      <c r="AE23" s="432" t="b">
        <v>1</v>
      </c>
      <c r="AF23" s="516"/>
      <c r="AG23" s="432" t="b">
        <v>1</v>
      </c>
      <c r="AH23" s="432" t="b">
        <v>1</v>
      </c>
      <c r="AI23" s="516" t="b">
        <v>0</v>
      </c>
      <c r="AJ23" s="516" t="b">
        <v>0</v>
      </c>
      <c r="AK23" s="516" t="b">
        <v>0</v>
      </c>
      <c r="AL23" s="432" t="b">
        <v>0</v>
      </c>
      <c r="AM23" s="432" t="b">
        <v>0</v>
      </c>
      <c r="AN23" s="432" t="b">
        <v>0</v>
      </c>
      <c r="AO23" s="432" t="b">
        <v>0</v>
      </c>
      <c r="AP23" s="432" t="b">
        <v>0</v>
      </c>
      <c r="AQ23" s="516" t="b">
        <v>0</v>
      </c>
      <c r="AR23" s="492" t="b">
        <v>0</v>
      </c>
      <c r="AS23" s="492" t="b">
        <v>0</v>
      </c>
      <c r="AT23" s="492" t="b">
        <v>0</v>
      </c>
      <c r="AU23" s="492" t="b">
        <v>0</v>
      </c>
      <c r="AV23" s="492" t="b">
        <v>0</v>
      </c>
      <c r="AW23" s="492" t="b">
        <v>0</v>
      </c>
      <c r="AX23" s="493" t="b">
        <v>0</v>
      </c>
      <c r="AY23" s="493" t="b">
        <v>0</v>
      </c>
      <c r="AZ23" s="493" t="b">
        <v>0</v>
      </c>
      <c r="BA23" s="584" t="b">
        <f>IFERROR(__xludf.DUMMYFUNCTION("ARRAYFORMULA(IF(LEN(QUERY(IMPORTRANGE(""1As8wvwrc3di8OsGVGyxSqgC5v-lwl4tOMjo9z9PELF8"",""F3!A:AB""),""select Col21 where Col2="" &amp; $B23,0))=0,""COMPLETED"",QUERY(IMPORTRANGE(""https://docs.google.com/spreadsheets/d/1As8wvwrc3di8OsGVGyxSqgC5v-lwl4tOMjo9z9P"&amp;"ELF8/edit"",""F3!A:AB""),""select Col21 where Col2="" &amp; $B23,0)))"),FALSE)</f>
        <v>0</v>
      </c>
      <c r="BB23" s="493" t="s">
        <v>73</v>
      </c>
    </row>
    <row r="24">
      <c r="A24" s="338">
        <v>16.0</v>
      </c>
      <c r="B24" s="338">
        <v>300016.0</v>
      </c>
      <c r="C24" s="591" t="s">
        <v>4095</v>
      </c>
      <c r="D24" s="573" t="s">
        <v>73</v>
      </c>
      <c r="E24" s="503">
        <v>23000.0</v>
      </c>
      <c r="F24" s="503">
        <v>23000.0</v>
      </c>
      <c r="G24" s="503">
        <f t="shared" si="6"/>
        <v>0</v>
      </c>
      <c r="H24" s="331" t="s">
        <v>4091</v>
      </c>
      <c r="I24" s="331" t="s">
        <v>104</v>
      </c>
      <c r="J24" s="331" t="b">
        <v>1</v>
      </c>
      <c r="K24" s="331" t="b">
        <v>1</v>
      </c>
      <c r="L24" s="331" t="b">
        <v>1</v>
      </c>
      <c r="M24" s="331" t="b">
        <v>1</v>
      </c>
      <c r="N24" s="331" t="b">
        <v>1</v>
      </c>
      <c r="O24" s="331" t="b">
        <v>1</v>
      </c>
      <c r="P24" s="331" t="s">
        <v>10</v>
      </c>
      <c r="Q24" s="331" t="b">
        <v>1</v>
      </c>
      <c r="R24" s="331" t="b">
        <v>1</v>
      </c>
      <c r="S24" s="331" t="b">
        <v>1</v>
      </c>
      <c r="T24" s="331" t="b">
        <v>0</v>
      </c>
      <c r="U24" s="331" t="b">
        <v>1</v>
      </c>
      <c r="V24" s="555"/>
      <c r="W24" s="592" t="b">
        <v>1</v>
      </c>
      <c r="X24" s="592" t="b">
        <v>1</v>
      </c>
      <c r="Y24" s="592" t="b">
        <v>1</v>
      </c>
      <c r="Z24" s="331" t="b">
        <v>1</v>
      </c>
      <c r="AA24" s="331" t="b">
        <v>1</v>
      </c>
      <c r="AB24" s="331" t="b">
        <v>1</v>
      </c>
      <c r="AC24" s="418" t="b">
        <v>0</v>
      </c>
      <c r="AD24" s="331" t="b">
        <v>1</v>
      </c>
      <c r="AE24" s="418" t="b">
        <v>0</v>
      </c>
      <c r="AF24" s="418"/>
      <c r="AG24" s="331" t="b">
        <v>1</v>
      </c>
      <c r="AH24" s="331" t="b">
        <v>0</v>
      </c>
      <c r="AI24" s="331" t="b">
        <v>0</v>
      </c>
      <c r="AJ24" s="331" t="b">
        <v>0</v>
      </c>
      <c r="AK24" s="331" t="b">
        <v>0</v>
      </c>
      <c r="AL24" s="331" t="b">
        <v>0</v>
      </c>
      <c r="AM24" s="331" t="b">
        <v>0</v>
      </c>
      <c r="AN24" s="331" t="b">
        <v>0</v>
      </c>
      <c r="AO24" s="331" t="b">
        <v>0</v>
      </c>
      <c r="AP24" s="331" t="b">
        <v>0</v>
      </c>
      <c r="AQ24" s="418" t="b">
        <v>0</v>
      </c>
      <c r="AR24" s="495" t="b">
        <v>0</v>
      </c>
      <c r="AS24" s="495" t="b">
        <v>0</v>
      </c>
      <c r="AT24" s="495" t="b">
        <v>0</v>
      </c>
      <c r="AU24" s="495" t="b">
        <v>0</v>
      </c>
      <c r="AV24" s="495" t="b">
        <v>0</v>
      </c>
      <c r="AW24" s="495" t="b">
        <v>0</v>
      </c>
      <c r="AX24" s="496" t="b">
        <v>0</v>
      </c>
      <c r="AY24" s="496" t="b">
        <v>0</v>
      </c>
      <c r="AZ24" s="496" t="b">
        <v>0</v>
      </c>
      <c r="BA24" s="585" t="b">
        <f>IFERROR(__xludf.DUMMYFUNCTION("ARRAYFORMULA(IF(LEN(QUERY(IMPORTRANGE(""1As8wvwrc3di8OsGVGyxSqgC5v-lwl4tOMjo9z9PELF8"",""F3!A:AB""),""select Col21 where Col2="" &amp; $B24,0))=0,""COMPLETED"",QUERY(IMPORTRANGE(""https://docs.google.com/spreadsheets/d/1As8wvwrc3di8OsGVGyxSqgC5v-lwl4tOMjo9z9P"&amp;"ELF8/edit"",""F3!A:AB""),""select Col21 where Col2="" &amp; $B24,0)))"),FALSE)</f>
        <v>0</v>
      </c>
      <c r="BB24" s="496" t="b">
        <v>0</v>
      </c>
    </row>
    <row r="25">
      <c r="A25" s="338">
        <v>17.0</v>
      </c>
      <c r="B25" s="338">
        <v>300017.0</v>
      </c>
      <c r="C25" s="591" t="s">
        <v>4097</v>
      </c>
      <c r="D25" s="573" t="s">
        <v>73</v>
      </c>
      <c r="E25" s="505">
        <v>6000.0</v>
      </c>
      <c r="F25" s="505">
        <v>6000.0</v>
      </c>
      <c r="G25" s="505">
        <f t="shared" si="6"/>
        <v>0</v>
      </c>
      <c r="H25" s="432" t="s">
        <v>4091</v>
      </c>
      <c r="I25" s="432" t="s">
        <v>104</v>
      </c>
      <c r="J25" s="432" t="b">
        <v>1</v>
      </c>
      <c r="K25" s="432" t="b">
        <v>1</v>
      </c>
      <c r="L25" s="432" t="b">
        <v>1</v>
      </c>
      <c r="M25" s="432" t="b">
        <v>1</v>
      </c>
      <c r="N25" s="432" t="b">
        <v>1</v>
      </c>
      <c r="O25" s="432" t="b">
        <v>1</v>
      </c>
      <c r="P25" s="432" t="s">
        <v>10</v>
      </c>
      <c r="Q25" s="432" t="b">
        <v>1</v>
      </c>
      <c r="R25" s="432" t="b">
        <v>1</v>
      </c>
      <c r="S25" s="432" t="b">
        <v>1</v>
      </c>
      <c r="T25" s="432" t="b">
        <v>0</v>
      </c>
      <c r="U25" s="432" t="b">
        <v>1</v>
      </c>
      <c r="V25" s="555"/>
      <c r="W25" s="592" t="b">
        <v>1</v>
      </c>
      <c r="X25" s="592" t="b">
        <v>1</v>
      </c>
      <c r="Y25" s="592" t="b">
        <v>1</v>
      </c>
      <c r="Z25" s="432" t="b">
        <v>1</v>
      </c>
      <c r="AA25" s="432" t="b">
        <v>1</v>
      </c>
      <c r="AB25" s="432" t="b">
        <v>1</v>
      </c>
      <c r="AC25" s="516" t="b">
        <v>0</v>
      </c>
      <c r="AD25" s="432" t="b">
        <v>1</v>
      </c>
      <c r="AE25" s="516" t="b">
        <v>0</v>
      </c>
      <c r="AF25" s="516"/>
      <c r="AG25" s="432" t="b">
        <v>1</v>
      </c>
      <c r="AH25" s="432" t="b">
        <v>0</v>
      </c>
      <c r="AI25" s="432" t="b">
        <v>0</v>
      </c>
      <c r="AJ25" s="432" t="b">
        <v>0</v>
      </c>
      <c r="AK25" s="432" t="b">
        <v>0</v>
      </c>
      <c r="AL25" s="432" t="b">
        <v>0</v>
      </c>
      <c r="AM25" s="432" t="b">
        <v>0</v>
      </c>
      <c r="AN25" s="432" t="b">
        <v>0</v>
      </c>
      <c r="AO25" s="432" t="b">
        <v>0</v>
      </c>
      <c r="AP25" s="432" t="b">
        <v>0</v>
      </c>
      <c r="AQ25" s="516" t="b">
        <v>0</v>
      </c>
      <c r="AR25" s="492" t="b">
        <v>0</v>
      </c>
      <c r="AS25" s="492" t="b">
        <v>0</v>
      </c>
      <c r="AT25" s="492" t="b">
        <v>0</v>
      </c>
      <c r="AU25" s="492" t="b">
        <v>0</v>
      </c>
      <c r="AV25" s="492" t="b">
        <v>0</v>
      </c>
      <c r="AW25" s="492" t="b">
        <v>0</v>
      </c>
      <c r="AX25" s="493" t="b">
        <v>0</v>
      </c>
      <c r="AY25" s="493" t="b">
        <v>0</v>
      </c>
      <c r="AZ25" s="493" t="b">
        <v>0</v>
      </c>
      <c r="BA25" s="584" t="b">
        <f>IFERROR(__xludf.DUMMYFUNCTION("ARRAYFORMULA(IF(LEN(QUERY(IMPORTRANGE(""1As8wvwrc3di8OsGVGyxSqgC5v-lwl4tOMjo9z9PELF8"",""F3!A:AB""),""select Col21 where Col2="" &amp; $B25,0))=0,""COMPLETED"",QUERY(IMPORTRANGE(""https://docs.google.com/spreadsheets/d/1As8wvwrc3di8OsGVGyxSqgC5v-lwl4tOMjo9z9P"&amp;"ELF8/edit"",""F3!A:AB""),""select Col21 where Col2="" &amp; $B25,0)))"),FALSE)</f>
        <v>0</v>
      </c>
      <c r="BB25" s="493" t="b">
        <v>0</v>
      </c>
    </row>
    <row r="26">
      <c r="A26" s="338">
        <v>18.0</v>
      </c>
      <c r="B26" s="338">
        <v>300018.0</v>
      </c>
      <c r="C26" s="591" t="s">
        <v>5509</v>
      </c>
      <c r="D26" s="312" t="s">
        <v>4642</v>
      </c>
      <c r="E26" s="503">
        <v>10000.0</v>
      </c>
      <c r="F26" s="503">
        <v>10000.0</v>
      </c>
      <c r="G26" s="503">
        <f t="shared" si="6"/>
        <v>0</v>
      </c>
      <c r="H26" s="331" t="s">
        <v>5510</v>
      </c>
      <c r="I26" s="331" t="s">
        <v>104</v>
      </c>
      <c r="J26" s="331" t="b">
        <v>1</v>
      </c>
      <c r="K26" s="331" t="b">
        <v>1</v>
      </c>
      <c r="L26" s="331" t="b">
        <v>1</v>
      </c>
      <c r="M26" s="331" t="b">
        <v>1</v>
      </c>
      <c r="N26" s="331" t="b">
        <v>1</v>
      </c>
      <c r="O26" s="331" t="b">
        <v>1</v>
      </c>
      <c r="P26" s="331" t="s">
        <v>10</v>
      </c>
      <c r="Q26" s="331" t="b">
        <v>1</v>
      </c>
      <c r="R26" s="331" t="b">
        <v>0</v>
      </c>
      <c r="S26" s="331" t="b">
        <v>1</v>
      </c>
      <c r="T26" s="331" t="b">
        <v>0</v>
      </c>
      <c r="U26" s="331" t="b">
        <v>0</v>
      </c>
      <c r="V26" s="555"/>
      <c r="W26" s="331" t="s">
        <v>7652</v>
      </c>
      <c r="X26" s="331"/>
      <c r="Y26" s="418"/>
      <c r="Z26" s="418"/>
      <c r="AA26" s="418"/>
      <c r="AB26" s="418"/>
      <c r="AC26" s="418"/>
      <c r="AD26" s="418"/>
      <c r="AE26" s="418"/>
      <c r="AF26" s="418"/>
      <c r="AG26" s="418"/>
      <c r="AH26" s="418"/>
      <c r="AI26" s="418"/>
      <c r="AJ26" s="418"/>
      <c r="AK26" s="418"/>
      <c r="AL26" s="331" t="b">
        <v>0</v>
      </c>
      <c r="AM26" s="331" t="b">
        <v>0</v>
      </c>
      <c r="AN26" s="331" t="b">
        <v>0</v>
      </c>
      <c r="AO26" s="331" t="b">
        <v>0</v>
      </c>
      <c r="AP26" s="331" t="b">
        <v>0</v>
      </c>
      <c r="AQ26" s="418" t="b">
        <v>0</v>
      </c>
      <c r="AR26" s="495" t="b">
        <v>0</v>
      </c>
      <c r="AS26" s="495" t="b">
        <v>0</v>
      </c>
      <c r="AT26" s="495" t="b">
        <v>0</v>
      </c>
      <c r="AU26" s="495" t="b">
        <v>0</v>
      </c>
      <c r="AV26" s="495" t="b">
        <v>0</v>
      </c>
      <c r="AW26" s="495" t="b">
        <v>0</v>
      </c>
      <c r="AX26" s="496" t="b">
        <v>0</v>
      </c>
      <c r="AY26" s="496" t="b">
        <v>0</v>
      </c>
      <c r="AZ26" s="496" t="b">
        <v>0</v>
      </c>
      <c r="BA26" s="585" t="str">
        <f>IFERROR(__xludf.DUMMYFUNCTION("ARRAYFORMULA(IF(LEN(QUERY(IMPORTRANGE(""1As8wvwrc3di8OsGVGyxSqgC5v-lwl4tOMjo9z9PELF8"",""F3!A:AB""),""select Col21 where Col2="" &amp; $B26,0))=0,""COMPLETED"",QUERY(IMPORTRANGE(""https://docs.google.com/spreadsheets/d/1As8wvwrc3di8OsGVGyxSqgC5v-lwl4tOMjo9z9P"&amp;"ELF8/edit"",""F3!A:AB""),""select Col21 where Col2="" &amp; $B26,0)))"),"COMPLETED")</f>
        <v>COMPLETED</v>
      </c>
      <c r="BB26" s="496" t="b">
        <v>0</v>
      </c>
    </row>
    <row r="27">
      <c r="A27" s="338">
        <v>19.0</v>
      </c>
      <c r="B27" s="338">
        <v>300019.0</v>
      </c>
      <c r="C27" s="596" t="s">
        <v>5485</v>
      </c>
      <c r="D27" s="312" t="s">
        <v>4642</v>
      </c>
      <c r="E27" s="505">
        <v>1.0</v>
      </c>
      <c r="F27" s="505">
        <v>0.0</v>
      </c>
      <c r="G27" s="505">
        <f t="shared" si="6"/>
        <v>1</v>
      </c>
      <c r="H27" s="432" t="s">
        <v>5486</v>
      </c>
      <c r="I27" s="432" t="s">
        <v>221</v>
      </c>
      <c r="J27" s="432" t="b">
        <v>0</v>
      </c>
      <c r="K27" s="432" t="b">
        <v>0</v>
      </c>
      <c r="L27" s="432" t="b">
        <v>0</v>
      </c>
      <c r="M27" s="432" t="b">
        <v>0</v>
      </c>
      <c r="N27" s="432" t="b">
        <v>0</v>
      </c>
      <c r="O27" s="432" t="b">
        <v>0</v>
      </c>
      <c r="P27" s="432"/>
      <c r="Q27" s="432" t="b">
        <v>0</v>
      </c>
      <c r="R27" s="432" t="b">
        <v>0</v>
      </c>
      <c r="S27" s="432" t="b">
        <v>0</v>
      </c>
      <c r="T27" s="432" t="b">
        <v>0</v>
      </c>
      <c r="U27" s="432" t="b">
        <v>0</v>
      </c>
      <c r="V27" s="555"/>
      <c r="W27" s="432" t="b">
        <v>0</v>
      </c>
      <c r="X27" s="432"/>
      <c r="Y27" s="516"/>
      <c r="Z27" s="516"/>
      <c r="AA27" s="516"/>
      <c r="AB27" s="516"/>
      <c r="AC27" s="516"/>
      <c r="AD27" s="516"/>
      <c r="AE27" s="516"/>
      <c r="AF27" s="516"/>
      <c r="AG27" s="516"/>
      <c r="AH27" s="516"/>
      <c r="AI27" s="516"/>
      <c r="AJ27" s="516"/>
      <c r="AK27" s="516"/>
      <c r="AL27" s="432" t="b">
        <v>0</v>
      </c>
      <c r="AM27" s="432" t="b">
        <v>0</v>
      </c>
      <c r="AN27" s="432" t="b">
        <v>0</v>
      </c>
      <c r="AO27" s="432" t="b">
        <v>0</v>
      </c>
      <c r="AP27" s="432" t="b">
        <v>0</v>
      </c>
      <c r="AQ27" s="516" t="b">
        <v>0</v>
      </c>
      <c r="AR27" s="492" t="b">
        <v>0</v>
      </c>
      <c r="AS27" s="492" t="b">
        <v>0</v>
      </c>
      <c r="AT27" s="492" t="b">
        <v>0</v>
      </c>
      <c r="AU27" s="492" t="b">
        <v>0</v>
      </c>
      <c r="AV27" s="492" t="b">
        <v>0</v>
      </c>
      <c r="AW27" s="492" t="b">
        <v>0</v>
      </c>
      <c r="AX27" s="493" t="b">
        <v>0</v>
      </c>
      <c r="AY27" s="493" t="b">
        <v>0</v>
      </c>
      <c r="AZ27" s="493" t="b">
        <v>0</v>
      </c>
      <c r="BA27" s="584" t="b">
        <v>0</v>
      </c>
      <c r="BB27" s="493" t="b">
        <v>0</v>
      </c>
    </row>
    <row r="28">
      <c r="A28" s="141">
        <v>20.0</v>
      </c>
      <c r="B28" s="141">
        <v>300020.0</v>
      </c>
      <c r="C28" s="593" t="s">
        <v>145</v>
      </c>
      <c r="D28" s="571" t="s">
        <v>73</v>
      </c>
      <c r="E28" s="503">
        <v>16450.0</v>
      </c>
      <c r="F28" s="503">
        <v>16450.0</v>
      </c>
      <c r="G28" s="503">
        <f t="shared" si="6"/>
        <v>0</v>
      </c>
      <c r="H28" s="331" t="s">
        <v>146</v>
      </c>
      <c r="I28" s="331" t="s">
        <v>104</v>
      </c>
      <c r="J28" s="331" t="b">
        <v>1</v>
      </c>
      <c r="K28" s="331" t="b">
        <v>1</v>
      </c>
      <c r="L28" s="331" t="b">
        <v>1</v>
      </c>
      <c r="M28" s="331" t="b">
        <v>1</v>
      </c>
      <c r="N28" s="331" t="b">
        <v>1</v>
      </c>
      <c r="O28" s="331" t="b">
        <v>1</v>
      </c>
      <c r="P28" s="331" t="s">
        <v>10</v>
      </c>
      <c r="Q28" s="331" t="b">
        <v>1</v>
      </c>
      <c r="R28" s="331" t="b">
        <v>0</v>
      </c>
      <c r="S28" s="331" t="b">
        <v>1</v>
      </c>
      <c r="T28" s="331" t="b">
        <v>0</v>
      </c>
      <c r="U28" s="572" t="s">
        <v>73</v>
      </c>
      <c r="V28" s="555"/>
      <c r="W28" s="521"/>
      <c r="X28" s="521"/>
      <c r="Y28" s="521"/>
      <c r="Z28" s="521"/>
      <c r="AA28" s="521"/>
      <c r="AB28" s="521"/>
      <c r="AC28" s="521"/>
      <c r="AD28" s="521"/>
      <c r="AE28" s="521"/>
      <c r="AF28" s="521"/>
      <c r="AG28" s="521"/>
      <c r="AH28" s="521"/>
      <c r="AI28" s="521"/>
      <c r="AJ28" s="521"/>
      <c r="AK28" s="521"/>
      <c r="AL28" s="521"/>
      <c r="AM28" s="521"/>
      <c r="AN28" s="521"/>
      <c r="AO28" s="521"/>
      <c r="AP28" s="521"/>
      <c r="AQ28" s="521"/>
      <c r="AR28" s="495" t="s">
        <v>73</v>
      </c>
      <c r="AS28" s="495" t="s">
        <v>73</v>
      </c>
      <c r="AT28" s="495" t="s">
        <v>73</v>
      </c>
      <c r="AU28" s="495" t="s">
        <v>73</v>
      </c>
      <c r="AV28" s="495" t="s">
        <v>73</v>
      </c>
      <c r="AW28" s="495" t="s">
        <v>73</v>
      </c>
      <c r="AX28" s="496" t="s">
        <v>73</v>
      </c>
      <c r="AY28" s="496" t="s">
        <v>73</v>
      </c>
      <c r="AZ28" s="496" t="s">
        <v>73</v>
      </c>
      <c r="BA28" s="585" t="str">
        <f>IFERROR(__xludf.DUMMYFUNCTION("ARRAYFORMULA(IF(LEN(QUERY(IMPORTRANGE(""1As8wvwrc3di8OsGVGyxSqgC5v-lwl4tOMjo9z9PELF8"",""F3!A:AB""),""select Col21 where Col2="" &amp; $B28,0))=0,""COMPLETED"",QUERY(IMPORTRANGE(""https://docs.google.com/spreadsheets/d/1As8wvwrc3di8OsGVGyxSqgC5v-lwl4tOMjo9z9P"&amp;"ELF8/edit"",""F3!A:AB""),""select Col21 where Col2="" &amp; $B28,0)))"),"COMPLETED")</f>
        <v>COMPLETED</v>
      </c>
      <c r="BB28" s="496" t="s">
        <v>73</v>
      </c>
    </row>
    <row r="29">
      <c r="A29" s="141">
        <v>21.0</v>
      </c>
      <c r="B29" s="338">
        <v>300021.0</v>
      </c>
      <c r="C29" s="591" t="s">
        <v>2138</v>
      </c>
      <c r="D29" s="594" t="s">
        <v>73</v>
      </c>
      <c r="E29" s="505">
        <v>7000.0</v>
      </c>
      <c r="F29" s="505">
        <v>7000.0</v>
      </c>
      <c r="G29" s="505">
        <f t="shared" si="6"/>
        <v>0</v>
      </c>
      <c r="H29" s="432" t="s">
        <v>2139</v>
      </c>
      <c r="I29" s="432" t="s">
        <v>104</v>
      </c>
      <c r="J29" s="432" t="b">
        <v>1</v>
      </c>
      <c r="K29" s="432" t="b">
        <v>1</v>
      </c>
      <c r="L29" s="432" t="b">
        <v>1</v>
      </c>
      <c r="M29" s="432" t="b">
        <v>1</v>
      </c>
      <c r="N29" s="432" t="b">
        <v>1</v>
      </c>
      <c r="O29" s="432" t="b">
        <v>1</v>
      </c>
      <c r="P29" s="432" t="s">
        <v>10</v>
      </c>
      <c r="Q29" s="432" t="b">
        <v>1</v>
      </c>
      <c r="R29" s="432" t="b">
        <v>0</v>
      </c>
      <c r="S29" s="432" t="b">
        <v>1</v>
      </c>
      <c r="T29" s="432" t="b">
        <v>1</v>
      </c>
      <c r="U29" s="432" t="b">
        <v>1</v>
      </c>
      <c r="V29" s="555"/>
      <c r="W29" s="592" t="b">
        <v>1</v>
      </c>
      <c r="X29" s="592" t="b">
        <v>1</v>
      </c>
      <c r="Y29" s="592" t="b">
        <v>1</v>
      </c>
      <c r="Z29" s="432" t="b">
        <v>1</v>
      </c>
      <c r="AA29" s="432" t="b">
        <v>1</v>
      </c>
      <c r="AB29" s="432" t="b">
        <v>1</v>
      </c>
      <c r="AC29" s="432" t="b">
        <v>1</v>
      </c>
      <c r="AD29" s="432" t="b">
        <v>1</v>
      </c>
      <c r="AE29" s="432" t="b">
        <v>1</v>
      </c>
      <c r="AF29" s="516"/>
      <c r="AG29" s="432" t="b">
        <v>1</v>
      </c>
      <c r="AH29" s="432" t="b">
        <v>1</v>
      </c>
      <c r="AI29" s="432" t="b">
        <v>1</v>
      </c>
      <c r="AJ29" s="432" t="b">
        <v>1</v>
      </c>
      <c r="AK29" s="432" t="b">
        <v>1</v>
      </c>
      <c r="AL29" s="432" t="b">
        <v>0</v>
      </c>
      <c r="AM29" s="432" t="b">
        <v>1</v>
      </c>
      <c r="AN29" s="432" t="b">
        <v>1</v>
      </c>
      <c r="AO29" s="432" t="b">
        <v>1</v>
      </c>
      <c r="AP29" s="432" t="b">
        <v>0</v>
      </c>
      <c r="AQ29" s="432" t="b">
        <v>1</v>
      </c>
      <c r="AR29" s="492" t="s">
        <v>73</v>
      </c>
      <c r="AS29" s="492" t="s">
        <v>73</v>
      </c>
      <c r="AT29" s="492" t="s">
        <v>73</v>
      </c>
      <c r="AU29" s="492" t="s">
        <v>73</v>
      </c>
      <c r="AV29" s="492" t="s">
        <v>73</v>
      </c>
      <c r="AW29" s="492" t="s">
        <v>73</v>
      </c>
      <c r="AX29" s="493" t="s">
        <v>73</v>
      </c>
      <c r="AY29" s="493" t="s">
        <v>73</v>
      </c>
      <c r="AZ29" s="493" t="s">
        <v>73</v>
      </c>
      <c r="BA29" s="584" t="str">
        <f>IFERROR(__xludf.DUMMYFUNCTION("ARRAYFORMULA(IF(LEN(QUERY(IMPORTRANGE(""1As8wvwrc3di8OsGVGyxSqgC5v-lwl4tOMjo9z9PELF8"",""F3!A:AB""),""select Col21 where Col2="" &amp; $B29,0))=0,""COMPLETED"",QUERY(IMPORTRANGE(""https://docs.google.com/spreadsheets/d/1As8wvwrc3di8OsGVGyxSqgC5v-lwl4tOMjo9z9P"&amp;"ELF8/edit"",""F3!A:AB""),""select Col21 where Col2="" &amp; $B29,0)))"),"COMPLETED")</f>
        <v>COMPLETED</v>
      </c>
      <c r="BB29" s="493" t="s">
        <v>73</v>
      </c>
    </row>
  </sheetData>
  <autoFilter ref="$A$8:$BB$29"/>
  <mergeCells count="2">
    <mergeCell ref="A1:BB3"/>
    <mergeCell ref="E4:G4"/>
  </mergeCells>
  <conditionalFormatting sqref="AR6">
    <cfRule type="cellIs" dxfId="4" priority="1" operator="equal">
      <formula>"COMPLETED"</formula>
    </cfRule>
  </conditionalFormatting>
  <conditionalFormatting sqref="AR6 AS9:BB29">
    <cfRule type="cellIs" dxfId="3" priority="2" operator="equal">
      <formula>"COMPLETED"</formula>
    </cfRule>
  </conditionalFormatting>
  <conditionalFormatting sqref="B1:BB29 A2:A29">
    <cfRule type="containsText" dxfId="2" priority="3" operator="containsText" text="TRUE">
      <formula>NOT(ISERROR(SEARCH(("TRUE"),(B1))))</formula>
    </cfRule>
  </conditionalFormatting>
  <conditionalFormatting sqref="B1:BB29 A2:A29">
    <cfRule type="containsText" dxfId="1" priority="4" operator="containsText" text="FALSE">
      <formula>NOT(ISERROR(SEARCH(("FALSE"),(B1))))</formula>
    </cfRule>
  </conditionalFormatting>
  <conditionalFormatting sqref="A7:BB7">
    <cfRule type="colorScale" priority="5">
      <colorScale>
        <cfvo type="min"/>
        <cfvo type="percentile" val="50"/>
        <cfvo type="max"/>
        <color rgb="FFE67C73"/>
        <color rgb="FFFFFFFF"/>
        <color rgb="FF57BB8A"/>
      </colorScale>
    </cfRule>
  </conditionalFormatting>
  <conditionalFormatting sqref="AR4:AR29">
    <cfRule type="cellIs" dxfId="5" priority="6"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8"/>
    <hyperlink r:id="rId22" ref="C29"/>
  </hyperlinks>
  <drawing r:id="rId2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75"/>
    <col customWidth="1" min="2" max="2" width="9.88"/>
    <col customWidth="1" min="3" max="3" width="53.88"/>
    <col customWidth="1" min="4" max="4" width="12.75"/>
    <col customWidth="1" min="5" max="5" width="12.5"/>
    <col customWidth="1" min="6" max="6" width="14.13"/>
    <col customWidth="1" min="7" max="7" width="12.13"/>
    <col customWidth="1" min="8" max="8" width="23.88"/>
    <col hidden="1" min="15" max="15" width="12.63"/>
    <col customWidth="1" min="17" max="17" width="12.25"/>
    <col hidden="1" min="21" max="21" width="12.63"/>
    <col customWidth="1" min="27" max="27" width="9.63"/>
    <col customWidth="1" min="28" max="28" width="10.75"/>
    <col customWidth="1" min="29" max="29" width="9.63"/>
    <col customWidth="1" min="30" max="31" width="11.5"/>
    <col customWidth="1" min="32" max="32" width="11.38"/>
    <col customWidth="1" min="33" max="33" width="10.75"/>
    <col customWidth="1" min="35" max="35" width="10.38"/>
    <col customWidth="1" hidden="1" min="37" max="37" width="10.0"/>
    <col customWidth="1" min="38" max="38" width="11.25"/>
    <col customWidth="1" min="39" max="39" width="11.38"/>
    <col customWidth="1" min="40" max="40" width="12.13"/>
    <col customWidth="1" min="41" max="43" width="11.63"/>
    <col customWidth="1" min="44" max="47" width="10.75"/>
    <col customWidth="1" min="48" max="48" width="11.13"/>
    <col customWidth="1" min="49" max="59" width="10.0"/>
  </cols>
  <sheetData>
    <row r="1">
      <c r="A1" s="1" t="s">
        <v>7653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3"/>
    </row>
    <row r="2">
      <c r="A2" s="4"/>
      <c r="BG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8"/>
    </row>
    <row r="4">
      <c r="A4" s="411"/>
      <c r="B4" s="411"/>
      <c r="C4" s="406" t="s">
        <v>7654</v>
      </c>
      <c r="D4" s="407"/>
      <c r="E4" s="408" t="s">
        <v>82</v>
      </c>
      <c r="F4" s="409"/>
      <c r="G4" s="410"/>
      <c r="H4" s="411"/>
      <c r="I4" s="406" t="s">
        <v>7655</v>
      </c>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68"/>
      <c r="AM4" s="468"/>
      <c r="AN4" s="468"/>
      <c r="AO4" s="468"/>
      <c r="AP4" s="468"/>
      <c r="AQ4" s="468"/>
      <c r="AR4" s="468"/>
      <c r="AS4" s="468"/>
      <c r="AT4" s="468"/>
      <c r="AU4" s="468"/>
      <c r="AV4" s="468"/>
      <c r="AW4" s="468"/>
      <c r="AX4" s="468"/>
      <c r="AY4" s="468"/>
      <c r="AZ4" s="468"/>
      <c r="BA4" s="468"/>
      <c r="BB4" s="468"/>
      <c r="BC4" s="468"/>
      <c r="BD4" s="468"/>
      <c r="BE4" s="468"/>
      <c r="BF4" s="468"/>
      <c r="BG4" s="468"/>
    </row>
    <row r="5">
      <c r="A5" s="536" t="s">
        <v>85</v>
      </c>
      <c r="B5" s="536" t="s">
        <v>6788</v>
      </c>
      <c r="C5" s="536" t="s">
        <v>6789</v>
      </c>
      <c r="D5" s="537" t="s">
        <v>88</v>
      </c>
      <c r="E5" s="537" t="s">
        <v>89</v>
      </c>
      <c r="F5" s="537" t="s">
        <v>90</v>
      </c>
      <c r="G5" s="597" t="s">
        <v>91</v>
      </c>
      <c r="H5" s="538" t="s">
        <v>92</v>
      </c>
      <c r="I5" s="536" t="s">
        <v>7656</v>
      </c>
      <c r="J5" s="536" t="s">
        <v>7657</v>
      </c>
      <c r="K5" s="536" t="s">
        <v>7658</v>
      </c>
      <c r="L5" s="536" t="s">
        <v>7659</v>
      </c>
      <c r="M5" s="536" t="s">
        <v>7660</v>
      </c>
      <c r="N5" s="536" t="s">
        <v>7661</v>
      </c>
      <c r="O5" s="536" t="s">
        <v>7645</v>
      </c>
      <c r="P5" s="536" t="s">
        <v>7646</v>
      </c>
      <c r="Q5" s="536" t="s">
        <v>7647</v>
      </c>
      <c r="R5" s="536" t="s">
        <v>7648</v>
      </c>
      <c r="S5" s="536" t="s">
        <v>7649</v>
      </c>
      <c r="T5" s="536" t="s">
        <v>7650</v>
      </c>
      <c r="U5" s="536" t="s">
        <v>7651</v>
      </c>
      <c r="V5" s="536" t="s">
        <v>7640</v>
      </c>
      <c r="W5" s="536" t="s">
        <v>7630</v>
      </c>
      <c r="X5" s="536" t="s">
        <v>7631</v>
      </c>
      <c r="Y5" s="536" t="s">
        <v>7632</v>
      </c>
      <c r="Z5" s="536" t="s">
        <v>7633</v>
      </c>
      <c r="AA5" s="549" t="s">
        <v>7634</v>
      </c>
      <c r="AB5" s="538" t="s">
        <v>7436</v>
      </c>
      <c r="AC5" s="538" t="s">
        <v>7601</v>
      </c>
      <c r="AD5" s="538" t="s">
        <v>7436</v>
      </c>
      <c r="AE5" s="538" t="s">
        <v>7601</v>
      </c>
      <c r="AF5" s="538" t="s">
        <v>7436</v>
      </c>
      <c r="AG5" s="538" t="s">
        <v>7601</v>
      </c>
      <c r="AH5" s="538" t="s">
        <v>7436</v>
      </c>
      <c r="AI5" s="538" t="s">
        <v>7601</v>
      </c>
      <c r="AJ5" s="538" t="s">
        <v>7436</v>
      </c>
      <c r="AK5" s="538" t="s">
        <v>7601</v>
      </c>
      <c r="AL5" s="538" t="s">
        <v>7436</v>
      </c>
      <c r="AM5" s="538" t="s">
        <v>7436</v>
      </c>
      <c r="AN5" s="538" t="s">
        <v>7436</v>
      </c>
      <c r="AO5" s="538" t="s">
        <v>7436</v>
      </c>
      <c r="AP5" s="538" t="s">
        <v>7436</v>
      </c>
      <c r="AQ5" s="538" t="s">
        <v>7436</v>
      </c>
      <c r="AR5" s="538" t="s">
        <v>7436</v>
      </c>
      <c r="AS5" s="538" t="s">
        <v>7436</v>
      </c>
      <c r="AT5" s="538" t="s">
        <v>7436</v>
      </c>
      <c r="AU5" s="538" t="s">
        <v>7436</v>
      </c>
      <c r="AV5" s="538" t="s">
        <v>7436</v>
      </c>
      <c r="AW5" s="538" t="s">
        <v>7436</v>
      </c>
      <c r="AX5" s="538" t="s">
        <v>7436</v>
      </c>
      <c r="AY5" s="538" t="s">
        <v>7436</v>
      </c>
      <c r="AZ5" s="538" t="s">
        <v>7436</v>
      </c>
      <c r="BA5" s="538" t="s">
        <v>7436</v>
      </c>
      <c r="BB5" s="538" t="s">
        <v>7436</v>
      </c>
      <c r="BC5" s="538" t="s">
        <v>7436</v>
      </c>
      <c r="BD5" s="538" t="s">
        <v>7436</v>
      </c>
      <c r="BE5" s="538" t="s">
        <v>7436</v>
      </c>
      <c r="BF5" s="538" t="s">
        <v>7436</v>
      </c>
      <c r="BG5" s="538" t="s">
        <v>7436</v>
      </c>
    </row>
    <row r="6">
      <c r="A6" s="581"/>
      <c r="B6" s="581"/>
      <c r="C6" s="418"/>
      <c r="D6" s="419"/>
      <c r="E6" s="598">
        <f t="shared" ref="E6:G6" si="1">SUM(E9:E20)</f>
        <v>201105.29</v>
      </c>
      <c r="F6" s="419">
        <f t="shared" si="1"/>
        <v>201105.29</v>
      </c>
      <c r="G6" s="419">
        <f t="shared" si="1"/>
        <v>0</v>
      </c>
      <c r="H6" s="418"/>
      <c r="I6" s="551">
        <v>44221.0</v>
      </c>
      <c r="J6" s="551">
        <v>44235.0</v>
      </c>
      <c r="K6" s="551">
        <v>44249.0</v>
      </c>
      <c r="L6" s="551">
        <v>44263.0</v>
      </c>
      <c r="M6" s="551">
        <v>44277.0</v>
      </c>
      <c r="N6" s="551">
        <v>44291.0</v>
      </c>
      <c r="O6" s="551">
        <v>44305.0</v>
      </c>
      <c r="P6" s="599">
        <v>44319.0</v>
      </c>
      <c r="Q6" s="599">
        <v>44333.0</v>
      </c>
      <c r="R6" s="599">
        <v>44347.0</v>
      </c>
      <c r="S6" s="551">
        <v>44361.0</v>
      </c>
      <c r="T6" s="551">
        <v>44375.0</v>
      </c>
      <c r="U6" s="551">
        <v>44389.0</v>
      </c>
      <c r="V6" s="551">
        <v>44403.0</v>
      </c>
      <c r="W6" s="551">
        <v>44417.0</v>
      </c>
      <c r="X6" s="551">
        <v>44431.0</v>
      </c>
      <c r="Y6" s="551">
        <v>44445.0</v>
      </c>
      <c r="Z6" s="551">
        <v>44459.0</v>
      </c>
      <c r="AA6" s="421"/>
      <c r="AB6" s="421" t="s">
        <v>7635</v>
      </c>
      <c r="AC6" s="421" t="s">
        <v>7635</v>
      </c>
      <c r="AD6" s="421" t="s">
        <v>7604</v>
      </c>
      <c r="AE6" s="421" t="s">
        <v>7604</v>
      </c>
      <c r="AF6" s="421" t="s">
        <v>7636</v>
      </c>
      <c r="AG6" s="421" t="s">
        <v>7605</v>
      </c>
      <c r="AH6" s="421" t="s">
        <v>7606</v>
      </c>
      <c r="AI6" s="421" t="s">
        <v>7606</v>
      </c>
      <c r="AJ6" s="421" t="s">
        <v>7607</v>
      </c>
      <c r="AK6" s="421" t="s">
        <v>7608</v>
      </c>
      <c r="AL6" s="421" t="s">
        <v>7571</v>
      </c>
      <c r="AM6" s="421" t="s">
        <v>7572</v>
      </c>
      <c r="AN6" s="421" t="s">
        <v>7539</v>
      </c>
      <c r="AO6" s="421" t="s">
        <v>7540</v>
      </c>
      <c r="AP6" s="421" t="s">
        <v>7541</v>
      </c>
      <c r="AQ6" s="421" t="s">
        <v>7542</v>
      </c>
      <c r="AR6" s="421" t="s">
        <v>7543</v>
      </c>
      <c r="AS6" s="421" t="s">
        <v>7544</v>
      </c>
      <c r="AT6" s="421" t="s">
        <v>7500</v>
      </c>
      <c r="AU6" s="421" t="s">
        <v>7501</v>
      </c>
      <c r="AV6" s="421" t="s">
        <v>7502</v>
      </c>
      <c r="AW6" s="421" t="s">
        <v>7503</v>
      </c>
      <c r="AX6" s="421" t="s">
        <v>7504</v>
      </c>
      <c r="AY6" s="421" t="s">
        <v>7505</v>
      </c>
      <c r="AZ6" s="421" t="s">
        <v>7506</v>
      </c>
      <c r="BA6" s="421" t="s">
        <v>7507</v>
      </c>
      <c r="BB6" s="421" t="s">
        <v>7508</v>
      </c>
      <c r="BC6" s="421" t="s">
        <v>7509</v>
      </c>
      <c r="BD6" s="421" t="s">
        <v>7510</v>
      </c>
      <c r="BE6" s="421" t="s">
        <v>7511</v>
      </c>
      <c r="BF6" s="421" t="s">
        <v>7437</v>
      </c>
      <c r="BG6" s="421" t="s">
        <v>7438</v>
      </c>
    </row>
    <row r="7">
      <c r="A7" s="423"/>
      <c r="B7" s="423"/>
      <c r="C7" s="424" t="s">
        <v>7329</v>
      </c>
      <c r="D7" s="425"/>
      <c r="E7" s="425"/>
      <c r="F7" s="425"/>
      <c r="G7" s="425"/>
      <c r="H7" s="423"/>
      <c r="I7" s="426">
        <f t="shared" ref="I7:BG7" si="2">I8/($C$8 - (COUNTIF(I9:I20, "COMPLETED")+COUNTIF(I9:I20, "")))</f>
        <v>0.9166666667</v>
      </c>
      <c r="J7" s="426">
        <f t="shared" si="2"/>
        <v>0.75</v>
      </c>
      <c r="K7" s="426">
        <f t="shared" si="2"/>
        <v>0.8333333333</v>
      </c>
      <c r="L7" s="426">
        <f t="shared" si="2"/>
        <v>0.9166666667</v>
      </c>
      <c r="M7" s="426">
        <f t="shared" si="2"/>
        <v>1</v>
      </c>
      <c r="N7" s="426">
        <f t="shared" si="2"/>
        <v>1</v>
      </c>
      <c r="O7" s="426">
        <f t="shared" si="2"/>
        <v>0</v>
      </c>
      <c r="P7" s="426">
        <f t="shared" si="2"/>
        <v>0.9166666667</v>
      </c>
      <c r="Q7" s="426">
        <f t="shared" si="2"/>
        <v>0.9166666667</v>
      </c>
      <c r="R7" s="426">
        <f t="shared" si="2"/>
        <v>0.8333333333</v>
      </c>
      <c r="S7" s="426">
        <f t="shared" si="2"/>
        <v>0.8333333333</v>
      </c>
      <c r="T7" s="426">
        <f t="shared" si="2"/>
        <v>0.8333333333</v>
      </c>
      <c r="U7" s="426">
        <f t="shared" si="2"/>
        <v>0</v>
      </c>
      <c r="V7" s="426">
        <f t="shared" si="2"/>
        <v>1</v>
      </c>
      <c r="W7" s="426">
        <f t="shared" si="2"/>
        <v>0.6666666667</v>
      </c>
      <c r="X7" s="426">
        <f t="shared" si="2"/>
        <v>0.4</v>
      </c>
      <c r="Y7" s="426">
        <f t="shared" si="2"/>
        <v>0.4</v>
      </c>
      <c r="Z7" s="426">
        <f t="shared" si="2"/>
        <v>0.4444444444</v>
      </c>
      <c r="AA7" s="426" t="str">
        <f t="shared" si="2"/>
        <v>#DIV/0!</v>
      </c>
      <c r="AB7" s="426">
        <f t="shared" si="2"/>
        <v>0.6</v>
      </c>
      <c r="AC7" s="426">
        <f t="shared" si="2"/>
        <v>0.3</v>
      </c>
      <c r="AD7" s="426">
        <f t="shared" si="2"/>
        <v>0.2</v>
      </c>
      <c r="AE7" s="426">
        <f t="shared" si="2"/>
        <v>0.3</v>
      </c>
      <c r="AF7" s="426">
        <f t="shared" si="2"/>
        <v>0.2</v>
      </c>
      <c r="AG7" s="426">
        <f t="shared" si="2"/>
        <v>0.2</v>
      </c>
      <c r="AH7" s="426">
        <f t="shared" si="2"/>
        <v>0.4</v>
      </c>
      <c r="AI7" s="426">
        <f t="shared" si="2"/>
        <v>0.2</v>
      </c>
      <c r="AJ7" s="426">
        <f t="shared" si="2"/>
        <v>0</v>
      </c>
      <c r="AK7" s="426">
        <f t="shared" si="2"/>
        <v>0</v>
      </c>
      <c r="AL7" s="426">
        <f t="shared" si="2"/>
        <v>0.25</v>
      </c>
      <c r="AM7" s="426">
        <f t="shared" si="2"/>
        <v>0.25</v>
      </c>
      <c r="AN7" s="426">
        <f t="shared" si="2"/>
        <v>0</v>
      </c>
      <c r="AO7" s="426">
        <f t="shared" si="2"/>
        <v>0</v>
      </c>
      <c r="AP7" s="426">
        <f t="shared" si="2"/>
        <v>0</v>
      </c>
      <c r="AQ7" s="426">
        <f t="shared" si="2"/>
        <v>0</v>
      </c>
      <c r="AR7" s="426">
        <f t="shared" si="2"/>
        <v>0</v>
      </c>
      <c r="AS7" s="426">
        <f t="shared" si="2"/>
        <v>0</v>
      </c>
      <c r="AT7" s="426">
        <f t="shared" si="2"/>
        <v>0</v>
      </c>
      <c r="AU7" s="426">
        <f t="shared" si="2"/>
        <v>0</v>
      </c>
      <c r="AV7" s="426">
        <f t="shared" si="2"/>
        <v>0</v>
      </c>
      <c r="AW7" s="426">
        <f t="shared" si="2"/>
        <v>0</v>
      </c>
      <c r="AX7" s="426">
        <f t="shared" si="2"/>
        <v>0</v>
      </c>
      <c r="AY7" s="426">
        <f t="shared" si="2"/>
        <v>0</v>
      </c>
      <c r="AZ7" s="426">
        <f t="shared" si="2"/>
        <v>0</v>
      </c>
      <c r="BA7" s="426">
        <f t="shared" si="2"/>
        <v>0</v>
      </c>
      <c r="BB7" s="426">
        <f t="shared" si="2"/>
        <v>0</v>
      </c>
      <c r="BC7" s="426">
        <f t="shared" si="2"/>
        <v>0</v>
      </c>
      <c r="BD7" s="426">
        <f t="shared" si="2"/>
        <v>0</v>
      </c>
      <c r="BE7" s="426">
        <f t="shared" si="2"/>
        <v>0</v>
      </c>
      <c r="BF7" s="426">
        <f t="shared" si="2"/>
        <v>0</v>
      </c>
      <c r="BG7" s="426">
        <f t="shared" si="2"/>
        <v>0</v>
      </c>
    </row>
    <row r="8">
      <c r="A8" s="417"/>
      <c r="B8" s="417"/>
      <c r="C8" s="427">
        <f>Counta(C9:C59)</f>
        <v>12</v>
      </c>
      <c r="D8" s="419"/>
      <c r="E8" s="419"/>
      <c r="F8" s="419"/>
      <c r="G8" s="419"/>
      <c r="H8" s="417"/>
      <c r="I8" s="428">
        <f t="shared" ref="I8:N8" si="3">COUNTIF(I9:I59, TRUE)</f>
        <v>11</v>
      </c>
      <c r="J8" s="428">
        <f t="shared" si="3"/>
        <v>9</v>
      </c>
      <c r="K8" s="428">
        <f t="shared" si="3"/>
        <v>10</v>
      </c>
      <c r="L8" s="428">
        <f t="shared" si="3"/>
        <v>11</v>
      </c>
      <c r="M8" s="428">
        <f t="shared" si="3"/>
        <v>12</v>
      </c>
      <c r="N8" s="428">
        <f t="shared" si="3"/>
        <v>12</v>
      </c>
      <c r="O8" s="428"/>
      <c r="P8" s="428">
        <f t="shared" ref="P8:T8" si="4">COUNTIF(P9:P59, TRUE)</f>
        <v>11</v>
      </c>
      <c r="Q8" s="428">
        <f t="shared" si="4"/>
        <v>11</v>
      </c>
      <c r="R8" s="428">
        <f t="shared" si="4"/>
        <v>10</v>
      </c>
      <c r="S8" s="428">
        <f t="shared" si="4"/>
        <v>10</v>
      </c>
      <c r="T8" s="428">
        <f t="shared" si="4"/>
        <v>10</v>
      </c>
      <c r="U8" s="428"/>
      <c r="V8" s="428">
        <f t="shared" ref="V8:Z8" si="5">COUNTIF(V9:V59, TRUE)</f>
        <v>12</v>
      </c>
      <c r="W8" s="428">
        <f t="shared" si="5"/>
        <v>8</v>
      </c>
      <c r="X8" s="428">
        <f t="shared" si="5"/>
        <v>4</v>
      </c>
      <c r="Y8" s="428">
        <f t="shared" si="5"/>
        <v>4</v>
      </c>
      <c r="Z8" s="428">
        <f t="shared" si="5"/>
        <v>4</v>
      </c>
      <c r="AA8" s="428"/>
      <c r="AB8" s="428">
        <f t="shared" ref="AB8:BG8" si="6">COUNTIF(AB9:AB59, TRUE)</f>
        <v>6</v>
      </c>
      <c r="AC8" s="428">
        <f t="shared" si="6"/>
        <v>3</v>
      </c>
      <c r="AD8" s="428">
        <f t="shared" si="6"/>
        <v>2</v>
      </c>
      <c r="AE8" s="428">
        <f t="shared" si="6"/>
        <v>3</v>
      </c>
      <c r="AF8" s="428">
        <f t="shared" si="6"/>
        <v>2</v>
      </c>
      <c r="AG8" s="428">
        <f t="shared" si="6"/>
        <v>2</v>
      </c>
      <c r="AH8" s="428">
        <f t="shared" si="6"/>
        <v>4</v>
      </c>
      <c r="AI8" s="428">
        <f t="shared" si="6"/>
        <v>2</v>
      </c>
      <c r="AJ8" s="428">
        <f t="shared" si="6"/>
        <v>0</v>
      </c>
      <c r="AK8" s="428">
        <f t="shared" si="6"/>
        <v>0</v>
      </c>
      <c r="AL8" s="428">
        <f t="shared" si="6"/>
        <v>2</v>
      </c>
      <c r="AM8" s="428">
        <f t="shared" si="6"/>
        <v>2</v>
      </c>
      <c r="AN8" s="428">
        <f t="shared" si="6"/>
        <v>0</v>
      </c>
      <c r="AO8" s="428">
        <f t="shared" si="6"/>
        <v>0</v>
      </c>
      <c r="AP8" s="428">
        <f t="shared" si="6"/>
        <v>0</v>
      </c>
      <c r="AQ8" s="428">
        <f t="shared" si="6"/>
        <v>0</v>
      </c>
      <c r="AR8" s="428">
        <f t="shared" si="6"/>
        <v>0</v>
      </c>
      <c r="AS8" s="428">
        <f t="shared" si="6"/>
        <v>0</v>
      </c>
      <c r="AT8" s="428">
        <f t="shared" si="6"/>
        <v>0</v>
      </c>
      <c r="AU8" s="428">
        <f t="shared" si="6"/>
        <v>0</v>
      </c>
      <c r="AV8" s="428">
        <f t="shared" si="6"/>
        <v>0</v>
      </c>
      <c r="AW8" s="428">
        <f t="shared" si="6"/>
        <v>0</v>
      </c>
      <c r="AX8" s="428">
        <f t="shared" si="6"/>
        <v>0</v>
      </c>
      <c r="AY8" s="428">
        <f t="shared" si="6"/>
        <v>0</v>
      </c>
      <c r="AZ8" s="428">
        <f t="shared" si="6"/>
        <v>0</v>
      </c>
      <c r="BA8" s="428">
        <f t="shared" si="6"/>
        <v>0</v>
      </c>
      <c r="BB8" s="428">
        <f t="shared" si="6"/>
        <v>0</v>
      </c>
      <c r="BC8" s="428">
        <f t="shared" si="6"/>
        <v>0</v>
      </c>
      <c r="BD8" s="428">
        <f t="shared" si="6"/>
        <v>0</v>
      </c>
      <c r="BE8" s="428">
        <f t="shared" si="6"/>
        <v>0</v>
      </c>
      <c r="BF8" s="428">
        <f t="shared" si="6"/>
        <v>0</v>
      </c>
      <c r="BG8" s="428">
        <f t="shared" si="6"/>
        <v>0</v>
      </c>
    </row>
    <row r="9">
      <c r="A9" s="141">
        <v>1.0</v>
      </c>
      <c r="B9" s="141">
        <v>200001.0</v>
      </c>
      <c r="C9" s="600" t="s">
        <v>130</v>
      </c>
      <c r="D9" s="130" t="s">
        <v>73</v>
      </c>
      <c r="E9" s="505">
        <v>10700.0</v>
      </c>
      <c r="F9" s="505">
        <v>10700.0</v>
      </c>
      <c r="G9" s="505">
        <f t="shared" ref="G9:G20" si="7">E9-F9</f>
        <v>0</v>
      </c>
      <c r="H9" s="432" t="s">
        <v>131</v>
      </c>
      <c r="I9" s="432" t="b">
        <v>1</v>
      </c>
      <c r="J9" s="432" t="b">
        <v>1</v>
      </c>
      <c r="K9" s="432" t="b">
        <v>1</v>
      </c>
      <c r="L9" s="432" t="b">
        <v>1</v>
      </c>
      <c r="M9" s="432" t="b">
        <v>1</v>
      </c>
      <c r="N9" s="432" t="b">
        <v>1</v>
      </c>
      <c r="O9" s="432" t="s">
        <v>10</v>
      </c>
      <c r="P9" s="432" t="b">
        <v>1</v>
      </c>
      <c r="Q9" s="432" t="b">
        <v>1</v>
      </c>
      <c r="R9" s="432" t="b">
        <v>1</v>
      </c>
      <c r="S9" s="432" t="b">
        <v>1</v>
      </c>
      <c r="T9" s="432" t="b">
        <v>1</v>
      </c>
      <c r="U9" s="432" t="s">
        <v>10</v>
      </c>
      <c r="V9" s="432" t="b">
        <v>1</v>
      </c>
      <c r="W9" s="432" t="b">
        <v>1</v>
      </c>
      <c r="X9" s="432" t="b">
        <v>0</v>
      </c>
      <c r="Y9" s="432" t="b">
        <v>0</v>
      </c>
      <c r="Z9" s="432" t="b">
        <v>0</v>
      </c>
      <c r="AA9" s="555"/>
      <c r="AB9" s="432" t="b">
        <v>1</v>
      </c>
      <c r="AC9" s="432" t="b">
        <v>0</v>
      </c>
      <c r="AD9" s="432" t="b">
        <v>0</v>
      </c>
      <c r="AE9" s="432" t="b">
        <v>0</v>
      </c>
      <c r="AF9" s="516" t="b">
        <v>0</v>
      </c>
      <c r="AG9" s="516" t="b">
        <v>0</v>
      </c>
      <c r="AH9" s="516" t="b">
        <v>0</v>
      </c>
      <c r="AI9" s="516" t="b">
        <v>0</v>
      </c>
      <c r="AJ9" s="516" t="b">
        <v>0</v>
      </c>
      <c r="AK9" s="516" t="b">
        <v>0</v>
      </c>
      <c r="AL9" s="572" t="s">
        <v>73</v>
      </c>
      <c r="AM9" s="521"/>
      <c r="AN9" s="521"/>
      <c r="AO9" s="521"/>
      <c r="AP9" s="521"/>
      <c r="AQ9" s="521"/>
      <c r="AR9" s="521"/>
      <c r="AS9" s="521"/>
      <c r="AT9" s="521"/>
      <c r="AU9" s="521"/>
      <c r="AV9" s="521"/>
      <c r="AW9" s="601" t="str">
        <f>IFERROR(__xludf.DUMMYFUNCTION("ARRAYFORMULA(IF(LEN(QUERY(IMPORTRANGE(""1As8wvwrc3di8OsGVGyxSqgC5v-lwl4tOMjo9z9PELF8"",""F2!A:AB""),""select Col12 where Col2="" &amp; $B9,0))=0,""COMPLETED"",QUERY(IMPORTRANGE(""https://docs.google.com/spreadsheets/d/1As8wvwrc3di8OsGVGyxSqgC5v-lwl4tOMjo9z9PE"&amp;"LF8/edit"",""F2!A:AB""),""select Col12 where Col2="" &amp; $B9,0)))"),"COMPLETED")</f>
        <v>COMPLETED</v>
      </c>
      <c r="AX9" s="602" t="str">
        <f>IFERROR(__xludf.DUMMYFUNCTION("ARRAYFORMULA(IF(LEN(QUERY(IMPORTRANGE(""1As8wvwrc3di8OsGVGyxSqgC5v-lwl4tOMjo9z9PELF8"",""F2!A:AB""),""select Col13 where Col2="" &amp; $B9,0))=0,""COMPLETED"",QUERY(IMPORTRANGE(""https://docs.google.com/spreadsheets/d/1As8wvwrc3di8OsGVGyxSqgC5v-lwl4tOMjo9z9PE"&amp;"LF8/edit"",""F2!A:AB""),""select Col13 where Col2="" &amp; $B9,0)))"),"COMPLETED")</f>
        <v>COMPLETED</v>
      </c>
      <c r="AY9" s="492" t="s">
        <v>73</v>
      </c>
      <c r="AZ9" s="492" t="s">
        <v>73</v>
      </c>
      <c r="BA9" s="492" t="s">
        <v>73</v>
      </c>
      <c r="BB9" s="492" t="s">
        <v>73</v>
      </c>
      <c r="BC9" s="493" t="s">
        <v>73</v>
      </c>
      <c r="BD9" s="493" t="s">
        <v>73</v>
      </c>
      <c r="BE9" s="493" t="s">
        <v>73</v>
      </c>
      <c r="BF9" s="493" t="s">
        <v>73</v>
      </c>
      <c r="BG9" s="493" t="s">
        <v>73</v>
      </c>
    </row>
    <row r="10">
      <c r="A10" s="338">
        <v>2.0</v>
      </c>
      <c r="B10" s="338">
        <v>200002.0</v>
      </c>
      <c r="C10" s="603" t="s">
        <v>5499</v>
      </c>
      <c r="D10" s="312" t="s">
        <v>4642</v>
      </c>
      <c r="E10" s="503">
        <v>32100.0</v>
      </c>
      <c r="F10" s="503">
        <v>32100.0</v>
      </c>
      <c r="G10" s="503">
        <f t="shared" si="7"/>
        <v>0</v>
      </c>
      <c r="H10" s="331" t="s">
        <v>5500</v>
      </c>
      <c r="I10" s="331" t="b">
        <v>1</v>
      </c>
      <c r="J10" s="331" t="b">
        <v>1</v>
      </c>
      <c r="K10" s="331" t="b">
        <v>1</v>
      </c>
      <c r="L10" s="331" t="b">
        <v>1</v>
      </c>
      <c r="M10" s="331" t="b">
        <v>1</v>
      </c>
      <c r="N10" s="331" t="b">
        <v>1</v>
      </c>
      <c r="O10" s="331" t="s">
        <v>10</v>
      </c>
      <c r="P10" s="331" t="b">
        <v>1</v>
      </c>
      <c r="Q10" s="331" t="b">
        <v>1</v>
      </c>
      <c r="R10" s="331" t="b">
        <v>1</v>
      </c>
      <c r="S10" s="331" t="b">
        <v>1</v>
      </c>
      <c r="T10" s="331" t="b">
        <v>1</v>
      </c>
      <c r="U10" s="331" t="s">
        <v>10</v>
      </c>
      <c r="V10" s="331" t="b">
        <v>1</v>
      </c>
      <c r="W10" s="331" t="b">
        <v>0</v>
      </c>
      <c r="X10" s="331" t="b">
        <v>1</v>
      </c>
      <c r="Y10" s="331" t="b">
        <v>0</v>
      </c>
      <c r="Z10" s="331" t="b">
        <v>1</v>
      </c>
      <c r="AA10" s="555"/>
      <c r="AB10" s="331" t="b">
        <v>0</v>
      </c>
      <c r="AC10" s="331" t="b">
        <v>0</v>
      </c>
      <c r="AD10" s="331" t="b">
        <v>0</v>
      </c>
      <c r="AE10" s="331" t="b">
        <v>0</v>
      </c>
      <c r="AF10" s="418" t="b">
        <v>0</v>
      </c>
      <c r="AG10" s="418" t="b">
        <v>0</v>
      </c>
      <c r="AH10" s="418" t="b">
        <v>0</v>
      </c>
      <c r="AI10" s="418" t="b">
        <v>0</v>
      </c>
      <c r="AJ10" s="418" t="b">
        <v>0</v>
      </c>
      <c r="AK10" s="418" t="b">
        <v>0</v>
      </c>
      <c r="AL10" s="418" t="b">
        <v>0</v>
      </c>
      <c r="AM10" s="418" t="b">
        <v>0</v>
      </c>
      <c r="AN10" s="418" t="b">
        <v>0</v>
      </c>
      <c r="AO10" s="418" t="b">
        <v>0</v>
      </c>
      <c r="AP10" s="418" t="b">
        <v>0</v>
      </c>
      <c r="AQ10" s="604" t="b">
        <v>0</v>
      </c>
      <c r="AR10" s="331" t="b">
        <v>0</v>
      </c>
      <c r="AS10" s="331" t="b">
        <v>0</v>
      </c>
      <c r="AT10" s="331" t="b">
        <v>0</v>
      </c>
      <c r="AU10" s="604" t="b">
        <v>0</v>
      </c>
      <c r="AV10" s="418" t="b">
        <v>0</v>
      </c>
      <c r="AW10" s="605" t="b">
        <f>IFERROR(__xludf.DUMMYFUNCTION("ARRAYFORMULA(IF(LEN(QUERY(IMPORTRANGE(""1As8wvwrc3di8OsGVGyxSqgC5v-lwl4tOMjo9z9PELF8"",""F2!A:AB""),""select Col12 where Col2="" &amp; $B10,0))=0,""COMPLETED"",QUERY(IMPORTRANGE(""https://docs.google.com/spreadsheets/d/1As8wvwrc3di8OsGVGyxSqgC5v-lwl4tOMjo9z9P"&amp;"ELF8/edit"",""F2!A:AB""),""select Col12 where Col2="" &amp; $B10,0)))"),FALSE)</f>
        <v>0</v>
      </c>
      <c r="AX10" s="606" t="b">
        <f>IFERROR(__xludf.DUMMYFUNCTION("ARRAYFORMULA(IF(LEN(QUERY(IMPORTRANGE(""1As8wvwrc3di8OsGVGyxSqgC5v-lwl4tOMjo9z9PELF8"",""F2!A:AB""),""select Col13 where Col2="" &amp; $B10,0))=0,""COMPLETED"",QUERY(IMPORTRANGE(""https://docs.google.com/spreadsheets/d/1As8wvwrc3di8OsGVGyxSqgC5v-lwl4tOMjo9z9P"&amp;"ELF8/edit"",""F2!A:AB""),""select Col13 where Col2="" &amp; $B10,0)))"),FALSE)</f>
        <v>0</v>
      </c>
      <c r="AY10" s="495" t="b">
        <v>0</v>
      </c>
      <c r="AZ10" s="495" t="b">
        <v>0</v>
      </c>
      <c r="BA10" s="495" t="b">
        <v>0</v>
      </c>
      <c r="BB10" s="495" t="b">
        <v>0</v>
      </c>
      <c r="BC10" s="496" t="b">
        <v>0</v>
      </c>
      <c r="BD10" s="496" t="b">
        <v>0</v>
      </c>
      <c r="BE10" s="496" t="b">
        <v>0</v>
      </c>
      <c r="BF10" s="496" t="b">
        <v>0</v>
      </c>
      <c r="BG10" s="496" t="b">
        <v>0</v>
      </c>
    </row>
    <row r="11">
      <c r="A11" s="141">
        <v>3.0</v>
      </c>
      <c r="B11" s="128">
        <v>200003.0</v>
      </c>
      <c r="C11" s="607" t="s">
        <v>101</v>
      </c>
      <c r="D11" s="130" t="s">
        <v>73</v>
      </c>
      <c r="E11" s="505">
        <v>535.0</v>
      </c>
      <c r="F11" s="505">
        <v>535.0</v>
      </c>
      <c r="G11" s="505">
        <f t="shared" si="7"/>
        <v>0</v>
      </c>
      <c r="H11" s="432" t="s">
        <v>102</v>
      </c>
      <c r="I11" s="432" t="b">
        <v>1</v>
      </c>
      <c r="J11" s="432" t="b">
        <v>1</v>
      </c>
      <c r="K11" s="432" t="b">
        <v>1</v>
      </c>
      <c r="L11" s="432" t="b">
        <v>1</v>
      </c>
      <c r="M11" s="432" t="b">
        <v>1</v>
      </c>
      <c r="N11" s="432" t="b">
        <v>1</v>
      </c>
      <c r="O11" s="432" t="s">
        <v>10</v>
      </c>
      <c r="P11" s="432" t="b">
        <v>1</v>
      </c>
      <c r="Q11" s="432" t="b">
        <v>1</v>
      </c>
      <c r="R11" s="432" t="s">
        <v>10</v>
      </c>
      <c r="S11" s="432" t="s">
        <v>10</v>
      </c>
      <c r="T11" s="432" t="s">
        <v>10</v>
      </c>
      <c r="U11" s="432" t="s">
        <v>10</v>
      </c>
      <c r="V11" s="432" t="b">
        <v>1</v>
      </c>
      <c r="W11" s="432" t="b">
        <v>0</v>
      </c>
      <c r="X11" s="572" t="s">
        <v>73</v>
      </c>
      <c r="Y11" s="521"/>
      <c r="Z11" s="521"/>
      <c r="AA11" s="521"/>
      <c r="AB11" s="521"/>
      <c r="AC11" s="521"/>
      <c r="AD11" s="521"/>
      <c r="AE11" s="521"/>
      <c r="AF11" s="521"/>
      <c r="AG11" s="521"/>
      <c r="AH11" s="521"/>
      <c r="AI11" s="521"/>
      <c r="AJ11" s="521"/>
      <c r="AK11" s="521"/>
      <c r="AL11" s="521"/>
      <c r="AM11" s="521"/>
      <c r="AN11" s="521"/>
      <c r="AO11" s="521"/>
      <c r="AP11" s="521"/>
      <c r="AQ11" s="521"/>
      <c r="AR11" s="521"/>
      <c r="AS11" s="521"/>
      <c r="AT11" s="521"/>
      <c r="AU11" s="521"/>
      <c r="AV11" s="521"/>
      <c r="AW11" s="601" t="str">
        <f>IFERROR(__xludf.DUMMYFUNCTION("ARRAYFORMULA(IF(LEN(QUERY(IMPORTRANGE(""1As8wvwrc3di8OsGVGyxSqgC5v-lwl4tOMjo9z9PELF8"",""F2!A:AB""),""select Col12 where Col2="" &amp; $B11,0))=0,""COMPLETED"",QUERY(IMPORTRANGE(""https://docs.google.com/spreadsheets/d/1As8wvwrc3di8OsGVGyxSqgC5v-lwl4tOMjo9z9P"&amp;"ELF8/edit"",""F2!A:AB""),""select Col12 where Col2="" &amp; $B11,0)))"),"COMPLETED")</f>
        <v>COMPLETED</v>
      </c>
      <c r="AX11" s="602" t="str">
        <f>IFERROR(__xludf.DUMMYFUNCTION("ARRAYFORMULA(IF(LEN(QUERY(IMPORTRANGE(""1As8wvwrc3di8OsGVGyxSqgC5v-lwl4tOMjo9z9PELF8"",""F2!A:AB""),""select Col13 where Col2="" &amp; $B11,0))=0,""COMPLETED"",QUERY(IMPORTRANGE(""https://docs.google.com/spreadsheets/d/1As8wvwrc3di8OsGVGyxSqgC5v-lwl4tOMjo9z9P"&amp;"ELF8/edit"",""F2!A:AB""),""select Col13 where Col2="" &amp; $B11,0)))"),"COMPLETED")</f>
        <v>COMPLETED</v>
      </c>
      <c r="AY11" s="492" t="s">
        <v>73</v>
      </c>
      <c r="AZ11" s="492" t="s">
        <v>73</v>
      </c>
      <c r="BA11" s="492" t="s">
        <v>73</v>
      </c>
      <c r="BB11" s="492" t="s">
        <v>73</v>
      </c>
      <c r="BC11" s="493" t="s">
        <v>73</v>
      </c>
      <c r="BD11" s="493" t="s">
        <v>73</v>
      </c>
      <c r="BE11" s="493" t="s">
        <v>73</v>
      </c>
      <c r="BF11" s="493" t="s">
        <v>73</v>
      </c>
      <c r="BG11" s="493" t="s">
        <v>73</v>
      </c>
    </row>
    <row r="12">
      <c r="A12" s="141">
        <v>4.0</v>
      </c>
      <c r="B12" s="141">
        <v>200004.0</v>
      </c>
      <c r="C12" s="607" t="s">
        <v>246</v>
      </c>
      <c r="D12" s="130" t="s">
        <v>73</v>
      </c>
      <c r="E12" s="503">
        <v>28355.0</v>
      </c>
      <c r="F12" s="503">
        <v>28355.0</v>
      </c>
      <c r="G12" s="503">
        <f t="shared" si="7"/>
        <v>0</v>
      </c>
      <c r="H12" s="331" t="s">
        <v>247</v>
      </c>
      <c r="I12" s="331" t="b">
        <v>1</v>
      </c>
      <c r="J12" s="331" t="b">
        <v>1</v>
      </c>
      <c r="K12" s="331" t="b">
        <v>1</v>
      </c>
      <c r="L12" s="331" t="b">
        <v>1</v>
      </c>
      <c r="M12" s="331" t="b">
        <v>1</v>
      </c>
      <c r="N12" s="331" t="b">
        <v>1</v>
      </c>
      <c r="O12" s="331" t="s">
        <v>10</v>
      </c>
      <c r="P12" s="331" t="b">
        <v>1</v>
      </c>
      <c r="Q12" s="331" t="b">
        <v>1</v>
      </c>
      <c r="R12" s="331" t="b">
        <v>1</v>
      </c>
      <c r="S12" s="331" t="b">
        <v>1</v>
      </c>
      <c r="T12" s="331" t="b">
        <v>1</v>
      </c>
      <c r="U12" s="331" t="s">
        <v>10</v>
      </c>
      <c r="V12" s="331" t="b">
        <v>1</v>
      </c>
      <c r="W12" s="331" t="b">
        <v>1</v>
      </c>
      <c r="X12" s="331" t="b">
        <v>1</v>
      </c>
      <c r="Y12" s="331" t="s">
        <v>7652</v>
      </c>
      <c r="Z12" s="418"/>
      <c r="AA12" s="555"/>
      <c r="AB12" s="331" t="b">
        <v>1</v>
      </c>
      <c r="AC12" s="331" t="b">
        <v>1</v>
      </c>
      <c r="AD12" s="331" t="b">
        <v>0</v>
      </c>
      <c r="AE12" s="331" t="b">
        <v>0</v>
      </c>
      <c r="AF12" s="418" t="b">
        <v>0</v>
      </c>
      <c r="AG12" s="418" t="b">
        <v>0</v>
      </c>
      <c r="AH12" s="418" t="b">
        <v>0</v>
      </c>
      <c r="AI12" s="418" t="b">
        <v>0</v>
      </c>
      <c r="AJ12" s="572" t="s">
        <v>73</v>
      </c>
      <c r="AK12" s="418"/>
      <c r="AL12" s="521"/>
      <c r="AM12" s="521"/>
      <c r="AN12" s="521"/>
      <c r="AO12" s="521"/>
      <c r="AP12" s="521"/>
      <c r="AQ12" s="521"/>
      <c r="AR12" s="521"/>
      <c r="AS12" s="521"/>
      <c r="AT12" s="521"/>
      <c r="AU12" s="521"/>
      <c r="AV12" s="521"/>
      <c r="AW12" s="605" t="str">
        <f>IFERROR(__xludf.DUMMYFUNCTION("ARRAYFORMULA(IF(LEN(QUERY(IMPORTRANGE(""1As8wvwrc3di8OsGVGyxSqgC5v-lwl4tOMjo9z9PELF8"",""F2!A:AB""),""select Col12 where Col2="" &amp; $B12,0))=0,""COMPLETED"",QUERY(IMPORTRANGE(""https://docs.google.com/spreadsheets/d/1As8wvwrc3di8OsGVGyxSqgC5v-lwl4tOMjo9z9P"&amp;"ELF8/edit"",""F2!A:AB""),""select Col12 where Col2="" &amp; $B12,0)))"),"COMPLETED")</f>
        <v>COMPLETED</v>
      </c>
      <c r="AX12" s="606" t="str">
        <f>IFERROR(__xludf.DUMMYFUNCTION("ARRAYFORMULA(IF(LEN(QUERY(IMPORTRANGE(""1As8wvwrc3di8OsGVGyxSqgC5v-lwl4tOMjo9z9PELF8"",""F2!A:AB""),""select Col13 where Col2="" &amp; $B12,0))=0,""COMPLETED"",QUERY(IMPORTRANGE(""https://docs.google.com/spreadsheets/d/1As8wvwrc3di8OsGVGyxSqgC5v-lwl4tOMjo9z9P"&amp;"ELF8/edit"",""F2!A:AB""),""select Col13 where Col2="" &amp; $B12,0)))"),"COMPLETED")</f>
        <v>COMPLETED</v>
      </c>
      <c r="AY12" s="495" t="s">
        <v>73</v>
      </c>
      <c r="AZ12" s="495" t="s">
        <v>73</v>
      </c>
      <c r="BA12" s="495" t="s">
        <v>73</v>
      </c>
      <c r="BB12" s="495" t="s">
        <v>73</v>
      </c>
      <c r="BC12" s="496" t="s">
        <v>73</v>
      </c>
      <c r="BD12" s="496" t="s">
        <v>73</v>
      </c>
      <c r="BE12" s="496" t="s">
        <v>73</v>
      </c>
      <c r="BF12" s="496" t="s">
        <v>73</v>
      </c>
      <c r="BG12" s="496" t="s">
        <v>73</v>
      </c>
    </row>
    <row r="13">
      <c r="A13" s="338">
        <v>5.0</v>
      </c>
      <c r="B13" s="338">
        <v>200005.0</v>
      </c>
      <c r="C13" s="603" t="s">
        <v>3552</v>
      </c>
      <c r="D13" s="350" t="s">
        <v>73</v>
      </c>
      <c r="E13" s="505">
        <v>19469.29</v>
      </c>
      <c r="F13" s="505">
        <v>19469.29</v>
      </c>
      <c r="G13" s="505">
        <f t="shared" si="7"/>
        <v>0</v>
      </c>
      <c r="H13" s="432" t="s">
        <v>562</v>
      </c>
      <c r="I13" s="432" t="b">
        <v>1</v>
      </c>
      <c r="J13" s="432" t="b">
        <v>1</v>
      </c>
      <c r="K13" s="432" t="b">
        <v>1</v>
      </c>
      <c r="L13" s="432" t="b">
        <v>1</v>
      </c>
      <c r="M13" s="432" t="b">
        <v>1</v>
      </c>
      <c r="N13" s="432" t="b">
        <v>1</v>
      </c>
      <c r="O13" s="432" t="s">
        <v>10</v>
      </c>
      <c r="P13" s="432" t="b">
        <v>1</v>
      </c>
      <c r="Q13" s="432" t="b">
        <v>1</v>
      </c>
      <c r="R13" s="432" t="b">
        <v>1</v>
      </c>
      <c r="S13" s="432" t="b">
        <v>1</v>
      </c>
      <c r="T13" s="432" t="b">
        <v>1</v>
      </c>
      <c r="U13" s="432" t="s">
        <v>10</v>
      </c>
      <c r="V13" s="432" t="b">
        <v>1</v>
      </c>
      <c r="W13" s="432" t="b">
        <v>1</v>
      </c>
      <c r="X13" s="432" t="b">
        <v>0</v>
      </c>
      <c r="Y13" s="432" t="b">
        <v>0</v>
      </c>
      <c r="Z13" s="432" t="b">
        <v>0</v>
      </c>
      <c r="AA13" s="555"/>
      <c r="AB13" s="432" t="b">
        <v>1</v>
      </c>
      <c r="AC13" s="432" t="b">
        <v>0</v>
      </c>
      <c r="AD13" s="432" t="b">
        <v>0</v>
      </c>
      <c r="AE13" s="432" t="b">
        <v>0</v>
      </c>
      <c r="AF13" s="516" t="b">
        <v>0</v>
      </c>
      <c r="AG13" s="516" t="b">
        <v>0</v>
      </c>
      <c r="AH13" s="516" t="b">
        <v>0</v>
      </c>
      <c r="AI13" s="516" t="b">
        <v>0</v>
      </c>
      <c r="AJ13" s="516" t="b">
        <v>0</v>
      </c>
      <c r="AK13" s="516" t="b">
        <v>0</v>
      </c>
      <c r="AL13" s="516" t="b">
        <v>0</v>
      </c>
      <c r="AM13" s="516" t="b">
        <v>0</v>
      </c>
      <c r="AN13" s="516" t="b">
        <v>0</v>
      </c>
      <c r="AO13" s="516" t="b">
        <v>0</v>
      </c>
      <c r="AP13" s="516" t="b">
        <v>0</v>
      </c>
      <c r="AQ13" s="604" t="b">
        <v>0</v>
      </c>
      <c r="AR13" s="432" t="b">
        <v>0</v>
      </c>
      <c r="AS13" s="432" t="b">
        <v>0</v>
      </c>
      <c r="AT13" s="432" t="b">
        <v>0</v>
      </c>
      <c r="AU13" s="604" t="b">
        <v>0</v>
      </c>
      <c r="AV13" s="516" t="b">
        <v>0</v>
      </c>
      <c r="AW13" s="601" t="b">
        <f>IFERROR(__xludf.DUMMYFUNCTION("ARRAYFORMULA(IF(LEN(QUERY(IMPORTRANGE(""1As8wvwrc3di8OsGVGyxSqgC5v-lwl4tOMjo9z9PELF8"",""F2!A:AB""),""select Col12 where Col2="" &amp; $B13,0))=0,""COMPLETED"",QUERY(IMPORTRANGE(""https://docs.google.com/spreadsheets/d/1As8wvwrc3di8OsGVGyxSqgC5v-lwl4tOMjo9z9P"&amp;"ELF8/edit"",""F2!A:AB""),""select Col12 where Col2="" &amp; $B13,0)))"),FALSE)</f>
        <v>0</v>
      </c>
      <c r="AX13" s="602" t="b">
        <f>IFERROR(__xludf.DUMMYFUNCTION("ARRAYFORMULA(IF(LEN(QUERY(IMPORTRANGE(""1As8wvwrc3di8OsGVGyxSqgC5v-lwl4tOMjo9z9PELF8"",""F2!A:AB""),""select Col13 where Col2="" &amp; $B13,0))=0,""COMPLETED"",QUERY(IMPORTRANGE(""https://docs.google.com/spreadsheets/d/1As8wvwrc3di8OsGVGyxSqgC5v-lwl4tOMjo9z9P"&amp;"ELF8/edit"",""F2!A:AB""),""select Col13 where Col2="" &amp; $B13,0)))"),FALSE)</f>
        <v>0</v>
      </c>
      <c r="AY13" s="492" t="b">
        <v>0</v>
      </c>
      <c r="AZ13" s="492" t="b">
        <v>0</v>
      </c>
      <c r="BA13" s="492" t="b">
        <v>0</v>
      </c>
      <c r="BB13" s="492" t="b">
        <v>0</v>
      </c>
      <c r="BC13" s="493" t="b">
        <v>0</v>
      </c>
      <c r="BD13" s="493" t="b">
        <v>0</v>
      </c>
      <c r="BE13" s="493" t="b">
        <v>0</v>
      </c>
      <c r="BF13" s="493" t="b">
        <v>0</v>
      </c>
      <c r="BG13" s="493" t="b">
        <v>0</v>
      </c>
    </row>
    <row r="14">
      <c r="A14" s="338">
        <v>6.0</v>
      </c>
      <c r="B14" s="338">
        <v>200006.0</v>
      </c>
      <c r="C14" s="603" t="s">
        <v>3191</v>
      </c>
      <c r="D14" s="130" t="s">
        <v>73</v>
      </c>
      <c r="E14" s="503">
        <v>8025.0</v>
      </c>
      <c r="F14" s="503">
        <v>8025.0</v>
      </c>
      <c r="G14" s="503">
        <f t="shared" si="7"/>
        <v>0</v>
      </c>
      <c r="H14" s="331" t="s">
        <v>3192</v>
      </c>
      <c r="I14" s="331" t="b">
        <v>1</v>
      </c>
      <c r="J14" s="331" t="b">
        <v>1</v>
      </c>
      <c r="K14" s="331" t="b">
        <v>1</v>
      </c>
      <c r="L14" s="331" t="b">
        <v>1</v>
      </c>
      <c r="M14" s="331" t="b">
        <v>1</v>
      </c>
      <c r="N14" s="331" t="b">
        <v>1</v>
      </c>
      <c r="O14" s="331" t="s">
        <v>10</v>
      </c>
      <c r="P14" s="331" t="b">
        <v>1</v>
      </c>
      <c r="Q14" s="331" t="b">
        <v>1</v>
      </c>
      <c r="R14" s="331" t="b">
        <v>1</v>
      </c>
      <c r="S14" s="331" t="b">
        <v>1</v>
      </c>
      <c r="T14" s="331" t="b">
        <v>1</v>
      </c>
      <c r="U14" s="331" t="s">
        <v>10</v>
      </c>
      <c r="V14" s="331" t="b">
        <v>1</v>
      </c>
      <c r="W14" s="331" t="b">
        <v>1</v>
      </c>
      <c r="X14" s="331" t="b">
        <v>0</v>
      </c>
      <c r="Y14" s="331" t="b">
        <v>0</v>
      </c>
      <c r="Z14" s="331" t="b">
        <v>0</v>
      </c>
      <c r="AA14" s="555"/>
      <c r="AB14" s="331" t="b">
        <v>0</v>
      </c>
      <c r="AC14" s="331" t="b">
        <v>0</v>
      </c>
      <c r="AD14" s="331" t="b">
        <v>1</v>
      </c>
      <c r="AE14" s="331" t="b">
        <v>1</v>
      </c>
      <c r="AF14" s="331" t="b">
        <v>1</v>
      </c>
      <c r="AG14" s="331" t="b">
        <v>1</v>
      </c>
      <c r="AH14" s="331" t="b">
        <v>1</v>
      </c>
      <c r="AI14" s="331" t="b">
        <v>1</v>
      </c>
      <c r="AJ14" s="418" t="b">
        <v>0</v>
      </c>
      <c r="AK14" s="418" t="b">
        <v>0</v>
      </c>
      <c r="AL14" s="418" t="b">
        <v>0</v>
      </c>
      <c r="AM14" s="418" t="b">
        <v>0</v>
      </c>
      <c r="AN14" s="418" t="b">
        <v>0</v>
      </c>
      <c r="AO14" s="418" t="b">
        <v>0</v>
      </c>
      <c r="AP14" s="418" t="b">
        <v>0</v>
      </c>
      <c r="AQ14" s="604" t="b">
        <v>0</v>
      </c>
      <c r="AR14" s="331" t="b">
        <v>0</v>
      </c>
      <c r="AS14" s="331" t="b">
        <v>0</v>
      </c>
      <c r="AT14" s="331" t="b">
        <v>0</v>
      </c>
      <c r="AU14" s="604" t="b">
        <v>0</v>
      </c>
      <c r="AV14" s="418" t="b">
        <v>0</v>
      </c>
      <c r="AW14" s="605" t="b">
        <f>IFERROR(__xludf.DUMMYFUNCTION("ARRAYFORMULA(IF(LEN(QUERY(IMPORTRANGE(""1As8wvwrc3di8OsGVGyxSqgC5v-lwl4tOMjo9z9PELF8"",""F2!A:AB""),""select Col12 where Col2="" &amp; $B14,0))=0,""COMPLETED"",QUERY(IMPORTRANGE(""https://docs.google.com/spreadsheets/d/1As8wvwrc3di8OsGVGyxSqgC5v-lwl4tOMjo9z9P"&amp;"ELF8/edit"",""F2!A:AB""),""select Col12 where Col2="" &amp; $B14,0)))"),FALSE)</f>
        <v>0</v>
      </c>
      <c r="AX14" s="606" t="b">
        <f>IFERROR(__xludf.DUMMYFUNCTION("ARRAYFORMULA(IF(LEN(QUERY(IMPORTRANGE(""1As8wvwrc3di8OsGVGyxSqgC5v-lwl4tOMjo9z9PELF8"",""F2!A:AB""),""select Col13 where Col2="" &amp; $B14,0))=0,""COMPLETED"",QUERY(IMPORTRANGE(""https://docs.google.com/spreadsheets/d/1As8wvwrc3di8OsGVGyxSqgC5v-lwl4tOMjo9z9P"&amp;"ELF8/edit"",""F2!A:AB""),""select Col13 where Col2="" &amp; $B14,0)))"),FALSE)</f>
        <v>0</v>
      </c>
      <c r="AY14" s="495" t="s">
        <v>73</v>
      </c>
      <c r="AZ14" s="495" t="s">
        <v>73</v>
      </c>
      <c r="BA14" s="495" t="s">
        <v>73</v>
      </c>
      <c r="BB14" s="495" t="s">
        <v>73</v>
      </c>
      <c r="BC14" s="496" t="s">
        <v>73</v>
      </c>
      <c r="BD14" s="496" t="s">
        <v>73</v>
      </c>
      <c r="BE14" s="496" t="s">
        <v>73</v>
      </c>
      <c r="BF14" s="496" t="s">
        <v>73</v>
      </c>
      <c r="BG14" s="496" t="s">
        <v>73</v>
      </c>
    </row>
    <row r="15">
      <c r="A15" s="141">
        <v>7.0</v>
      </c>
      <c r="B15" s="141">
        <v>200007.0</v>
      </c>
      <c r="C15" s="608" t="s">
        <v>605</v>
      </c>
      <c r="D15" s="130" t="s">
        <v>73</v>
      </c>
      <c r="E15" s="505">
        <v>374.0</v>
      </c>
      <c r="F15" s="505">
        <v>374.0</v>
      </c>
      <c r="G15" s="505">
        <f t="shared" si="7"/>
        <v>0</v>
      </c>
      <c r="H15" s="432" t="s">
        <v>606</v>
      </c>
      <c r="I15" s="432" t="b">
        <v>1</v>
      </c>
      <c r="J15" s="432" t="b">
        <v>1</v>
      </c>
      <c r="K15" s="432" t="b">
        <v>1</v>
      </c>
      <c r="L15" s="432" t="b">
        <v>1</v>
      </c>
      <c r="M15" s="432" t="b">
        <v>1</v>
      </c>
      <c r="N15" s="432" t="b">
        <v>1</v>
      </c>
      <c r="O15" s="432" t="s">
        <v>10</v>
      </c>
      <c r="P15" s="432" t="b">
        <v>1</v>
      </c>
      <c r="Q15" s="432" t="b">
        <v>1</v>
      </c>
      <c r="R15" s="432" t="b">
        <v>1</v>
      </c>
      <c r="S15" s="432" t="b">
        <v>1</v>
      </c>
      <c r="T15" s="432" t="b">
        <v>1</v>
      </c>
      <c r="U15" s="432" t="s">
        <v>10</v>
      </c>
      <c r="V15" s="432" t="b">
        <v>1</v>
      </c>
      <c r="W15" s="432" t="b">
        <v>1</v>
      </c>
      <c r="X15" s="432" t="b">
        <v>0</v>
      </c>
      <c r="Y15" s="432" t="b">
        <v>1</v>
      </c>
      <c r="Z15" s="432" t="b">
        <v>1</v>
      </c>
      <c r="AA15" s="555"/>
      <c r="AB15" s="432" t="b">
        <v>1</v>
      </c>
      <c r="AC15" s="432" t="b">
        <v>1</v>
      </c>
      <c r="AD15" s="432" t="b">
        <v>1</v>
      </c>
      <c r="AE15" s="432" t="b">
        <v>1</v>
      </c>
      <c r="AF15" s="432" t="b">
        <v>1</v>
      </c>
      <c r="AG15" s="516" t="b">
        <v>0</v>
      </c>
      <c r="AH15" s="432" t="b">
        <v>1</v>
      </c>
      <c r="AI15" s="432" t="b">
        <v>1</v>
      </c>
      <c r="AJ15" s="516" t="b">
        <v>0</v>
      </c>
      <c r="AK15" s="516" t="b">
        <v>0</v>
      </c>
      <c r="AL15" s="432" t="b">
        <v>1</v>
      </c>
      <c r="AM15" s="432" t="b">
        <v>1</v>
      </c>
      <c r="AN15" s="572" t="s">
        <v>73</v>
      </c>
      <c r="AO15" s="521"/>
      <c r="AP15" s="521"/>
      <c r="AQ15" s="521"/>
      <c r="AR15" s="521"/>
      <c r="AS15" s="521"/>
      <c r="AT15" s="521"/>
      <c r="AU15" s="521"/>
      <c r="AV15" s="521"/>
      <c r="AW15" s="601" t="str">
        <f>IFERROR(__xludf.DUMMYFUNCTION("ARRAYFORMULA(IF(LEN(QUERY(IMPORTRANGE(""1As8wvwrc3di8OsGVGyxSqgC5v-lwl4tOMjo9z9PELF8"",""F2!A:AB""),""select Col12 where Col2="" &amp; $B15,0))=0,""COMPLETED"",QUERY(IMPORTRANGE(""https://docs.google.com/spreadsheets/d/1As8wvwrc3di8OsGVGyxSqgC5v-lwl4tOMjo9z9P"&amp;"ELF8/edit"",""F2!A:AB""),""select Col12 where Col2="" &amp; $B15,0)))"),"COMPLETED")</f>
        <v>COMPLETED</v>
      </c>
      <c r="AX15" s="602" t="str">
        <f>IFERROR(__xludf.DUMMYFUNCTION("ARRAYFORMULA(IF(LEN(QUERY(IMPORTRANGE(""1As8wvwrc3di8OsGVGyxSqgC5v-lwl4tOMjo9z9PELF8"",""F2!A:AB""),""select Col13 where Col2="" &amp; $B15,0))=0,""COMPLETED"",QUERY(IMPORTRANGE(""https://docs.google.com/spreadsheets/d/1As8wvwrc3di8OsGVGyxSqgC5v-lwl4tOMjo9z9P"&amp;"ELF8/edit"",""F2!A:AB""),""select Col13 where Col2="" &amp; $B15,0)))"),"COMPLETED")</f>
        <v>COMPLETED</v>
      </c>
      <c r="AY15" s="492" t="s">
        <v>73</v>
      </c>
      <c r="AZ15" s="492" t="s">
        <v>73</v>
      </c>
      <c r="BA15" s="492" t="s">
        <v>73</v>
      </c>
      <c r="BB15" s="492" t="s">
        <v>73</v>
      </c>
      <c r="BC15" s="493" t="s">
        <v>73</v>
      </c>
      <c r="BD15" s="493" t="s">
        <v>73</v>
      </c>
      <c r="BE15" s="493" t="s">
        <v>73</v>
      </c>
      <c r="BF15" s="493" t="s">
        <v>73</v>
      </c>
      <c r="BG15" s="493" t="s">
        <v>73</v>
      </c>
    </row>
    <row r="16">
      <c r="A16" s="338">
        <v>8.0</v>
      </c>
      <c r="B16" s="338">
        <v>200008.0</v>
      </c>
      <c r="C16" s="603" t="s">
        <v>3941</v>
      </c>
      <c r="D16" s="130" t="s">
        <v>73</v>
      </c>
      <c r="E16" s="503">
        <v>41195.0</v>
      </c>
      <c r="F16" s="503">
        <v>41195.0</v>
      </c>
      <c r="G16" s="503">
        <f t="shared" si="7"/>
        <v>0</v>
      </c>
      <c r="H16" s="331" t="s">
        <v>3177</v>
      </c>
      <c r="I16" s="331" t="b">
        <v>1</v>
      </c>
      <c r="J16" s="331" t="b">
        <v>1</v>
      </c>
      <c r="K16" s="331" t="b">
        <v>1</v>
      </c>
      <c r="L16" s="331" t="b">
        <v>1</v>
      </c>
      <c r="M16" s="331" t="b">
        <v>1</v>
      </c>
      <c r="N16" s="331" t="b">
        <v>1</v>
      </c>
      <c r="O16" s="331" t="s">
        <v>10</v>
      </c>
      <c r="P16" s="331" t="b">
        <v>1</v>
      </c>
      <c r="Q16" s="331" t="b">
        <v>1</v>
      </c>
      <c r="R16" s="331" t="b">
        <v>1</v>
      </c>
      <c r="S16" s="331" t="b">
        <v>1</v>
      </c>
      <c r="T16" s="331" t="b">
        <v>1</v>
      </c>
      <c r="U16" s="331" t="s">
        <v>10</v>
      </c>
      <c r="V16" s="331" t="b">
        <v>1</v>
      </c>
      <c r="W16" s="331" t="b">
        <v>1</v>
      </c>
      <c r="X16" s="331" t="b">
        <v>1</v>
      </c>
      <c r="Y16" s="331" t="b">
        <v>1</v>
      </c>
      <c r="Z16" s="331" t="b">
        <v>1</v>
      </c>
      <c r="AA16" s="555"/>
      <c r="AB16" s="331" t="b">
        <v>1</v>
      </c>
      <c r="AC16" s="418" t="b">
        <v>0</v>
      </c>
      <c r="AD16" s="418" t="b">
        <v>0</v>
      </c>
      <c r="AE16" s="418" t="b">
        <v>0</v>
      </c>
      <c r="AF16" s="418" t="b">
        <v>0</v>
      </c>
      <c r="AG16" s="418" t="b">
        <v>0</v>
      </c>
      <c r="AH16" s="331" t="b">
        <v>1</v>
      </c>
      <c r="AI16" s="418" t="b">
        <v>0</v>
      </c>
      <c r="AJ16" s="418" t="b">
        <v>0</v>
      </c>
      <c r="AK16" s="418" t="b">
        <v>0</v>
      </c>
      <c r="AL16" s="418" t="b">
        <v>0</v>
      </c>
      <c r="AM16" s="418" t="b">
        <v>0</v>
      </c>
      <c r="AN16" s="418" t="b">
        <v>0</v>
      </c>
      <c r="AO16" s="418" t="b">
        <v>0</v>
      </c>
      <c r="AP16" s="418" t="b">
        <v>0</v>
      </c>
      <c r="AQ16" s="604" t="b">
        <v>0</v>
      </c>
      <c r="AR16" s="331" t="b">
        <v>0</v>
      </c>
      <c r="AS16" s="331" t="b">
        <v>0</v>
      </c>
      <c r="AT16" s="331" t="b">
        <v>0</v>
      </c>
      <c r="AU16" s="604" t="b">
        <v>0</v>
      </c>
      <c r="AV16" s="418" t="b">
        <v>0</v>
      </c>
      <c r="AW16" s="605" t="b">
        <f>IFERROR(__xludf.DUMMYFUNCTION("ARRAYFORMULA(IF(LEN(QUERY(IMPORTRANGE(""1As8wvwrc3di8OsGVGyxSqgC5v-lwl4tOMjo9z9PELF8"",""F2!A:AB""),""select Col12 where Col2="" &amp; $B16,0))=0,""COMPLETED"",QUERY(IMPORTRANGE(""https://docs.google.com/spreadsheets/d/1As8wvwrc3di8OsGVGyxSqgC5v-lwl4tOMjo9z9P"&amp;"ELF8/edit"",""F2!A:AB""),""select Col12 where Col2="" &amp; $B16,0)))"),FALSE)</f>
        <v>0</v>
      </c>
      <c r="AX16" s="606" t="b">
        <f>IFERROR(__xludf.DUMMYFUNCTION("ARRAYFORMULA(IF(LEN(QUERY(IMPORTRANGE(""1As8wvwrc3di8OsGVGyxSqgC5v-lwl4tOMjo9z9PELF8"",""F2!A:AB""),""select Col13 where Col2="" &amp; $B16,0))=0,""COMPLETED"",QUERY(IMPORTRANGE(""https://docs.google.com/spreadsheets/d/1As8wvwrc3di8OsGVGyxSqgC5v-lwl4tOMjo9z9P"&amp;"ELF8/edit"",""F2!A:AB""),""select Col13 where Col2="" &amp; $B16,0)))"),FALSE)</f>
        <v>0</v>
      </c>
      <c r="AY16" s="495" t="b">
        <v>0</v>
      </c>
      <c r="AZ16" s="495" t="b">
        <v>0</v>
      </c>
      <c r="BA16" s="495" t="b">
        <v>0</v>
      </c>
      <c r="BB16" s="495" t="b">
        <v>0</v>
      </c>
      <c r="BC16" s="496" t="b">
        <v>0</v>
      </c>
      <c r="BD16" s="496" t="b">
        <v>0</v>
      </c>
      <c r="BE16" s="496" t="b">
        <v>0</v>
      </c>
      <c r="BF16" s="496" t="b">
        <v>0</v>
      </c>
      <c r="BG16" s="496" t="b">
        <v>0</v>
      </c>
    </row>
    <row r="17">
      <c r="A17" s="338">
        <v>9.0</v>
      </c>
      <c r="B17" s="338">
        <v>200009.0</v>
      </c>
      <c r="C17" s="603" t="s">
        <v>3214</v>
      </c>
      <c r="D17" s="350" t="s">
        <v>73</v>
      </c>
      <c r="E17" s="505">
        <v>12919.0</v>
      </c>
      <c r="F17" s="505">
        <v>12919.0</v>
      </c>
      <c r="G17" s="505">
        <f t="shared" si="7"/>
        <v>0</v>
      </c>
      <c r="H17" s="432" t="s">
        <v>3215</v>
      </c>
      <c r="I17" s="432" t="b">
        <v>0</v>
      </c>
      <c r="J17" s="432" t="b">
        <v>0</v>
      </c>
      <c r="K17" s="432" t="b">
        <v>1</v>
      </c>
      <c r="L17" s="432" t="b">
        <v>1</v>
      </c>
      <c r="M17" s="432" t="b">
        <v>1</v>
      </c>
      <c r="N17" s="432" t="b">
        <v>1</v>
      </c>
      <c r="O17" s="432" t="s">
        <v>10</v>
      </c>
      <c r="P17" s="432" t="b">
        <v>1</v>
      </c>
      <c r="Q17" s="432" t="b">
        <v>1</v>
      </c>
      <c r="R17" s="432" t="b">
        <v>1</v>
      </c>
      <c r="S17" s="432" t="b">
        <v>1</v>
      </c>
      <c r="T17" s="432" t="b">
        <v>1</v>
      </c>
      <c r="U17" s="432" t="s">
        <v>10</v>
      </c>
      <c r="V17" s="432" t="b">
        <v>1</v>
      </c>
      <c r="W17" s="432" t="b">
        <v>1</v>
      </c>
      <c r="X17" s="432" t="b">
        <v>0</v>
      </c>
      <c r="Y17" s="432" t="b">
        <v>1</v>
      </c>
      <c r="Z17" s="432" t="b">
        <v>1</v>
      </c>
      <c r="AA17" s="555"/>
      <c r="AB17" s="432" t="b">
        <v>1</v>
      </c>
      <c r="AC17" s="432" t="b">
        <v>1</v>
      </c>
      <c r="AD17" s="516" t="b">
        <v>0</v>
      </c>
      <c r="AE17" s="432" t="b">
        <v>1</v>
      </c>
      <c r="AF17" s="516" t="b">
        <v>0</v>
      </c>
      <c r="AG17" s="432" t="b">
        <v>1</v>
      </c>
      <c r="AH17" s="432" t="b">
        <v>1</v>
      </c>
      <c r="AI17" s="516" t="b">
        <v>0</v>
      </c>
      <c r="AJ17" s="516" t="b">
        <v>0</v>
      </c>
      <c r="AK17" s="516" t="b">
        <v>0</v>
      </c>
      <c r="AL17" s="432" t="b">
        <v>1</v>
      </c>
      <c r="AM17" s="432" t="b">
        <v>1</v>
      </c>
      <c r="AN17" s="516" t="b">
        <v>0</v>
      </c>
      <c r="AO17" s="516" t="b">
        <v>0</v>
      </c>
      <c r="AP17" s="516" t="b">
        <v>0</v>
      </c>
      <c r="AQ17" s="604" t="b">
        <v>0</v>
      </c>
      <c r="AR17" s="432" t="b">
        <v>0</v>
      </c>
      <c r="AS17" s="432" t="b">
        <v>0</v>
      </c>
      <c r="AT17" s="432" t="b">
        <v>0</v>
      </c>
      <c r="AU17" s="604" t="b">
        <v>0</v>
      </c>
      <c r="AV17" s="516" t="b">
        <v>0</v>
      </c>
      <c r="AW17" s="601" t="b">
        <f>IFERROR(__xludf.DUMMYFUNCTION("ARRAYFORMULA(IF(LEN(QUERY(IMPORTRANGE(""1As8wvwrc3di8OsGVGyxSqgC5v-lwl4tOMjo9z9PELF8"",""F2!A:AB""),""select Col12 where Col2="" &amp; $B17,0))=0,""COMPLETED"",QUERY(IMPORTRANGE(""https://docs.google.com/spreadsheets/d/1As8wvwrc3di8OsGVGyxSqgC5v-lwl4tOMjo9z9P"&amp;"ELF8/edit"",""F2!A:AB""),""select Col12 where Col2="" &amp; $B17,0)))"),FALSE)</f>
        <v>0</v>
      </c>
      <c r="AX17" s="602" t="b">
        <f>IFERROR(__xludf.DUMMYFUNCTION("ARRAYFORMULA(IF(LEN(QUERY(IMPORTRANGE(""1As8wvwrc3di8OsGVGyxSqgC5v-lwl4tOMjo9z9PELF8"",""F2!A:AB""),""select Col13 where Col2="" &amp; $B17,0))=0,""COMPLETED"",QUERY(IMPORTRANGE(""https://docs.google.com/spreadsheets/d/1As8wvwrc3di8OsGVGyxSqgC5v-lwl4tOMjo9z9P"&amp;"ELF8/edit"",""F2!A:AB""),""select Col13 where Col2="" &amp; $B17,0)))"),FALSE)</f>
        <v>0</v>
      </c>
      <c r="AY17" s="492" t="b">
        <v>0</v>
      </c>
      <c r="AZ17" s="492" t="b">
        <v>0</v>
      </c>
      <c r="BA17" s="492" t="b">
        <v>0</v>
      </c>
      <c r="BB17" s="492" t="b">
        <v>0</v>
      </c>
      <c r="BC17" s="493" t="b">
        <v>0</v>
      </c>
      <c r="BD17" s="493" t="b">
        <v>0</v>
      </c>
      <c r="BE17" s="493" t="b">
        <v>0</v>
      </c>
      <c r="BF17" s="493" t="b">
        <v>0</v>
      </c>
      <c r="BG17" s="493" t="s">
        <v>73</v>
      </c>
    </row>
    <row r="18">
      <c r="A18" s="141">
        <v>10.0</v>
      </c>
      <c r="B18" s="128">
        <v>200010.0</v>
      </c>
      <c r="C18" s="607" t="s">
        <v>107</v>
      </c>
      <c r="D18" s="130" t="s">
        <v>73</v>
      </c>
      <c r="E18" s="503">
        <v>10700.0</v>
      </c>
      <c r="F18" s="503">
        <v>10700.0</v>
      </c>
      <c r="G18" s="503">
        <f t="shared" si="7"/>
        <v>0</v>
      </c>
      <c r="H18" s="331" t="s">
        <v>108</v>
      </c>
      <c r="I18" s="331" t="b">
        <v>1</v>
      </c>
      <c r="J18" s="331" t="b">
        <v>1</v>
      </c>
      <c r="K18" s="331" t="b">
        <v>0</v>
      </c>
      <c r="L18" s="331" t="b">
        <v>0</v>
      </c>
      <c r="M18" s="331" t="b">
        <v>1</v>
      </c>
      <c r="N18" s="331" t="b">
        <v>1</v>
      </c>
      <c r="O18" s="331" t="s">
        <v>10</v>
      </c>
      <c r="P18" s="331" t="b">
        <v>0</v>
      </c>
      <c r="Q18" s="331" t="b">
        <v>0</v>
      </c>
      <c r="R18" s="331" t="s">
        <v>10</v>
      </c>
      <c r="S18" s="331" t="s">
        <v>10</v>
      </c>
      <c r="T18" s="331" t="s">
        <v>10</v>
      </c>
      <c r="U18" s="331" t="s">
        <v>10</v>
      </c>
      <c r="V18" s="331" t="b">
        <v>1</v>
      </c>
      <c r="W18" s="331" t="s">
        <v>10</v>
      </c>
      <c r="X18" s="572" t="s">
        <v>73</v>
      </c>
      <c r="Y18" s="521"/>
      <c r="Z18" s="521"/>
      <c r="AA18" s="521"/>
      <c r="AB18" s="521"/>
      <c r="AC18" s="521"/>
      <c r="AD18" s="521"/>
      <c r="AE18" s="521"/>
      <c r="AF18" s="521"/>
      <c r="AG18" s="521"/>
      <c r="AH18" s="521"/>
      <c r="AI18" s="521"/>
      <c r="AJ18" s="521"/>
      <c r="AK18" s="521"/>
      <c r="AL18" s="521"/>
      <c r="AM18" s="521"/>
      <c r="AN18" s="521"/>
      <c r="AO18" s="521"/>
      <c r="AP18" s="521"/>
      <c r="AQ18" s="521"/>
      <c r="AR18" s="521"/>
      <c r="AS18" s="521"/>
      <c r="AT18" s="521"/>
      <c r="AU18" s="521"/>
      <c r="AV18" s="521"/>
      <c r="AW18" s="605" t="str">
        <f>IFERROR(__xludf.DUMMYFUNCTION("ARRAYFORMULA(IF(LEN(QUERY(IMPORTRANGE(""1As8wvwrc3di8OsGVGyxSqgC5v-lwl4tOMjo9z9PELF8"",""F2!A:AB""),""select Col12 where Col2="" &amp; $B18,0))=0,""COMPLETED"",QUERY(IMPORTRANGE(""https://docs.google.com/spreadsheets/d/1As8wvwrc3di8OsGVGyxSqgC5v-lwl4tOMjo9z9P"&amp;"ELF8/edit"",""F2!A:AB""),""select Col12 where Col2="" &amp; $B18,0)))"),"COMPLETED")</f>
        <v>COMPLETED</v>
      </c>
      <c r="AX18" s="606" t="str">
        <f>IFERROR(__xludf.DUMMYFUNCTION("ARRAYFORMULA(IF(LEN(QUERY(IMPORTRANGE(""1As8wvwrc3di8OsGVGyxSqgC5v-lwl4tOMjo9z9PELF8"",""F2!A:AB""),""select Col13 where Col2="" &amp; $B18,0))=0,""COMPLETED"",QUERY(IMPORTRANGE(""https://docs.google.com/spreadsheets/d/1As8wvwrc3di8OsGVGyxSqgC5v-lwl4tOMjo9z9P"&amp;"ELF8/edit"",""F2!A:AB""),""select Col13 where Col2="" &amp; $B18,0)))"),"COMPLETED")</f>
        <v>COMPLETED</v>
      </c>
      <c r="AY18" s="495" t="s">
        <v>73</v>
      </c>
      <c r="AZ18" s="495" t="s">
        <v>73</v>
      </c>
      <c r="BA18" s="495" t="s">
        <v>73</v>
      </c>
      <c r="BB18" s="495" t="s">
        <v>73</v>
      </c>
      <c r="BC18" s="496" t="s">
        <v>73</v>
      </c>
      <c r="BD18" s="496" t="s">
        <v>73</v>
      </c>
      <c r="BE18" s="496" t="s">
        <v>73</v>
      </c>
      <c r="BF18" s="496" t="s">
        <v>73</v>
      </c>
      <c r="BG18" s="496" t="s">
        <v>73</v>
      </c>
    </row>
    <row r="19">
      <c r="A19" s="338">
        <v>11.0</v>
      </c>
      <c r="B19" s="338">
        <v>200011.0</v>
      </c>
      <c r="C19" s="603" t="s">
        <v>5501</v>
      </c>
      <c r="D19" s="312" t="s">
        <v>4642</v>
      </c>
      <c r="E19" s="505">
        <v>14263.0</v>
      </c>
      <c r="F19" s="505">
        <v>14263.0</v>
      </c>
      <c r="G19" s="505">
        <f t="shared" si="7"/>
        <v>0</v>
      </c>
      <c r="H19" s="432" t="s">
        <v>5502</v>
      </c>
      <c r="I19" s="432" t="b">
        <v>1</v>
      </c>
      <c r="J19" s="432" t="b">
        <v>0</v>
      </c>
      <c r="K19" s="432" t="b">
        <v>1</v>
      </c>
      <c r="L19" s="432" t="b">
        <v>1</v>
      </c>
      <c r="M19" s="432" t="b">
        <v>1</v>
      </c>
      <c r="N19" s="432" t="b">
        <v>1</v>
      </c>
      <c r="O19" s="432" t="s">
        <v>10</v>
      </c>
      <c r="P19" s="432" t="b">
        <v>1</v>
      </c>
      <c r="Q19" s="432" t="b">
        <v>1</v>
      </c>
      <c r="R19" s="432" t="b">
        <v>1</v>
      </c>
      <c r="S19" s="432" t="b">
        <v>1</v>
      </c>
      <c r="T19" s="432" t="b">
        <v>1</v>
      </c>
      <c r="U19" s="432" t="s">
        <v>10</v>
      </c>
      <c r="V19" s="432" t="b">
        <v>1</v>
      </c>
      <c r="W19" s="432" t="b">
        <v>1</v>
      </c>
      <c r="X19" s="432" t="b">
        <v>1</v>
      </c>
      <c r="Y19" s="432" t="b">
        <v>1</v>
      </c>
      <c r="Z19" s="432" t="b">
        <v>0</v>
      </c>
      <c r="AA19" s="555"/>
      <c r="AB19" s="432" t="b">
        <v>0</v>
      </c>
      <c r="AC19" s="432" t="b">
        <v>0</v>
      </c>
      <c r="AD19" s="432" t="b">
        <v>0</v>
      </c>
      <c r="AE19" s="432" t="b">
        <v>0</v>
      </c>
      <c r="AF19" s="516" t="b">
        <v>0</v>
      </c>
      <c r="AG19" s="516" t="b">
        <v>0</v>
      </c>
      <c r="AH19" s="516" t="b">
        <v>0</v>
      </c>
      <c r="AI19" s="516" t="b">
        <v>0</v>
      </c>
      <c r="AJ19" s="516" t="b">
        <v>0</v>
      </c>
      <c r="AK19" s="516" t="b">
        <v>0</v>
      </c>
      <c r="AL19" s="516" t="b">
        <v>0</v>
      </c>
      <c r="AM19" s="516" t="b">
        <v>0</v>
      </c>
      <c r="AN19" s="516" t="b">
        <v>0</v>
      </c>
      <c r="AO19" s="516" t="b">
        <v>0</v>
      </c>
      <c r="AP19" s="516" t="b">
        <v>0</v>
      </c>
      <c r="AQ19" s="604" t="b">
        <v>0</v>
      </c>
      <c r="AR19" s="432" t="b">
        <v>0</v>
      </c>
      <c r="AS19" s="432" t="b">
        <v>0</v>
      </c>
      <c r="AT19" s="432" t="b">
        <v>0</v>
      </c>
      <c r="AU19" s="604" t="b">
        <v>0</v>
      </c>
      <c r="AV19" s="516" t="b">
        <v>0</v>
      </c>
      <c r="AW19" s="601" t="str">
        <f>IFERROR(__xludf.DUMMYFUNCTION("ARRAYFORMULA(IF(LEN(QUERY(IMPORTRANGE(""1As8wvwrc3di8OsGVGyxSqgC5v-lwl4tOMjo9z9PELF8"",""F2!A:AB""),""select Col12 where Col2="" &amp; $B19,0))=0,""COMPLETED"",QUERY(IMPORTRANGE(""https://docs.google.com/spreadsheets/d/1As8wvwrc3di8OsGVGyxSqgC5v-lwl4tOMjo9z9P"&amp;"ELF8/edit"",""F2!A:AB""),""select Col12 where Col2="" &amp; $B19,0)))"),"COMPLETED")</f>
        <v>COMPLETED</v>
      </c>
      <c r="AX19" s="602" t="str">
        <f>IFERROR(__xludf.DUMMYFUNCTION("ARRAYFORMULA(IF(LEN(QUERY(IMPORTRANGE(""1As8wvwrc3di8OsGVGyxSqgC5v-lwl4tOMjo9z9PELF8"",""F2!A:AB""),""select Col13 where Col2="" &amp; $B19,0))=0,""COMPLETED"",QUERY(IMPORTRANGE(""https://docs.google.com/spreadsheets/d/1As8wvwrc3di8OsGVGyxSqgC5v-lwl4tOMjo9z9P"&amp;"ELF8/edit"",""F2!A:AB""),""select Col13 where Col2="" &amp; $B19,0)))"),"COMPLETED")</f>
        <v>COMPLETED</v>
      </c>
      <c r="AY19" s="492" t="b">
        <v>0</v>
      </c>
      <c r="AZ19" s="492" t="b">
        <v>0</v>
      </c>
      <c r="BA19" s="492" t="b">
        <v>0</v>
      </c>
      <c r="BB19" s="492" t="b">
        <v>0</v>
      </c>
      <c r="BC19" s="493" t="b">
        <v>0</v>
      </c>
      <c r="BD19" s="493" t="b">
        <v>0</v>
      </c>
      <c r="BE19" s="493" t="b">
        <v>0</v>
      </c>
      <c r="BF19" s="493" t="b">
        <v>0</v>
      </c>
      <c r="BG19" s="493" t="b">
        <v>0</v>
      </c>
    </row>
    <row r="20">
      <c r="A20" s="128">
        <v>12.0</v>
      </c>
      <c r="B20" s="128">
        <v>200012.0</v>
      </c>
      <c r="C20" s="609" t="s">
        <v>2269</v>
      </c>
      <c r="D20" s="275" t="s">
        <v>73</v>
      </c>
      <c r="E20" s="503">
        <v>22470.0</v>
      </c>
      <c r="F20" s="503">
        <v>22470.0</v>
      </c>
      <c r="G20" s="503">
        <f t="shared" si="7"/>
        <v>0</v>
      </c>
      <c r="H20" s="331" t="s">
        <v>2270</v>
      </c>
      <c r="I20" s="331" t="b">
        <v>1</v>
      </c>
      <c r="J20" s="331" t="b">
        <v>0</v>
      </c>
      <c r="K20" s="331" t="b">
        <v>0</v>
      </c>
      <c r="L20" s="331" t="b">
        <v>1</v>
      </c>
      <c r="M20" s="331" t="b">
        <v>1</v>
      </c>
      <c r="N20" s="331" t="b">
        <v>1</v>
      </c>
      <c r="O20" s="331" t="s">
        <v>10</v>
      </c>
      <c r="P20" s="331" t="b">
        <v>1</v>
      </c>
      <c r="Q20" s="331" t="b">
        <v>1</v>
      </c>
      <c r="R20" s="331" t="b">
        <v>1</v>
      </c>
      <c r="S20" s="331" t="b">
        <v>1</v>
      </c>
      <c r="T20" s="331" t="b">
        <v>1</v>
      </c>
      <c r="U20" s="331" t="s">
        <v>10</v>
      </c>
      <c r="V20" s="331" t="b">
        <v>1</v>
      </c>
      <c r="W20" s="331" t="b">
        <v>0</v>
      </c>
      <c r="X20" s="331" t="b">
        <v>0</v>
      </c>
      <c r="Y20" s="331" t="b">
        <v>0</v>
      </c>
      <c r="Z20" s="331" t="b">
        <v>0</v>
      </c>
      <c r="AA20" s="555"/>
      <c r="AB20" s="331" t="b">
        <v>0</v>
      </c>
      <c r="AC20" s="331" t="b">
        <v>0</v>
      </c>
      <c r="AD20" s="331" t="b">
        <v>0</v>
      </c>
      <c r="AE20" s="331" t="b">
        <v>0</v>
      </c>
      <c r="AF20" s="418" t="b">
        <v>0</v>
      </c>
      <c r="AG20" s="418" t="b">
        <v>0</v>
      </c>
      <c r="AH20" s="418" t="b">
        <v>0</v>
      </c>
      <c r="AI20" s="418" t="b">
        <v>0</v>
      </c>
      <c r="AJ20" s="418" t="b">
        <v>0</v>
      </c>
      <c r="AK20" s="418" t="b">
        <v>0</v>
      </c>
      <c r="AL20" s="418" t="b">
        <v>0</v>
      </c>
      <c r="AM20" s="418" t="b">
        <v>0</v>
      </c>
      <c r="AN20" s="418" t="b">
        <v>0</v>
      </c>
      <c r="AO20" s="418" t="b">
        <v>0</v>
      </c>
      <c r="AP20" s="418" t="b">
        <v>0</v>
      </c>
      <c r="AQ20" s="604" t="b">
        <v>0</v>
      </c>
      <c r="AR20" s="331" t="b">
        <v>0</v>
      </c>
      <c r="AS20" s="331" t="b">
        <v>0</v>
      </c>
      <c r="AT20" s="331" t="b">
        <v>0</v>
      </c>
      <c r="AU20" s="604" t="b">
        <v>0</v>
      </c>
      <c r="AV20" s="418" t="b">
        <v>0</v>
      </c>
      <c r="AW20" s="605" t="str">
        <f>IFERROR(__xludf.DUMMYFUNCTION("ARRAYFORMULA(IF(LEN(QUERY(IMPORTRANGE(""1As8wvwrc3di8OsGVGyxSqgC5v-lwl4tOMjo9z9PELF8"",""F2!A:AB""),""select Col12 where Col2="" &amp; $B20,0))=0,""COMPLETED"",QUERY(IMPORTRANGE(""https://docs.google.com/spreadsheets/d/1As8wvwrc3di8OsGVGyxSqgC5v-lwl4tOMjo9z9P"&amp;"ELF8/edit"",""F2!A:AB""),""select Col12 where Col2="" &amp; $B20,0)))"),"COMPLETED")</f>
        <v>COMPLETED</v>
      </c>
      <c r="AX20" s="606" t="str">
        <f>IFERROR(__xludf.DUMMYFUNCTION("ARRAYFORMULA(IF(LEN(QUERY(IMPORTRANGE(""1As8wvwrc3di8OsGVGyxSqgC5v-lwl4tOMjo9z9PELF8"",""F2!A:AB""),""select Col13 where Col2="" &amp; $B20,0))=0,""COMPLETED"",QUERY(IMPORTRANGE(""https://docs.google.com/spreadsheets/d/1As8wvwrc3di8OsGVGyxSqgC5v-lwl4tOMjo9z9P"&amp;"ELF8/edit"",""F2!A:AB""),""select Col13 where Col2="" &amp; $B20,0)))"),"COMPLETED")</f>
        <v>COMPLETED</v>
      </c>
      <c r="AY20" s="495" t="s">
        <v>73</v>
      </c>
      <c r="AZ20" s="495" t="s">
        <v>73</v>
      </c>
      <c r="BA20" s="495" t="s">
        <v>73</v>
      </c>
      <c r="BB20" s="495" t="s">
        <v>73</v>
      </c>
      <c r="BC20" s="496" t="s">
        <v>73</v>
      </c>
      <c r="BD20" s="496" t="s">
        <v>73</v>
      </c>
      <c r="BE20" s="496" t="s">
        <v>73</v>
      </c>
      <c r="BF20" s="496" t="s">
        <v>73</v>
      </c>
      <c r="BG20" s="496" t="s">
        <v>73</v>
      </c>
    </row>
  </sheetData>
  <autoFilter ref="$A$8:$BG$20"/>
  <mergeCells count="2">
    <mergeCell ref="A1:BG3"/>
    <mergeCell ref="E4:G4"/>
  </mergeCells>
  <conditionalFormatting sqref="AW6">
    <cfRule type="cellIs" dxfId="4" priority="1" operator="equal">
      <formula>"COMPLETED"</formula>
    </cfRule>
  </conditionalFormatting>
  <conditionalFormatting sqref="AW6 AX9:BG20">
    <cfRule type="cellIs" dxfId="3" priority="2" operator="equal">
      <formula>"COMPLETED"</formula>
    </cfRule>
  </conditionalFormatting>
  <conditionalFormatting sqref="B1:BG20 A2:A20">
    <cfRule type="containsText" dxfId="2" priority="3" operator="containsText" text="TRUE">
      <formula>NOT(ISERROR(SEARCH(("TRUE"),(B1))))</formula>
    </cfRule>
  </conditionalFormatting>
  <conditionalFormatting sqref="B1:BG20 A2:A20">
    <cfRule type="containsText" dxfId="1" priority="4" operator="containsText" text="FALSE">
      <formula>NOT(ISERROR(SEARCH(("FALSE"),(B1))))</formula>
    </cfRule>
  </conditionalFormatting>
  <conditionalFormatting sqref="A7:BG7">
    <cfRule type="colorScale" priority="5">
      <colorScale>
        <cfvo type="min"/>
        <cfvo type="max"/>
        <color rgb="FFFFFFFF"/>
        <color rgb="FF57BB8A"/>
      </colorScale>
    </cfRule>
  </conditionalFormatting>
  <conditionalFormatting sqref="AW4:AW20">
    <cfRule type="cellIs" dxfId="5" priority="6" operator="equal">
      <formula>"COMPLETED"</formula>
    </cfRule>
  </conditionalFormatting>
  <hyperlinks>
    <hyperlink r:id="rId1" ref="A1"/>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s>
  <drawing r:id="rId1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4.88"/>
    <col customWidth="1" min="2" max="2" width="42.13"/>
    <col customWidth="1" min="3" max="3" width="19.13"/>
    <col customWidth="1" min="4" max="4" width="14.75"/>
    <col customWidth="1" min="5" max="5" width="14.63"/>
    <col customWidth="1" min="6" max="6" width="12.25"/>
    <col customWidth="1" min="7" max="7" width="13.0"/>
    <col customWidth="1" min="8" max="9" width="15.25"/>
    <col customWidth="1" min="10" max="10" width="10.75"/>
    <col customWidth="1" min="11" max="11" width="9.5"/>
    <col customWidth="1" min="12" max="12" width="11.13"/>
    <col customWidth="1" min="13" max="13" width="8.88"/>
    <col customWidth="1" min="14" max="14" width="10.75"/>
    <col customWidth="1" min="15" max="15" width="8.38"/>
    <col customWidth="1" min="16" max="16" width="10.75"/>
  </cols>
  <sheetData>
    <row r="1">
      <c r="A1" s="1" t="s">
        <v>7662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3"/>
    </row>
    <row r="2">
      <c r="A2" s="4"/>
      <c r="AL2" s="5"/>
    </row>
    <row r="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8"/>
    </row>
    <row r="4">
      <c r="A4" s="532"/>
      <c r="B4" s="533" t="s">
        <v>7663</v>
      </c>
      <c r="C4" s="408" t="s">
        <v>82</v>
      </c>
      <c r="D4" s="409"/>
      <c r="E4" s="410"/>
      <c r="F4" s="534"/>
      <c r="G4" s="534"/>
      <c r="H4" s="534"/>
      <c r="I4" s="534"/>
      <c r="J4" s="534"/>
      <c r="K4" s="534"/>
      <c r="L4" s="534"/>
      <c r="M4" s="534"/>
      <c r="N4" s="534"/>
      <c r="O4" s="534"/>
      <c r="P4" s="534"/>
      <c r="Q4" s="534"/>
      <c r="R4" s="534"/>
      <c r="S4" s="534"/>
      <c r="T4" s="534"/>
      <c r="U4" s="534"/>
      <c r="V4" s="535"/>
      <c r="W4" s="535"/>
      <c r="X4" s="535"/>
      <c r="Y4" s="535"/>
      <c r="Z4" s="535"/>
      <c r="AA4" s="535"/>
      <c r="AB4" s="535"/>
      <c r="AC4" s="535"/>
      <c r="AD4" s="535"/>
      <c r="AE4" s="535"/>
      <c r="AF4" s="535"/>
      <c r="AG4" s="535"/>
      <c r="AH4" s="535"/>
      <c r="AI4" s="535"/>
      <c r="AJ4" s="535"/>
      <c r="AK4" s="535"/>
      <c r="AL4" s="535"/>
    </row>
    <row r="5">
      <c r="A5" s="536" t="s">
        <v>85</v>
      </c>
      <c r="B5" s="536" t="s">
        <v>7664</v>
      </c>
      <c r="C5" s="537" t="s">
        <v>89</v>
      </c>
      <c r="D5" s="537" t="s">
        <v>90</v>
      </c>
      <c r="E5" s="537" t="s">
        <v>91</v>
      </c>
      <c r="F5" s="597" t="s">
        <v>7665</v>
      </c>
      <c r="G5" s="597" t="s">
        <v>7666</v>
      </c>
      <c r="H5" s="610" t="s">
        <v>7667</v>
      </c>
      <c r="I5" s="536" t="s">
        <v>7668</v>
      </c>
      <c r="J5" s="538" t="s">
        <v>7436</v>
      </c>
      <c r="K5" s="538" t="s">
        <v>7601</v>
      </c>
      <c r="L5" s="538" t="s">
        <v>7436</v>
      </c>
      <c r="M5" s="538" t="s">
        <v>7601</v>
      </c>
      <c r="N5" s="538" t="s">
        <v>7436</v>
      </c>
      <c r="O5" s="538" t="s">
        <v>7601</v>
      </c>
      <c r="P5" s="538" t="s">
        <v>7436</v>
      </c>
      <c r="Q5" s="538" t="s">
        <v>7436</v>
      </c>
      <c r="R5" s="538" t="s">
        <v>7436</v>
      </c>
      <c r="S5" s="538" t="s">
        <v>7436</v>
      </c>
      <c r="T5" s="538" t="s">
        <v>7436</v>
      </c>
      <c r="U5" s="538" t="s">
        <v>7436</v>
      </c>
      <c r="V5" s="538" t="s">
        <v>7436</v>
      </c>
      <c r="W5" s="538" t="s">
        <v>7436</v>
      </c>
      <c r="X5" s="538" t="s">
        <v>7436</v>
      </c>
      <c r="Y5" s="538" t="s">
        <v>7436</v>
      </c>
      <c r="Z5" s="538" t="s">
        <v>7436</v>
      </c>
      <c r="AA5" s="538" t="s">
        <v>7436</v>
      </c>
      <c r="AB5" s="538" t="s">
        <v>7436</v>
      </c>
      <c r="AC5" s="538" t="s">
        <v>7436</v>
      </c>
      <c r="AD5" s="538" t="s">
        <v>7436</v>
      </c>
      <c r="AE5" s="538" t="s">
        <v>7436</v>
      </c>
      <c r="AF5" s="538" t="s">
        <v>7436</v>
      </c>
      <c r="AG5" s="538" t="s">
        <v>7436</v>
      </c>
      <c r="AH5" s="538" t="s">
        <v>7436</v>
      </c>
      <c r="AI5" s="538" t="s">
        <v>7436</v>
      </c>
      <c r="AJ5" s="538" t="s">
        <v>7436</v>
      </c>
      <c r="AK5" s="538" t="s">
        <v>7436</v>
      </c>
      <c r="AL5" s="538" t="s">
        <v>7436</v>
      </c>
    </row>
    <row r="6">
      <c r="A6" s="417"/>
      <c r="B6" s="418"/>
      <c r="C6" s="419">
        <f t="shared" ref="C6:E6" si="1">SUM(C9:C16)</f>
        <v>38386985.29</v>
      </c>
      <c r="D6" s="419">
        <f t="shared" si="1"/>
        <v>36481502.75</v>
      </c>
      <c r="E6" s="419">
        <f t="shared" si="1"/>
        <v>1905482.54</v>
      </c>
      <c r="F6" s="417">
        <f t="shared" ref="F6:I6" si="2">SUM(F9:F24)</f>
        <v>2222</v>
      </c>
      <c r="G6" s="417">
        <f t="shared" si="2"/>
        <v>1581</v>
      </c>
      <c r="H6" s="417">
        <f t="shared" si="2"/>
        <v>207</v>
      </c>
      <c r="I6" s="417">
        <f t="shared" si="2"/>
        <v>129</v>
      </c>
      <c r="J6" s="421" t="s">
        <v>7604</v>
      </c>
      <c r="K6" s="421" t="s">
        <v>7604</v>
      </c>
      <c r="L6" s="421" t="s">
        <v>7605</v>
      </c>
      <c r="M6" s="421" t="s">
        <v>7605</v>
      </c>
      <c r="N6" s="421" t="s">
        <v>7606</v>
      </c>
      <c r="O6" s="421" t="s">
        <v>7606</v>
      </c>
      <c r="P6" s="421" t="s">
        <v>7607</v>
      </c>
      <c r="Q6" s="421" t="s">
        <v>7571</v>
      </c>
      <c r="R6" s="421" t="s">
        <v>7572</v>
      </c>
      <c r="S6" s="421" t="s">
        <v>7539</v>
      </c>
      <c r="T6" s="421" t="s">
        <v>7540</v>
      </c>
      <c r="U6" s="421" t="s">
        <v>7541</v>
      </c>
      <c r="V6" s="421" t="s">
        <v>7542</v>
      </c>
      <c r="W6" s="421" t="s">
        <v>7543</v>
      </c>
      <c r="X6" s="421" t="s">
        <v>7544</v>
      </c>
      <c r="Y6" s="421" t="s">
        <v>7500</v>
      </c>
      <c r="Z6" s="421" t="s">
        <v>7501</v>
      </c>
      <c r="AA6" s="421" t="s">
        <v>7502</v>
      </c>
      <c r="AB6" s="421" t="s">
        <v>7503</v>
      </c>
      <c r="AC6" s="421" t="s">
        <v>7504</v>
      </c>
      <c r="AD6" s="421" t="s">
        <v>7505</v>
      </c>
      <c r="AE6" s="421" t="s">
        <v>7506</v>
      </c>
      <c r="AF6" s="421" t="s">
        <v>7507</v>
      </c>
      <c r="AG6" s="421" t="s">
        <v>7508</v>
      </c>
      <c r="AH6" s="421" t="s">
        <v>7509</v>
      </c>
      <c r="AI6" s="421" t="s">
        <v>7510</v>
      </c>
      <c r="AJ6" s="421" t="s">
        <v>7511</v>
      </c>
      <c r="AK6" s="421" t="s">
        <v>7437</v>
      </c>
      <c r="AL6" s="421" t="s">
        <v>7438</v>
      </c>
    </row>
    <row r="7">
      <c r="A7" s="423"/>
      <c r="B7" s="424" t="s">
        <v>7329</v>
      </c>
      <c r="C7" s="611">
        <f t="shared" ref="C7:E7" si="3">SUM(C17:C24)</f>
        <v>208899978</v>
      </c>
      <c r="D7" s="611">
        <f t="shared" si="3"/>
        <v>158464323.9</v>
      </c>
      <c r="E7" s="611">
        <f t="shared" si="3"/>
        <v>50435654.15</v>
      </c>
      <c r="F7" s="423"/>
      <c r="G7" s="423"/>
      <c r="H7" s="423"/>
      <c r="I7" s="423"/>
      <c r="J7" s="426">
        <f>J8/SUM('Fund2 Reporting'!$C$8,'Fund3 Reporting'!$C$8,'Fund4 Reporting'!$C$8,'Fund5 Reporting'!$C$8,'Fund6 Reporting'!$C$8)</f>
        <v>0.2730263158</v>
      </c>
      <c r="K7" s="426">
        <f>K8/SUM('Fund2 Reporting'!$C$8,'Fund3 Reporting'!$C$8,'Fund4 Reporting'!$C$8,'Fund5 Reporting'!$C$8,'Fund6 Reporting'!$C$8)</f>
        <v>0.7796052632</v>
      </c>
      <c r="L7" s="426">
        <f>L8/SUM('Fund2 Reporting'!$C$8,'Fund3 Reporting'!$C$8,'Fund4 Reporting'!$C$8,'Fund5 Reporting'!$C$8,'Fund6 Reporting'!$C$8)</f>
        <v>0.7401315789</v>
      </c>
      <c r="M7" s="426">
        <f>M8/SUM('Fund2 Reporting'!$C$8,'Fund3 Reporting'!$C$8,'Fund4 Reporting'!$C$8,'Fund5 Reporting'!$C$8,'Fund6 Reporting'!$C$8)</f>
        <v>0.6743421053</v>
      </c>
      <c r="N7" s="426">
        <f>N8/SUM('Fund2 Reporting'!$C$8,'Fund3 Reporting'!$C$8,'Fund4 Reporting'!$C$8,'Fund5 Reporting'!$C$8,'Fund6 Reporting'!$C$8)</f>
        <v>0.5888157895</v>
      </c>
      <c r="O7" s="426">
        <f>O8/SUM('Fund2 Reporting'!$C$8,'Fund3 Reporting'!$C$8,'Fund4 Reporting'!$C$8,'Fund5 Reporting'!$C$8,'Fund6 Reporting'!$C$8)</f>
        <v>0.6118421053</v>
      </c>
      <c r="P7" s="426">
        <f>P8/SUM('Fund2 Reporting'!$C$8,'Fund3 Reporting'!$C$8,'Fund4 Reporting'!$C$8,'Fund5 Reporting'!$C$8,'Fund6 Reporting'!$C$8)</f>
        <v>0.3914473684</v>
      </c>
      <c r="Q7" s="426">
        <f>Q8/SUM('Fund2 Reporting'!$C$8,'Fund3 Reporting'!$C$8,'Fund4 Reporting'!$C$8,'Fund5 Reporting'!$C$8,'Fund6 Reporting'!$C$8)</f>
        <v>1.207236842</v>
      </c>
      <c r="R7" s="426">
        <f>R8/SUM('Fund2 Reporting'!$C$8,'Fund3 Reporting'!$C$8,'Fund4 Reporting'!$C$8,'Fund5 Reporting'!$C$8,'Fund6 Reporting'!$C$8)</f>
        <v>1.085526316</v>
      </c>
      <c r="S7" s="426">
        <f>S8/SUM('Fund2 Reporting'!$C$8,'Fund3 Reporting'!$C$8,'Fund4 Reporting'!$C$8,'Fund5 Reporting'!$C$8,'Fund6 Reporting'!$C$8)</f>
        <v>2.036184211</v>
      </c>
      <c r="T7" s="426">
        <f>T8/SUM('Fund2 Reporting'!$C$8,'Fund3 Reporting'!$C$8,'Fund4 Reporting'!$C$8,'Fund5 Reporting'!$C$8,'Fund6 Reporting'!$C$8)</f>
        <v>1.799342105</v>
      </c>
      <c r="U7" s="426">
        <f>U8/SUM('Fund2 Reporting'!$C$8,'Fund3 Reporting'!$C$8,'Fund4 Reporting'!$C$8,'Fund5 Reporting'!$C$8,'Fund6 Reporting'!$C$8)</f>
        <v>1.532894737</v>
      </c>
      <c r="V7" s="426">
        <f>V8/SUM('Fund2 Reporting'!$C$8,'Fund3 Reporting'!$C$8,'Fund4 Reporting'!$C$8,'Fund5 Reporting'!$C$8,'Fund6 Reporting'!$C$8)</f>
        <v>1.25</v>
      </c>
      <c r="W7" s="426">
        <f>W8/SUM('Fund2 Reporting'!$C$8,'Fund3 Reporting'!$C$8,'Fund4 Reporting'!$C$8,'Fund5 Reporting'!$C$8,'Fund6 Reporting'!$C$8)</f>
        <v>1.0625</v>
      </c>
      <c r="X7" s="426">
        <f>X8/SUM('Fund2 Reporting'!$C$8,'Fund3 Reporting'!$C$8,'Fund4 Reporting'!$C$8,'Fund5 Reporting'!$C$8,'Fund6 Reporting'!$C$8)</f>
        <v>0.9309210526</v>
      </c>
      <c r="Y7" s="426">
        <f>Y8/SUM('Fund2 Reporting'!$C$8,'Fund3 Reporting'!$C$8,'Fund4 Reporting'!$C$8,'Fund5 Reporting'!$C$8,'Fund6 Reporting'!$C$8)</f>
        <v>1.108552632</v>
      </c>
      <c r="Z7" s="426">
        <f>Z8/SUM('Fund2 Reporting'!$C$8,'Fund3 Reporting'!$C$8,'Fund4 Reporting'!$C$8,'Fund5 Reporting'!$C$8,'Fund6 Reporting'!$C$8)</f>
        <v>0.75</v>
      </c>
      <c r="AA7" s="426">
        <f>AA8/SUM('Fund2 Reporting'!$C$8,'Fund3 Reporting'!$C$8,'Fund4 Reporting'!$C$8,'Fund5 Reporting'!$C$8,'Fund6 Reporting'!$C$8)</f>
        <v>0.8190789474</v>
      </c>
      <c r="AB7" s="426">
        <f>AB8/SUM('Fund2 Reporting'!$C$8,'Fund3 Reporting'!$C$8,'Fund4 Reporting'!$C$8,'Fund5 Reporting'!$C$8,'Fund6 Reporting'!$C$8)</f>
        <v>0.7467105263</v>
      </c>
      <c r="AC7" s="426">
        <f>AC8/SUM('Fund2 Reporting'!$C$8,'Fund3 Reporting'!$C$8,'Fund4 Reporting'!$C$8,'Fund5 Reporting'!$C$8,'Fund6 Reporting'!$C$8)</f>
        <v>0.6118421053</v>
      </c>
      <c r="AD7" s="426">
        <f>AD8/SUM('Fund2 Reporting'!$C$8,'Fund3 Reporting'!$C$8,'Fund4 Reporting'!$C$8,'Fund5 Reporting'!$C$8,'Fund6 Reporting'!$C$8)</f>
        <v>0.4309210526</v>
      </c>
      <c r="AE7" s="426">
        <f>AE8/SUM('Fund2 Reporting'!$C$8,'Fund3 Reporting'!$C$8,'Fund4 Reporting'!$C$8,'Fund5 Reporting'!$C$8,'Fund6 Reporting'!$C$8)</f>
        <v>0.2796052632</v>
      </c>
      <c r="AF7" s="426">
        <f>AF8/SUM('Fund2 Reporting'!$C$8,'Fund3 Reporting'!$C$8,'Fund4 Reporting'!$C$8,'Fund5 Reporting'!$C$8,'Fund6 Reporting'!$C$8)</f>
        <v>0.2434210526</v>
      </c>
      <c r="AG7" s="426">
        <f>AG8/SUM('Fund2 Reporting'!$C$8,'Fund3 Reporting'!$C$8,'Fund4 Reporting'!$C$8,'Fund5 Reporting'!$C$8,'Fund6 Reporting'!$C$8)</f>
        <v>0.2006578947</v>
      </c>
      <c r="AH7" s="426">
        <f>AH8/SUM('Fund2 Reporting'!$C$8,'Fund3 Reporting'!$C$8,'Fund4 Reporting'!$C$8,'Fund5 Reporting'!$C$8,'Fund6 Reporting'!$C$8)</f>
        <v>0.1447368421</v>
      </c>
      <c r="AI7" s="426">
        <f>AI8/SUM('Fund2 Reporting'!$C$8,'Fund3 Reporting'!$C$8,'Fund4 Reporting'!$C$8,'Fund5 Reporting'!$C$8,'Fund6 Reporting'!$C$8)</f>
        <v>0.1348684211</v>
      </c>
      <c r="AJ7" s="426">
        <f>AJ8/SUM('Fund2 Reporting'!$C$8,'Fund3 Reporting'!$C$8,'Fund4 Reporting'!$C$8,'Fund5 Reporting'!$C$8,'Fund6 Reporting'!$C$8)</f>
        <v>0.09210526316</v>
      </c>
      <c r="AK7" s="426">
        <f>AK8/SUM('Fund2 Reporting'!$C$8,'Fund3 Reporting'!$C$8,'Fund4 Reporting'!$C$8,'Fund5 Reporting'!$C$8,'Fund6 Reporting'!$C$8)</f>
        <v>0.5460526316</v>
      </c>
      <c r="AL7" s="426">
        <f>AL8/SUM('Fund2 Reporting'!$C$8,'Fund3 Reporting'!$C$8,'Fund4 Reporting'!$C$8,'Fund5 Reporting'!$C$8,'Fund6 Reporting'!$C$8)</f>
        <v>0.4703947368</v>
      </c>
    </row>
    <row r="8">
      <c r="A8" s="417"/>
      <c r="B8" s="427" t="str">
        <f>"Proposals funded (total): "&amp;SUM('Fund2 Reporting'!$C$8,'Fund3 Reporting'!$C$8,'Fund4 Reporting'!$C$8,'Fund5 Reporting'!$C$8,'Fund6 Reporting'!$C$8,'Fund7 Reporting'!$C$8,'Fund8 Reporting'!$C$8, 'Fund9 Reporting'!C8,'Fund10 Reporting'!C8,'Fund11 Reporting'!C8,'Fund12 Reporting'!C8,'Fund13 Reporting'!C8)</f>
        <v>Proposals funded (total): 2105</v>
      </c>
      <c r="C8" s="419"/>
      <c r="D8" s="419"/>
      <c r="E8" s="419"/>
      <c r="F8" s="417"/>
      <c r="G8" s="417"/>
      <c r="H8" s="417"/>
      <c r="I8" s="417"/>
      <c r="J8" s="428">
        <f t="shared" ref="J8:AL8" si="4">SUM(J9:J24)</f>
        <v>83</v>
      </c>
      <c r="K8" s="428">
        <f t="shared" si="4"/>
        <v>237</v>
      </c>
      <c r="L8" s="428">
        <f t="shared" si="4"/>
        <v>225</v>
      </c>
      <c r="M8" s="428">
        <f t="shared" si="4"/>
        <v>205</v>
      </c>
      <c r="N8" s="428">
        <f t="shared" si="4"/>
        <v>179</v>
      </c>
      <c r="O8" s="428">
        <f t="shared" si="4"/>
        <v>186</v>
      </c>
      <c r="P8" s="428">
        <f t="shared" si="4"/>
        <v>119</v>
      </c>
      <c r="Q8" s="428">
        <f t="shared" si="4"/>
        <v>367</v>
      </c>
      <c r="R8" s="428">
        <f t="shared" si="4"/>
        <v>330</v>
      </c>
      <c r="S8" s="428">
        <f t="shared" si="4"/>
        <v>619</v>
      </c>
      <c r="T8" s="428">
        <f t="shared" si="4"/>
        <v>547</v>
      </c>
      <c r="U8" s="428">
        <f t="shared" si="4"/>
        <v>466</v>
      </c>
      <c r="V8" s="428">
        <f t="shared" si="4"/>
        <v>380</v>
      </c>
      <c r="W8" s="428">
        <f t="shared" si="4"/>
        <v>323</v>
      </c>
      <c r="X8" s="428">
        <f t="shared" si="4"/>
        <v>283</v>
      </c>
      <c r="Y8" s="428">
        <f t="shared" si="4"/>
        <v>337</v>
      </c>
      <c r="Z8" s="428">
        <f t="shared" si="4"/>
        <v>228</v>
      </c>
      <c r="AA8" s="428">
        <f t="shared" si="4"/>
        <v>249</v>
      </c>
      <c r="AB8" s="428">
        <f t="shared" si="4"/>
        <v>227</v>
      </c>
      <c r="AC8" s="428">
        <f t="shared" si="4"/>
        <v>186</v>
      </c>
      <c r="AD8" s="428">
        <f t="shared" si="4"/>
        <v>131</v>
      </c>
      <c r="AE8" s="428">
        <f t="shared" si="4"/>
        <v>85</v>
      </c>
      <c r="AF8" s="428">
        <f t="shared" si="4"/>
        <v>74</v>
      </c>
      <c r="AG8" s="428">
        <f t="shared" si="4"/>
        <v>61</v>
      </c>
      <c r="AH8" s="428">
        <f t="shared" si="4"/>
        <v>44</v>
      </c>
      <c r="AI8" s="428">
        <f t="shared" si="4"/>
        <v>41</v>
      </c>
      <c r="AJ8" s="428">
        <f t="shared" si="4"/>
        <v>28</v>
      </c>
      <c r="AK8" s="428">
        <f t="shared" si="4"/>
        <v>166</v>
      </c>
      <c r="AL8" s="428">
        <f t="shared" si="4"/>
        <v>143</v>
      </c>
    </row>
    <row r="9">
      <c r="A9" s="429">
        <v>1.0</v>
      </c>
      <c r="B9" s="612" t="s">
        <v>103</v>
      </c>
      <c r="C9" s="613">
        <f>'Fund2 Reporting'!E6</f>
        <v>201105.29</v>
      </c>
      <c r="D9" s="470">
        <f>'Fund2 Reporting'!F6</f>
        <v>201105.29</v>
      </c>
      <c r="E9" s="613">
        <f>'Fund2 Reporting'!G6</f>
        <v>0</v>
      </c>
      <c r="F9" s="316">
        <f>COUNT('Fund2 Reporting'!B9:B20)</f>
        <v>12</v>
      </c>
      <c r="G9" s="316">
        <f>COUNTIF('Fund2 Reporting'!D9:D20, "COMPLETED")</f>
        <v>10</v>
      </c>
      <c r="H9" s="432">
        <f>COUNTIF('Fund2 Reporting'!D9:D20, "DID NOT FINISH")</f>
        <v>2</v>
      </c>
      <c r="I9" s="432">
        <v>1.0</v>
      </c>
      <c r="J9" s="614">
        <f>'Fund2 Reporting'!AD8</f>
        <v>2</v>
      </c>
      <c r="K9" s="614">
        <f>'Fund2 Reporting'!AE8</f>
        <v>3</v>
      </c>
      <c r="L9" s="614">
        <f>'Fund2 Reporting'!AF8</f>
        <v>2</v>
      </c>
      <c r="M9" s="614">
        <f>'Fund2 Reporting'!AG8</f>
        <v>2</v>
      </c>
      <c r="N9" s="614">
        <f>'Fund2 Reporting'!AH8</f>
        <v>4</v>
      </c>
      <c r="O9" s="614">
        <f>'Fund2 Reporting'!AI8</f>
        <v>2</v>
      </c>
      <c r="P9" s="614">
        <f>'Fund2 Reporting'!AJ8</f>
        <v>0</v>
      </c>
      <c r="Q9" s="614">
        <f>'Fund2 Reporting'!AL8</f>
        <v>2</v>
      </c>
      <c r="R9" s="614">
        <f>'Fund2 Reporting'!AM8</f>
        <v>2</v>
      </c>
      <c r="S9" s="614">
        <f>'Fund2 Reporting'!AN8</f>
        <v>0</v>
      </c>
      <c r="T9" s="614">
        <f>'Fund2 Reporting'!AO8</f>
        <v>0</v>
      </c>
      <c r="U9" s="614">
        <f>'Fund2 Reporting'!AP8</f>
        <v>0</v>
      </c>
      <c r="V9" s="614">
        <f>'Fund2 Reporting'!AQ8</f>
        <v>0</v>
      </c>
      <c r="W9" s="614">
        <f>'Fund2 Reporting'!AR8</f>
        <v>0</v>
      </c>
      <c r="X9" s="614">
        <f>'Fund2 Reporting'!AS8</f>
        <v>0</v>
      </c>
      <c r="Y9" s="614">
        <f>'Fund2 Reporting'!AT8</f>
        <v>0</v>
      </c>
      <c r="Z9" s="614">
        <f>'Fund2 Reporting'!AU8</f>
        <v>0</v>
      </c>
      <c r="AA9" s="614">
        <f>'Fund2 Reporting'!AV8</f>
        <v>0</v>
      </c>
      <c r="AB9" s="614">
        <f>'Fund2 Reporting'!AW8</f>
        <v>0</v>
      </c>
      <c r="AC9" s="614">
        <f>'Fund2 Reporting'!AX8</f>
        <v>0</v>
      </c>
      <c r="AD9" s="614">
        <f>'Fund2 Reporting'!AY8</f>
        <v>0</v>
      </c>
      <c r="AE9" s="614">
        <f>'Fund2 Reporting'!AZ8</f>
        <v>0</v>
      </c>
      <c r="AF9" s="614">
        <f>'Fund2 Reporting'!BA8</f>
        <v>0</v>
      </c>
      <c r="AG9" s="614">
        <f>'Fund2 Reporting'!BB8</f>
        <v>0</v>
      </c>
      <c r="AH9" s="614">
        <f>'Fund2 Reporting'!BC8</f>
        <v>0</v>
      </c>
      <c r="AI9" s="614">
        <f>'Fund2 Reporting'!BD8</f>
        <v>0</v>
      </c>
      <c r="AJ9" s="614">
        <f>'Fund2 Reporting'!BE8</f>
        <v>0</v>
      </c>
      <c r="AK9" s="614">
        <f>'Fund2 Reporting'!BF8</f>
        <v>0</v>
      </c>
      <c r="AL9" s="614">
        <f>'Fund2 Reporting'!BG8</f>
        <v>0</v>
      </c>
    </row>
    <row r="10">
      <c r="A10" s="433">
        <v>2.0</v>
      </c>
      <c r="B10" s="615" t="s">
        <v>16</v>
      </c>
      <c r="C10" s="616">
        <f>'Fund3 Reporting'!E6</f>
        <v>399466</v>
      </c>
      <c r="D10" s="347">
        <f>'Fund3 Reporting'!F6</f>
        <v>399465</v>
      </c>
      <c r="E10" s="616">
        <f>'Fund3 Reporting'!G6</f>
        <v>1</v>
      </c>
      <c r="F10" s="314">
        <f>COUNT('Fund3 Reporting'!B9:B29)</f>
        <v>21</v>
      </c>
      <c r="G10" s="314">
        <f>COUNTIF('Fund3 Reporting'!D9:D29, "COMPLETED")</f>
        <v>16</v>
      </c>
      <c r="H10" s="331">
        <f>COUNTIF('Fund3 Reporting'!D9:D29, "DID NOT FINISH")</f>
        <v>5</v>
      </c>
      <c r="I10" s="331">
        <v>2.0</v>
      </c>
      <c r="J10" s="617">
        <f>'Fund3 Reporting'!Y8</f>
        <v>10</v>
      </c>
      <c r="K10" s="617">
        <f>'Fund3 Reporting'!Z8</f>
        <v>11</v>
      </c>
      <c r="L10" s="617">
        <f>'Fund3 Reporting'!AA8</f>
        <v>9</v>
      </c>
      <c r="M10" s="617">
        <f>'Fund3 Reporting'!AB8</f>
        <v>9</v>
      </c>
      <c r="N10" s="617">
        <f>'Fund3 Reporting'!AC8</f>
        <v>6</v>
      </c>
      <c r="O10" s="617">
        <f>'Fund3 Reporting'!AD8</f>
        <v>10</v>
      </c>
      <c r="P10" s="617">
        <f>'Fund3 Reporting'!AE8</f>
        <v>4</v>
      </c>
      <c r="Q10" s="617">
        <f>'Fund3 Reporting'!AG8</f>
        <v>9</v>
      </c>
      <c r="R10" s="617">
        <f>'Fund3 Reporting'!AH8</f>
        <v>5</v>
      </c>
      <c r="S10" s="617">
        <f>'Fund3 Reporting'!AI8</f>
        <v>2</v>
      </c>
      <c r="T10" s="617">
        <f>'Fund3 Reporting'!AJ8</f>
        <v>1</v>
      </c>
      <c r="U10" s="617">
        <f>'Fund3 Reporting'!AK8</f>
        <v>1</v>
      </c>
      <c r="V10" s="617">
        <f>'Fund3 Reporting'!AL8</f>
        <v>0</v>
      </c>
      <c r="W10" s="617">
        <f>'Fund3 Reporting'!AM8</f>
        <v>1</v>
      </c>
      <c r="X10" s="617">
        <f>'Fund3 Reporting'!AN8</f>
        <v>1</v>
      </c>
      <c r="Y10" s="617">
        <f>'Fund3 Reporting'!AO8</f>
        <v>1</v>
      </c>
      <c r="Z10" s="617">
        <f>'Fund3 Reporting'!AP8</f>
        <v>0</v>
      </c>
      <c r="AA10" s="617">
        <f>'Fund3 Reporting'!AQ8</f>
        <v>1</v>
      </c>
      <c r="AB10" s="617">
        <f>'Fund3 Reporting'!AR8</f>
        <v>0</v>
      </c>
      <c r="AC10" s="617">
        <f>'Fund3 Reporting'!AS8</f>
        <v>0</v>
      </c>
      <c r="AD10" s="617">
        <f>'Fund3 Reporting'!AT8</f>
        <v>0</v>
      </c>
      <c r="AE10" s="617">
        <f>'Fund3 Reporting'!AU8</f>
        <v>0</v>
      </c>
      <c r="AF10" s="617">
        <f>'Fund3 Reporting'!AV8</f>
        <v>0</v>
      </c>
      <c r="AG10" s="617">
        <f>'Fund3 Reporting'!AW8</f>
        <v>0</v>
      </c>
      <c r="AH10" s="617">
        <f>'Fund3 Reporting'!AX8</f>
        <v>0</v>
      </c>
      <c r="AI10" s="617">
        <f>'Fund3 Reporting'!AY8</f>
        <v>0</v>
      </c>
      <c r="AJ10" s="617">
        <f>'Fund3 Reporting'!AZ8</f>
        <v>0</v>
      </c>
      <c r="AK10" s="617">
        <f>'Fund3 Reporting'!BA8</f>
        <v>0</v>
      </c>
      <c r="AL10" s="617">
        <f>'Fund3 Reporting'!BB8</f>
        <v>0</v>
      </c>
    </row>
    <row r="11">
      <c r="A11" s="429">
        <v>3.0</v>
      </c>
      <c r="B11" s="612" t="s">
        <v>20</v>
      </c>
      <c r="C11" s="613">
        <f>'Fund4 Reporting'!E6</f>
        <v>798827</v>
      </c>
      <c r="D11" s="470">
        <f>'Fund4 Reporting'!F6</f>
        <v>754097</v>
      </c>
      <c r="E11" s="613">
        <f>'Fund4 Reporting'!G6</f>
        <v>44730</v>
      </c>
      <c r="F11" s="316">
        <f>COUNT('Fund4 Reporting'!B9:B59)</f>
        <v>51</v>
      </c>
      <c r="G11" s="316">
        <f>COUNTIF('Fund4 Reporting'!D9:D59, "COMPLETED")</f>
        <v>40</v>
      </c>
      <c r="H11" s="432">
        <f>COUNTIF('Fund4 Reporting'!D9:D59, "DID NOT FINISH")</f>
        <v>11</v>
      </c>
      <c r="I11" s="432">
        <v>6.0</v>
      </c>
      <c r="J11" s="614">
        <f>'Fund4 Reporting'!R8</f>
        <v>26</v>
      </c>
      <c r="K11" s="614">
        <f>'Fund4 Reporting'!S8</f>
        <v>32</v>
      </c>
      <c r="L11" s="614">
        <f>'Fund4 Reporting'!T8</f>
        <v>30</v>
      </c>
      <c r="M11" s="614">
        <f>'Fund4 Reporting'!U8</f>
        <v>27</v>
      </c>
      <c r="N11" s="614">
        <f>'Fund4 Reporting'!V8</f>
        <v>11</v>
      </c>
      <c r="O11" s="614">
        <f>'Fund4 Reporting'!W8</f>
        <v>24</v>
      </c>
      <c r="P11" s="614">
        <f>'Fund4 Reporting'!X8</f>
        <v>8</v>
      </c>
      <c r="Q11" s="614">
        <f>'Fund4 Reporting'!Z8</f>
        <v>9</v>
      </c>
      <c r="R11" s="614">
        <f>'Fund4 Reporting'!AA8</f>
        <v>7</v>
      </c>
      <c r="S11" s="614">
        <f>'Fund4 Reporting'!AB8</f>
        <v>3</v>
      </c>
      <c r="T11" s="614">
        <f>'Fund4 Reporting'!AC8</f>
        <v>3</v>
      </c>
      <c r="U11" s="614">
        <f>'Fund4 Reporting'!AD8</f>
        <v>2</v>
      </c>
      <c r="V11" s="614">
        <f>'Fund4 Reporting'!AE8</f>
        <v>2</v>
      </c>
      <c r="W11" s="614">
        <f>'Fund4 Reporting'!AF8</f>
        <v>2</v>
      </c>
      <c r="X11" s="614">
        <f>'Fund4 Reporting'!AG8</f>
        <v>1</v>
      </c>
      <c r="Y11" s="614">
        <f>'Fund4 Reporting'!AH8</f>
        <v>1</v>
      </c>
      <c r="Z11" s="614">
        <f>'Fund4 Reporting'!AI8</f>
        <v>0</v>
      </c>
      <c r="AA11" s="614">
        <f>'Fund4 Reporting'!AJ8</f>
        <v>1</v>
      </c>
      <c r="AB11" s="614">
        <f>'Fund4 Reporting'!AK8</f>
        <v>1</v>
      </c>
      <c r="AC11" s="614">
        <f>'Fund4 Reporting'!AL8</f>
        <v>1</v>
      </c>
      <c r="AD11" s="614">
        <f>'Fund4 Reporting'!AM8</f>
        <v>1</v>
      </c>
      <c r="AE11" s="614">
        <f>'Fund4 Reporting'!AN8</f>
        <v>1</v>
      </c>
      <c r="AF11" s="614">
        <f>'Fund4 Reporting'!AO8</f>
        <v>0</v>
      </c>
      <c r="AG11" s="614">
        <f>'Fund4 Reporting'!AP8</f>
        <v>1</v>
      </c>
      <c r="AH11" s="614">
        <f>'Fund4 Reporting'!AQ8</f>
        <v>1</v>
      </c>
      <c r="AI11" s="614">
        <f>'Fund4 Reporting'!AR8</f>
        <v>1</v>
      </c>
      <c r="AJ11" s="614">
        <f>'Fund4 Reporting'!AS8</f>
        <v>0</v>
      </c>
      <c r="AK11" s="614">
        <f>'Fund4 Reporting'!AT8</f>
        <v>0</v>
      </c>
      <c r="AL11" s="614">
        <f>'Fund4 Reporting'!AU8</f>
        <v>0</v>
      </c>
    </row>
    <row r="12">
      <c r="A12" s="433">
        <v>4.0</v>
      </c>
      <c r="B12" s="615" t="s">
        <v>113</v>
      </c>
      <c r="C12" s="616">
        <f>'Fund5 Reporting'!E6</f>
        <v>1689524</v>
      </c>
      <c r="D12" s="347">
        <f>'Fund5 Reporting'!F6</f>
        <v>1614704</v>
      </c>
      <c r="E12" s="616">
        <f>'Fund5 Reporting'!G6</f>
        <v>74820</v>
      </c>
      <c r="F12" s="314">
        <f>COUNT('Fund5 Reporting'!B9:B77)</f>
        <v>69</v>
      </c>
      <c r="G12" s="314">
        <f>COUNTIF('Fund5 Reporting'!D9:D77, "COMPLETED")</f>
        <v>59</v>
      </c>
      <c r="H12" s="331">
        <f>COUNTIF('Fund5 Reporting'!D9:D77, "DID NOT FINISH")</f>
        <v>10</v>
      </c>
      <c r="I12" s="331">
        <v>8.0</v>
      </c>
      <c r="J12" s="618">
        <f>'Fund5 Reporting'!Q8</f>
        <v>45</v>
      </c>
      <c r="K12" s="618">
        <f>'Fund5 Reporting'!R8</f>
        <v>52</v>
      </c>
      <c r="L12" s="618">
        <f>'Fund5 Reporting'!S8</f>
        <v>46</v>
      </c>
      <c r="M12" s="618">
        <f>'Fund5 Reporting'!T8</f>
        <v>44</v>
      </c>
      <c r="N12" s="618">
        <f>'Fund5 Reporting'!U8</f>
        <v>33</v>
      </c>
      <c r="O12" s="618">
        <f>'Fund5 Reporting'!V8</f>
        <v>36</v>
      </c>
      <c r="P12" s="618">
        <f>'Fund5 Reporting'!W8</f>
        <v>24</v>
      </c>
      <c r="Q12" s="618">
        <f>'Fund5 Reporting'!Y8</f>
        <v>27</v>
      </c>
      <c r="R12" s="618">
        <f>'Fund5 Reporting'!Z8</f>
        <v>19</v>
      </c>
      <c r="S12" s="618">
        <f>'Fund5 Reporting'!AA8</f>
        <v>18</v>
      </c>
      <c r="T12" s="618">
        <f>'Fund5 Reporting'!AB8</f>
        <v>12</v>
      </c>
      <c r="U12" s="618">
        <f>'Fund5 Reporting'!AC8</f>
        <v>13</v>
      </c>
      <c r="V12" s="618">
        <f>'Fund5 Reporting'!AD8</f>
        <v>8</v>
      </c>
      <c r="W12" s="618">
        <f>'Fund5 Reporting'!AE8</f>
        <v>6</v>
      </c>
      <c r="X12" s="618">
        <f>'Fund5 Reporting'!AF8</f>
        <v>7</v>
      </c>
      <c r="Y12" s="618">
        <f>'Fund5 Reporting'!AG8</f>
        <v>4</v>
      </c>
      <c r="Z12" s="618">
        <f>'Fund5 Reporting'!AH8</f>
        <v>2</v>
      </c>
      <c r="AA12" s="618">
        <f>'Fund5 Reporting'!AI8</f>
        <v>1</v>
      </c>
      <c r="AB12" s="618">
        <f>'Fund5 Reporting'!AJ8</f>
        <v>2</v>
      </c>
      <c r="AC12" s="618">
        <f>'Fund5 Reporting'!AK8</f>
        <v>1</v>
      </c>
      <c r="AD12" s="618">
        <f>'Fund5 Reporting'!AL8</f>
        <v>0</v>
      </c>
      <c r="AE12" s="618">
        <f>'Fund5 Reporting'!AM8</f>
        <v>0</v>
      </c>
      <c r="AF12" s="618">
        <f>'Fund5 Reporting'!AN8</f>
        <v>0</v>
      </c>
      <c r="AG12" s="618">
        <f>'Fund5 Reporting'!AO8</f>
        <v>0</v>
      </c>
      <c r="AH12" s="618">
        <f>'Fund5 Reporting'!AP8</f>
        <v>1</v>
      </c>
      <c r="AI12" s="618">
        <f>'Fund5 Reporting'!AQ8</f>
        <v>0</v>
      </c>
      <c r="AJ12" s="618">
        <f>'Fund5 Reporting'!AR8</f>
        <v>0</v>
      </c>
      <c r="AK12" s="618">
        <f>'Fund5 Reporting'!AS8</f>
        <v>0</v>
      </c>
      <c r="AL12" s="618">
        <f>'Fund5 Reporting'!AT8</f>
        <v>0</v>
      </c>
    </row>
    <row r="13">
      <c r="A13" s="429">
        <v>5.0</v>
      </c>
      <c r="B13" s="612" t="s">
        <v>30</v>
      </c>
      <c r="C13" s="613">
        <f>'Fund6 Reporting'!E6</f>
        <v>3298634</v>
      </c>
      <c r="D13" s="470">
        <f>'Fund6 Reporting'!F6</f>
        <v>3184678</v>
      </c>
      <c r="E13" s="613">
        <f>'Fund6 Reporting'!G6</f>
        <v>113956</v>
      </c>
      <c r="F13" s="316">
        <f>COUNT('Fund6 Reporting'!B9:B159)</f>
        <v>151</v>
      </c>
      <c r="G13" s="316">
        <f>COUNTIF('Fund6 Reporting'!D9:D159, "COMPLETED")</f>
        <v>122</v>
      </c>
      <c r="H13" s="432">
        <f>COUNTIF('Fund6 Reporting'!D9:D159, "DID NOT FINISH")</f>
        <v>29</v>
      </c>
      <c r="I13" s="432">
        <v>18.0</v>
      </c>
      <c r="J13" s="516"/>
      <c r="K13" s="614">
        <f>'Fund6 Reporting'!K8</f>
        <v>139</v>
      </c>
      <c r="L13" s="614">
        <f>'Fund6 Reporting'!L8</f>
        <v>138</v>
      </c>
      <c r="M13" s="614">
        <f>'Fund6 Reporting'!M8</f>
        <v>123</v>
      </c>
      <c r="N13" s="614">
        <f>'Fund6 Reporting'!N8</f>
        <v>125</v>
      </c>
      <c r="O13" s="614">
        <f>'Fund6 Reporting'!O8</f>
        <v>114</v>
      </c>
      <c r="P13" s="614">
        <f>'Fund6 Reporting'!P8</f>
        <v>83</v>
      </c>
      <c r="Q13" s="614">
        <f>'Fund6 Reporting'!R8</f>
        <v>81</v>
      </c>
      <c r="R13" s="614">
        <f>'Fund6 Reporting'!S8</f>
        <v>63</v>
      </c>
      <c r="S13" s="614">
        <f>'Fund6 Reporting'!T8</f>
        <v>57</v>
      </c>
      <c r="T13" s="614">
        <f>'Fund6 Reporting'!U8</f>
        <v>40</v>
      </c>
      <c r="U13" s="614">
        <f>'Fund6 Reporting'!V8</f>
        <v>33</v>
      </c>
      <c r="V13" s="614">
        <f>'Fund6 Reporting'!W8</f>
        <v>18</v>
      </c>
      <c r="W13" s="614">
        <f>'Fund6 Reporting'!X8</f>
        <v>17</v>
      </c>
      <c r="X13" s="614">
        <f>'Fund6 Reporting'!Y8</f>
        <v>14</v>
      </c>
      <c r="Y13" s="614">
        <f>'Fund6 Reporting'!Z8</f>
        <v>11</v>
      </c>
      <c r="Z13" s="614">
        <f>'Fund6 Reporting'!AA8</f>
        <v>5</v>
      </c>
      <c r="AA13" s="614">
        <f>'Fund6 Reporting'!AB8</f>
        <v>7</v>
      </c>
      <c r="AB13" s="614">
        <f>'Fund6 Reporting'!AC8</f>
        <v>7</v>
      </c>
      <c r="AC13" s="614">
        <f>'Fund6 Reporting'!AD8</f>
        <v>6</v>
      </c>
      <c r="AD13" s="614">
        <f>'Fund6 Reporting'!AE8</f>
        <v>6</v>
      </c>
      <c r="AE13" s="614">
        <f>'Fund6 Reporting'!AF8</f>
        <v>4</v>
      </c>
      <c r="AF13" s="614">
        <f>'Fund6 Reporting'!AG8</f>
        <v>4</v>
      </c>
      <c r="AG13" s="614">
        <f>'Fund6 Reporting'!AH8</f>
        <v>4</v>
      </c>
      <c r="AH13" s="614">
        <f>'Fund6 Reporting'!AI8</f>
        <v>3</v>
      </c>
      <c r="AI13" s="614">
        <f>'Fund6 Reporting'!AJ8</f>
        <v>4</v>
      </c>
      <c r="AJ13" s="614">
        <f>'Fund6 Reporting'!AK8</f>
        <v>0</v>
      </c>
      <c r="AK13" s="614">
        <f>'Fund6 Reporting'!AL8</f>
        <v>0</v>
      </c>
      <c r="AL13" s="614">
        <f>'Fund6 Reporting'!AM8</f>
        <v>0</v>
      </c>
    </row>
    <row r="14">
      <c r="A14" s="433">
        <v>6.0</v>
      </c>
      <c r="B14" s="615" t="s">
        <v>35</v>
      </c>
      <c r="C14" s="541">
        <f>'Fund7 Reporting'!E6</f>
        <v>6399832</v>
      </c>
      <c r="D14" s="541">
        <f>'Fund7 Reporting'!F6</f>
        <v>5965576</v>
      </c>
      <c r="E14" s="541">
        <f>'Fund7 Reporting'!G6</f>
        <v>434256</v>
      </c>
      <c r="F14" s="314">
        <f>countif('Fund7 Reporting'!I9:I24, "&lt;&gt;F7: Catalyst Natives COTI: Pay with ADA Plug-in")</f>
        <v>264</v>
      </c>
      <c r="G14" s="314">
        <f>COUNTIFs('Fund7 Reporting'!D9:D277, "COMPLETED",'Fund7 Reporting'!I9:I277, "&lt;&gt;F7: Catalyst Natives COTI: Pay with ADA Plug-in")</f>
        <v>217</v>
      </c>
      <c r="H14" s="331">
        <f>COUNTIFs('Fund7 Reporting'!D9:D277, "DID NOT FINISH",'Fund7 Reporting'!I9:I277, "&lt;&gt;F7: Catalyst Natives COTI: Pay with ADA Plug-in")</f>
        <v>47</v>
      </c>
      <c r="I14" s="331">
        <f>IFERROR(__xludf.DUMMYFUNCTION("COUNTUNIQUE('Fund7 Reporting'!I9:I277)"),25.0)</f>
        <v>25</v>
      </c>
      <c r="J14" s="331"/>
      <c r="K14" s="331"/>
      <c r="L14" s="331"/>
      <c r="M14" s="331"/>
      <c r="N14" s="331"/>
      <c r="O14" s="331"/>
      <c r="P14" s="331"/>
      <c r="Q14" s="618">
        <f>'Fund7 Reporting'!J8</f>
        <v>239</v>
      </c>
      <c r="R14" s="618">
        <f>'Fund7 Reporting'!K8</f>
        <v>234</v>
      </c>
      <c r="S14" s="618">
        <f>'Fund7 Reporting'!L8</f>
        <v>205</v>
      </c>
      <c r="T14" s="618">
        <f>'Fund7 Reporting'!M8</f>
        <v>160</v>
      </c>
      <c r="U14" s="618">
        <f>'Fund7 Reporting'!N8</f>
        <v>112</v>
      </c>
      <c r="V14" s="618">
        <f>'Fund7 Reporting'!O8</f>
        <v>87</v>
      </c>
      <c r="W14" s="618">
        <f>'Fund7 Reporting'!P8</f>
        <v>73</v>
      </c>
      <c r="X14" s="618">
        <f>'Fund7 Reporting'!Q8</f>
        <v>71</v>
      </c>
      <c r="Y14" s="618">
        <f>'Fund7 Reporting'!R8</f>
        <v>42</v>
      </c>
      <c r="Z14" s="618">
        <f>'Fund7 Reporting'!S8</f>
        <v>28</v>
      </c>
      <c r="AA14" s="618">
        <f>'Fund7 Reporting'!T8</f>
        <v>33</v>
      </c>
      <c r="AB14" s="618">
        <f>'Fund7 Reporting'!U8</f>
        <v>35</v>
      </c>
      <c r="AC14" s="618">
        <f>'Fund7 Reporting'!V8</f>
        <v>27</v>
      </c>
      <c r="AD14" s="618">
        <f>'Fund7 Reporting'!W8</f>
        <v>15</v>
      </c>
      <c r="AE14" s="618">
        <f>'Fund7 Reporting'!X8</f>
        <v>13</v>
      </c>
      <c r="AF14" s="618">
        <f>'Fund7 Reporting'!Y8</f>
        <v>15</v>
      </c>
      <c r="AG14" s="618">
        <f>'Fund7 Reporting'!Z8</f>
        <v>7</v>
      </c>
      <c r="AH14" s="618">
        <f>'Fund7 Reporting'!AA8</f>
        <v>7</v>
      </c>
      <c r="AI14" s="618">
        <f>'Fund7 Reporting'!AB8</f>
        <v>7</v>
      </c>
      <c r="AJ14" s="618">
        <f>'Fund7 Reporting'!AC8</f>
        <v>9</v>
      </c>
      <c r="AK14" s="618">
        <f>'Fund7 Reporting'!AD8</f>
        <v>7</v>
      </c>
      <c r="AL14" s="618">
        <f>'Fund7 Reporting'!AE8</f>
        <v>2</v>
      </c>
    </row>
    <row r="15">
      <c r="A15" s="429">
        <v>7.0</v>
      </c>
      <c r="B15" s="612" t="s">
        <v>41</v>
      </c>
      <c r="C15" s="540">
        <f>'Fund8 Reporting'!E6</f>
        <v>12799901</v>
      </c>
      <c r="D15" s="540">
        <f>'Fund8 Reporting'!F6</f>
        <v>12321367.67</v>
      </c>
      <c r="E15" s="540">
        <f>'Fund8 Reporting'!G6</f>
        <v>478533.33</v>
      </c>
      <c r="F15" s="316">
        <f>COUNT('Fund8 Reporting'!B9:B375)</f>
        <v>367</v>
      </c>
      <c r="G15" s="316">
        <f>COUNTIF('Fund8 Reporting'!D9:D375, "COMPLETED")</f>
        <v>306</v>
      </c>
      <c r="H15" s="432">
        <f>COUNTIF('Fund8 Reporting'!D9:D375, "DID NOT FINISH")</f>
        <v>60</v>
      </c>
      <c r="I15" s="432">
        <f>IFERROR(__xludf.DUMMYFUNCTION("COUNTUNIQUE('Fund8 Reporting'!I9:I375)"),22.0)</f>
        <v>22</v>
      </c>
      <c r="J15" s="432"/>
      <c r="K15" s="432"/>
      <c r="L15" s="432"/>
      <c r="M15" s="432"/>
      <c r="N15" s="432"/>
      <c r="O15" s="432"/>
      <c r="P15" s="432"/>
      <c r="Q15" s="516"/>
      <c r="R15" s="516"/>
      <c r="S15" s="614">
        <f>'Fund8 Reporting'!J8</f>
        <v>334</v>
      </c>
      <c r="T15" s="614">
        <f>'Fund8 Reporting'!K8</f>
        <v>331</v>
      </c>
      <c r="U15" s="614">
        <f>'Fund8 Reporting'!L8</f>
        <v>305</v>
      </c>
      <c r="V15" s="614">
        <f>'Fund8 Reporting'!M8</f>
        <v>265</v>
      </c>
      <c r="W15" s="614">
        <f>'Fund8 Reporting'!N8</f>
        <v>224</v>
      </c>
      <c r="X15" s="614">
        <f>'Fund8 Reporting'!O8</f>
        <v>189</v>
      </c>
      <c r="Y15" s="614">
        <f>'Fund8 Reporting'!P8</f>
        <v>123</v>
      </c>
      <c r="Z15" s="614">
        <f>'Fund8 Reporting'!Q8</f>
        <v>80</v>
      </c>
      <c r="AA15" s="614">
        <f>'Fund8 Reporting'!R8</f>
        <v>85</v>
      </c>
      <c r="AB15" s="614">
        <f>'Fund8 Reporting'!S8</f>
        <v>73</v>
      </c>
      <c r="AC15" s="614">
        <f>'Fund8 Reporting'!T8</f>
        <v>54</v>
      </c>
      <c r="AD15" s="614">
        <f>'Fund8 Reporting'!U8</f>
        <v>47</v>
      </c>
      <c r="AE15" s="614">
        <f>'Fund8 Reporting'!V8</f>
        <v>29</v>
      </c>
      <c r="AF15" s="614">
        <f>'Fund8 Reporting'!W8</f>
        <v>20</v>
      </c>
      <c r="AG15" s="614">
        <f>'Fund8 Reporting'!X8</f>
        <v>18</v>
      </c>
      <c r="AH15" s="614">
        <f>'Fund8 Reporting'!Y8</f>
        <v>12</v>
      </c>
      <c r="AI15" s="614">
        <f>'Fund8 Reporting'!Z8</f>
        <v>11</v>
      </c>
      <c r="AJ15" s="614">
        <f>'Fund8 Reporting'!AA8</f>
        <v>6</v>
      </c>
      <c r="AK15" s="614">
        <f>'Fund8 Reporting'!AB8</f>
        <v>8</v>
      </c>
      <c r="AL15" s="614">
        <f>'Fund8 Reporting'!AC8</f>
        <v>5</v>
      </c>
    </row>
    <row r="16">
      <c r="A16" s="433">
        <v>8.0</v>
      </c>
      <c r="B16" s="615" t="s">
        <v>46</v>
      </c>
      <c r="C16" s="541">
        <f>'Fund9 Reporting'!E6</f>
        <v>12799696</v>
      </c>
      <c r="D16" s="541">
        <f>'Fund9 Reporting'!F6</f>
        <v>12040509.79</v>
      </c>
      <c r="E16" s="541">
        <f>'Fund9 Reporting'!G6</f>
        <v>759186.21</v>
      </c>
      <c r="F16" s="314">
        <f>COUNTIF('Fund9 Reporting'!I9:I24,"&lt;&gt;F9: Catalyst Natives X Cardashift: Demonstrating and monetizing impact")</f>
        <v>207</v>
      </c>
      <c r="G16" s="314">
        <f>COUNTIFs('Fund9 Reporting'!D9:D24, "COMPLETED",'Fund9 Reporting'!I9:I24,"&lt;&gt;F9: Catalyst Natives X Cardashift: Demonstrating and monetizing impact")</f>
        <v>178</v>
      </c>
      <c r="H16" s="331">
        <f>COUNTIFs('Fund9 Reporting'!D9:D24, "DID NOT FINISH",'Fund9 Reporting'!I9:I24,"&lt;&gt;F9: Catalyst Natives X Cardashift: Demonstrating and monetizing impact")</f>
        <v>28</v>
      </c>
      <c r="I16" s="331">
        <f>IFERROR(__xludf.DUMMYFUNCTION("COUNTUNIQUE('Fund9 Reporting'!I9:I24)"),12.0)</f>
        <v>12</v>
      </c>
      <c r="J16" s="331"/>
      <c r="K16" s="331"/>
      <c r="L16" s="331"/>
      <c r="M16" s="331"/>
      <c r="N16" s="331"/>
      <c r="O16" s="331"/>
      <c r="P16" s="331"/>
      <c r="Q16" s="418"/>
      <c r="R16" s="418"/>
      <c r="S16" s="418"/>
      <c r="T16" s="418"/>
      <c r="U16" s="418"/>
      <c r="V16" s="418"/>
      <c r="W16" s="418"/>
      <c r="X16" s="418"/>
      <c r="Y16" s="618">
        <f>'Fund9 Reporting'!J8</f>
        <v>155</v>
      </c>
      <c r="Z16" s="618">
        <f>'Fund9 Reporting'!K8</f>
        <v>113</v>
      </c>
      <c r="AA16" s="618">
        <f>'Fund9 Reporting'!L8</f>
        <v>121</v>
      </c>
      <c r="AB16" s="618">
        <f>'Fund9 Reporting'!M8</f>
        <v>109</v>
      </c>
      <c r="AC16" s="618">
        <f>'Fund9 Reporting'!N8</f>
        <v>97</v>
      </c>
      <c r="AD16" s="618">
        <f>'Fund9 Reporting'!O8</f>
        <v>62</v>
      </c>
      <c r="AE16" s="618">
        <f>'Fund9 Reporting'!P8</f>
        <v>38</v>
      </c>
      <c r="AF16" s="618">
        <f>'Fund9 Reporting'!Q8</f>
        <v>35</v>
      </c>
      <c r="AG16" s="618">
        <f>'Fund9 Reporting'!R8</f>
        <v>31</v>
      </c>
      <c r="AH16" s="618">
        <f>'Fund9 Reporting'!S8</f>
        <v>20</v>
      </c>
      <c r="AI16" s="618">
        <f>'Fund9 Reporting'!T8</f>
        <v>18</v>
      </c>
      <c r="AJ16" s="618">
        <f>'Fund9 Reporting'!U8</f>
        <v>13</v>
      </c>
      <c r="AK16" s="618">
        <f>'Fund9 Reporting'!V8</f>
        <v>9</v>
      </c>
      <c r="AL16" s="618">
        <f>'Fund9 Reporting'!W8</f>
        <v>5</v>
      </c>
    </row>
    <row r="17">
      <c r="A17" s="429">
        <v>9.0</v>
      </c>
      <c r="B17" s="612" t="s">
        <v>52</v>
      </c>
      <c r="C17" s="619">
        <f>'Fund10 Reporting'!E6</f>
        <v>50857438</v>
      </c>
      <c r="D17" s="619">
        <f>'Fund10 Reporting'!F6</f>
        <v>44470208.9</v>
      </c>
      <c r="E17" s="619">
        <f>'Fund10 Reporting'!G6</f>
        <v>6387229.1</v>
      </c>
      <c r="F17" s="316">
        <f>COUNT('Fund10 Reporting'!B9:B24)</f>
        <v>192</v>
      </c>
      <c r="G17" s="316">
        <f>COUNTIF('Fund10 Reporting'!D9:D24, "COMPLETED")</f>
        <v>148</v>
      </c>
      <c r="H17" s="432">
        <f>COUNTIF('Fund10 Reporting'!D9:D24, "DID NOT FINISH")</f>
        <v>4</v>
      </c>
      <c r="I17" s="432">
        <f>IFERROR(__xludf.DUMMYFUNCTION("COUNTUNIQUE('Fund10 Reporting'!I9:I24)"),13.0)</f>
        <v>13</v>
      </c>
      <c r="J17" s="432"/>
      <c r="K17" s="432"/>
      <c r="L17" s="432"/>
      <c r="M17" s="432"/>
      <c r="N17" s="432"/>
      <c r="O17" s="432"/>
      <c r="P17" s="432"/>
      <c r="Q17" s="516"/>
      <c r="R17" s="516"/>
      <c r="S17" s="516"/>
      <c r="T17" s="516"/>
      <c r="U17" s="516"/>
      <c r="V17" s="516"/>
      <c r="W17" s="516"/>
      <c r="X17" s="516"/>
      <c r="Y17" s="516"/>
      <c r="Z17" s="516"/>
      <c r="AA17" s="516"/>
      <c r="AB17" s="516"/>
      <c r="AC17" s="516"/>
      <c r="AD17" s="516"/>
      <c r="AE17" s="516"/>
      <c r="AF17" s="516"/>
      <c r="AG17" s="516"/>
      <c r="AH17" s="516"/>
      <c r="AI17" s="516"/>
      <c r="AJ17" s="516"/>
      <c r="AK17" s="614">
        <f>'Fund10 Reporting'!J8</f>
        <v>142</v>
      </c>
      <c r="AL17" s="614">
        <f>'Fund10 Reporting'!K8</f>
        <v>131</v>
      </c>
    </row>
    <row r="18">
      <c r="A18" s="433">
        <v>10.0</v>
      </c>
      <c r="B18" s="615" t="s">
        <v>53</v>
      </c>
      <c r="C18" s="620">
        <f>'Fund11 Reporting'!E6</f>
        <v>46489869</v>
      </c>
      <c r="D18" s="620">
        <f>'Fund11 Reporting'!F6</f>
        <v>41424810.01</v>
      </c>
      <c r="E18" s="620">
        <f>'Fund11 Reporting'!G6</f>
        <v>5065058.99</v>
      </c>
      <c r="F18" s="314">
        <f>COUNT('Fund11 Reporting'!B9:B24)</f>
        <v>300</v>
      </c>
      <c r="G18" s="314">
        <f>COUNTIF('Fund11 Reporting'!D9:D24, "COMPLETED")</f>
        <v>222</v>
      </c>
      <c r="H18" s="331">
        <f>COUNTIF('Fund11 Reporting'!D9:D24, "DID NOT FINISH")</f>
        <v>5</v>
      </c>
      <c r="I18" s="331">
        <f>IFERROR(__xludf.DUMMYFUNCTION("COUNTUNIQUE('Fund11 Reporting'!I9:I24)"),6.0)</f>
        <v>6</v>
      </c>
      <c r="J18" s="331"/>
      <c r="K18" s="331"/>
      <c r="L18" s="331"/>
      <c r="M18" s="331"/>
      <c r="N18" s="331"/>
      <c r="O18" s="331"/>
      <c r="P18" s="331"/>
      <c r="Q18" s="418"/>
      <c r="R18" s="418"/>
      <c r="S18" s="418"/>
      <c r="T18" s="418"/>
      <c r="U18" s="418"/>
      <c r="V18" s="418"/>
      <c r="W18" s="418"/>
      <c r="X18" s="418"/>
      <c r="Y18" s="418"/>
      <c r="Z18" s="418"/>
      <c r="AA18" s="418"/>
      <c r="AB18" s="418"/>
      <c r="AC18" s="418"/>
      <c r="AD18" s="418"/>
      <c r="AE18" s="418"/>
      <c r="AF18" s="418"/>
      <c r="AG18" s="418"/>
      <c r="AH18" s="418"/>
      <c r="AI18" s="418"/>
      <c r="AJ18" s="418"/>
      <c r="AK18" s="418"/>
      <c r="AL18" s="418"/>
    </row>
    <row r="19">
      <c r="A19" s="429">
        <v>11.0</v>
      </c>
      <c r="B19" s="612" t="s">
        <v>54</v>
      </c>
      <c r="C19" s="619">
        <f>'Fund12 Reporting'!E6</f>
        <v>46484802</v>
      </c>
      <c r="D19" s="619">
        <f>'Fund12 Reporting'!F6</f>
        <v>36912782.32</v>
      </c>
      <c r="E19" s="619">
        <f>'Fund12 Reporting'!G6</f>
        <v>9572019.68</v>
      </c>
      <c r="F19" s="316">
        <f>COUNT('Fund12 Reporting'!B9:B24)</f>
        <v>258</v>
      </c>
      <c r="G19" s="316">
        <f>COUNTIF('Fund12 Reporting'!D9:D24, "COMPLETED")</f>
        <v>163</v>
      </c>
      <c r="H19" s="432">
        <f>COUNTIF('Fund12 Reporting'!D9:D24, "DID NOT FINISH")</f>
        <v>1</v>
      </c>
      <c r="I19" s="432">
        <f>IFERROR(__xludf.DUMMYFUNCTION("COUNTUNIQUE('Fund12 Reporting'!I9:I24)"),6.0)</f>
        <v>6</v>
      </c>
      <c r="J19" s="432"/>
      <c r="K19" s="432"/>
      <c r="L19" s="516"/>
      <c r="M19" s="516"/>
      <c r="N19" s="516"/>
      <c r="O19" s="516"/>
      <c r="P19" s="516"/>
      <c r="Q19" s="516"/>
      <c r="R19" s="516"/>
      <c r="S19" s="516"/>
      <c r="T19" s="516"/>
      <c r="U19" s="516"/>
      <c r="V19" s="516"/>
      <c r="W19" s="516"/>
      <c r="X19" s="516"/>
      <c r="Y19" s="516"/>
      <c r="Z19" s="516"/>
      <c r="AA19" s="516"/>
      <c r="AB19" s="516"/>
      <c r="AC19" s="516"/>
      <c r="AD19" s="516"/>
      <c r="AE19" s="516"/>
      <c r="AF19" s="516"/>
      <c r="AG19" s="516"/>
      <c r="AH19" s="516"/>
      <c r="AI19" s="516"/>
      <c r="AJ19" s="516"/>
      <c r="AK19" s="516"/>
      <c r="AL19" s="516"/>
    </row>
    <row r="20">
      <c r="A20" s="433">
        <v>12.0</v>
      </c>
      <c r="B20" s="615" t="s">
        <v>55</v>
      </c>
      <c r="C20" s="620">
        <f>'Fund13 Reporting'!E6</f>
        <v>46476623</v>
      </c>
      <c r="D20" s="620">
        <f>'Fund13 Reporting'!F6</f>
        <v>31425560.18</v>
      </c>
      <c r="E20" s="620">
        <f>'Fund13 Reporting'!G6</f>
        <v>15051062.82</v>
      </c>
      <c r="F20" s="314">
        <f>COUNT('Fund13 Reporting'!B9:B24)</f>
        <v>199</v>
      </c>
      <c r="G20" s="314">
        <f>COUNTIF('Fund13 Reporting'!D9:D24, "COMPLETED")</f>
        <v>95</v>
      </c>
      <c r="H20" s="331">
        <f>COUNTIF('Fund13 Reporting'!D9:D24, "DID NOT FINISH")</f>
        <v>1</v>
      </c>
      <c r="I20" s="331">
        <f>IFERROR(__xludf.DUMMYFUNCTION("COUNTUNIQUE('Fund13 Reporting'!I9:I24)"),6.0)</f>
        <v>6</v>
      </c>
      <c r="J20" s="331"/>
      <c r="K20" s="331"/>
      <c r="L20" s="418"/>
      <c r="M20" s="418"/>
      <c r="N20" s="418"/>
      <c r="O20" s="418"/>
      <c r="P20" s="418"/>
      <c r="Q20" s="418"/>
      <c r="R20" s="418"/>
      <c r="S20" s="418"/>
      <c r="T20" s="418"/>
      <c r="U20" s="418"/>
      <c r="V20" s="418"/>
      <c r="W20" s="418"/>
      <c r="X20" s="418"/>
      <c r="Y20" s="418"/>
      <c r="Z20" s="418"/>
      <c r="AA20" s="418"/>
      <c r="AB20" s="418"/>
      <c r="AC20" s="418"/>
      <c r="AD20" s="418"/>
      <c r="AE20" s="418"/>
      <c r="AF20" s="418"/>
      <c r="AG20" s="418"/>
      <c r="AH20" s="418"/>
      <c r="AI20" s="418"/>
      <c r="AJ20" s="418"/>
      <c r="AK20" s="418"/>
      <c r="AL20" s="418"/>
    </row>
    <row r="21">
      <c r="A21" s="429">
        <v>13.0</v>
      </c>
      <c r="B21" s="612" t="s">
        <v>6221</v>
      </c>
      <c r="C21" s="619">
        <f>'Fund14 Reporting'!E6</f>
        <v>18591246</v>
      </c>
      <c r="D21" s="619">
        <f>'Fund14 Reporting'!F6</f>
        <v>4230962.44</v>
      </c>
      <c r="E21" s="619">
        <f>'Fund14 Reporting'!G6</f>
        <v>14360283.56</v>
      </c>
      <c r="F21" s="316">
        <f>COUNT('Fund14 Reporting'!B9:B24)</f>
        <v>131</v>
      </c>
      <c r="G21" s="316">
        <f>COUNTIF('Fund14 Reporting'!D9:D24, "COMPLETED")</f>
        <v>5</v>
      </c>
      <c r="H21" s="432">
        <f>COUNTIF('Fund14 Reporting'!D9:D24, "DID NOT FINISH")</f>
        <v>4</v>
      </c>
      <c r="I21" s="432">
        <f>IFERROR(__xludf.DUMMYFUNCTION("COUNTUNIQUE('Fund14 Reporting'!I9:I24)"),4.0)</f>
        <v>4</v>
      </c>
      <c r="J21" s="516"/>
      <c r="K21" s="432"/>
      <c r="L21" s="516"/>
      <c r="M21" s="516"/>
      <c r="N21" s="516"/>
      <c r="O21" s="516"/>
      <c r="P21" s="516"/>
      <c r="Q21" s="516"/>
      <c r="R21" s="516"/>
      <c r="S21" s="516"/>
      <c r="T21" s="516"/>
      <c r="U21" s="516"/>
      <c r="V21" s="516"/>
      <c r="W21" s="516"/>
      <c r="X21" s="516"/>
      <c r="Y21" s="516"/>
      <c r="Z21" s="516"/>
      <c r="AA21" s="516"/>
      <c r="AB21" s="516"/>
      <c r="AC21" s="516"/>
      <c r="AD21" s="516"/>
      <c r="AE21" s="516"/>
      <c r="AF21" s="516"/>
      <c r="AG21" s="516"/>
      <c r="AH21" s="516"/>
      <c r="AI21" s="516"/>
      <c r="AJ21" s="516"/>
      <c r="AK21" s="516"/>
      <c r="AL21" s="516"/>
    </row>
    <row r="22">
      <c r="A22" s="433"/>
      <c r="B22" s="621"/>
      <c r="C22" s="541"/>
      <c r="D22" s="347"/>
      <c r="E22" s="347"/>
      <c r="F22" s="314"/>
      <c r="G22" s="314"/>
      <c r="H22" s="331"/>
      <c r="I22" s="331"/>
      <c r="J22" s="418"/>
      <c r="K22" s="331"/>
      <c r="L22" s="418"/>
      <c r="M22" s="418"/>
      <c r="N22" s="418"/>
      <c r="O22" s="418"/>
      <c r="P22" s="418"/>
      <c r="Q22" s="418"/>
      <c r="R22" s="418"/>
      <c r="S22" s="418"/>
      <c r="T22" s="418"/>
      <c r="U22" s="418"/>
      <c r="V22" s="418"/>
      <c r="W22" s="418"/>
      <c r="X22" s="418"/>
      <c r="Y22" s="418"/>
      <c r="Z22" s="418"/>
      <c r="AA22" s="418"/>
      <c r="AB22" s="418"/>
      <c r="AC22" s="418"/>
      <c r="AD22" s="418"/>
      <c r="AE22" s="418"/>
      <c r="AF22" s="418"/>
      <c r="AG22" s="418"/>
      <c r="AH22" s="418"/>
      <c r="AI22" s="418"/>
      <c r="AJ22" s="418"/>
      <c r="AK22" s="418"/>
      <c r="AL22" s="418"/>
    </row>
    <row r="23">
      <c r="A23" s="622"/>
      <c r="B23" s="623"/>
      <c r="C23" s="540"/>
      <c r="D23" s="470"/>
      <c r="E23" s="470"/>
      <c r="F23" s="316"/>
      <c r="G23" s="316"/>
      <c r="H23" s="432"/>
      <c r="I23" s="432"/>
      <c r="J23" s="432"/>
      <c r="K23" s="432"/>
      <c r="L23" s="516"/>
      <c r="M23" s="516"/>
      <c r="N23" s="516"/>
      <c r="O23" s="516"/>
      <c r="P23" s="516"/>
      <c r="Q23" s="516"/>
      <c r="R23" s="516"/>
      <c r="S23" s="516"/>
      <c r="T23" s="516"/>
      <c r="U23" s="516"/>
      <c r="V23" s="516"/>
      <c r="W23" s="516"/>
      <c r="X23" s="516"/>
      <c r="Y23" s="516"/>
      <c r="Z23" s="516"/>
      <c r="AA23" s="516"/>
      <c r="AB23" s="516"/>
      <c r="AC23" s="516"/>
      <c r="AD23" s="516"/>
      <c r="AE23" s="516"/>
      <c r="AF23" s="516"/>
      <c r="AG23" s="516"/>
      <c r="AH23" s="516"/>
      <c r="AI23" s="516"/>
      <c r="AJ23" s="516"/>
      <c r="AK23" s="516"/>
      <c r="AL23" s="516"/>
    </row>
    <row r="24">
      <c r="A24" s="622"/>
      <c r="B24" s="621"/>
      <c r="C24" s="541"/>
      <c r="D24" s="347"/>
      <c r="E24" s="347"/>
      <c r="F24" s="314"/>
      <c r="G24" s="314"/>
      <c r="H24" s="331"/>
      <c r="I24" s="331"/>
      <c r="J24" s="418"/>
      <c r="K24" s="331"/>
      <c r="L24" s="418"/>
      <c r="M24" s="418"/>
      <c r="N24" s="418"/>
      <c r="O24" s="418"/>
      <c r="P24" s="418"/>
      <c r="Q24" s="418"/>
      <c r="R24" s="418"/>
      <c r="S24" s="418"/>
      <c r="T24" s="418"/>
      <c r="U24" s="418"/>
      <c r="V24" s="418"/>
      <c r="W24" s="418"/>
      <c r="X24" s="418"/>
      <c r="Y24" s="418"/>
      <c r="Z24" s="418"/>
      <c r="AA24" s="418"/>
      <c r="AB24" s="418"/>
      <c r="AC24" s="418"/>
      <c r="AD24" s="418"/>
      <c r="AE24" s="418"/>
      <c r="AF24" s="418"/>
      <c r="AG24" s="418"/>
      <c r="AH24" s="418"/>
      <c r="AI24" s="418"/>
      <c r="AJ24" s="418"/>
      <c r="AK24" s="418"/>
      <c r="AL24" s="418"/>
    </row>
  </sheetData>
  <autoFilter ref="$A$8:$AL$21"/>
  <mergeCells count="2">
    <mergeCell ref="A1:AL3"/>
    <mergeCell ref="C4:E4"/>
  </mergeCells>
  <conditionalFormatting sqref="B1:AL24 A2:A24">
    <cfRule type="containsText" dxfId="2" priority="1" operator="containsText" text="TRUE">
      <formula>NOT(ISERROR(SEARCH(("TRUE"),(B1))))</formula>
    </cfRule>
  </conditionalFormatting>
  <conditionalFormatting sqref="B1:AL24 A2:A24">
    <cfRule type="containsText" dxfId="1" priority="2" operator="containsText" text="FALSE">
      <formula>NOT(ISERROR(SEARCH(("FALSE"),(B1))))</formula>
    </cfRule>
  </conditionalFormatting>
  <conditionalFormatting sqref="J7:AL7">
    <cfRule type="colorScale" priority="3">
      <colorScale>
        <cfvo type="min"/>
        <cfvo type="percentile" val="50"/>
        <cfvo type="max"/>
        <color rgb="FFE67C73"/>
        <color rgb="FFFFFFFF"/>
        <color rgb="FF57BB8A"/>
      </colorScale>
    </cfRule>
  </conditionalFormatting>
  <hyperlinks>
    <hyperlink r:id="rId1" ref="A1"/>
    <hyperlink display="Fund2" location="'Fund2 Reporting'!A1" ref="B9"/>
    <hyperlink display="Fund3" location="'Fund3 Reporting'!A1" ref="B10"/>
    <hyperlink display="Fund4" location="'Fund4 Reporting'!A1" ref="B11"/>
    <hyperlink display="Fund5" location="'Fund5 Reporting'!A1" ref="B12"/>
    <hyperlink display="Fund6" location="'Fund6 Reporting'!A1" ref="B13"/>
    <hyperlink display="Fund7" location="'Fund7 Reporting'!A1" ref="B14"/>
    <hyperlink display="Fund8" location="'Fund8 Reporting'!A1" ref="B15"/>
    <hyperlink display="Fund9" location="'Fund9 Reporting'!A1" ref="B16"/>
    <hyperlink display="Fund10" location="'Fund10 Reporting'!A1" ref="B17"/>
    <hyperlink display="Fund11" location="'Fund11 Reporting'!A1" ref="B18"/>
    <hyperlink display="Fund12" location="'Fund12 Reporting'!A1" ref="B19"/>
    <hyperlink display="Fund13" location="'Fund13 Reporting'!A1" ref="B20"/>
    <hyperlink display="Fund14" location="'Fund14 Reporting'!A1" ref="B2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3.13"/>
    <col customWidth="1" min="2" max="2" width="11.38"/>
    <col customWidth="1" min="3" max="3" width="34.75"/>
    <col customWidth="1" min="4" max="4" width="11.63"/>
    <col customWidth="1" min="6" max="6" width="13.13"/>
    <col customWidth="1" min="7" max="7" width="10.5"/>
    <col customWidth="1" min="8" max="8" width="15.63"/>
    <col customWidth="1" min="9" max="9" width="24.0"/>
    <col customWidth="1" min="11" max="11" width="76.5"/>
    <col customWidth="1" hidden="1" min="12" max="12" width="19.0"/>
    <col customWidth="1" min="13" max="15" width="4.0"/>
  </cols>
  <sheetData>
    <row r="1" ht="20.25" customHeight="1">
      <c r="A1" s="1" t="s">
        <v>7669</v>
      </c>
      <c r="B1" s="2"/>
      <c r="C1" s="2"/>
      <c r="D1" s="2"/>
      <c r="E1" s="2"/>
      <c r="F1" s="2"/>
      <c r="G1" s="2"/>
      <c r="H1" s="2"/>
      <c r="I1" s="2"/>
      <c r="J1" s="2"/>
      <c r="K1" s="2"/>
      <c r="L1" s="2"/>
      <c r="M1" s="3"/>
      <c r="N1" s="624"/>
      <c r="O1" s="624"/>
    </row>
    <row r="2" ht="20.25" customHeight="1">
      <c r="A2" s="4"/>
      <c r="M2" s="5"/>
      <c r="N2" s="624"/>
      <c r="O2" s="624"/>
    </row>
    <row r="3" ht="20.25" customHeight="1">
      <c r="A3" s="6"/>
      <c r="B3" s="7"/>
      <c r="C3" s="7"/>
      <c r="D3" s="7"/>
      <c r="E3" s="7"/>
      <c r="F3" s="7"/>
      <c r="G3" s="7"/>
      <c r="H3" s="7"/>
      <c r="I3" s="7"/>
      <c r="J3" s="7"/>
      <c r="K3" s="7"/>
      <c r="L3" s="7"/>
      <c r="M3" s="8"/>
      <c r="N3" s="624"/>
      <c r="O3" s="624"/>
    </row>
    <row r="4" ht="20.25" customHeight="1">
      <c r="A4" s="625"/>
      <c r="B4" s="625"/>
      <c r="C4" s="625"/>
      <c r="D4" s="625"/>
      <c r="E4" s="625"/>
      <c r="F4" s="625"/>
      <c r="G4" s="625"/>
      <c r="H4" s="625"/>
      <c r="I4" s="625"/>
      <c r="J4" s="625"/>
      <c r="K4" s="625"/>
      <c r="L4" s="625"/>
      <c r="M4" s="626"/>
      <c r="N4" s="627"/>
      <c r="O4" s="627"/>
    </row>
    <row r="5" ht="63.75" customHeight="1">
      <c r="A5" s="625"/>
      <c r="B5" s="628" t="s">
        <v>7670</v>
      </c>
      <c r="M5" s="629"/>
      <c r="N5" s="630"/>
      <c r="O5" s="630"/>
    </row>
    <row r="6">
      <c r="A6" s="631"/>
      <c r="B6" s="632" t="s">
        <v>7671</v>
      </c>
      <c r="C6" s="633" t="s">
        <v>81</v>
      </c>
      <c r="D6" s="634"/>
      <c r="E6" s="635" t="s">
        <v>82</v>
      </c>
      <c r="H6" s="636"/>
      <c r="I6" s="636"/>
      <c r="J6" s="637"/>
      <c r="K6" s="638"/>
      <c r="L6" s="639"/>
      <c r="M6" s="640"/>
      <c r="N6" s="641"/>
      <c r="O6" s="641"/>
    </row>
    <row r="7">
      <c r="A7" s="642"/>
      <c r="B7" s="643"/>
      <c r="C7" s="644" t="s">
        <v>7672</v>
      </c>
      <c r="D7" s="645" t="s">
        <v>88</v>
      </c>
      <c r="E7" s="645" t="s">
        <v>89</v>
      </c>
      <c r="F7" s="645" t="s">
        <v>90</v>
      </c>
      <c r="G7" s="646" t="s">
        <v>91</v>
      </c>
      <c r="H7" s="647" t="s">
        <v>92</v>
      </c>
      <c r="I7" s="647" t="s">
        <v>94</v>
      </c>
      <c r="J7" s="648" t="s">
        <v>7673</v>
      </c>
      <c r="K7" s="649" t="s">
        <v>7674</v>
      </c>
      <c r="L7" s="650" t="s">
        <v>7675</v>
      </c>
      <c r="M7" s="640"/>
      <c r="N7" s="641"/>
      <c r="O7" s="641"/>
    </row>
    <row r="8">
      <c r="A8" s="651"/>
      <c r="B8" s="652"/>
      <c r="C8" s="653">
        <f>Counta(C9:C498)</f>
        <v>77</v>
      </c>
      <c r="D8" s="654"/>
      <c r="E8" s="655">
        <f t="shared" ref="E8:G8" si="1">SUM(E9:E362)</f>
        <v>1301863</v>
      </c>
      <c r="F8" s="655">
        <f t="shared" si="1"/>
        <v>1301863</v>
      </c>
      <c r="G8" s="655">
        <f t="shared" si="1"/>
        <v>0</v>
      </c>
      <c r="H8" s="656"/>
      <c r="I8" s="657"/>
      <c r="J8" s="658">
        <f>COUNTIF(J9:J85, "completed")</f>
        <v>29</v>
      </c>
      <c r="K8" s="657"/>
      <c r="L8" s="639"/>
      <c r="M8" s="659"/>
      <c r="N8" s="660"/>
      <c r="O8" s="660"/>
    </row>
    <row r="9">
      <c r="A9" s="661"/>
      <c r="B9" s="662">
        <v>200002.0</v>
      </c>
      <c r="C9" s="663" t="s">
        <v>5499</v>
      </c>
      <c r="D9" s="664" t="s">
        <v>7676</v>
      </c>
      <c r="E9" s="665">
        <v>32100.0</v>
      </c>
      <c r="F9" s="665">
        <v>32100.0</v>
      </c>
      <c r="G9" s="665">
        <f t="shared" ref="G9:G85" si="2">E9-F9</f>
        <v>0</v>
      </c>
      <c r="H9" s="516" t="s">
        <v>5500</v>
      </c>
      <c r="I9" s="516"/>
      <c r="J9" s="516" t="s">
        <v>7677</v>
      </c>
      <c r="K9" s="666" t="s">
        <v>7678</v>
      </c>
      <c r="L9" s="639"/>
      <c r="M9" s="659"/>
      <c r="N9" s="660"/>
      <c r="O9" s="660"/>
    </row>
    <row r="10">
      <c r="A10" s="661"/>
      <c r="B10" s="662">
        <v>200011.0</v>
      </c>
      <c r="C10" s="663" t="s">
        <v>5501</v>
      </c>
      <c r="D10" s="664" t="s">
        <v>7676</v>
      </c>
      <c r="E10" s="665">
        <v>14263.0</v>
      </c>
      <c r="F10" s="665">
        <v>14263.0</v>
      </c>
      <c r="G10" s="665">
        <f t="shared" si="2"/>
        <v>0</v>
      </c>
      <c r="H10" s="516" t="s">
        <v>5502</v>
      </c>
      <c r="I10" s="516"/>
      <c r="J10" s="516" t="s">
        <v>7677</v>
      </c>
      <c r="K10" s="667" t="s">
        <v>7679</v>
      </c>
      <c r="L10" s="639"/>
      <c r="M10" s="659"/>
      <c r="N10" s="660"/>
      <c r="O10" s="660"/>
    </row>
    <row r="11">
      <c r="A11" s="661"/>
      <c r="B11" s="662">
        <v>300008.0</v>
      </c>
      <c r="C11" s="668" t="s">
        <v>5503</v>
      </c>
      <c r="D11" s="664" t="s">
        <v>7676</v>
      </c>
      <c r="E11" s="665">
        <v>15000.0</v>
      </c>
      <c r="F11" s="665">
        <v>15000.0</v>
      </c>
      <c r="G11" s="665">
        <f t="shared" si="2"/>
        <v>0</v>
      </c>
      <c r="H11" s="516" t="s">
        <v>5504</v>
      </c>
      <c r="I11" s="516" t="s">
        <v>221</v>
      </c>
      <c r="J11" s="432" t="s">
        <v>7680</v>
      </c>
      <c r="K11" s="669"/>
      <c r="L11" s="639"/>
      <c r="M11" s="659"/>
      <c r="N11" s="660"/>
      <c r="O11" s="660"/>
    </row>
    <row r="12">
      <c r="A12" s="661"/>
      <c r="B12" s="662">
        <v>300010.0</v>
      </c>
      <c r="C12" s="668" t="s">
        <v>5385</v>
      </c>
      <c r="D12" s="664" t="s">
        <v>7676</v>
      </c>
      <c r="E12" s="665">
        <v>14500.0</v>
      </c>
      <c r="F12" s="665">
        <v>14500.0</v>
      </c>
      <c r="G12" s="665">
        <f t="shared" si="2"/>
        <v>0</v>
      </c>
      <c r="H12" s="516" t="s">
        <v>5386</v>
      </c>
      <c r="I12" s="516" t="s">
        <v>104</v>
      </c>
      <c r="J12" s="516" t="s">
        <v>7677</v>
      </c>
      <c r="K12" s="670" t="s">
        <v>7681</v>
      </c>
      <c r="L12" s="639"/>
      <c r="M12" s="659"/>
      <c r="N12" s="660"/>
      <c r="O12" s="660"/>
    </row>
    <row r="13">
      <c r="A13" s="661"/>
      <c r="B13" s="662">
        <v>300011.0</v>
      </c>
      <c r="C13" s="668" t="s">
        <v>5505</v>
      </c>
      <c r="D13" s="664" t="s">
        <v>7676</v>
      </c>
      <c r="E13" s="665">
        <v>42000.0</v>
      </c>
      <c r="F13" s="665">
        <v>42000.0</v>
      </c>
      <c r="G13" s="665">
        <f t="shared" si="2"/>
        <v>0</v>
      </c>
      <c r="H13" s="516" t="s">
        <v>5506</v>
      </c>
      <c r="I13" s="516" t="s">
        <v>221</v>
      </c>
      <c r="J13" s="516" t="s">
        <v>7682</v>
      </c>
      <c r="K13" s="669" t="s">
        <v>7683</v>
      </c>
      <c r="L13" s="639"/>
      <c r="M13" s="659"/>
      <c r="N13" s="660"/>
      <c r="O13" s="660"/>
    </row>
    <row r="14">
      <c r="A14" s="661"/>
      <c r="B14" s="662">
        <v>300012.0</v>
      </c>
      <c r="C14" s="668" t="s">
        <v>5507</v>
      </c>
      <c r="D14" s="664" t="s">
        <v>7676</v>
      </c>
      <c r="E14" s="665">
        <v>3500.0</v>
      </c>
      <c r="F14" s="665">
        <v>3500.0</v>
      </c>
      <c r="G14" s="665">
        <f t="shared" si="2"/>
        <v>0</v>
      </c>
      <c r="H14" s="516" t="s">
        <v>5508</v>
      </c>
      <c r="I14" s="516" t="s">
        <v>221</v>
      </c>
      <c r="J14" s="516" t="s">
        <v>7677</v>
      </c>
      <c r="K14" s="669" t="s">
        <v>7684</v>
      </c>
      <c r="L14" s="639"/>
      <c r="M14" s="659"/>
      <c r="N14" s="660"/>
      <c r="O14" s="660"/>
    </row>
    <row r="15">
      <c r="A15" s="661"/>
      <c r="B15" s="662">
        <v>300018.0</v>
      </c>
      <c r="C15" s="668" t="s">
        <v>5509</v>
      </c>
      <c r="D15" s="664" t="s">
        <v>7676</v>
      </c>
      <c r="E15" s="665">
        <v>10000.0</v>
      </c>
      <c r="F15" s="665">
        <v>10000.0</v>
      </c>
      <c r="G15" s="665">
        <f t="shared" si="2"/>
        <v>0</v>
      </c>
      <c r="H15" s="516" t="s">
        <v>5510</v>
      </c>
      <c r="I15" s="516" t="s">
        <v>104</v>
      </c>
      <c r="J15" s="516" t="s">
        <v>7677</v>
      </c>
      <c r="K15" s="670" t="s">
        <v>7685</v>
      </c>
      <c r="L15" s="639"/>
      <c r="M15" s="659"/>
      <c r="N15" s="660"/>
      <c r="O15" s="660"/>
    </row>
    <row r="16">
      <c r="A16" s="661"/>
      <c r="B16" s="662">
        <v>400001.0</v>
      </c>
      <c r="C16" s="671" t="s">
        <v>5090</v>
      </c>
      <c r="D16" s="664" t="s">
        <v>7676</v>
      </c>
      <c r="E16" s="665">
        <v>8300.0</v>
      </c>
      <c r="F16" s="665">
        <v>8300.0</v>
      </c>
      <c r="G16" s="665">
        <f t="shared" si="2"/>
        <v>0</v>
      </c>
      <c r="H16" s="516" t="s">
        <v>4091</v>
      </c>
      <c r="I16" s="516" t="s">
        <v>114</v>
      </c>
      <c r="J16" s="516" t="s">
        <v>7677</v>
      </c>
      <c r="K16" s="672"/>
      <c r="L16" s="639"/>
      <c r="M16" s="659"/>
      <c r="N16" s="660"/>
      <c r="O16" s="660"/>
    </row>
    <row r="17">
      <c r="A17" s="661"/>
      <c r="B17" s="662">
        <v>400002.0</v>
      </c>
      <c r="C17" s="668" t="s">
        <v>5512</v>
      </c>
      <c r="D17" s="664" t="s">
        <v>7676</v>
      </c>
      <c r="E17" s="665">
        <v>6000.0</v>
      </c>
      <c r="F17" s="665">
        <v>6000.0</v>
      </c>
      <c r="G17" s="665">
        <f t="shared" si="2"/>
        <v>0</v>
      </c>
      <c r="H17" s="516" t="s">
        <v>5513</v>
      </c>
      <c r="I17" s="516" t="s">
        <v>114</v>
      </c>
      <c r="J17" s="516" t="s">
        <v>7677</v>
      </c>
      <c r="L17" s="669" t="s">
        <v>7686</v>
      </c>
      <c r="M17" s="659"/>
      <c r="N17" s="660"/>
      <c r="O17" s="660"/>
    </row>
    <row r="18">
      <c r="A18" s="661"/>
      <c r="B18" s="662">
        <v>400005.0</v>
      </c>
      <c r="C18" s="671" t="s">
        <v>5093</v>
      </c>
      <c r="D18" s="664" t="s">
        <v>7676</v>
      </c>
      <c r="E18" s="665">
        <v>9000.0</v>
      </c>
      <c r="F18" s="665">
        <v>9000.0</v>
      </c>
      <c r="G18" s="665">
        <f t="shared" si="2"/>
        <v>0</v>
      </c>
      <c r="H18" s="516" t="s">
        <v>4091</v>
      </c>
      <c r="I18" s="516" t="s">
        <v>114</v>
      </c>
      <c r="J18" s="516" t="s">
        <v>7677</v>
      </c>
      <c r="K18" s="672"/>
      <c r="L18" s="639"/>
      <c r="M18" s="659"/>
      <c r="N18" s="660"/>
      <c r="O18" s="660"/>
    </row>
    <row r="19">
      <c r="A19" s="661"/>
      <c r="B19" s="662">
        <v>400008.0</v>
      </c>
      <c r="C19" s="668" t="s">
        <v>5514</v>
      </c>
      <c r="D19" s="664" t="s">
        <v>7676</v>
      </c>
      <c r="E19" s="665">
        <v>5000.0</v>
      </c>
      <c r="F19" s="665">
        <v>5000.0</v>
      </c>
      <c r="G19" s="665">
        <f t="shared" si="2"/>
        <v>0</v>
      </c>
      <c r="H19" s="516" t="s">
        <v>5515</v>
      </c>
      <c r="I19" s="516" t="s">
        <v>135</v>
      </c>
      <c r="J19" s="673" t="s">
        <v>7687</v>
      </c>
      <c r="L19" s="669" t="s">
        <v>7688</v>
      </c>
      <c r="M19" s="659"/>
      <c r="N19" s="660"/>
      <c r="O19" s="660"/>
    </row>
    <row r="20">
      <c r="A20" s="661"/>
      <c r="B20" s="662">
        <v>400010.0</v>
      </c>
      <c r="C20" s="668" t="s">
        <v>5456</v>
      </c>
      <c r="D20" s="664" t="s">
        <v>7676</v>
      </c>
      <c r="E20" s="665">
        <v>8740.0</v>
      </c>
      <c r="F20" s="665">
        <v>8740.0</v>
      </c>
      <c r="G20" s="665">
        <f t="shared" si="2"/>
        <v>0</v>
      </c>
      <c r="H20" s="516" t="s">
        <v>5457</v>
      </c>
      <c r="I20" s="674" t="s">
        <v>135</v>
      </c>
      <c r="J20" s="516" t="s">
        <v>7677</v>
      </c>
      <c r="K20" s="666" t="s">
        <v>7689</v>
      </c>
      <c r="L20" s="639"/>
      <c r="M20" s="659"/>
      <c r="N20" s="660"/>
      <c r="O20" s="660"/>
    </row>
    <row r="21">
      <c r="A21" s="661"/>
      <c r="B21" s="662">
        <v>400011.0</v>
      </c>
      <c r="C21" s="668" t="s">
        <v>5808</v>
      </c>
      <c r="D21" s="664" t="s">
        <v>7676</v>
      </c>
      <c r="E21" s="665">
        <v>16900.0</v>
      </c>
      <c r="F21" s="665">
        <v>16900.0</v>
      </c>
      <c r="G21" s="665">
        <f t="shared" si="2"/>
        <v>0</v>
      </c>
      <c r="H21" s="516" t="s">
        <v>5809</v>
      </c>
      <c r="I21" s="674" t="s">
        <v>151</v>
      </c>
      <c r="J21" s="432" t="s">
        <v>7680</v>
      </c>
      <c r="K21" s="672"/>
      <c r="L21" s="639"/>
      <c r="M21" s="659"/>
      <c r="N21" s="660"/>
      <c r="O21" s="660"/>
    </row>
    <row r="22">
      <c r="A22" s="661"/>
      <c r="B22" s="662">
        <v>400015.0</v>
      </c>
      <c r="C22" s="668" t="s">
        <v>5516</v>
      </c>
      <c r="D22" s="664" t="s">
        <v>7676</v>
      </c>
      <c r="E22" s="665">
        <v>2000.0</v>
      </c>
      <c r="F22" s="665">
        <v>2000.0</v>
      </c>
      <c r="G22" s="665">
        <f t="shared" si="2"/>
        <v>0</v>
      </c>
      <c r="H22" s="516" t="s">
        <v>5517</v>
      </c>
      <c r="I22" s="516" t="s">
        <v>151</v>
      </c>
      <c r="J22" s="432" t="s">
        <v>7682</v>
      </c>
      <c r="K22" s="672"/>
      <c r="L22" s="639"/>
      <c r="M22" s="659"/>
      <c r="N22" s="660"/>
      <c r="O22" s="660"/>
    </row>
    <row r="23">
      <c r="A23" s="661"/>
      <c r="B23" s="662">
        <v>400016.0</v>
      </c>
      <c r="C23" s="671" t="s">
        <v>5094</v>
      </c>
      <c r="D23" s="664" t="s">
        <v>7676</v>
      </c>
      <c r="E23" s="665">
        <v>7000.0</v>
      </c>
      <c r="F23" s="665">
        <v>7000.0</v>
      </c>
      <c r="G23" s="665">
        <f t="shared" si="2"/>
        <v>0</v>
      </c>
      <c r="H23" s="516" t="s">
        <v>4091</v>
      </c>
      <c r="I23" s="516" t="s">
        <v>114</v>
      </c>
      <c r="J23" s="516" t="s">
        <v>7677</v>
      </c>
      <c r="K23" s="672"/>
      <c r="L23" s="639"/>
      <c r="M23" s="659"/>
      <c r="N23" s="660"/>
      <c r="O23" s="660"/>
    </row>
    <row r="24">
      <c r="A24" s="661"/>
      <c r="B24" s="662">
        <v>400018.0</v>
      </c>
      <c r="C24" s="671" t="s">
        <v>5095</v>
      </c>
      <c r="D24" s="664" t="s">
        <v>7676</v>
      </c>
      <c r="E24" s="665">
        <v>7000.0</v>
      </c>
      <c r="F24" s="665">
        <v>7000.0</v>
      </c>
      <c r="G24" s="665">
        <f t="shared" si="2"/>
        <v>0</v>
      </c>
      <c r="H24" s="516" t="s">
        <v>4091</v>
      </c>
      <c r="I24" s="516" t="s">
        <v>114</v>
      </c>
      <c r="J24" s="516" t="s">
        <v>7677</v>
      </c>
      <c r="K24" s="672"/>
      <c r="L24" s="639"/>
      <c r="M24" s="659"/>
      <c r="N24" s="660"/>
      <c r="O24" s="660"/>
    </row>
    <row r="25">
      <c r="A25" s="661"/>
      <c r="B25" s="662">
        <v>400022.0</v>
      </c>
      <c r="C25" s="671" t="s">
        <v>5096</v>
      </c>
      <c r="D25" s="664" t="s">
        <v>7676</v>
      </c>
      <c r="E25" s="665">
        <v>8000.0</v>
      </c>
      <c r="F25" s="665">
        <v>8000.0</v>
      </c>
      <c r="G25" s="665">
        <f t="shared" si="2"/>
        <v>0</v>
      </c>
      <c r="H25" s="516" t="s">
        <v>4091</v>
      </c>
      <c r="I25" s="516" t="s">
        <v>114</v>
      </c>
      <c r="J25" s="673" t="s">
        <v>7677</v>
      </c>
      <c r="L25" s="669"/>
      <c r="M25" s="659"/>
      <c r="N25" s="660"/>
      <c r="O25" s="660"/>
    </row>
    <row r="26">
      <c r="A26" s="661"/>
      <c r="B26" s="662">
        <v>400024.0</v>
      </c>
      <c r="C26" s="668" t="s">
        <v>4988</v>
      </c>
      <c r="D26" s="664" t="s">
        <v>7676</v>
      </c>
      <c r="E26" s="665">
        <v>800.0</v>
      </c>
      <c r="F26" s="665">
        <v>800.0</v>
      </c>
      <c r="G26" s="665">
        <f t="shared" si="2"/>
        <v>0</v>
      </c>
      <c r="H26" s="516" t="s">
        <v>455</v>
      </c>
      <c r="I26" s="516" t="s">
        <v>162</v>
      </c>
      <c r="J26" s="673" t="s">
        <v>7677</v>
      </c>
      <c r="K26" s="675" t="s">
        <v>7690</v>
      </c>
      <c r="L26" s="669"/>
      <c r="M26" s="659"/>
      <c r="N26" s="660"/>
      <c r="O26" s="660"/>
    </row>
    <row r="27">
      <c r="A27" s="661"/>
      <c r="B27" s="662">
        <v>400025.0</v>
      </c>
      <c r="C27" s="671" t="s">
        <v>5097</v>
      </c>
      <c r="D27" s="664" t="s">
        <v>7676</v>
      </c>
      <c r="E27" s="665">
        <v>8000.0</v>
      </c>
      <c r="F27" s="665">
        <v>8000.0</v>
      </c>
      <c r="G27" s="665">
        <f t="shared" si="2"/>
        <v>0</v>
      </c>
      <c r="H27" s="516" t="s">
        <v>4091</v>
      </c>
      <c r="I27" s="516" t="s">
        <v>114</v>
      </c>
      <c r="J27" s="673" t="s">
        <v>7677</v>
      </c>
      <c r="K27" s="672"/>
      <c r="L27" s="639"/>
      <c r="M27" s="659"/>
      <c r="N27" s="660"/>
      <c r="O27" s="660"/>
    </row>
    <row r="28">
      <c r="A28" s="661"/>
      <c r="B28" s="662">
        <v>400026.0</v>
      </c>
      <c r="C28" s="671" t="s">
        <v>5098</v>
      </c>
      <c r="D28" s="664" t="s">
        <v>7676</v>
      </c>
      <c r="E28" s="665">
        <v>9500.0</v>
      </c>
      <c r="F28" s="665">
        <v>9500.0</v>
      </c>
      <c r="G28" s="665">
        <f t="shared" si="2"/>
        <v>0</v>
      </c>
      <c r="H28" s="516" t="s">
        <v>4091</v>
      </c>
      <c r="I28" s="516" t="s">
        <v>114</v>
      </c>
      <c r="J28" s="673" t="s">
        <v>7677</v>
      </c>
      <c r="K28" s="672"/>
      <c r="L28" s="639"/>
      <c r="M28" s="659"/>
      <c r="N28" s="660"/>
      <c r="O28" s="660"/>
    </row>
    <row r="29">
      <c r="A29" s="661"/>
      <c r="B29" s="662">
        <v>400027.0</v>
      </c>
      <c r="C29" s="671" t="s">
        <v>5099</v>
      </c>
      <c r="D29" s="664" t="s">
        <v>7676</v>
      </c>
      <c r="E29" s="665">
        <v>9000.0</v>
      </c>
      <c r="F29" s="665">
        <v>9000.0</v>
      </c>
      <c r="G29" s="665">
        <f t="shared" si="2"/>
        <v>0</v>
      </c>
      <c r="H29" s="516" t="s">
        <v>4091</v>
      </c>
      <c r="I29" s="516" t="s">
        <v>114</v>
      </c>
      <c r="J29" s="673" t="s">
        <v>7677</v>
      </c>
      <c r="K29" s="672"/>
      <c r="L29" s="639"/>
      <c r="M29" s="659"/>
      <c r="N29" s="660"/>
      <c r="O29" s="660"/>
    </row>
    <row r="30">
      <c r="A30" s="661"/>
      <c r="B30" s="662">
        <v>400031.0</v>
      </c>
      <c r="C30" s="668" t="s">
        <v>5519</v>
      </c>
      <c r="D30" s="664" t="s">
        <v>7676</v>
      </c>
      <c r="E30" s="665">
        <v>5000.0</v>
      </c>
      <c r="F30" s="665">
        <v>5000.0</v>
      </c>
      <c r="G30" s="665">
        <f t="shared" si="2"/>
        <v>0</v>
      </c>
      <c r="H30" s="516" t="s">
        <v>5520</v>
      </c>
      <c r="I30" s="674" t="s">
        <v>162</v>
      </c>
      <c r="J30" s="432" t="s">
        <v>7680</v>
      </c>
      <c r="K30" s="672"/>
      <c r="L30" s="639"/>
      <c r="M30" s="659"/>
      <c r="N30" s="660"/>
      <c r="O30" s="660"/>
    </row>
    <row r="31">
      <c r="A31" s="661"/>
      <c r="B31" s="662">
        <v>400035.0</v>
      </c>
      <c r="C31" s="668" t="s">
        <v>5585</v>
      </c>
      <c r="D31" s="664" t="s">
        <v>7676</v>
      </c>
      <c r="E31" s="665">
        <v>30000.0</v>
      </c>
      <c r="F31" s="665">
        <v>30000.0</v>
      </c>
      <c r="G31" s="665">
        <f t="shared" si="2"/>
        <v>0</v>
      </c>
      <c r="H31" s="516" t="s">
        <v>5586</v>
      </c>
      <c r="I31" s="516" t="s">
        <v>141</v>
      </c>
      <c r="J31" s="673" t="s">
        <v>7687</v>
      </c>
      <c r="L31" s="669" t="s">
        <v>7691</v>
      </c>
      <c r="M31" s="659"/>
      <c r="N31" s="660"/>
      <c r="O31" s="660"/>
    </row>
    <row r="32">
      <c r="A32" s="661"/>
      <c r="B32" s="662">
        <v>400038.0</v>
      </c>
      <c r="C32" s="668" t="s">
        <v>5521</v>
      </c>
      <c r="D32" s="664" t="s">
        <v>7676</v>
      </c>
      <c r="E32" s="665">
        <v>51840.0</v>
      </c>
      <c r="F32" s="665">
        <v>51840.0</v>
      </c>
      <c r="G32" s="665">
        <f t="shared" si="2"/>
        <v>0</v>
      </c>
      <c r="H32" s="516" t="s">
        <v>5522</v>
      </c>
      <c r="I32" s="516" t="s">
        <v>114</v>
      </c>
      <c r="J32" s="432" t="s">
        <v>7680</v>
      </c>
      <c r="L32" s="669"/>
      <c r="M32" s="659"/>
      <c r="N32" s="660"/>
      <c r="O32" s="660"/>
    </row>
    <row r="33">
      <c r="A33" s="661"/>
      <c r="B33" s="662">
        <v>400039.0</v>
      </c>
      <c r="C33" s="671" t="s">
        <v>5100</v>
      </c>
      <c r="D33" s="664" t="s">
        <v>7676</v>
      </c>
      <c r="E33" s="665">
        <v>9500.0</v>
      </c>
      <c r="F33" s="665">
        <v>9500.0</v>
      </c>
      <c r="G33" s="665">
        <f t="shared" si="2"/>
        <v>0</v>
      </c>
      <c r="H33" s="516" t="s">
        <v>4091</v>
      </c>
      <c r="I33" s="516" t="s">
        <v>114</v>
      </c>
      <c r="J33" s="673" t="s">
        <v>7677</v>
      </c>
      <c r="L33" s="669"/>
      <c r="M33" s="659"/>
      <c r="N33" s="660"/>
      <c r="O33" s="660"/>
    </row>
    <row r="34">
      <c r="A34" s="661"/>
      <c r="B34" s="662">
        <v>400040.0</v>
      </c>
      <c r="C34" s="668" t="s">
        <v>5523</v>
      </c>
      <c r="D34" s="664" t="s">
        <v>7676</v>
      </c>
      <c r="E34" s="665">
        <v>10000.0</v>
      </c>
      <c r="F34" s="665">
        <v>10000.0</v>
      </c>
      <c r="G34" s="665">
        <f t="shared" si="2"/>
        <v>0</v>
      </c>
      <c r="H34" s="516" t="s">
        <v>5524</v>
      </c>
      <c r="I34" s="516" t="s">
        <v>141</v>
      </c>
      <c r="J34" s="673" t="s">
        <v>7687</v>
      </c>
      <c r="L34" s="669" t="s">
        <v>7692</v>
      </c>
      <c r="M34" s="659"/>
      <c r="N34" s="660"/>
      <c r="O34" s="660"/>
    </row>
    <row r="35">
      <c r="A35" s="661"/>
      <c r="B35" s="662">
        <v>400041.0</v>
      </c>
      <c r="C35" s="671" t="s">
        <v>5101</v>
      </c>
      <c r="D35" s="664" t="s">
        <v>7676</v>
      </c>
      <c r="E35" s="665">
        <v>7000.0</v>
      </c>
      <c r="F35" s="665">
        <v>7000.0</v>
      </c>
      <c r="G35" s="665">
        <f t="shared" si="2"/>
        <v>0</v>
      </c>
      <c r="H35" s="516" t="s">
        <v>4091</v>
      </c>
      <c r="I35" s="516" t="s">
        <v>114</v>
      </c>
      <c r="J35" s="673" t="s">
        <v>7677</v>
      </c>
      <c r="L35" s="669"/>
      <c r="M35" s="659"/>
      <c r="N35" s="660"/>
      <c r="O35" s="660"/>
    </row>
    <row r="36">
      <c r="A36" s="661"/>
      <c r="B36" s="662">
        <v>400042.0</v>
      </c>
      <c r="C36" s="671" t="s">
        <v>5102</v>
      </c>
      <c r="D36" s="664" t="s">
        <v>7676</v>
      </c>
      <c r="E36" s="665">
        <v>7000.0</v>
      </c>
      <c r="F36" s="665">
        <v>7000.0</v>
      </c>
      <c r="G36" s="665">
        <f t="shared" si="2"/>
        <v>0</v>
      </c>
      <c r="H36" s="516" t="s">
        <v>4091</v>
      </c>
      <c r="I36" s="516" t="s">
        <v>114</v>
      </c>
      <c r="J36" s="432" t="s">
        <v>7680</v>
      </c>
      <c r="L36" s="669"/>
      <c r="M36" s="659"/>
      <c r="N36" s="660"/>
      <c r="O36" s="660"/>
    </row>
    <row r="37">
      <c r="A37" s="661"/>
      <c r="B37" s="662">
        <v>400043.0</v>
      </c>
      <c r="C37" s="671" t="s">
        <v>5103</v>
      </c>
      <c r="D37" s="664" t="s">
        <v>7676</v>
      </c>
      <c r="E37" s="665">
        <v>9500.0</v>
      </c>
      <c r="F37" s="665">
        <v>9500.0</v>
      </c>
      <c r="G37" s="665">
        <f t="shared" si="2"/>
        <v>0</v>
      </c>
      <c r="H37" s="516" t="s">
        <v>4091</v>
      </c>
      <c r="I37" s="516" t="s">
        <v>114</v>
      </c>
      <c r="J37" s="673" t="s">
        <v>7677</v>
      </c>
      <c r="L37" s="669"/>
      <c r="M37" s="659"/>
      <c r="N37" s="660"/>
      <c r="O37" s="660"/>
    </row>
    <row r="38">
      <c r="A38" s="661"/>
      <c r="B38" s="662">
        <v>400044.0</v>
      </c>
      <c r="C38" s="671" t="s">
        <v>5104</v>
      </c>
      <c r="D38" s="664" t="s">
        <v>7676</v>
      </c>
      <c r="E38" s="665">
        <v>9500.0</v>
      </c>
      <c r="F38" s="665">
        <v>9500.0</v>
      </c>
      <c r="G38" s="665">
        <f t="shared" si="2"/>
        <v>0</v>
      </c>
      <c r="H38" s="516" t="s">
        <v>4091</v>
      </c>
      <c r="I38" s="516" t="s">
        <v>114</v>
      </c>
      <c r="J38" s="673" t="s">
        <v>7677</v>
      </c>
      <c r="L38" s="669"/>
      <c r="M38" s="659"/>
      <c r="N38" s="660"/>
      <c r="O38" s="660"/>
    </row>
    <row r="39">
      <c r="A39" s="661"/>
      <c r="B39" s="662">
        <v>500002.0</v>
      </c>
      <c r="C39" s="676" t="s">
        <v>5527</v>
      </c>
      <c r="D39" s="664" t="s">
        <v>7676</v>
      </c>
      <c r="E39" s="665">
        <v>45000.0</v>
      </c>
      <c r="F39" s="665">
        <v>45000.0</v>
      </c>
      <c r="G39" s="665">
        <f t="shared" si="2"/>
        <v>0</v>
      </c>
      <c r="H39" s="516" t="s">
        <v>5528</v>
      </c>
      <c r="I39" s="516" t="s">
        <v>179</v>
      </c>
      <c r="J39" s="673" t="s">
        <v>7687</v>
      </c>
      <c r="L39" s="669" t="s">
        <v>7693</v>
      </c>
      <c r="M39" s="659"/>
      <c r="N39" s="660"/>
      <c r="O39" s="660"/>
    </row>
    <row r="40">
      <c r="A40" s="661"/>
      <c r="B40" s="662">
        <v>500005.0</v>
      </c>
      <c r="C40" s="668" t="s">
        <v>5529</v>
      </c>
      <c r="D40" s="664" t="s">
        <v>7676</v>
      </c>
      <c r="E40" s="665">
        <v>12980.0</v>
      </c>
      <c r="F40" s="665">
        <v>12980.0</v>
      </c>
      <c r="G40" s="665">
        <f t="shared" si="2"/>
        <v>0</v>
      </c>
      <c r="H40" s="516" t="s">
        <v>5530</v>
      </c>
      <c r="I40" s="516" t="s">
        <v>114</v>
      </c>
      <c r="J40" s="673" t="s">
        <v>7677</v>
      </c>
      <c r="K40" s="90" t="s">
        <v>7694</v>
      </c>
      <c r="L40" s="669"/>
      <c r="M40" s="659"/>
      <c r="N40" s="660"/>
      <c r="O40" s="660"/>
    </row>
    <row r="41">
      <c r="A41" s="661"/>
      <c r="B41" s="662">
        <v>500011.0</v>
      </c>
      <c r="C41" s="671" t="s">
        <v>5112</v>
      </c>
      <c r="D41" s="664" t="s">
        <v>7676</v>
      </c>
      <c r="E41" s="665">
        <v>10080.0</v>
      </c>
      <c r="F41" s="665">
        <v>10080.0</v>
      </c>
      <c r="G41" s="665">
        <f t="shared" si="2"/>
        <v>0</v>
      </c>
      <c r="H41" s="516" t="s">
        <v>4091</v>
      </c>
      <c r="I41" s="516" t="s">
        <v>114</v>
      </c>
      <c r="J41" s="673" t="s">
        <v>7677</v>
      </c>
      <c r="L41" s="669"/>
      <c r="M41" s="659"/>
      <c r="N41" s="660"/>
      <c r="O41" s="660"/>
    </row>
    <row r="42">
      <c r="A42" s="661"/>
      <c r="B42" s="662">
        <v>500017.0</v>
      </c>
      <c r="C42" s="668" t="s">
        <v>5606</v>
      </c>
      <c r="D42" s="664" t="s">
        <v>7676</v>
      </c>
      <c r="E42" s="665">
        <v>4600.0</v>
      </c>
      <c r="F42" s="665">
        <v>4600.0</v>
      </c>
      <c r="G42" s="665">
        <f t="shared" si="2"/>
        <v>0</v>
      </c>
      <c r="H42" s="516" t="s">
        <v>455</v>
      </c>
      <c r="I42" s="516" t="s">
        <v>162</v>
      </c>
      <c r="J42" s="673" t="s">
        <v>7677</v>
      </c>
      <c r="L42" s="669"/>
      <c r="M42" s="659"/>
      <c r="N42" s="660"/>
      <c r="O42" s="660"/>
    </row>
    <row r="43">
      <c r="A43" s="661"/>
      <c r="B43" s="662">
        <v>500024.0</v>
      </c>
      <c r="C43" s="668" t="s">
        <v>5531</v>
      </c>
      <c r="D43" s="664" t="s">
        <v>7676</v>
      </c>
      <c r="E43" s="665">
        <v>24300.0</v>
      </c>
      <c r="F43" s="665">
        <v>24300.0</v>
      </c>
      <c r="G43" s="665">
        <f t="shared" si="2"/>
        <v>0</v>
      </c>
      <c r="H43" s="516" t="s">
        <v>5532</v>
      </c>
      <c r="I43" s="674" t="s">
        <v>1044</v>
      </c>
      <c r="J43" s="432" t="s">
        <v>7680</v>
      </c>
      <c r="L43" s="669"/>
      <c r="M43" s="659"/>
      <c r="N43" s="660"/>
      <c r="O43" s="660"/>
    </row>
    <row r="44">
      <c r="A44" s="661"/>
      <c r="B44" s="662">
        <v>500027.0</v>
      </c>
      <c r="C44" s="668" t="s">
        <v>5534</v>
      </c>
      <c r="D44" s="664" t="s">
        <v>7676</v>
      </c>
      <c r="E44" s="665">
        <v>12000.0</v>
      </c>
      <c r="F44" s="665">
        <v>12000.0</v>
      </c>
      <c r="G44" s="665">
        <f t="shared" si="2"/>
        <v>0</v>
      </c>
      <c r="H44" s="516" t="s">
        <v>5535</v>
      </c>
      <c r="I44" s="516" t="s">
        <v>114</v>
      </c>
      <c r="J44" s="432" t="s">
        <v>7680</v>
      </c>
      <c r="L44" s="669"/>
      <c r="M44" s="659"/>
      <c r="N44" s="660"/>
      <c r="O44" s="660"/>
    </row>
    <row r="45">
      <c r="A45" s="661"/>
      <c r="B45" s="662">
        <v>500028.0</v>
      </c>
      <c r="C45" s="668" t="s">
        <v>4855</v>
      </c>
      <c r="D45" s="664" t="s">
        <v>7676</v>
      </c>
      <c r="E45" s="665">
        <v>25400.0</v>
      </c>
      <c r="F45" s="665">
        <v>25400.0</v>
      </c>
      <c r="G45" s="665">
        <f t="shared" si="2"/>
        <v>0</v>
      </c>
      <c r="H45" s="516" t="s">
        <v>4856</v>
      </c>
      <c r="I45" s="516" t="s">
        <v>114</v>
      </c>
      <c r="J45" s="673" t="s">
        <v>7687</v>
      </c>
      <c r="L45" s="669" t="s">
        <v>7695</v>
      </c>
      <c r="M45" s="659"/>
      <c r="N45" s="660"/>
      <c r="O45" s="660"/>
    </row>
    <row r="46">
      <c r="A46" s="661"/>
      <c r="B46" s="662">
        <v>500033.0</v>
      </c>
      <c r="C46" s="668" t="s">
        <v>4798</v>
      </c>
      <c r="D46" s="664" t="s">
        <v>7676</v>
      </c>
      <c r="E46" s="665">
        <v>12500.0</v>
      </c>
      <c r="F46" s="665">
        <v>12500.0</v>
      </c>
      <c r="G46" s="665">
        <f t="shared" si="2"/>
        <v>0</v>
      </c>
      <c r="H46" s="516" t="s">
        <v>4799</v>
      </c>
      <c r="I46" s="516" t="s">
        <v>293</v>
      </c>
      <c r="J46" s="432" t="s">
        <v>7680</v>
      </c>
      <c r="L46" s="669"/>
      <c r="M46" s="659"/>
      <c r="N46" s="660"/>
      <c r="O46" s="660"/>
    </row>
    <row r="47">
      <c r="A47" s="661"/>
      <c r="B47" s="662">
        <v>500037.0</v>
      </c>
      <c r="C47" s="668" t="s">
        <v>5537</v>
      </c>
      <c r="D47" s="664" t="s">
        <v>7676</v>
      </c>
      <c r="E47" s="665">
        <v>8900.0</v>
      </c>
      <c r="F47" s="665">
        <v>8900.0</v>
      </c>
      <c r="G47" s="665">
        <f t="shared" si="2"/>
        <v>0</v>
      </c>
      <c r="H47" s="516" t="s">
        <v>5538</v>
      </c>
      <c r="I47" s="516" t="s">
        <v>135</v>
      </c>
      <c r="J47" s="673" t="s">
        <v>7687</v>
      </c>
      <c r="L47" s="669" t="s">
        <v>7696</v>
      </c>
      <c r="M47" s="659"/>
      <c r="N47" s="660"/>
      <c r="O47" s="660"/>
    </row>
    <row r="48">
      <c r="A48" s="661"/>
      <c r="B48" s="662">
        <v>500041.0</v>
      </c>
      <c r="C48" s="671" t="s">
        <v>5115</v>
      </c>
      <c r="D48" s="664" t="s">
        <v>7676</v>
      </c>
      <c r="E48" s="665">
        <v>2500.0</v>
      </c>
      <c r="F48" s="665">
        <v>2500.0</v>
      </c>
      <c r="G48" s="665">
        <f t="shared" si="2"/>
        <v>0</v>
      </c>
      <c r="H48" s="516" t="s">
        <v>4091</v>
      </c>
      <c r="I48" s="516" t="s">
        <v>114</v>
      </c>
      <c r="J48" s="673" t="s">
        <v>7677</v>
      </c>
      <c r="L48" s="669"/>
      <c r="M48" s="659"/>
      <c r="N48" s="660"/>
      <c r="O48" s="660"/>
    </row>
    <row r="49">
      <c r="A49" s="661"/>
      <c r="B49" s="662">
        <v>500042.0</v>
      </c>
      <c r="C49" s="671" t="s">
        <v>5116</v>
      </c>
      <c r="D49" s="664" t="s">
        <v>7676</v>
      </c>
      <c r="E49" s="665">
        <v>2500.0</v>
      </c>
      <c r="F49" s="665">
        <v>2500.0</v>
      </c>
      <c r="G49" s="665">
        <f t="shared" si="2"/>
        <v>0</v>
      </c>
      <c r="H49" s="516" t="s">
        <v>4091</v>
      </c>
      <c r="I49" s="516" t="s">
        <v>114</v>
      </c>
      <c r="J49" s="673" t="s">
        <v>7677</v>
      </c>
      <c r="L49" s="669"/>
      <c r="M49" s="659"/>
      <c r="N49" s="660"/>
      <c r="O49" s="660"/>
    </row>
    <row r="50">
      <c r="A50" s="661"/>
      <c r="B50" s="662">
        <v>500043.0</v>
      </c>
      <c r="C50" s="671" t="s">
        <v>5117</v>
      </c>
      <c r="D50" s="664" t="s">
        <v>7676</v>
      </c>
      <c r="E50" s="665">
        <v>1200.0</v>
      </c>
      <c r="F50" s="665">
        <v>1200.0</v>
      </c>
      <c r="G50" s="665">
        <f t="shared" si="2"/>
        <v>0</v>
      </c>
      <c r="H50" s="516" t="s">
        <v>4091</v>
      </c>
      <c r="I50" s="516" t="s">
        <v>114</v>
      </c>
      <c r="J50" s="673" t="s">
        <v>7677</v>
      </c>
      <c r="L50" s="669"/>
      <c r="M50" s="659"/>
      <c r="N50" s="660"/>
      <c r="O50" s="660"/>
    </row>
    <row r="51">
      <c r="A51" s="661"/>
      <c r="B51" s="662">
        <v>500046.0</v>
      </c>
      <c r="C51" s="668" t="s">
        <v>5539</v>
      </c>
      <c r="D51" s="664" t="s">
        <v>7676</v>
      </c>
      <c r="E51" s="665">
        <v>14550.0</v>
      </c>
      <c r="F51" s="665">
        <v>14550.0</v>
      </c>
      <c r="G51" s="665">
        <f t="shared" si="2"/>
        <v>0</v>
      </c>
      <c r="H51" s="516" t="s">
        <v>5540</v>
      </c>
      <c r="I51" s="516" t="s">
        <v>114</v>
      </c>
      <c r="J51" s="432" t="s">
        <v>7682</v>
      </c>
      <c r="L51" s="669"/>
      <c r="M51" s="659"/>
      <c r="N51" s="660"/>
      <c r="O51" s="660"/>
    </row>
    <row r="52">
      <c r="A52" s="661"/>
      <c r="B52" s="662">
        <v>500047.0</v>
      </c>
      <c r="C52" s="668" t="s">
        <v>5541</v>
      </c>
      <c r="D52" s="664" t="s">
        <v>7676</v>
      </c>
      <c r="E52" s="665">
        <v>50000.0</v>
      </c>
      <c r="F52" s="665">
        <v>50000.0</v>
      </c>
      <c r="G52" s="665">
        <f t="shared" si="2"/>
        <v>0</v>
      </c>
      <c r="H52" s="516" t="s">
        <v>5542</v>
      </c>
      <c r="I52" s="516" t="s">
        <v>114</v>
      </c>
      <c r="J52" s="432" t="s">
        <v>7680</v>
      </c>
      <c r="L52" s="669"/>
      <c r="M52" s="659"/>
      <c r="N52" s="660"/>
      <c r="O52" s="660"/>
    </row>
    <row r="53">
      <c r="A53" s="661"/>
      <c r="B53" s="662">
        <v>500069.0</v>
      </c>
      <c r="C53" s="671" t="s">
        <v>5118</v>
      </c>
      <c r="D53" s="664" t="s">
        <v>7676</v>
      </c>
      <c r="E53" s="665">
        <v>18000.0</v>
      </c>
      <c r="F53" s="665">
        <v>18000.0</v>
      </c>
      <c r="G53" s="665">
        <f t="shared" si="2"/>
        <v>0</v>
      </c>
      <c r="H53" s="516" t="s">
        <v>4091</v>
      </c>
      <c r="I53" s="516" t="s">
        <v>114</v>
      </c>
      <c r="J53" s="673" t="s">
        <v>7677</v>
      </c>
      <c r="L53" s="669"/>
      <c r="M53" s="659"/>
      <c r="N53" s="660"/>
      <c r="O53" s="660"/>
    </row>
    <row r="54">
      <c r="A54" s="661"/>
      <c r="B54" s="662">
        <v>600002.0</v>
      </c>
      <c r="C54" s="663" t="s">
        <v>5543</v>
      </c>
      <c r="D54" s="664" t="s">
        <v>7676</v>
      </c>
      <c r="E54" s="613">
        <v>27000.0</v>
      </c>
      <c r="F54" s="665">
        <v>27000.0</v>
      </c>
      <c r="G54" s="665">
        <f t="shared" si="2"/>
        <v>0</v>
      </c>
      <c r="H54" s="516" t="s">
        <v>5544</v>
      </c>
      <c r="I54" s="516" t="s">
        <v>7610</v>
      </c>
      <c r="J54" s="673" t="s">
        <v>7687</v>
      </c>
      <c r="L54" s="669" t="s">
        <v>7697</v>
      </c>
      <c r="M54" s="659"/>
      <c r="N54" s="660"/>
      <c r="O54" s="660"/>
    </row>
    <row r="55">
      <c r="A55" s="661"/>
      <c r="B55" s="662">
        <v>600016.0</v>
      </c>
      <c r="C55" s="663" t="s">
        <v>5545</v>
      </c>
      <c r="D55" s="664" t="s">
        <v>7676</v>
      </c>
      <c r="E55" s="613">
        <v>12380.0</v>
      </c>
      <c r="F55" s="665">
        <v>12380.0</v>
      </c>
      <c r="G55" s="665">
        <f t="shared" si="2"/>
        <v>0</v>
      </c>
      <c r="H55" s="516" t="s">
        <v>5546</v>
      </c>
      <c r="I55" s="674" t="s">
        <v>7614</v>
      </c>
      <c r="J55" s="432" t="s">
        <v>7680</v>
      </c>
      <c r="L55" s="669"/>
      <c r="M55" s="659"/>
      <c r="N55" s="660"/>
      <c r="O55" s="660"/>
    </row>
    <row r="56">
      <c r="A56" s="661"/>
      <c r="B56" s="662">
        <v>600022.0</v>
      </c>
      <c r="C56" s="663" t="s">
        <v>5547</v>
      </c>
      <c r="D56" s="664" t="s">
        <v>7676</v>
      </c>
      <c r="E56" s="613">
        <v>9500.0</v>
      </c>
      <c r="F56" s="665">
        <v>9500.0</v>
      </c>
      <c r="G56" s="665">
        <f t="shared" si="2"/>
        <v>0</v>
      </c>
      <c r="H56" s="516" t="s">
        <v>5548</v>
      </c>
      <c r="I56" s="516" t="s">
        <v>7614</v>
      </c>
      <c r="J56" s="673" t="s">
        <v>7687</v>
      </c>
      <c r="L56" s="669" t="s">
        <v>7698</v>
      </c>
      <c r="M56" s="659"/>
      <c r="N56" s="660"/>
      <c r="O56" s="660"/>
    </row>
    <row r="57">
      <c r="A57" s="661"/>
      <c r="B57" s="662">
        <v>600025.0</v>
      </c>
      <c r="C57" s="677" t="s">
        <v>5748</v>
      </c>
      <c r="D57" s="664" t="s">
        <v>7676</v>
      </c>
      <c r="E57" s="613">
        <v>1750.0</v>
      </c>
      <c r="F57" s="665">
        <v>1750.0</v>
      </c>
      <c r="G57" s="665">
        <f t="shared" si="2"/>
        <v>0</v>
      </c>
      <c r="H57" s="516" t="s">
        <v>5749</v>
      </c>
      <c r="I57" s="674" t="s">
        <v>7609</v>
      </c>
      <c r="J57" s="432" t="s">
        <v>7680</v>
      </c>
      <c r="L57" s="669"/>
      <c r="M57" s="659"/>
      <c r="N57" s="660"/>
      <c r="O57" s="660"/>
    </row>
    <row r="58">
      <c r="A58" s="661"/>
      <c r="B58" s="662">
        <v>600028.0</v>
      </c>
      <c r="C58" s="663" t="s">
        <v>5549</v>
      </c>
      <c r="D58" s="664" t="s">
        <v>7676</v>
      </c>
      <c r="E58" s="613">
        <v>40000.0</v>
      </c>
      <c r="F58" s="665">
        <v>40000.0</v>
      </c>
      <c r="G58" s="665">
        <f t="shared" si="2"/>
        <v>0</v>
      </c>
      <c r="H58" s="516" t="s">
        <v>1865</v>
      </c>
      <c r="I58" s="674" t="s">
        <v>7621</v>
      </c>
      <c r="J58" s="432" t="s">
        <v>7680</v>
      </c>
      <c r="L58" s="669"/>
      <c r="M58" s="659"/>
      <c r="N58" s="660"/>
      <c r="O58" s="660"/>
    </row>
    <row r="59">
      <c r="A59" s="661"/>
      <c r="B59" s="662">
        <v>600030.0</v>
      </c>
      <c r="C59" s="663" t="s">
        <v>5550</v>
      </c>
      <c r="D59" s="664" t="s">
        <v>7676</v>
      </c>
      <c r="E59" s="613">
        <v>40000.0</v>
      </c>
      <c r="F59" s="665">
        <v>40000.0</v>
      </c>
      <c r="G59" s="665">
        <f t="shared" si="2"/>
        <v>0</v>
      </c>
      <c r="H59" s="516" t="s">
        <v>1145</v>
      </c>
      <c r="I59" s="674" t="s">
        <v>7617</v>
      </c>
      <c r="J59" s="432" t="s">
        <v>7680</v>
      </c>
      <c r="L59" s="669"/>
      <c r="M59" s="659"/>
      <c r="N59" s="660"/>
      <c r="O59" s="660"/>
    </row>
    <row r="60">
      <c r="A60" s="661"/>
      <c r="B60" s="662">
        <v>600035.0</v>
      </c>
      <c r="C60" s="663" t="s">
        <v>4802</v>
      </c>
      <c r="D60" s="664" t="s">
        <v>7676</v>
      </c>
      <c r="E60" s="613">
        <v>3650.0</v>
      </c>
      <c r="F60" s="665">
        <v>3650.0</v>
      </c>
      <c r="G60" s="665">
        <f t="shared" si="2"/>
        <v>0</v>
      </c>
      <c r="H60" s="516" t="s">
        <v>449</v>
      </c>
      <c r="I60" s="516" t="s">
        <v>7609</v>
      </c>
      <c r="J60" s="673" t="s">
        <v>7677</v>
      </c>
      <c r="L60" s="669"/>
      <c r="M60" s="659"/>
      <c r="N60" s="660"/>
      <c r="O60" s="660"/>
    </row>
    <row r="61">
      <c r="A61" s="661"/>
      <c r="B61" s="662">
        <v>600038.0</v>
      </c>
      <c r="C61" s="663" t="s">
        <v>5041</v>
      </c>
      <c r="D61" s="664" t="s">
        <v>7676</v>
      </c>
      <c r="E61" s="613">
        <v>4000.0</v>
      </c>
      <c r="F61" s="665">
        <v>4000.0</v>
      </c>
      <c r="G61" s="665">
        <f t="shared" si="2"/>
        <v>0</v>
      </c>
      <c r="H61" s="516" t="s">
        <v>882</v>
      </c>
      <c r="I61" s="516" t="s">
        <v>7609</v>
      </c>
      <c r="J61" s="673" t="s">
        <v>7687</v>
      </c>
      <c r="L61" s="669" t="s">
        <v>7699</v>
      </c>
      <c r="M61" s="659"/>
      <c r="N61" s="660"/>
      <c r="O61" s="660"/>
    </row>
    <row r="62">
      <c r="A62" s="661"/>
      <c r="B62" s="662">
        <v>600040.0</v>
      </c>
      <c r="C62" s="663" t="s">
        <v>5158</v>
      </c>
      <c r="D62" s="664" t="s">
        <v>7676</v>
      </c>
      <c r="E62" s="613">
        <v>28520.0</v>
      </c>
      <c r="F62" s="665">
        <v>28520.0</v>
      </c>
      <c r="G62" s="665">
        <f t="shared" si="2"/>
        <v>0</v>
      </c>
      <c r="H62" s="516" t="s">
        <v>5159</v>
      </c>
      <c r="I62" s="674" t="s">
        <v>7623</v>
      </c>
      <c r="J62" s="432" t="s">
        <v>7680</v>
      </c>
      <c r="L62" s="669"/>
      <c r="M62" s="659"/>
      <c r="N62" s="660"/>
      <c r="O62" s="660"/>
    </row>
    <row r="63">
      <c r="A63" s="661"/>
      <c r="B63" s="662">
        <v>600043.0</v>
      </c>
      <c r="C63" s="663" t="s">
        <v>4991</v>
      </c>
      <c r="D63" s="664" t="s">
        <v>7676</v>
      </c>
      <c r="E63" s="613">
        <v>3200.0</v>
      </c>
      <c r="F63" s="665">
        <v>3200.0</v>
      </c>
      <c r="G63" s="665">
        <f t="shared" si="2"/>
        <v>0</v>
      </c>
      <c r="H63" s="516" t="s">
        <v>449</v>
      </c>
      <c r="I63" s="516" t="s">
        <v>7609</v>
      </c>
      <c r="J63" s="673" t="s">
        <v>7677</v>
      </c>
      <c r="L63" s="669"/>
      <c r="M63" s="659"/>
      <c r="N63" s="660"/>
      <c r="O63" s="660"/>
    </row>
    <row r="64">
      <c r="A64" s="661"/>
      <c r="B64" s="662">
        <v>600055.0</v>
      </c>
      <c r="C64" s="663" t="s">
        <v>5388</v>
      </c>
      <c r="D64" s="664" t="s">
        <v>7676</v>
      </c>
      <c r="E64" s="613">
        <v>9200.0</v>
      </c>
      <c r="F64" s="665">
        <v>9200.0</v>
      </c>
      <c r="G64" s="665">
        <f t="shared" si="2"/>
        <v>0</v>
      </c>
      <c r="H64" s="516" t="s">
        <v>1957</v>
      </c>
      <c r="I64" s="516" t="s">
        <v>7623</v>
      </c>
      <c r="J64" s="673" t="s">
        <v>7687</v>
      </c>
      <c r="L64" s="669" t="s">
        <v>7700</v>
      </c>
      <c r="M64" s="659"/>
      <c r="N64" s="660"/>
      <c r="O64" s="660"/>
    </row>
    <row r="65">
      <c r="A65" s="661"/>
      <c r="B65" s="662">
        <v>600059.0</v>
      </c>
      <c r="C65" s="663" t="s">
        <v>5551</v>
      </c>
      <c r="D65" s="664" t="s">
        <v>7676</v>
      </c>
      <c r="E65" s="613">
        <v>5000.0</v>
      </c>
      <c r="F65" s="665">
        <v>5000.0</v>
      </c>
      <c r="G65" s="665">
        <f t="shared" si="2"/>
        <v>0</v>
      </c>
      <c r="H65" s="516" t="s">
        <v>5552</v>
      </c>
      <c r="I65" s="516" t="s">
        <v>7620</v>
      </c>
      <c r="J65" s="673" t="s">
        <v>7687</v>
      </c>
      <c r="L65" s="669" t="s">
        <v>7701</v>
      </c>
      <c r="M65" s="659"/>
      <c r="N65" s="660"/>
      <c r="O65" s="660"/>
    </row>
    <row r="66">
      <c r="A66" s="661"/>
      <c r="B66" s="662">
        <v>600064.0</v>
      </c>
      <c r="C66" s="663" t="s">
        <v>5382</v>
      </c>
      <c r="D66" s="664" t="s">
        <v>7676</v>
      </c>
      <c r="E66" s="613">
        <v>8000.0</v>
      </c>
      <c r="F66" s="665">
        <v>8000.0</v>
      </c>
      <c r="G66" s="665">
        <f t="shared" si="2"/>
        <v>0</v>
      </c>
      <c r="H66" s="516" t="s">
        <v>1215</v>
      </c>
      <c r="I66" s="516" t="s">
        <v>7619</v>
      </c>
      <c r="J66" s="673" t="s">
        <v>7687</v>
      </c>
      <c r="L66" s="669" t="s">
        <v>7701</v>
      </c>
      <c r="M66" s="659"/>
      <c r="N66" s="660"/>
      <c r="O66" s="660"/>
    </row>
    <row r="67">
      <c r="A67" s="661"/>
      <c r="B67" s="662">
        <v>600067.0</v>
      </c>
      <c r="C67" s="663" t="s">
        <v>5553</v>
      </c>
      <c r="D67" s="664" t="s">
        <v>7676</v>
      </c>
      <c r="E67" s="613">
        <v>50000.0</v>
      </c>
      <c r="F67" s="665">
        <v>50000.0</v>
      </c>
      <c r="G67" s="665">
        <f t="shared" si="2"/>
        <v>0</v>
      </c>
      <c r="H67" s="516" t="s">
        <v>5554</v>
      </c>
      <c r="I67" s="674" t="s">
        <v>7616</v>
      </c>
      <c r="J67" s="432" t="s">
        <v>7680</v>
      </c>
      <c r="L67" s="669"/>
      <c r="M67" s="659"/>
      <c r="N67" s="660"/>
      <c r="O67" s="660"/>
    </row>
    <row r="68">
      <c r="A68" s="661"/>
      <c r="B68" s="662">
        <v>600075.0</v>
      </c>
      <c r="C68" s="663" t="s">
        <v>5814</v>
      </c>
      <c r="D68" s="664" t="s">
        <v>7676</v>
      </c>
      <c r="E68" s="613">
        <v>15500.0</v>
      </c>
      <c r="F68" s="665">
        <v>15500.0</v>
      </c>
      <c r="G68" s="665">
        <f t="shared" si="2"/>
        <v>0</v>
      </c>
      <c r="H68" s="516" t="s">
        <v>5380</v>
      </c>
      <c r="I68" s="516" t="s">
        <v>7617</v>
      </c>
      <c r="J68" s="673" t="s">
        <v>7687</v>
      </c>
      <c r="L68" s="669" t="s">
        <v>7697</v>
      </c>
      <c r="M68" s="659"/>
      <c r="N68" s="660"/>
      <c r="O68" s="660"/>
    </row>
    <row r="69">
      <c r="A69" s="661"/>
      <c r="B69" s="662">
        <v>600079.0</v>
      </c>
      <c r="C69" s="663" t="s">
        <v>5451</v>
      </c>
      <c r="D69" s="664" t="s">
        <v>7676</v>
      </c>
      <c r="E69" s="613">
        <v>15000.0</v>
      </c>
      <c r="F69" s="665">
        <v>15000.0</v>
      </c>
      <c r="G69" s="665">
        <f t="shared" si="2"/>
        <v>0</v>
      </c>
      <c r="H69" s="516" t="s">
        <v>1169</v>
      </c>
      <c r="I69" s="674" t="s">
        <v>7623</v>
      </c>
      <c r="J69" s="432" t="s">
        <v>7680</v>
      </c>
      <c r="L69" s="669"/>
      <c r="M69" s="659"/>
      <c r="N69" s="660"/>
      <c r="O69" s="660"/>
    </row>
    <row r="70">
      <c r="A70" s="661"/>
      <c r="B70" s="662">
        <v>600088.0</v>
      </c>
      <c r="C70" s="663" t="s">
        <v>5037</v>
      </c>
      <c r="D70" s="664" t="s">
        <v>7676</v>
      </c>
      <c r="E70" s="613">
        <v>33000.0</v>
      </c>
      <c r="F70" s="665">
        <v>33000.0</v>
      </c>
      <c r="G70" s="665">
        <f t="shared" si="2"/>
        <v>0</v>
      </c>
      <c r="H70" s="516" t="s">
        <v>5038</v>
      </c>
      <c r="I70" s="674" t="s">
        <v>7617</v>
      </c>
      <c r="J70" s="432" t="s">
        <v>7680</v>
      </c>
      <c r="L70" s="669"/>
      <c r="M70" s="659"/>
      <c r="N70" s="660"/>
      <c r="O70" s="660"/>
    </row>
    <row r="71">
      <c r="A71" s="661"/>
      <c r="B71" s="662">
        <v>600090.0</v>
      </c>
      <c r="C71" s="663" t="s">
        <v>5460</v>
      </c>
      <c r="D71" s="664" t="s">
        <v>7676</v>
      </c>
      <c r="E71" s="613">
        <v>50000.0</v>
      </c>
      <c r="F71" s="665">
        <v>50000.0</v>
      </c>
      <c r="G71" s="665">
        <f t="shared" si="2"/>
        <v>0</v>
      </c>
      <c r="H71" s="516" t="s">
        <v>5461</v>
      </c>
      <c r="I71" s="674" t="s">
        <v>7616</v>
      </c>
      <c r="J71" s="432" t="s">
        <v>7680</v>
      </c>
      <c r="L71" s="669"/>
      <c r="M71" s="659"/>
      <c r="N71" s="660"/>
      <c r="O71" s="660"/>
    </row>
    <row r="72">
      <c r="A72" s="661"/>
      <c r="B72" s="662">
        <v>600091.0</v>
      </c>
      <c r="C72" s="663" t="s">
        <v>5462</v>
      </c>
      <c r="D72" s="664" t="s">
        <v>7676</v>
      </c>
      <c r="E72" s="613">
        <v>60000.0</v>
      </c>
      <c r="F72" s="665">
        <v>60000.0</v>
      </c>
      <c r="G72" s="665">
        <f t="shared" si="2"/>
        <v>0</v>
      </c>
      <c r="H72" s="516" t="s">
        <v>5461</v>
      </c>
      <c r="I72" s="674" t="s">
        <v>7616</v>
      </c>
      <c r="J72" s="432" t="s">
        <v>7680</v>
      </c>
      <c r="L72" s="669"/>
      <c r="M72" s="659"/>
      <c r="N72" s="660"/>
      <c r="O72" s="660"/>
    </row>
    <row r="73">
      <c r="A73" s="661"/>
      <c r="B73" s="662">
        <v>600094.0</v>
      </c>
      <c r="C73" s="663" t="s">
        <v>5162</v>
      </c>
      <c r="D73" s="664" t="s">
        <v>7676</v>
      </c>
      <c r="E73" s="613">
        <v>9120.0</v>
      </c>
      <c r="F73" s="613">
        <v>9120.0</v>
      </c>
      <c r="G73" s="665">
        <f t="shared" si="2"/>
        <v>0</v>
      </c>
      <c r="H73" s="516" t="s">
        <v>5163</v>
      </c>
      <c r="I73" s="516" t="s">
        <v>7623</v>
      </c>
      <c r="J73" s="673" t="s">
        <v>7687</v>
      </c>
      <c r="L73" s="667" t="s">
        <v>7702</v>
      </c>
      <c r="M73" s="659"/>
      <c r="N73" s="660"/>
      <c r="O73" s="660"/>
    </row>
    <row r="74">
      <c r="A74" s="661"/>
      <c r="B74" s="662">
        <v>600105.0</v>
      </c>
      <c r="C74" s="663" t="s">
        <v>4994</v>
      </c>
      <c r="D74" s="664" t="s">
        <v>7676</v>
      </c>
      <c r="E74" s="613">
        <v>18600.0</v>
      </c>
      <c r="F74" s="665">
        <v>18600.0</v>
      </c>
      <c r="G74" s="665">
        <f t="shared" si="2"/>
        <v>0</v>
      </c>
      <c r="H74" s="516" t="s">
        <v>4590</v>
      </c>
      <c r="I74" s="674" t="s">
        <v>7620</v>
      </c>
      <c r="J74" s="432" t="s">
        <v>7680</v>
      </c>
      <c r="L74" s="669"/>
      <c r="M74" s="659"/>
      <c r="N74" s="660"/>
      <c r="O74" s="660"/>
    </row>
    <row r="75">
      <c r="A75" s="661"/>
      <c r="B75" s="678">
        <v>600112.0</v>
      </c>
      <c r="C75" s="679" t="s">
        <v>5555</v>
      </c>
      <c r="D75" s="664" t="s">
        <v>7676</v>
      </c>
      <c r="E75" s="613">
        <v>8000.0</v>
      </c>
      <c r="F75" s="613">
        <v>8000.0</v>
      </c>
      <c r="G75" s="665">
        <f t="shared" si="2"/>
        <v>0</v>
      </c>
      <c r="H75" s="516" t="s">
        <v>5556</v>
      </c>
      <c r="I75" s="516" t="s">
        <v>3609</v>
      </c>
      <c r="J75" s="673" t="s">
        <v>7687</v>
      </c>
      <c r="L75" s="669" t="s">
        <v>7703</v>
      </c>
      <c r="M75" s="659"/>
      <c r="N75" s="660"/>
      <c r="O75" s="660"/>
    </row>
    <row r="76">
      <c r="A76" s="661"/>
      <c r="B76" s="678">
        <v>600116.0</v>
      </c>
      <c r="C76" s="679" t="s">
        <v>5589</v>
      </c>
      <c r="D76" s="664" t="s">
        <v>7676</v>
      </c>
      <c r="E76" s="613">
        <v>15000.0</v>
      </c>
      <c r="F76" s="665">
        <v>15000.0</v>
      </c>
      <c r="G76" s="665">
        <f t="shared" si="2"/>
        <v>0</v>
      </c>
      <c r="H76" s="516" t="s">
        <v>5586</v>
      </c>
      <c r="I76" s="516" t="s">
        <v>7620</v>
      </c>
      <c r="J76" s="673" t="s">
        <v>7687</v>
      </c>
      <c r="L76" s="669" t="s">
        <v>7691</v>
      </c>
      <c r="M76" s="659"/>
      <c r="N76" s="660"/>
      <c r="O76" s="660"/>
    </row>
    <row r="77">
      <c r="A77" s="661"/>
      <c r="B77" s="662">
        <v>600120.0</v>
      </c>
      <c r="C77" s="663" t="s">
        <v>4971</v>
      </c>
      <c r="D77" s="664" t="s">
        <v>7676</v>
      </c>
      <c r="E77" s="613">
        <v>20000.0</v>
      </c>
      <c r="F77" s="665">
        <v>20000.0</v>
      </c>
      <c r="G77" s="665">
        <f t="shared" si="2"/>
        <v>0</v>
      </c>
      <c r="H77" s="516" t="s">
        <v>311</v>
      </c>
      <c r="I77" s="516" t="s">
        <v>7610</v>
      </c>
      <c r="J77" s="673" t="s">
        <v>7687</v>
      </c>
      <c r="L77" s="669" t="s">
        <v>7696</v>
      </c>
      <c r="M77" s="659"/>
      <c r="N77" s="660"/>
      <c r="O77" s="660"/>
    </row>
    <row r="78">
      <c r="A78" s="661"/>
      <c r="B78" s="662">
        <v>600124.0</v>
      </c>
      <c r="C78" s="663" t="s">
        <v>5375</v>
      </c>
      <c r="D78" s="664" t="s">
        <v>7676</v>
      </c>
      <c r="E78" s="613">
        <v>1100.0</v>
      </c>
      <c r="F78" s="665">
        <v>1100.0</v>
      </c>
      <c r="G78" s="665">
        <f t="shared" si="2"/>
        <v>0</v>
      </c>
      <c r="H78" s="516" t="s">
        <v>5376</v>
      </c>
      <c r="I78" s="516" t="s">
        <v>7621</v>
      </c>
      <c r="J78" s="673" t="s">
        <v>7687</v>
      </c>
      <c r="L78" s="680">
        <v>44681.0</v>
      </c>
      <c r="M78" s="659"/>
      <c r="N78" s="660"/>
      <c r="O78" s="660"/>
    </row>
    <row r="79">
      <c r="A79" s="661"/>
      <c r="B79" s="662">
        <v>600132.0</v>
      </c>
      <c r="C79" s="663" t="s">
        <v>4692</v>
      </c>
      <c r="D79" s="664" t="s">
        <v>7676</v>
      </c>
      <c r="E79" s="613">
        <v>60000.0</v>
      </c>
      <c r="F79" s="665">
        <v>60000.0</v>
      </c>
      <c r="G79" s="665">
        <f t="shared" si="2"/>
        <v>0</v>
      </c>
      <c r="H79" s="516" t="s">
        <v>242</v>
      </c>
      <c r="I79" s="674" t="s">
        <v>7618</v>
      </c>
      <c r="J79" s="432" t="s">
        <v>7680</v>
      </c>
      <c r="L79" s="669"/>
      <c r="M79" s="659"/>
      <c r="N79" s="660"/>
      <c r="O79" s="660"/>
    </row>
    <row r="80">
      <c r="A80" s="661"/>
      <c r="B80" s="662">
        <v>600139.0</v>
      </c>
      <c r="C80" s="663" t="s">
        <v>5164</v>
      </c>
      <c r="D80" s="664" t="s">
        <v>7676</v>
      </c>
      <c r="E80" s="613">
        <v>9840.0</v>
      </c>
      <c r="F80" s="613">
        <v>9840.0</v>
      </c>
      <c r="G80" s="665">
        <f t="shared" si="2"/>
        <v>0</v>
      </c>
      <c r="H80" s="516" t="s">
        <v>882</v>
      </c>
      <c r="I80" s="516" t="s">
        <v>3609</v>
      </c>
      <c r="J80" s="673" t="s">
        <v>7687</v>
      </c>
      <c r="L80" s="669" t="s">
        <v>7704</v>
      </c>
      <c r="M80" s="659"/>
      <c r="N80" s="660"/>
      <c r="O80" s="660"/>
    </row>
    <row r="81">
      <c r="A81" s="661"/>
      <c r="B81" s="662">
        <v>600140.0</v>
      </c>
      <c r="C81" s="663" t="s">
        <v>5557</v>
      </c>
      <c r="D81" s="664" t="s">
        <v>7676</v>
      </c>
      <c r="E81" s="613">
        <v>4000.0</v>
      </c>
      <c r="F81" s="665">
        <v>4000.0</v>
      </c>
      <c r="G81" s="665">
        <f t="shared" si="2"/>
        <v>0</v>
      </c>
      <c r="H81" s="516" t="s">
        <v>5558</v>
      </c>
      <c r="I81" s="674" t="s">
        <v>7614</v>
      </c>
      <c r="J81" s="432" t="s">
        <v>7680</v>
      </c>
      <c r="K81" s="672"/>
      <c r="L81" s="639"/>
      <c r="M81" s="659"/>
      <c r="N81" s="660"/>
      <c r="O81" s="660"/>
    </row>
    <row r="82">
      <c r="A82" s="661"/>
      <c r="B82" s="662">
        <v>600145.0</v>
      </c>
      <c r="C82" s="663" t="s">
        <v>5559</v>
      </c>
      <c r="D82" s="664" t="s">
        <v>7676</v>
      </c>
      <c r="E82" s="613">
        <v>50000.0</v>
      </c>
      <c r="F82" s="665">
        <v>50000.0</v>
      </c>
      <c r="G82" s="665">
        <f t="shared" si="2"/>
        <v>0</v>
      </c>
      <c r="H82" s="516" t="s">
        <v>5560</v>
      </c>
      <c r="I82" s="674" t="s">
        <v>7618</v>
      </c>
      <c r="J82" s="432" t="s">
        <v>7680</v>
      </c>
      <c r="K82" s="672"/>
      <c r="L82" s="639"/>
      <c r="M82" s="659"/>
      <c r="N82" s="660"/>
      <c r="O82" s="660"/>
    </row>
    <row r="83">
      <c r="A83" s="661"/>
      <c r="B83" s="662">
        <v>600149.0</v>
      </c>
      <c r="C83" s="663" t="s">
        <v>4750</v>
      </c>
      <c r="D83" s="664" t="s">
        <v>7676</v>
      </c>
      <c r="E83" s="613">
        <v>25000.0</v>
      </c>
      <c r="F83" s="665">
        <v>25000.0</v>
      </c>
      <c r="G83" s="665">
        <f t="shared" si="2"/>
        <v>0</v>
      </c>
      <c r="H83" s="516" t="s">
        <v>311</v>
      </c>
      <c r="I83" s="674" t="s">
        <v>7612</v>
      </c>
      <c r="J83" s="432" t="s">
        <v>7680</v>
      </c>
      <c r="K83" s="672"/>
      <c r="L83" s="639"/>
      <c r="M83" s="659"/>
      <c r="N83" s="660"/>
      <c r="O83" s="660"/>
    </row>
    <row r="84">
      <c r="A84" s="661"/>
      <c r="B84" s="662">
        <v>600150.0</v>
      </c>
      <c r="C84" s="663" t="s">
        <v>5165</v>
      </c>
      <c r="D84" s="664" t="s">
        <v>7676</v>
      </c>
      <c r="E84" s="613">
        <v>45000.0</v>
      </c>
      <c r="F84" s="665">
        <v>45000.0</v>
      </c>
      <c r="G84" s="665">
        <f t="shared" si="2"/>
        <v>0</v>
      </c>
      <c r="H84" s="516" t="s">
        <v>5166</v>
      </c>
      <c r="I84" s="674" t="s">
        <v>3609</v>
      </c>
      <c r="J84" s="432" t="s">
        <v>7680</v>
      </c>
      <c r="K84" s="672"/>
      <c r="L84" s="639"/>
      <c r="M84" s="659"/>
      <c r="N84" s="660"/>
      <c r="O84" s="660"/>
    </row>
    <row r="85">
      <c r="A85" s="661"/>
      <c r="B85" s="662">
        <v>600151.0</v>
      </c>
      <c r="C85" s="663" t="s">
        <v>5561</v>
      </c>
      <c r="D85" s="664" t="s">
        <v>7676</v>
      </c>
      <c r="E85" s="613">
        <v>50.0</v>
      </c>
      <c r="F85" s="665">
        <v>50.0</v>
      </c>
      <c r="G85" s="665">
        <f t="shared" si="2"/>
        <v>0</v>
      </c>
      <c r="H85" s="516" t="s">
        <v>5562</v>
      </c>
      <c r="I85" s="674" t="s">
        <v>7612</v>
      </c>
      <c r="J85" s="432" t="s">
        <v>7680</v>
      </c>
      <c r="K85" s="672"/>
      <c r="L85" s="639"/>
      <c r="M85" s="659"/>
      <c r="N85" s="660"/>
      <c r="O85" s="660"/>
    </row>
    <row r="86">
      <c r="A86" s="651"/>
      <c r="B86" s="652"/>
      <c r="C86" s="656"/>
      <c r="D86" s="656"/>
      <c r="E86" s="656"/>
      <c r="F86" s="656"/>
      <c r="G86" s="656"/>
      <c r="H86" s="656"/>
      <c r="I86" s="656"/>
      <c r="J86" s="656"/>
      <c r="K86" s="656"/>
      <c r="L86" s="656"/>
      <c r="M86" s="659"/>
      <c r="N86" s="660"/>
      <c r="O86" s="660"/>
    </row>
    <row r="87">
      <c r="A87" s="651"/>
      <c r="B87" s="652"/>
      <c r="C87" s="656"/>
      <c r="D87" s="656"/>
      <c r="E87" s="656"/>
      <c r="F87" s="656"/>
      <c r="G87" s="656"/>
      <c r="H87" s="656"/>
      <c r="I87" s="656"/>
      <c r="J87" s="656"/>
      <c r="K87" s="656"/>
      <c r="L87" s="656"/>
      <c r="M87" s="659"/>
      <c r="N87" s="660"/>
      <c r="O87" s="660"/>
    </row>
    <row r="88">
      <c r="A88" s="651"/>
      <c r="B88" s="652"/>
      <c r="C88" s="656"/>
      <c r="D88" s="656"/>
      <c r="E88" s="656"/>
      <c r="F88" s="656"/>
      <c r="G88" s="656"/>
      <c r="H88" s="656"/>
      <c r="I88" s="656"/>
      <c r="J88" s="656"/>
      <c r="K88" s="656"/>
      <c r="L88" s="656"/>
      <c r="M88" s="659"/>
      <c r="N88" s="660"/>
      <c r="O88" s="660"/>
    </row>
    <row r="89">
      <c r="A89" s="651"/>
      <c r="B89" s="652"/>
      <c r="C89" s="656"/>
      <c r="D89" s="656"/>
      <c r="E89" s="656"/>
      <c r="F89" s="656"/>
      <c r="G89" s="656"/>
      <c r="H89" s="656"/>
      <c r="I89" s="656"/>
      <c r="J89" s="656"/>
      <c r="K89" s="656"/>
      <c r="L89" s="656"/>
      <c r="M89" s="659"/>
      <c r="N89" s="660"/>
      <c r="O89" s="660"/>
    </row>
    <row r="90">
      <c r="A90" s="651"/>
      <c r="B90" s="652"/>
      <c r="C90" s="656"/>
      <c r="D90" s="656"/>
      <c r="E90" s="656"/>
      <c r="F90" s="656"/>
      <c r="G90" s="656"/>
      <c r="H90" s="656"/>
      <c r="I90" s="656"/>
      <c r="J90" s="656"/>
      <c r="K90" s="656"/>
      <c r="L90" s="656"/>
      <c r="M90" s="659"/>
      <c r="N90" s="660"/>
      <c r="O90" s="660"/>
    </row>
    <row r="91">
      <c r="A91" s="651"/>
      <c r="B91" s="652"/>
      <c r="C91" s="656"/>
      <c r="D91" s="656"/>
      <c r="E91" s="656"/>
      <c r="F91" s="656"/>
      <c r="G91" s="656"/>
      <c r="H91" s="656"/>
      <c r="I91" s="656"/>
      <c r="J91" s="656"/>
      <c r="K91" s="656"/>
      <c r="L91" s="656"/>
      <c r="M91" s="659"/>
      <c r="N91" s="660"/>
      <c r="O91" s="660"/>
    </row>
    <row r="92">
      <c r="A92" s="651"/>
      <c r="B92" s="652"/>
      <c r="C92" s="656"/>
      <c r="D92" s="656"/>
      <c r="E92" s="656"/>
      <c r="F92" s="656"/>
      <c r="G92" s="656"/>
      <c r="H92" s="656"/>
      <c r="I92" s="656"/>
      <c r="J92" s="656"/>
      <c r="K92" s="656"/>
      <c r="L92" s="656"/>
      <c r="M92" s="659"/>
      <c r="N92" s="660"/>
      <c r="O92" s="660"/>
    </row>
    <row r="93">
      <c r="A93" s="651"/>
      <c r="B93" s="652"/>
      <c r="C93" s="656"/>
      <c r="D93" s="656"/>
      <c r="E93" s="656"/>
      <c r="F93" s="656"/>
      <c r="G93" s="656"/>
      <c r="H93" s="656"/>
      <c r="I93" s="656"/>
      <c r="J93" s="656"/>
      <c r="K93" s="656"/>
      <c r="L93" s="656"/>
      <c r="M93" s="659"/>
      <c r="N93" s="660"/>
      <c r="O93" s="660"/>
    </row>
    <row r="94">
      <c r="A94" s="651"/>
      <c r="B94" s="681"/>
      <c r="C94" s="636"/>
      <c r="D94" s="636"/>
      <c r="E94" s="636"/>
      <c r="F94" s="636"/>
      <c r="G94" s="636"/>
      <c r="H94" s="636"/>
      <c r="I94" s="636"/>
      <c r="J94" s="636"/>
      <c r="K94" s="636"/>
      <c r="L94" s="636"/>
      <c r="M94" s="640"/>
      <c r="N94" s="641"/>
      <c r="O94" s="641"/>
    </row>
    <row r="95">
      <c r="A95" s="651"/>
      <c r="B95" s="681"/>
      <c r="C95" s="636"/>
      <c r="D95" s="636"/>
      <c r="E95" s="636"/>
      <c r="F95" s="636"/>
      <c r="G95" s="636"/>
      <c r="H95" s="636"/>
      <c r="I95" s="636"/>
      <c r="J95" s="636"/>
      <c r="K95" s="636"/>
      <c r="L95" s="636"/>
      <c r="M95" s="640"/>
      <c r="N95" s="641"/>
      <c r="O95" s="641"/>
    </row>
    <row r="96">
      <c r="A96" s="651"/>
      <c r="B96" s="681"/>
      <c r="C96" s="636"/>
      <c r="D96" s="636"/>
      <c r="E96" s="636"/>
      <c r="F96" s="636"/>
      <c r="G96" s="636"/>
      <c r="H96" s="636"/>
      <c r="I96" s="636"/>
      <c r="J96" s="636"/>
      <c r="K96" s="636"/>
      <c r="L96" s="636"/>
      <c r="M96" s="640"/>
      <c r="N96" s="641"/>
      <c r="O96" s="641"/>
    </row>
    <row r="97">
      <c r="A97" s="651"/>
      <c r="B97" s="681"/>
      <c r="C97" s="636"/>
      <c r="D97" s="636"/>
      <c r="E97" s="636"/>
      <c r="F97" s="636"/>
      <c r="G97" s="636"/>
      <c r="H97" s="636"/>
      <c r="I97" s="636"/>
      <c r="J97" s="636"/>
      <c r="K97" s="636"/>
      <c r="L97" s="636"/>
      <c r="M97" s="640"/>
      <c r="N97" s="641"/>
      <c r="O97" s="641"/>
    </row>
    <row r="98">
      <c r="A98" s="651"/>
      <c r="B98" s="681"/>
      <c r="C98" s="636"/>
      <c r="D98" s="636"/>
      <c r="E98" s="636"/>
      <c r="F98" s="636"/>
      <c r="G98" s="636"/>
      <c r="H98" s="636"/>
      <c r="I98" s="636"/>
      <c r="J98" s="636"/>
      <c r="K98" s="636"/>
      <c r="L98" s="636"/>
      <c r="M98" s="640"/>
      <c r="N98" s="641"/>
      <c r="O98" s="641"/>
    </row>
    <row r="99">
      <c r="A99" s="651"/>
      <c r="B99" s="681"/>
      <c r="C99" s="636"/>
      <c r="D99" s="636"/>
      <c r="E99" s="636"/>
      <c r="F99" s="636"/>
      <c r="G99" s="636"/>
      <c r="H99" s="636"/>
      <c r="I99" s="636"/>
      <c r="J99" s="636"/>
      <c r="K99" s="636"/>
      <c r="L99" s="636"/>
      <c r="M99" s="640"/>
      <c r="N99" s="641"/>
      <c r="O99" s="641"/>
    </row>
    <row r="100">
      <c r="A100" s="651"/>
      <c r="B100" s="681"/>
      <c r="C100" s="636"/>
      <c r="D100" s="636"/>
      <c r="E100" s="636"/>
      <c r="F100" s="636"/>
      <c r="G100" s="636"/>
      <c r="H100" s="636"/>
      <c r="I100" s="636"/>
      <c r="J100" s="636"/>
      <c r="K100" s="636"/>
      <c r="L100" s="636"/>
      <c r="M100" s="640"/>
      <c r="N100" s="641"/>
      <c r="O100" s="641"/>
    </row>
    <row r="101">
      <c r="A101" s="651"/>
      <c r="B101" s="681"/>
      <c r="C101" s="636"/>
      <c r="D101" s="636"/>
      <c r="E101" s="636"/>
      <c r="F101" s="636"/>
      <c r="G101" s="636"/>
      <c r="H101" s="636"/>
      <c r="I101" s="636"/>
      <c r="J101" s="636"/>
      <c r="K101" s="636"/>
      <c r="L101" s="636"/>
      <c r="M101" s="640"/>
      <c r="N101" s="641"/>
      <c r="O101" s="641"/>
    </row>
    <row r="102">
      <c r="A102" s="651"/>
      <c r="B102" s="681"/>
      <c r="C102" s="636"/>
      <c r="D102" s="636"/>
      <c r="E102" s="636"/>
      <c r="F102" s="636"/>
      <c r="G102" s="636"/>
      <c r="H102" s="636"/>
      <c r="I102" s="636"/>
      <c r="J102" s="636"/>
      <c r="K102" s="636"/>
      <c r="L102" s="636"/>
      <c r="M102" s="640"/>
      <c r="N102" s="641"/>
      <c r="O102" s="641"/>
    </row>
    <row r="103">
      <c r="A103" s="651"/>
      <c r="B103" s="681"/>
      <c r="C103" s="636"/>
      <c r="D103" s="636"/>
      <c r="E103" s="636"/>
      <c r="F103" s="636"/>
      <c r="G103" s="636"/>
      <c r="H103" s="636"/>
      <c r="I103" s="636"/>
      <c r="J103" s="636"/>
      <c r="K103" s="636"/>
      <c r="L103" s="636"/>
      <c r="M103" s="640"/>
      <c r="N103" s="641"/>
      <c r="O103" s="641"/>
    </row>
    <row r="104">
      <c r="A104" s="651"/>
      <c r="B104" s="681"/>
      <c r="C104" s="636"/>
      <c r="D104" s="636"/>
      <c r="E104" s="636"/>
      <c r="F104" s="636"/>
      <c r="G104" s="636"/>
      <c r="H104" s="636"/>
      <c r="I104" s="636"/>
      <c r="J104" s="636"/>
      <c r="K104" s="636"/>
      <c r="L104" s="636"/>
      <c r="M104" s="640"/>
      <c r="N104" s="641"/>
      <c r="O104" s="641"/>
    </row>
    <row r="105">
      <c r="A105" s="651"/>
      <c r="B105" s="681"/>
      <c r="C105" s="636"/>
      <c r="D105" s="636"/>
      <c r="E105" s="636"/>
      <c r="F105" s="636"/>
      <c r="G105" s="636"/>
      <c r="H105" s="636"/>
      <c r="I105" s="636"/>
      <c r="J105" s="636"/>
      <c r="K105" s="636"/>
      <c r="L105" s="636"/>
      <c r="M105" s="640"/>
      <c r="N105" s="641"/>
      <c r="O105" s="641"/>
    </row>
    <row r="106">
      <c r="A106" s="651"/>
      <c r="B106" s="681"/>
      <c r="C106" s="636"/>
      <c r="D106" s="636"/>
      <c r="E106" s="636"/>
      <c r="F106" s="636"/>
      <c r="G106" s="636"/>
      <c r="H106" s="636"/>
      <c r="I106" s="636"/>
      <c r="J106" s="636"/>
      <c r="K106" s="636"/>
      <c r="L106" s="636"/>
      <c r="M106" s="640"/>
      <c r="N106" s="641"/>
      <c r="O106" s="641"/>
    </row>
    <row r="107">
      <c r="A107" s="651"/>
      <c r="B107" s="681"/>
      <c r="C107" s="636"/>
      <c r="D107" s="636"/>
      <c r="E107" s="636"/>
      <c r="F107" s="636"/>
      <c r="G107" s="636"/>
      <c r="H107" s="636"/>
      <c r="I107" s="636"/>
      <c r="J107" s="636"/>
      <c r="K107" s="636"/>
      <c r="L107" s="636"/>
      <c r="M107" s="640"/>
      <c r="N107" s="641"/>
      <c r="O107" s="641"/>
    </row>
    <row r="108">
      <c r="A108" s="651"/>
      <c r="B108" s="681"/>
      <c r="C108" s="636"/>
      <c r="D108" s="636"/>
      <c r="E108" s="636"/>
      <c r="F108" s="636"/>
      <c r="G108" s="636"/>
      <c r="H108" s="636"/>
      <c r="I108" s="636"/>
      <c r="J108" s="636"/>
      <c r="K108" s="636"/>
      <c r="L108" s="636"/>
      <c r="M108" s="640"/>
      <c r="N108" s="641"/>
      <c r="O108" s="641"/>
    </row>
    <row r="109">
      <c r="A109" s="651"/>
      <c r="B109" s="681"/>
      <c r="C109" s="636"/>
      <c r="D109" s="636"/>
      <c r="E109" s="636"/>
      <c r="F109" s="636"/>
      <c r="G109" s="636"/>
      <c r="H109" s="636"/>
      <c r="I109" s="636"/>
      <c r="J109" s="636"/>
      <c r="K109" s="636"/>
      <c r="L109" s="636"/>
      <c r="M109" s="640"/>
      <c r="N109" s="641"/>
      <c r="O109" s="641"/>
    </row>
    <row r="110">
      <c r="A110" s="651"/>
      <c r="B110" s="681"/>
      <c r="C110" s="636"/>
      <c r="D110" s="636"/>
      <c r="E110" s="636"/>
      <c r="F110" s="636"/>
      <c r="G110" s="636"/>
      <c r="H110" s="636"/>
      <c r="I110" s="636"/>
      <c r="J110" s="636"/>
      <c r="K110" s="636"/>
      <c r="L110" s="636"/>
      <c r="M110" s="640"/>
      <c r="N110" s="641"/>
      <c r="O110" s="641"/>
    </row>
    <row r="111">
      <c r="A111" s="651"/>
      <c r="B111" s="681"/>
      <c r="C111" s="636"/>
      <c r="D111" s="636"/>
      <c r="E111" s="636"/>
      <c r="F111" s="636"/>
      <c r="G111" s="636"/>
      <c r="H111" s="636"/>
      <c r="I111" s="636"/>
      <c r="J111" s="636"/>
      <c r="K111" s="636"/>
      <c r="L111" s="636"/>
      <c r="M111" s="640"/>
      <c r="N111" s="641"/>
      <c r="O111" s="641"/>
    </row>
    <row r="112">
      <c r="A112" s="651"/>
      <c r="B112" s="681"/>
      <c r="C112" s="636"/>
      <c r="D112" s="636"/>
      <c r="E112" s="636"/>
      <c r="F112" s="636"/>
      <c r="G112" s="636"/>
      <c r="H112" s="636"/>
      <c r="I112" s="636"/>
      <c r="J112" s="636"/>
      <c r="K112" s="636"/>
      <c r="L112" s="636"/>
      <c r="M112" s="640"/>
      <c r="N112" s="641"/>
      <c r="O112" s="641"/>
    </row>
    <row r="113">
      <c r="A113" s="651"/>
      <c r="B113" s="681"/>
      <c r="C113" s="636"/>
      <c r="D113" s="636"/>
      <c r="E113" s="636"/>
      <c r="F113" s="636"/>
      <c r="G113" s="636"/>
      <c r="H113" s="636"/>
      <c r="I113" s="636"/>
      <c r="J113" s="636"/>
      <c r="K113" s="636"/>
      <c r="L113" s="636"/>
      <c r="M113" s="640"/>
      <c r="N113" s="641"/>
      <c r="O113" s="641"/>
    </row>
    <row r="114">
      <c r="A114" s="651"/>
      <c r="B114" s="681"/>
      <c r="C114" s="636"/>
      <c r="D114" s="636"/>
      <c r="E114" s="636"/>
      <c r="F114" s="636"/>
      <c r="G114" s="636"/>
      <c r="H114" s="636"/>
      <c r="I114" s="636"/>
      <c r="J114" s="636"/>
      <c r="K114" s="636"/>
      <c r="L114" s="636"/>
      <c r="M114" s="640"/>
      <c r="N114" s="641"/>
      <c r="O114" s="641"/>
    </row>
    <row r="115">
      <c r="A115" s="651"/>
      <c r="B115" s="681"/>
      <c r="C115" s="636"/>
      <c r="D115" s="636"/>
      <c r="E115" s="636"/>
      <c r="F115" s="636"/>
      <c r="G115" s="636"/>
      <c r="H115" s="636"/>
      <c r="I115" s="636"/>
      <c r="J115" s="636"/>
      <c r="K115" s="636"/>
      <c r="L115" s="636"/>
      <c r="M115" s="640"/>
      <c r="N115" s="641"/>
      <c r="O115" s="641"/>
    </row>
    <row r="116">
      <c r="A116" s="651"/>
      <c r="B116" s="681"/>
      <c r="C116" s="636"/>
      <c r="D116" s="636"/>
      <c r="E116" s="636"/>
      <c r="F116" s="636"/>
      <c r="G116" s="636"/>
      <c r="H116" s="636"/>
      <c r="I116" s="636"/>
      <c r="J116" s="636"/>
      <c r="K116" s="636"/>
      <c r="L116" s="636"/>
      <c r="M116" s="640"/>
      <c r="N116" s="641"/>
      <c r="O116" s="641"/>
    </row>
    <row r="117">
      <c r="A117" s="651"/>
      <c r="B117" s="681"/>
      <c r="C117" s="636"/>
      <c r="D117" s="636"/>
      <c r="E117" s="636"/>
      <c r="F117" s="636"/>
      <c r="G117" s="636"/>
      <c r="H117" s="636"/>
      <c r="I117" s="636"/>
      <c r="J117" s="636"/>
      <c r="K117" s="636"/>
      <c r="L117" s="636"/>
      <c r="M117" s="640"/>
      <c r="N117" s="641"/>
      <c r="O117" s="641"/>
    </row>
    <row r="118">
      <c r="A118" s="651"/>
      <c r="B118" s="681"/>
      <c r="C118" s="636"/>
      <c r="D118" s="636"/>
      <c r="E118" s="636"/>
      <c r="F118" s="636"/>
      <c r="G118" s="636"/>
      <c r="H118" s="636"/>
      <c r="I118" s="636"/>
      <c r="J118" s="636"/>
      <c r="K118" s="636"/>
      <c r="L118" s="636"/>
      <c r="M118" s="640"/>
      <c r="N118" s="641"/>
      <c r="O118" s="641"/>
    </row>
    <row r="119">
      <c r="A119" s="651"/>
      <c r="B119" s="681"/>
      <c r="C119" s="636"/>
      <c r="D119" s="636"/>
      <c r="E119" s="636"/>
      <c r="F119" s="636"/>
      <c r="G119" s="636"/>
      <c r="H119" s="636"/>
      <c r="I119" s="636"/>
      <c r="J119" s="636"/>
      <c r="K119" s="636"/>
      <c r="L119" s="636"/>
      <c r="M119" s="640"/>
      <c r="N119" s="641"/>
      <c r="O119" s="641"/>
    </row>
    <row r="120">
      <c r="A120" s="651"/>
      <c r="B120" s="681"/>
      <c r="C120" s="636"/>
      <c r="D120" s="636"/>
      <c r="E120" s="636"/>
      <c r="F120" s="636"/>
      <c r="G120" s="636"/>
      <c r="H120" s="636"/>
      <c r="I120" s="636"/>
      <c r="J120" s="636"/>
      <c r="K120" s="636"/>
      <c r="L120" s="636"/>
      <c r="M120" s="640"/>
      <c r="N120" s="641"/>
      <c r="O120" s="641"/>
    </row>
    <row r="121">
      <c r="A121" s="651"/>
      <c r="B121" s="681"/>
      <c r="C121" s="636"/>
      <c r="D121" s="636"/>
      <c r="E121" s="636"/>
      <c r="F121" s="636"/>
      <c r="G121" s="636"/>
      <c r="H121" s="636"/>
      <c r="I121" s="636"/>
      <c r="J121" s="636"/>
      <c r="K121" s="636"/>
      <c r="L121" s="636"/>
      <c r="M121" s="640"/>
      <c r="N121" s="641"/>
      <c r="O121" s="641"/>
    </row>
    <row r="122">
      <c r="A122" s="651"/>
      <c r="B122" s="681"/>
      <c r="C122" s="636"/>
      <c r="D122" s="636"/>
      <c r="E122" s="636"/>
      <c r="F122" s="636"/>
      <c r="G122" s="636"/>
      <c r="H122" s="636"/>
      <c r="I122" s="636"/>
      <c r="J122" s="636"/>
      <c r="K122" s="636"/>
      <c r="L122" s="636"/>
      <c r="M122" s="640"/>
      <c r="N122" s="641"/>
      <c r="O122" s="641"/>
    </row>
    <row r="123">
      <c r="A123" s="651"/>
      <c r="B123" s="681"/>
      <c r="C123" s="636"/>
      <c r="D123" s="636"/>
      <c r="E123" s="636"/>
      <c r="F123" s="636"/>
      <c r="G123" s="636"/>
      <c r="H123" s="636"/>
      <c r="I123" s="636"/>
      <c r="J123" s="636"/>
      <c r="K123" s="636"/>
      <c r="L123" s="636"/>
      <c r="M123" s="640"/>
      <c r="N123" s="641"/>
      <c r="O123" s="641"/>
    </row>
    <row r="124">
      <c r="A124" s="651"/>
      <c r="B124" s="681"/>
      <c r="C124" s="636"/>
      <c r="D124" s="636"/>
      <c r="E124" s="636"/>
      <c r="F124" s="636"/>
      <c r="G124" s="636"/>
      <c r="H124" s="636"/>
      <c r="I124" s="636"/>
      <c r="J124" s="636"/>
      <c r="K124" s="636"/>
      <c r="L124" s="636"/>
      <c r="M124" s="640"/>
      <c r="N124" s="641"/>
      <c r="O124" s="641"/>
    </row>
    <row r="125">
      <c r="A125" s="651"/>
      <c r="B125" s="681"/>
      <c r="C125" s="636"/>
      <c r="D125" s="636"/>
      <c r="E125" s="636"/>
      <c r="F125" s="636"/>
      <c r="G125" s="636"/>
      <c r="H125" s="636"/>
      <c r="I125" s="636"/>
      <c r="J125" s="636"/>
      <c r="K125" s="636"/>
      <c r="L125" s="636"/>
      <c r="M125" s="640"/>
      <c r="N125" s="641"/>
      <c r="O125" s="641"/>
    </row>
    <row r="126">
      <c r="A126" s="651"/>
      <c r="B126" s="681"/>
      <c r="C126" s="636"/>
      <c r="D126" s="636"/>
      <c r="E126" s="636"/>
      <c r="F126" s="636"/>
      <c r="G126" s="636"/>
      <c r="H126" s="636"/>
      <c r="I126" s="636"/>
      <c r="J126" s="636"/>
      <c r="K126" s="636"/>
      <c r="L126" s="636"/>
      <c r="M126" s="640"/>
      <c r="N126" s="641"/>
      <c r="O126" s="641"/>
    </row>
    <row r="127">
      <c r="A127" s="651"/>
      <c r="B127" s="681"/>
      <c r="C127" s="636"/>
      <c r="D127" s="636"/>
      <c r="E127" s="636"/>
      <c r="F127" s="636"/>
      <c r="G127" s="636"/>
      <c r="H127" s="636"/>
      <c r="I127" s="636"/>
      <c r="J127" s="636"/>
      <c r="K127" s="636"/>
      <c r="L127" s="636"/>
      <c r="M127" s="640"/>
      <c r="N127" s="641"/>
      <c r="O127" s="641"/>
    </row>
    <row r="128">
      <c r="A128" s="651"/>
      <c r="B128" s="681"/>
      <c r="C128" s="636"/>
      <c r="D128" s="636"/>
      <c r="E128" s="636"/>
      <c r="F128" s="636"/>
      <c r="G128" s="636"/>
      <c r="H128" s="636"/>
      <c r="I128" s="636"/>
      <c r="J128" s="636"/>
      <c r="K128" s="636"/>
      <c r="L128" s="636"/>
      <c r="M128" s="640"/>
      <c r="N128" s="641"/>
      <c r="O128" s="641"/>
    </row>
    <row r="129">
      <c r="A129" s="651"/>
      <c r="B129" s="681"/>
      <c r="C129" s="636"/>
      <c r="D129" s="636"/>
      <c r="E129" s="636"/>
      <c r="F129" s="636"/>
      <c r="G129" s="636"/>
      <c r="H129" s="636"/>
      <c r="I129" s="636"/>
      <c r="J129" s="636"/>
      <c r="K129" s="636"/>
      <c r="L129" s="636"/>
      <c r="M129" s="640"/>
      <c r="N129" s="641"/>
      <c r="O129" s="641"/>
    </row>
    <row r="130">
      <c r="A130" s="651"/>
      <c r="B130" s="681"/>
      <c r="C130" s="636"/>
      <c r="D130" s="636"/>
      <c r="E130" s="636"/>
      <c r="F130" s="636"/>
      <c r="G130" s="636"/>
      <c r="H130" s="636"/>
      <c r="I130" s="636"/>
      <c r="J130" s="636"/>
      <c r="K130" s="636"/>
      <c r="L130" s="636"/>
      <c r="M130" s="640"/>
      <c r="N130" s="641"/>
      <c r="O130" s="641"/>
    </row>
    <row r="131">
      <c r="A131" s="651"/>
      <c r="B131" s="681"/>
      <c r="C131" s="636"/>
      <c r="D131" s="636"/>
      <c r="E131" s="636"/>
      <c r="F131" s="636"/>
      <c r="G131" s="636"/>
      <c r="H131" s="636"/>
      <c r="I131" s="636"/>
      <c r="J131" s="636"/>
      <c r="K131" s="636"/>
      <c r="L131" s="636"/>
      <c r="M131" s="640"/>
      <c r="N131" s="641"/>
      <c r="O131" s="641"/>
    </row>
    <row r="132">
      <c r="A132" s="651"/>
      <c r="B132" s="681"/>
      <c r="C132" s="636"/>
      <c r="D132" s="636"/>
      <c r="E132" s="636"/>
      <c r="F132" s="636"/>
      <c r="G132" s="636"/>
      <c r="H132" s="636"/>
      <c r="I132" s="636"/>
      <c r="J132" s="636"/>
      <c r="K132" s="636"/>
      <c r="L132" s="636"/>
      <c r="M132" s="640"/>
      <c r="N132" s="641"/>
      <c r="O132" s="641"/>
    </row>
    <row r="133">
      <c r="A133" s="651"/>
      <c r="B133" s="681"/>
      <c r="C133" s="636"/>
      <c r="D133" s="636"/>
      <c r="E133" s="636"/>
      <c r="F133" s="636"/>
      <c r="G133" s="636"/>
      <c r="H133" s="636"/>
      <c r="I133" s="636"/>
      <c r="J133" s="636"/>
      <c r="K133" s="636"/>
      <c r="L133" s="636"/>
      <c r="M133" s="640"/>
      <c r="N133" s="641"/>
      <c r="O133" s="641"/>
    </row>
    <row r="134">
      <c r="A134" s="651"/>
      <c r="B134" s="681"/>
      <c r="C134" s="636"/>
      <c r="D134" s="636"/>
      <c r="E134" s="636"/>
      <c r="F134" s="636"/>
      <c r="G134" s="636"/>
      <c r="H134" s="636"/>
      <c r="I134" s="636"/>
      <c r="J134" s="636"/>
      <c r="K134" s="636"/>
      <c r="L134" s="636"/>
      <c r="M134" s="640"/>
      <c r="N134" s="641"/>
      <c r="O134" s="641"/>
    </row>
    <row r="135">
      <c r="A135" s="651"/>
      <c r="B135" s="681"/>
      <c r="C135" s="636"/>
      <c r="D135" s="636"/>
      <c r="E135" s="636"/>
      <c r="F135" s="636"/>
      <c r="G135" s="636"/>
      <c r="H135" s="636"/>
      <c r="I135" s="636"/>
      <c r="J135" s="636"/>
      <c r="K135" s="636"/>
      <c r="L135" s="636"/>
      <c r="M135" s="640"/>
      <c r="N135" s="641"/>
      <c r="O135" s="641"/>
    </row>
    <row r="136">
      <c r="A136" s="651"/>
      <c r="B136" s="681"/>
      <c r="C136" s="636"/>
      <c r="D136" s="636"/>
      <c r="E136" s="636"/>
      <c r="F136" s="636"/>
      <c r="G136" s="636"/>
      <c r="H136" s="636"/>
      <c r="I136" s="636"/>
      <c r="J136" s="636"/>
      <c r="K136" s="636"/>
      <c r="L136" s="636"/>
      <c r="M136" s="640"/>
      <c r="N136" s="641"/>
      <c r="O136" s="641"/>
    </row>
    <row r="137">
      <c r="A137" s="651"/>
      <c r="B137" s="681"/>
      <c r="C137" s="636"/>
      <c r="D137" s="636"/>
      <c r="E137" s="636"/>
      <c r="F137" s="636"/>
      <c r="G137" s="636"/>
      <c r="H137" s="636"/>
      <c r="I137" s="636"/>
      <c r="J137" s="636"/>
      <c r="K137" s="636"/>
      <c r="L137" s="636"/>
      <c r="M137" s="640"/>
      <c r="N137" s="641"/>
      <c r="O137" s="641"/>
    </row>
    <row r="138">
      <c r="A138" s="651"/>
      <c r="B138" s="681"/>
      <c r="C138" s="636"/>
      <c r="D138" s="636"/>
      <c r="E138" s="636"/>
      <c r="F138" s="636"/>
      <c r="G138" s="636"/>
      <c r="H138" s="636"/>
      <c r="I138" s="636"/>
      <c r="J138" s="636"/>
      <c r="K138" s="636"/>
      <c r="L138" s="636"/>
      <c r="M138" s="640"/>
      <c r="N138" s="641"/>
      <c r="O138" s="641"/>
    </row>
    <row r="139">
      <c r="A139" s="651"/>
      <c r="B139" s="681"/>
      <c r="C139" s="636"/>
      <c r="D139" s="636"/>
      <c r="E139" s="636"/>
      <c r="F139" s="636"/>
      <c r="G139" s="636"/>
      <c r="H139" s="636"/>
      <c r="I139" s="636"/>
      <c r="J139" s="636"/>
      <c r="K139" s="636"/>
      <c r="L139" s="636"/>
      <c r="M139" s="640"/>
      <c r="N139" s="641"/>
      <c r="O139" s="641"/>
    </row>
    <row r="140">
      <c r="A140" s="651"/>
      <c r="B140" s="681"/>
      <c r="C140" s="636"/>
      <c r="D140" s="636"/>
      <c r="E140" s="636"/>
      <c r="F140" s="636"/>
      <c r="G140" s="636"/>
      <c r="H140" s="636"/>
      <c r="I140" s="636"/>
      <c r="J140" s="636"/>
      <c r="K140" s="636"/>
      <c r="L140" s="636"/>
      <c r="M140" s="640"/>
      <c r="N140" s="641"/>
      <c r="O140" s="641"/>
    </row>
    <row r="141">
      <c r="A141" s="651"/>
      <c r="B141" s="681"/>
      <c r="C141" s="636"/>
      <c r="D141" s="636"/>
      <c r="E141" s="636"/>
      <c r="F141" s="636"/>
      <c r="G141" s="636"/>
      <c r="H141" s="636"/>
      <c r="I141" s="636"/>
      <c r="J141" s="636"/>
      <c r="K141" s="636"/>
      <c r="L141" s="636"/>
      <c r="M141" s="640"/>
      <c r="N141" s="641"/>
      <c r="O141" s="641"/>
    </row>
    <row r="142">
      <c r="A142" s="651"/>
      <c r="B142" s="681"/>
      <c r="C142" s="636"/>
      <c r="D142" s="636"/>
      <c r="E142" s="636"/>
      <c r="F142" s="636"/>
      <c r="G142" s="636"/>
      <c r="H142" s="636"/>
      <c r="I142" s="636"/>
      <c r="J142" s="636"/>
      <c r="K142" s="636"/>
      <c r="L142" s="636"/>
      <c r="M142" s="640"/>
      <c r="N142" s="641"/>
      <c r="O142" s="641"/>
    </row>
    <row r="143">
      <c r="A143" s="651"/>
      <c r="B143" s="681"/>
      <c r="C143" s="636"/>
      <c r="D143" s="636"/>
      <c r="E143" s="636"/>
      <c r="F143" s="636"/>
      <c r="G143" s="636"/>
      <c r="H143" s="636"/>
      <c r="I143" s="636"/>
      <c r="J143" s="636"/>
      <c r="K143" s="636"/>
      <c r="L143" s="636"/>
      <c r="M143" s="640"/>
      <c r="N143" s="641"/>
      <c r="O143" s="641"/>
    </row>
    <row r="144">
      <c r="A144" s="651"/>
      <c r="B144" s="681"/>
      <c r="C144" s="636"/>
      <c r="D144" s="636"/>
      <c r="E144" s="636"/>
      <c r="F144" s="636"/>
      <c r="G144" s="636"/>
      <c r="H144" s="636"/>
      <c r="I144" s="636"/>
      <c r="J144" s="636"/>
      <c r="K144" s="636"/>
      <c r="L144" s="636"/>
      <c r="M144" s="640"/>
      <c r="N144" s="641"/>
      <c r="O144" s="641"/>
    </row>
    <row r="145">
      <c r="A145" s="651"/>
      <c r="B145" s="681"/>
      <c r="C145" s="636"/>
      <c r="D145" s="636"/>
      <c r="E145" s="636"/>
      <c r="F145" s="636"/>
      <c r="G145" s="636"/>
      <c r="H145" s="636"/>
      <c r="I145" s="636"/>
      <c r="J145" s="636"/>
      <c r="K145" s="636"/>
      <c r="L145" s="636"/>
      <c r="M145" s="640"/>
      <c r="N145" s="641"/>
      <c r="O145" s="641"/>
    </row>
    <row r="146">
      <c r="A146" s="651"/>
      <c r="B146" s="681"/>
      <c r="C146" s="636"/>
      <c r="D146" s="636"/>
      <c r="E146" s="636"/>
      <c r="F146" s="636"/>
      <c r="G146" s="636"/>
      <c r="H146" s="636"/>
      <c r="I146" s="636"/>
      <c r="J146" s="636"/>
      <c r="K146" s="636"/>
      <c r="L146" s="636"/>
      <c r="M146" s="640"/>
      <c r="N146" s="641"/>
      <c r="O146" s="641"/>
    </row>
    <row r="147">
      <c r="A147" s="651"/>
      <c r="B147" s="681"/>
      <c r="C147" s="636"/>
      <c r="D147" s="636"/>
      <c r="E147" s="636"/>
      <c r="F147" s="636"/>
      <c r="G147" s="636"/>
      <c r="H147" s="636"/>
      <c r="I147" s="636"/>
      <c r="J147" s="636"/>
      <c r="K147" s="636"/>
      <c r="L147" s="636"/>
      <c r="M147" s="640"/>
      <c r="N147" s="641"/>
      <c r="O147" s="641"/>
    </row>
    <row r="148">
      <c r="A148" s="651"/>
      <c r="B148" s="681"/>
      <c r="C148" s="636"/>
      <c r="D148" s="636"/>
      <c r="E148" s="636"/>
      <c r="F148" s="636"/>
      <c r="G148" s="636"/>
      <c r="H148" s="636"/>
      <c r="I148" s="636"/>
      <c r="J148" s="636"/>
      <c r="K148" s="636"/>
      <c r="L148" s="636"/>
      <c r="M148" s="640"/>
      <c r="N148" s="641"/>
      <c r="O148" s="641"/>
    </row>
    <row r="149">
      <c r="A149" s="651"/>
      <c r="B149" s="681"/>
      <c r="C149" s="636"/>
      <c r="D149" s="636"/>
      <c r="E149" s="636"/>
      <c r="F149" s="636"/>
      <c r="G149" s="636"/>
      <c r="H149" s="636"/>
      <c r="I149" s="636"/>
      <c r="J149" s="636"/>
      <c r="K149" s="636"/>
      <c r="L149" s="636"/>
      <c r="M149" s="640"/>
      <c r="N149" s="641"/>
      <c r="O149" s="641"/>
    </row>
    <row r="150">
      <c r="A150" s="651"/>
      <c r="B150" s="681"/>
      <c r="C150" s="636"/>
      <c r="D150" s="636"/>
      <c r="E150" s="636"/>
      <c r="F150" s="636"/>
      <c r="G150" s="636"/>
      <c r="H150" s="636"/>
      <c r="I150" s="636"/>
      <c r="J150" s="636"/>
      <c r="K150" s="636"/>
      <c r="L150" s="636"/>
      <c r="M150" s="640"/>
      <c r="N150" s="641"/>
      <c r="O150" s="641"/>
    </row>
    <row r="151">
      <c r="A151" s="651"/>
      <c r="B151" s="681"/>
      <c r="C151" s="636"/>
      <c r="D151" s="636"/>
      <c r="E151" s="636"/>
      <c r="F151" s="636"/>
      <c r="G151" s="636"/>
      <c r="H151" s="636"/>
      <c r="I151" s="636"/>
      <c r="J151" s="636"/>
      <c r="K151" s="636"/>
      <c r="L151" s="636"/>
      <c r="M151" s="640"/>
      <c r="N151" s="641"/>
      <c r="O151" s="641"/>
    </row>
    <row r="152">
      <c r="A152" s="651"/>
      <c r="B152" s="681"/>
      <c r="C152" s="636"/>
      <c r="D152" s="636"/>
      <c r="E152" s="636"/>
      <c r="F152" s="636"/>
      <c r="G152" s="636"/>
      <c r="H152" s="636"/>
      <c r="I152" s="636"/>
      <c r="J152" s="636"/>
      <c r="K152" s="636"/>
      <c r="L152" s="636"/>
      <c r="M152" s="640"/>
      <c r="N152" s="641"/>
      <c r="O152" s="641"/>
    </row>
    <row r="153">
      <c r="A153" s="651"/>
      <c r="B153" s="681"/>
      <c r="C153" s="636"/>
      <c r="D153" s="636"/>
      <c r="E153" s="636"/>
      <c r="F153" s="636"/>
      <c r="G153" s="636"/>
      <c r="H153" s="636"/>
      <c r="I153" s="636"/>
      <c r="J153" s="636"/>
      <c r="K153" s="636"/>
      <c r="L153" s="636"/>
      <c r="M153" s="640"/>
      <c r="N153" s="641"/>
      <c r="O153" s="641"/>
    </row>
    <row r="154">
      <c r="A154" s="651"/>
      <c r="B154" s="681"/>
      <c r="C154" s="636"/>
      <c r="D154" s="636"/>
      <c r="E154" s="636"/>
      <c r="F154" s="636"/>
      <c r="G154" s="636"/>
      <c r="H154" s="636"/>
      <c r="I154" s="636"/>
      <c r="J154" s="636"/>
      <c r="K154" s="636"/>
      <c r="L154" s="636"/>
      <c r="M154" s="640"/>
      <c r="N154" s="641"/>
      <c r="O154" s="641"/>
    </row>
    <row r="155">
      <c r="A155" s="651"/>
      <c r="B155" s="681"/>
      <c r="C155" s="636"/>
      <c r="D155" s="636"/>
      <c r="E155" s="636"/>
      <c r="F155" s="636"/>
      <c r="G155" s="636"/>
      <c r="H155" s="636"/>
      <c r="I155" s="636"/>
      <c r="J155" s="636"/>
      <c r="K155" s="636"/>
      <c r="L155" s="636"/>
      <c r="M155" s="640"/>
      <c r="N155" s="641"/>
      <c r="O155" s="641"/>
    </row>
    <row r="156">
      <c r="A156" s="651"/>
      <c r="B156" s="681"/>
      <c r="C156" s="636"/>
      <c r="D156" s="636"/>
      <c r="E156" s="636"/>
      <c r="F156" s="636"/>
      <c r="G156" s="636"/>
      <c r="H156" s="636"/>
      <c r="I156" s="636"/>
      <c r="J156" s="636"/>
      <c r="K156" s="636"/>
      <c r="L156" s="636"/>
      <c r="M156" s="640"/>
      <c r="N156" s="641"/>
      <c r="O156" s="641"/>
    </row>
    <row r="157">
      <c r="A157" s="651"/>
      <c r="B157" s="681"/>
      <c r="C157" s="636"/>
      <c r="D157" s="636"/>
      <c r="E157" s="636"/>
      <c r="F157" s="636"/>
      <c r="G157" s="636"/>
      <c r="H157" s="636"/>
      <c r="I157" s="636"/>
      <c r="J157" s="636"/>
      <c r="K157" s="636"/>
      <c r="L157" s="636"/>
      <c r="M157" s="640"/>
      <c r="N157" s="641"/>
      <c r="O157" s="641"/>
    </row>
    <row r="158">
      <c r="A158" s="651"/>
      <c r="B158" s="681"/>
      <c r="C158" s="636"/>
      <c r="D158" s="636"/>
      <c r="E158" s="636"/>
      <c r="F158" s="636"/>
      <c r="G158" s="636"/>
      <c r="H158" s="636"/>
      <c r="I158" s="636"/>
      <c r="J158" s="636"/>
      <c r="K158" s="636"/>
      <c r="L158" s="636"/>
      <c r="M158" s="640"/>
      <c r="N158" s="641"/>
      <c r="O158" s="641"/>
    </row>
    <row r="159">
      <c r="A159" s="651"/>
      <c r="B159" s="681"/>
      <c r="C159" s="636"/>
      <c r="D159" s="636"/>
      <c r="E159" s="636"/>
      <c r="F159" s="636"/>
      <c r="G159" s="636"/>
      <c r="H159" s="636"/>
      <c r="I159" s="636"/>
      <c r="J159" s="636"/>
      <c r="K159" s="636"/>
      <c r="L159" s="636"/>
      <c r="M159" s="640"/>
      <c r="N159" s="641"/>
      <c r="O159" s="641"/>
    </row>
    <row r="160">
      <c r="A160" s="651"/>
      <c r="B160" s="681"/>
      <c r="C160" s="636"/>
      <c r="D160" s="636"/>
      <c r="E160" s="636"/>
      <c r="F160" s="636"/>
      <c r="G160" s="636"/>
      <c r="H160" s="636"/>
      <c r="I160" s="636"/>
      <c r="J160" s="636"/>
      <c r="K160" s="636"/>
      <c r="L160" s="636"/>
      <c r="M160" s="640"/>
      <c r="N160" s="641"/>
      <c r="O160" s="641"/>
    </row>
    <row r="161">
      <c r="A161" s="651"/>
      <c r="B161" s="681"/>
      <c r="C161" s="636"/>
      <c r="D161" s="636"/>
      <c r="E161" s="636"/>
      <c r="F161" s="636"/>
      <c r="G161" s="636"/>
      <c r="H161" s="636"/>
      <c r="I161" s="636"/>
      <c r="J161" s="636"/>
      <c r="K161" s="636"/>
      <c r="L161" s="636"/>
      <c r="M161" s="640"/>
      <c r="N161" s="641"/>
      <c r="O161" s="641"/>
    </row>
    <row r="162">
      <c r="A162" s="651"/>
      <c r="B162" s="681"/>
      <c r="C162" s="636"/>
      <c r="D162" s="636"/>
      <c r="E162" s="636"/>
      <c r="F162" s="636"/>
      <c r="G162" s="636"/>
      <c r="H162" s="636"/>
      <c r="I162" s="636"/>
      <c r="J162" s="636"/>
      <c r="K162" s="636"/>
      <c r="L162" s="636"/>
      <c r="M162" s="640"/>
      <c r="N162" s="641"/>
      <c r="O162" s="641"/>
    </row>
    <row r="163">
      <c r="A163" s="651"/>
      <c r="B163" s="681"/>
      <c r="C163" s="636"/>
      <c r="D163" s="636"/>
      <c r="E163" s="636"/>
      <c r="F163" s="636"/>
      <c r="G163" s="636"/>
      <c r="H163" s="636"/>
      <c r="I163" s="636"/>
      <c r="J163" s="636"/>
      <c r="K163" s="636"/>
      <c r="L163" s="636"/>
      <c r="M163" s="640"/>
      <c r="N163" s="641"/>
      <c r="O163" s="641"/>
    </row>
    <row r="164">
      <c r="A164" s="651"/>
      <c r="B164" s="681"/>
      <c r="C164" s="636"/>
      <c r="D164" s="636"/>
      <c r="E164" s="636"/>
      <c r="F164" s="636"/>
      <c r="G164" s="636"/>
      <c r="H164" s="636"/>
      <c r="I164" s="636"/>
      <c r="J164" s="636"/>
      <c r="K164" s="636"/>
      <c r="L164" s="636"/>
      <c r="M164" s="640"/>
      <c r="N164" s="641"/>
      <c r="O164" s="641"/>
    </row>
    <row r="165">
      <c r="A165" s="651"/>
      <c r="B165" s="681"/>
      <c r="C165" s="636"/>
      <c r="D165" s="636"/>
      <c r="E165" s="636"/>
      <c r="F165" s="636"/>
      <c r="G165" s="636"/>
      <c r="H165" s="636"/>
      <c r="I165" s="636"/>
      <c r="J165" s="636"/>
      <c r="K165" s="636"/>
      <c r="L165" s="636"/>
      <c r="M165" s="640"/>
      <c r="N165" s="641"/>
      <c r="O165" s="641"/>
    </row>
    <row r="166">
      <c r="A166" s="651"/>
      <c r="B166" s="681"/>
      <c r="C166" s="636"/>
      <c r="D166" s="636"/>
      <c r="E166" s="636"/>
      <c r="F166" s="636"/>
      <c r="G166" s="636"/>
      <c r="H166" s="636"/>
      <c r="I166" s="636"/>
      <c r="J166" s="636"/>
      <c r="K166" s="636"/>
      <c r="L166" s="636"/>
      <c r="M166" s="640"/>
      <c r="N166" s="641"/>
      <c r="O166" s="641"/>
    </row>
    <row r="167">
      <c r="A167" s="651"/>
      <c r="B167" s="681"/>
      <c r="C167" s="636"/>
      <c r="D167" s="636"/>
      <c r="E167" s="636"/>
      <c r="F167" s="636"/>
      <c r="G167" s="636"/>
      <c r="H167" s="636"/>
      <c r="I167" s="636"/>
      <c r="J167" s="636"/>
      <c r="K167" s="636"/>
      <c r="L167" s="636"/>
      <c r="M167" s="640"/>
      <c r="N167" s="641"/>
      <c r="O167" s="641"/>
    </row>
    <row r="168">
      <c r="A168" s="651"/>
      <c r="B168" s="681"/>
      <c r="C168" s="636"/>
      <c r="D168" s="636"/>
      <c r="E168" s="636"/>
      <c r="F168" s="636"/>
      <c r="G168" s="636"/>
      <c r="H168" s="636"/>
      <c r="I168" s="636"/>
      <c r="J168" s="636"/>
      <c r="K168" s="636"/>
      <c r="L168" s="636"/>
      <c r="M168" s="640"/>
      <c r="N168" s="641"/>
      <c r="O168" s="641"/>
    </row>
    <row r="169">
      <c r="A169" s="651"/>
      <c r="B169" s="681"/>
      <c r="C169" s="636"/>
      <c r="D169" s="636"/>
      <c r="E169" s="636"/>
      <c r="F169" s="636"/>
      <c r="G169" s="636"/>
      <c r="H169" s="636"/>
      <c r="I169" s="636"/>
      <c r="J169" s="636"/>
      <c r="K169" s="636"/>
      <c r="L169" s="636"/>
      <c r="M169" s="640"/>
      <c r="N169" s="641"/>
      <c r="O169" s="641"/>
    </row>
    <row r="170">
      <c r="A170" s="651"/>
      <c r="B170" s="681"/>
      <c r="C170" s="636"/>
      <c r="D170" s="636"/>
      <c r="E170" s="636"/>
      <c r="F170" s="636"/>
      <c r="G170" s="636"/>
      <c r="H170" s="636"/>
      <c r="I170" s="636"/>
      <c r="J170" s="636"/>
      <c r="K170" s="636"/>
      <c r="L170" s="636"/>
      <c r="M170" s="640"/>
      <c r="N170" s="641"/>
      <c r="O170" s="641"/>
    </row>
    <row r="171">
      <c r="A171" s="651"/>
      <c r="B171" s="681"/>
      <c r="C171" s="636"/>
      <c r="D171" s="636"/>
      <c r="E171" s="636"/>
      <c r="F171" s="636"/>
      <c r="G171" s="636"/>
      <c r="H171" s="636"/>
      <c r="I171" s="636"/>
      <c r="J171" s="636"/>
      <c r="K171" s="636"/>
      <c r="L171" s="636"/>
      <c r="M171" s="640"/>
      <c r="N171" s="641"/>
      <c r="O171" s="641"/>
    </row>
    <row r="172">
      <c r="A172" s="651"/>
      <c r="B172" s="681"/>
      <c r="C172" s="636"/>
      <c r="D172" s="636"/>
      <c r="E172" s="636"/>
      <c r="F172" s="636"/>
      <c r="G172" s="636"/>
      <c r="H172" s="636"/>
      <c r="I172" s="636"/>
      <c r="J172" s="636"/>
      <c r="K172" s="636"/>
      <c r="L172" s="636"/>
      <c r="M172" s="640"/>
      <c r="N172" s="641"/>
      <c r="O172" s="641"/>
    </row>
    <row r="173">
      <c r="A173" s="651"/>
      <c r="B173" s="681"/>
      <c r="C173" s="636"/>
      <c r="D173" s="636"/>
      <c r="E173" s="636"/>
      <c r="F173" s="636"/>
      <c r="G173" s="636"/>
      <c r="H173" s="636"/>
      <c r="I173" s="636"/>
      <c r="J173" s="636"/>
      <c r="K173" s="636"/>
      <c r="L173" s="636"/>
      <c r="M173" s="640"/>
      <c r="N173" s="641"/>
      <c r="O173" s="641"/>
    </row>
    <row r="174">
      <c r="A174" s="651"/>
      <c r="B174" s="681"/>
      <c r="C174" s="636"/>
      <c r="D174" s="636"/>
      <c r="E174" s="636"/>
      <c r="F174" s="636"/>
      <c r="G174" s="636"/>
      <c r="H174" s="636"/>
      <c r="I174" s="636"/>
      <c r="J174" s="636"/>
      <c r="K174" s="636"/>
      <c r="L174" s="636"/>
      <c r="M174" s="640"/>
      <c r="N174" s="641"/>
      <c r="O174" s="641"/>
    </row>
    <row r="175">
      <c r="A175" s="651"/>
      <c r="B175" s="681"/>
      <c r="C175" s="636"/>
      <c r="D175" s="636"/>
      <c r="E175" s="636"/>
      <c r="F175" s="636"/>
      <c r="G175" s="636"/>
      <c r="H175" s="636"/>
      <c r="I175" s="636"/>
      <c r="J175" s="636"/>
      <c r="K175" s="636"/>
      <c r="L175" s="636"/>
      <c r="M175" s="640"/>
      <c r="N175" s="641"/>
      <c r="O175" s="641"/>
    </row>
    <row r="176">
      <c r="A176" s="651"/>
      <c r="B176" s="681"/>
      <c r="C176" s="636"/>
      <c r="D176" s="636"/>
      <c r="E176" s="636"/>
      <c r="F176" s="636"/>
      <c r="G176" s="636"/>
      <c r="H176" s="636"/>
      <c r="I176" s="636"/>
      <c r="J176" s="636"/>
      <c r="K176" s="636"/>
      <c r="L176" s="636"/>
      <c r="M176" s="640"/>
      <c r="N176" s="641"/>
      <c r="O176" s="641"/>
    </row>
    <row r="177">
      <c r="A177" s="651"/>
      <c r="B177" s="681"/>
      <c r="C177" s="636"/>
      <c r="D177" s="636"/>
      <c r="E177" s="636"/>
      <c r="F177" s="636"/>
      <c r="G177" s="636"/>
      <c r="H177" s="636"/>
      <c r="I177" s="636"/>
      <c r="J177" s="636"/>
      <c r="K177" s="636"/>
      <c r="L177" s="636"/>
      <c r="M177" s="640"/>
      <c r="N177" s="641"/>
      <c r="O177" s="641"/>
    </row>
    <row r="178">
      <c r="A178" s="651"/>
      <c r="B178" s="681"/>
      <c r="C178" s="636"/>
      <c r="D178" s="636"/>
      <c r="E178" s="636"/>
      <c r="F178" s="636"/>
      <c r="G178" s="636"/>
      <c r="H178" s="636"/>
      <c r="I178" s="636"/>
      <c r="J178" s="636"/>
      <c r="K178" s="636"/>
      <c r="L178" s="636"/>
      <c r="M178" s="640"/>
      <c r="N178" s="641"/>
      <c r="O178" s="641"/>
    </row>
    <row r="179">
      <c r="A179" s="651"/>
      <c r="B179" s="681"/>
      <c r="C179" s="636"/>
      <c r="D179" s="636"/>
      <c r="E179" s="636"/>
      <c r="F179" s="636"/>
      <c r="G179" s="636"/>
      <c r="H179" s="636"/>
      <c r="I179" s="636"/>
      <c r="J179" s="636"/>
      <c r="K179" s="636"/>
      <c r="L179" s="636"/>
      <c r="M179" s="640"/>
      <c r="N179" s="641"/>
      <c r="O179" s="641"/>
    </row>
    <row r="180">
      <c r="A180" s="651"/>
      <c r="B180" s="681"/>
      <c r="C180" s="636"/>
      <c r="D180" s="636"/>
      <c r="E180" s="636"/>
      <c r="F180" s="636"/>
      <c r="G180" s="636"/>
      <c r="H180" s="636"/>
      <c r="I180" s="636"/>
      <c r="J180" s="636"/>
      <c r="K180" s="636"/>
      <c r="L180" s="636"/>
      <c r="M180" s="640"/>
      <c r="N180" s="641"/>
      <c r="O180" s="641"/>
    </row>
    <row r="181">
      <c r="A181" s="651"/>
      <c r="B181" s="681"/>
      <c r="C181" s="636"/>
      <c r="D181" s="636"/>
      <c r="E181" s="636"/>
      <c r="F181" s="636"/>
      <c r="G181" s="636"/>
      <c r="H181" s="636"/>
      <c r="I181" s="636"/>
      <c r="J181" s="636"/>
      <c r="K181" s="636"/>
      <c r="L181" s="636"/>
      <c r="M181" s="640"/>
      <c r="N181" s="641"/>
      <c r="O181" s="641"/>
    </row>
    <row r="182">
      <c r="A182" s="651"/>
      <c r="B182" s="681"/>
      <c r="C182" s="636"/>
      <c r="D182" s="636"/>
      <c r="E182" s="636"/>
      <c r="F182" s="636"/>
      <c r="G182" s="636"/>
      <c r="H182" s="636"/>
      <c r="I182" s="636"/>
      <c r="J182" s="636"/>
      <c r="K182" s="636"/>
      <c r="L182" s="636"/>
      <c r="M182" s="640"/>
      <c r="N182" s="641"/>
      <c r="O182" s="641"/>
    </row>
    <row r="183">
      <c r="A183" s="651"/>
      <c r="B183" s="681"/>
      <c r="C183" s="636"/>
      <c r="D183" s="636"/>
      <c r="E183" s="636"/>
      <c r="F183" s="636"/>
      <c r="G183" s="636"/>
      <c r="H183" s="636"/>
      <c r="I183" s="636"/>
      <c r="J183" s="636"/>
      <c r="K183" s="636"/>
      <c r="L183" s="636"/>
      <c r="M183" s="640"/>
      <c r="N183" s="641"/>
      <c r="O183" s="641"/>
    </row>
    <row r="184">
      <c r="A184" s="651"/>
      <c r="B184" s="681"/>
      <c r="C184" s="636"/>
      <c r="D184" s="636"/>
      <c r="E184" s="636"/>
      <c r="F184" s="636"/>
      <c r="G184" s="636"/>
      <c r="H184" s="636"/>
      <c r="I184" s="636"/>
      <c r="J184" s="636"/>
      <c r="K184" s="636"/>
      <c r="L184" s="636"/>
      <c r="M184" s="640"/>
      <c r="N184" s="641"/>
      <c r="O184" s="641"/>
    </row>
    <row r="185">
      <c r="A185" s="651"/>
      <c r="B185" s="681"/>
      <c r="C185" s="636"/>
      <c r="D185" s="636"/>
      <c r="E185" s="636"/>
      <c r="F185" s="636"/>
      <c r="G185" s="636"/>
      <c r="H185" s="636"/>
      <c r="I185" s="636"/>
      <c r="J185" s="636"/>
      <c r="K185" s="636"/>
      <c r="L185" s="636"/>
      <c r="M185" s="640"/>
      <c r="N185" s="641"/>
      <c r="O185" s="641"/>
    </row>
    <row r="186">
      <c r="A186" s="651"/>
      <c r="B186" s="681"/>
      <c r="C186" s="636"/>
      <c r="D186" s="636"/>
      <c r="E186" s="636"/>
      <c r="F186" s="636"/>
      <c r="G186" s="636"/>
      <c r="H186" s="636"/>
      <c r="I186" s="636"/>
      <c r="J186" s="636"/>
      <c r="K186" s="636"/>
      <c r="L186" s="636"/>
      <c r="M186" s="640"/>
      <c r="N186" s="641"/>
      <c r="O186" s="641"/>
    </row>
    <row r="187">
      <c r="A187" s="651"/>
      <c r="B187" s="681"/>
      <c r="C187" s="636"/>
      <c r="D187" s="636"/>
      <c r="E187" s="636"/>
      <c r="F187" s="636"/>
      <c r="G187" s="636"/>
      <c r="H187" s="636"/>
      <c r="I187" s="636"/>
      <c r="J187" s="636"/>
      <c r="K187" s="636"/>
      <c r="L187" s="636"/>
      <c r="M187" s="640"/>
      <c r="N187" s="641"/>
      <c r="O187" s="641"/>
    </row>
    <row r="188">
      <c r="A188" s="651"/>
      <c r="B188" s="681"/>
      <c r="C188" s="636"/>
      <c r="D188" s="636"/>
      <c r="E188" s="636"/>
      <c r="F188" s="636"/>
      <c r="G188" s="636"/>
      <c r="H188" s="636"/>
      <c r="I188" s="636"/>
      <c r="J188" s="636"/>
      <c r="K188" s="636"/>
      <c r="L188" s="636"/>
      <c r="M188" s="640"/>
      <c r="N188" s="641"/>
      <c r="O188" s="641"/>
    </row>
    <row r="189">
      <c r="A189" s="651"/>
      <c r="B189" s="681"/>
      <c r="C189" s="636"/>
      <c r="D189" s="636"/>
      <c r="E189" s="636"/>
      <c r="F189" s="636"/>
      <c r="G189" s="636"/>
      <c r="H189" s="636"/>
      <c r="I189" s="636"/>
      <c r="J189" s="636"/>
      <c r="K189" s="636"/>
      <c r="L189" s="636"/>
      <c r="M189" s="640"/>
      <c r="N189" s="641"/>
      <c r="O189" s="641"/>
    </row>
    <row r="190">
      <c r="A190" s="651"/>
      <c r="B190" s="681"/>
      <c r="C190" s="636"/>
      <c r="D190" s="636"/>
      <c r="E190" s="636"/>
      <c r="F190" s="636"/>
      <c r="G190" s="636"/>
      <c r="H190" s="636"/>
      <c r="I190" s="636"/>
      <c r="J190" s="636"/>
      <c r="K190" s="636"/>
      <c r="L190" s="636"/>
      <c r="M190" s="640"/>
      <c r="N190" s="641"/>
      <c r="O190" s="641"/>
    </row>
    <row r="191">
      <c r="A191" s="651"/>
      <c r="B191" s="681"/>
      <c r="C191" s="636"/>
      <c r="D191" s="636"/>
      <c r="E191" s="636"/>
      <c r="F191" s="636"/>
      <c r="G191" s="636"/>
      <c r="H191" s="636"/>
      <c r="I191" s="636"/>
      <c r="J191" s="636"/>
      <c r="K191" s="636"/>
      <c r="L191" s="636"/>
      <c r="M191" s="640"/>
      <c r="N191" s="641"/>
      <c r="O191" s="641"/>
    </row>
    <row r="192">
      <c r="A192" s="651"/>
      <c r="B192" s="681"/>
      <c r="C192" s="636"/>
      <c r="D192" s="636"/>
      <c r="E192" s="636"/>
      <c r="F192" s="636"/>
      <c r="G192" s="636"/>
      <c r="H192" s="636"/>
      <c r="I192" s="636"/>
      <c r="J192" s="636"/>
      <c r="K192" s="636"/>
      <c r="L192" s="636"/>
      <c r="M192" s="640"/>
      <c r="N192" s="641"/>
      <c r="O192" s="641"/>
    </row>
    <row r="193">
      <c r="A193" s="651"/>
      <c r="B193" s="681"/>
      <c r="C193" s="636"/>
      <c r="D193" s="636"/>
      <c r="E193" s="636"/>
      <c r="F193" s="636"/>
      <c r="G193" s="636"/>
      <c r="H193" s="636"/>
      <c r="I193" s="636"/>
      <c r="J193" s="636"/>
      <c r="K193" s="636"/>
      <c r="L193" s="636"/>
      <c r="M193" s="640"/>
      <c r="N193" s="641"/>
      <c r="O193" s="641"/>
    </row>
    <row r="194">
      <c r="A194" s="651"/>
      <c r="B194" s="681"/>
      <c r="C194" s="636"/>
      <c r="D194" s="636"/>
      <c r="E194" s="636"/>
      <c r="F194" s="636"/>
      <c r="G194" s="636"/>
      <c r="H194" s="636"/>
      <c r="I194" s="636"/>
      <c r="J194" s="636"/>
      <c r="K194" s="636"/>
      <c r="L194" s="636"/>
      <c r="M194" s="640"/>
      <c r="N194" s="641"/>
      <c r="O194" s="641"/>
    </row>
    <row r="195">
      <c r="A195" s="651"/>
      <c r="B195" s="681"/>
      <c r="C195" s="636"/>
      <c r="D195" s="636"/>
      <c r="E195" s="636"/>
      <c r="F195" s="636"/>
      <c r="G195" s="636"/>
      <c r="H195" s="636"/>
      <c r="I195" s="636"/>
      <c r="J195" s="636"/>
      <c r="K195" s="636"/>
      <c r="L195" s="636"/>
      <c r="M195" s="640"/>
      <c r="N195" s="641"/>
      <c r="O195" s="641"/>
    </row>
    <row r="196">
      <c r="A196" s="651"/>
      <c r="B196" s="681"/>
      <c r="C196" s="636"/>
      <c r="D196" s="636"/>
      <c r="E196" s="636"/>
      <c r="F196" s="636"/>
      <c r="G196" s="636"/>
      <c r="H196" s="636"/>
      <c r="I196" s="636"/>
      <c r="J196" s="636"/>
      <c r="K196" s="636"/>
      <c r="L196" s="636"/>
      <c r="M196" s="640"/>
      <c r="N196" s="641"/>
      <c r="O196" s="641"/>
    </row>
    <row r="197">
      <c r="A197" s="651"/>
      <c r="B197" s="681"/>
      <c r="C197" s="636"/>
      <c r="D197" s="636"/>
      <c r="E197" s="636"/>
      <c r="F197" s="636"/>
      <c r="G197" s="636"/>
      <c r="H197" s="636"/>
      <c r="I197" s="636"/>
      <c r="J197" s="636"/>
      <c r="K197" s="636"/>
      <c r="L197" s="636"/>
      <c r="M197" s="640"/>
      <c r="N197" s="641"/>
      <c r="O197" s="641"/>
    </row>
    <row r="198">
      <c r="A198" s="651"/>
      <c r="B198" s="681"/>
      <c r="C198" s="636"/>
      <c r="D198" s="636"/>
      <c r="E198" s="636"/>
      <c r="F198" s="636"/>
      <c r="G198" s="636"/>
      <c r="H198" s="636"/>
      <c r="I198" s="636"/>
      <c r="J198" s="636"/>
      <c r="K198" s="636"/>
      <c r="L198" s="636"/>
      <c r="M198" s="640"/>
      <c r="N198" s="641"/>
      <c r="O198" s="641"/>
    </row>
    <row r="199">
      <c r="A199" s="651"/>
      <c r="B199" s="681"/>
      <c r="C199" s="636"/>
      <c r="D199" s="636"/>
      <c r="E199" s="636"/>
      <c r="F199" s="636"/>
      <c r="G199" s="636"/>
      <c r="H199" s="636"/>
      <c r="I199" s="636"/>
      <c r="J199" s="636"/>
      <c r="K199" s="636"/>
      <c r="L199" s="636"/>
      <c r="M199" s="640"/>
      <c r="N199" s="641"/>
      <c r="O199" s="641"/>
    </row>
    <row r="200">
      <c r="A200" s="651"/>
      <c r="B200" s="681"/>
      <c r="C200" s="636"/>
      <c r="D200" s="636"/>
      <c r="E200" s="636"/>
      <c r="F200" s="636"/>
      <c r="G200" s="636"/>
      <c r="H200" s="636"/>
      <c r="I200" s="636"/>
      <c r="J200" s="636"/>
      <c r="K200" s="636"/>
      <c r="L200" s="636"/>
      <c r="M200" s="640"/>
      <c r="N200" s="641"/>
      <c r="O200" s="641"/>
    </row>
    <row r="201">
      <c r="A201" s="651"/>
      <c r="B201" s="681"/>
      <c r="C201" s="636"/>
      <c r="D201" s="636"/>
      <c r="E201" s="636"/>
      <c r="F201" s="636"/>
      <c r="G201" s="636"/>
      <c r="H201" s="636"/>
      <c r="I201" s="636"/>
      <c r="J201" s="636"/>
      <c r="K201" s="636"/>
      <c r="L201" s="636"/>
      <c r="M201" s="640"/>
      <c r="N201" s="641"/>
      <c r="O201" s="641"/>
    </row>
    <row r="202">
      <c r="A202" s="651"/>
      <c r="B202" s="681"/>
      <c r="C202" s="636"/>
      <c r="D202" s="636"/>
      <c r="E202" s="636"/>
      <c r="F202" s="636"/>
      <c r="G202" s="636"/>
      <c r="H202" s="636"/>
      <c r="I202" s="636"/>
      <c r="J202" s="636"/>
      <c r="K202" s="636"/>
      <c r="L202" s="636"/>
      <c r="M202" s="640"/>
      <c r="N202" s="641"/>
      <c r="O202" s="641"/>
    </row>
    <row r="203">
      <c r="A203" s="651"/>
      <c r="B203" s="681"/>
      <c r="C203" s="636"/>
      <c r="D203" s="636"/>
      <c r="E203" s="636"/>
      <c r="F203" s="636"/>
      <c r="G203" s="636"/>
      <c r="H203" s="636"/>
      <c r="I203" s="636"/>
      <c r="J203" s="636"/>
      <c r="K203" s="636"/>
      <c r="L203" s="636"/>
      <c r="M203" s="640"/>
      <c r="N203" s="641"/>
      <c r="O203" s="641"/>
    </row>
    <row r="204">
      <c r="A204" s="651"/>
      <c r="B204" s="681"/>
      <c r="C204" s="636"/>
      <c r="D204" s="636"/>
      <c r="E204" s="636"/>
      <c r="F204" s="636"/>
      <c r="G204" s="636"/>
      <c r="H204" s="636"/>
      <c r="I204" s="636"/>
      <c r="J204" s="636"/>
      <c r="K204" s="636"/>
      <c r="L204" s="636"/>
      <c r="M204" s="640"/>
      <c r="N204" s="641"/>
      <c r="O204" s="641"/>
    </row>
    <row r="205">
      <c r="A205" s="651"/>
      <c r="B205" s="681"/>
      <c r="C205" s="636"/>
      <c r="D205" s="636"/>
      <c r="E205" s="636"/>
      <c r="F205" s="636"/>
      <c r="G205" s="636"/>
      <c r="H205" s="636"/>
      <c r="I205" s="636"/>
      <c r="J205" s="636"/>
      <c r="K205" s="636"/>
      <c r="L205" s="636"/>
      <c r="M205" s="640"/>
      <c r="N205" s="641"/>
      <c r="O205" s="641"/>
    </row>
    <row r="206">
      <c r="A206" s="651"/>
      <c r="B206" s="681"/>
      <c r="C206" s="636"/>
      <c r="D206" s="636"/>
      <c r="E206" s="636"/>
      <c r="F206" s="636"/>
      <c r="G206" s="636"/>
      <c r="H206" s="636"/>
      <c r="I206" s="636"/>
      <c r="J206" s="636"/>
      <c r="K206" s="636"/>
      <c r="L206" s="636"/>
      <c r="M206" s="640"/>
      <c r="N206" s="641"/>
      <c r="O206" s="641"/>
    </row>
    <row r="207">
      <c r="A207" s="651"/>
      <c r="B207" s="681"/>
      <c r="C207" s="636"/>
      <c r="D207" s="636"/>
      <c r="E207" s="636"/>
      <c r="F207" s="636"/>
      <c r="G207" s="636"/>
      <c r="H207" s="636"/>
      <c r="I207" s="636"/>
      <c r="J207" s="636"/>
      <c r="K207" s="636"/>
      <c r="L207" s="636"/>
      <c r="M207" s="640"/>
      <c r="N207" s="641"/>
      <c r="O207" s="641"/>
    </row>
    <row r="208">
      <c r="A208" s="651"/>
      <c r="B208" s="681"/>
      <c r="C208" s="636"/>
      <c r="D208" s="636"/>
      <c r="E208" s="636"/>
      <c r="F208" s="636"/>
      <c r="G208" s="636"/>
      <c r="H208" s="636"/>
      <c r="I208" s="636"/>
      <c r="J208" s="636"/>
      <c r="K208" s="636"/>
      <c r="L208" s="636"/>
      <c r="M208" s="640"/>
      <c r="N208" s="641"/>
      <c r="O208" s="641"/>
    </row>
    <row r="209">
      <c r="A209" s="651"/>
      <c r="B209" s="681"/>
      <c r="C209" s="636"/>
      <c r="D209" s="636"/>
      <c r="E209" s="636"/>
      <c r="F209" s="636"/>
      <c r="G209" s="636"/>
      <c r="H209" s="636"/>
      <c r="I209" s="636"/>
      <c r="J209" s="636"/>
      <c r="K209" s="636"/>
      <c r="L209" s="636"/>
      <c r="M209" s="640"/>
      <c r="N209" s="641"/>
      <c r="O209" s="641"/>
    </row>
    <row r="210">
      <c r="A210" s="651"/>
      <c r="B210" s="681"/>
      <c r="C210" s="636"/>
      <c r="D210" s="636"/>
      <c r="E210" s="636"/>
      <c r="F210" s="636"/>
      <c r="G210" s="636"/>
      <c r="H210" s="636"/>
      <c r="I210" s="636"/>
      <c r="J210" s="636"/>
      <c r="K210" s="636"/>
      <c r="L210" s="636"/>
      <c r="M210" s="640"/>
      <c r="N210" s="641"/>
      <c r="O210" s="641"/>
    </row>
    <row r="211">
      <c r="A211" s="651"/>
      <c r="B211" s="681"/>
      <c r="C211" s="636"/>
      <c r="D211" s="636"/>
      <c r="E211" s="636"/>
      <c r="F211" s="636"/>
      <c r="G211" s="636"/>
      <c r="H211" s="636"/>
      <c r="I211" s="636"/>
      <c r="J211" s="636"/>
      <c r="K211" s="636"/>
      <c r="L211" s="636"/>
      <c r="M211" s="640"/>
      <c r="N211" s="641"/>
      <c r="O211" s="641"/>
    </row>
    <row r="212">
      <c r="A212" s="651"/>
      <c r="B212" s="681"/>
      <c r="C212" s="636"/>
      <c r="D212" s="636"/>
      <c r="E212" s="636"/>
      <c r="F212" s="636"/>
      <c r="G212" s="636"/>
      <c r="H212" s="636"/>
      <c r="I212" s="636"/>
      <c r="J212" s="636"/>
      <c r="K212" s="636"/>
      <c r="L212" s="636"/>
      <c r="M212" s="640"/>
      <c r="N212" s="641"/>
      <c r="O212" s="641"/>
    </row>
    <row r="213">
      <c r="A213" s="651"/>
      <c r="B213" s="681"/>
      <c r="C213" s="636"/>
      <c r="D213" s="636"/>
      <c r="E213" s="636"/>
      <c r="F213" s="636"/>
      <c r="G213" s="636"/>
      <c r="H213" s="636"/>
      <c r="I213" s="636"/>
      <c r="J213" s="636"/>
      <c r="K213" s="636"/>
      <c r="L213" s="636"/>
      <c r="M213" s="640"/>
      <c r="N213" s="641"/>
      <c r="O213" s="641"/>
    </row>
    <row r="214">
      <c r="A214" s="651"/>
      <c r="B214" s="681"/>
      <c r="C214" s="636"/>
      <c r="D214" s="636"/>
      <c r="E214" s="636"/>
      <c r="F214" s="636"/>
      <c r="G214" s="636"/>
      <c r="H214" s="636"/>
      <c r="I214" s="636"/>
      <c r="J214" s="636"/>
      <c r="K214" s="636"/>
      <c r="L214" s="636"/>
      <c r="M214" s="640"/>
      <c r="N214" s="641"/>
      <c r="O214" s="641"/>
    </row>
    <row r="215">
      <c r="A215" s="651"/>
      <c r="B215" s="681"/>
      <c r="C215" s="636"/>
      <c r="D215" s="636"/>
      <c r="E215" s="636"/>
      <c r="F215" s="636"/>
      <c r="G215" s="636"/>
      <c r="H215" s="636"/>
      <c r="I215" s="636"/>
      <c r="J215" s="636"/>
      <c r="K215" s="636"/>
      <c r="L215" s="636"/>
      <c r="M215" s="640"/>
      <c r="N215" s="641"/>
      <c r="O215" s="641"/>
    </row>
    <row r="216">
      <c r="A216" s="651"/>
      <c r="B216" s="681"/>
      <c r="C216" s="636"/>
      <c r="D216" s="636"/>
      <c r="E216" s="636"/>
      <c r="F216" s="636"/>
      <c r="G216" s="636"/>
      <c r="H216" s="636"/>
      <c r="I216" s="636"/>
      <c r="J216" s="636"/>
      <c r="K216" s="636"/>
      <c r="L216" s="636"/>
      <c r="M216" s="640"/>
      <c r="N216" s="641"/>
      <c r="O216" s="641"/>
    </row>
    <row r="217">
      <c r="A217" s="651"/>
      <c r="B217" s="681"/>
      <c r="C217" s="636"/>
      <c r="D217" s="636"/>
      <c r="E217" s="636"/>
      <c r="F217" s="636"/>
      <c r="G217" s="636"/>
      <c r="H217" s="636"/>
      <c r="I217" s="636"/>
      <c r="J217" s="636"/>
      <c r="K217" s="636"/>
      <c r="L217" s="636"/>
      <c r="M217" s="640"/>
      <c r="N217" s="641"/>
      <c r="O217" s="641"/>
    </row>
    <row r="218">
      <c r="A218" s="651"/>
      <c r="B218" s="681"/>
      <c r="C218" s="636"/>
      <c r="D218" s="636"/>
      <c r="E218" s="636"/>
      <c r="F218" s="636"/>
      <c r="G218" s="636"/>
      <c r="H218" s="636"/>
      <c r="I218" s="636"/>
      <c r="J218" s="636"/>
      <c r="K218" s="636"/>
      <c r="L218" s="636"/>
      <c r="M218" s="640"/>
      <c r="N218" s="641"/>
      <c r="O218" s="641"/>
    </row>
    <row r="219">
      <c r="A219" s="651"/>
      <c r="B219" s="681"/>
      <c r="C219" s="636"/>
      <c r="D219" s="636"/>
      <c r="E219" s="636"/>
      <c r="F219" s="636"/>
      <c r="G219" s="636"/>
      <c r="H219" s="636"/>
      <c r="I219" s="636"/>
      <c r="J219" s="636"/>
      <c r="K219" s="636"/>
      <c r="L219" s="636"/>
      <c r="M219" s="640"/>
      <c r="N219" s="641"/>
      <c r="O219" s="641"/>
    </row>
    <row r="220">
      <c r="A220" s="651"/>
      <c r="B220" s="681"/>
      <c r="C220" s="636"/>
      <c r="D220" s="636"/>
      <c r="E220" s="636"/>
      <c r="F220" s="636"/>
      <c r="G220" s="636"/>
      <c r="H220" s="636"/>
      <c r="I220" s="636"/>
      <c r="J220" s="636"/>
      <c r="K220" s="636"/>
      <c r="L220" s="636"/>
      <c r="M220" s="640"/>
      <c r="N220" s="641"/>
      <c r="O220" s="641"/>
    </row>
    <row r="221">
      <c r="A221" s="651"/>
      <c r="B221" s="681"/>
      <c r="C221" s="636"/>
      <c r="D221" s="636"/>
      <c r="E221" s="636"/>
      <c r="F221" s="636"/>
      <c r="G221" s="636"/>
      <c r="H221" s="636"/>
      <c r="I221" s="636"/>
      <c r="J221" s="636"/>
      <c r="K221" s="636"/>
      <c r="L221" s="636"/>
      <c r="M221" s="640"/>
      <c r="N221" s="641"/>
      <c r="O221" s="641"/>
    </row>
    <row r="222">
      <c r="A222" s="651"/>
      <c r="B222" s="681"/>
      <c r="C222" s="636"/>
      <c r="D222" s="636"/>
      <c r="E222" s="636"/>
      <c r="F222" s="636"/>
      <c r="G222" s="636"/>
      <c r="H222" s="636"/>
      <c r="I222" s="636"/>
      <c r="J222" s="636"/>
      <c r="K222" s="636"/>
      <c r="L222" s="636"/>
      <c r="M222" s="640"/>
      <c r="N222" s="641"/>
      <c r="O222" s="641"/>
    </row>
    <row r="223">
      <c r="A223" s="651"/>
      <c r="B223" s="681"/>
      <c r="C223" s="636"/>
      <c r="D223" s="636"/>
      <c r="E223" s="636"/>
      <c r="F223" s="636"/>
      <c r="G223" s="636"/>
      <c r="H223" s="636"/>
      <c r="I223" s="636"/>
      <c r="J223" s="636"/>
      <c r="K223" s="636"/>
      <c r="L223" s="636"/>
      <c r="M223" s="640"/>
      <c r="N223" s="641"/>
      <c r="O223" s="641"/>
    </row>
    <row r="224">
      <c r="A224" s="651"/>
      <c r="B224" s="681"/>
      <c r="C224" s="636"/>
      <c r="D224" s="636"/>
      <c r="E224" s="636"/>
      <c r="F224" s="636"/>
      <c r="G224" s="636"/>
      <c r="H224" s="636"/>
      <c r="I224" s="636"/>
      <c r="J224" s="636"/>
      <c r="K224" s="636"/>
      <c r="L224" s="636"/>
      <c r="M224" s="640"/>
      <c r="N224" s="641"/>
      <c r="O224" s="641"/>
    </row>
    <row r="225">
      <c r="A225" s="651"/>
      <c r="B225" s="681"/>
      <c r="C225" s="636"/>
      <c r="D225" s="636"/>
      <c r="E225" s="636"/>
      <c r="F225" s="636"/>
      <c r="G225" s="636"/>
      <c r="H225" s="636"/>
      <c r="I225" s="636"/>
      <c r="J225" s="636"/>
      <c r="K225" s="636"/>
      <c r="L225" s="636"/>
      <c r="M225" s="640"/>
      <c r="N225" s="641"/>
      <c r="O225" s="641"/>
    </row>
    <row r="226">
      <c r="A226" s="651"/>
      <c r="B226" s="681"/>
      <c r="C226" s="636"/>
      <c r="D226" s="636"/>
      <c r="E226" s="636"/>
      <c r="F226" s="636"/>
      <c r="G226" s="636"/>
      <c r="H226" s="636"/>
      <c r="I226" s="636"/>
      <c r="J226" s="636"/>
      <c r="K226" s="636"/>
      <c r="L226" s="636"/>
      <c r="M226" s="640"/>
      <c r="N226" s="641"/>
      <c r="O226" s="641"/>
    </row>
    <row r="227">
      <c r="A227" s="651"/>
      <c r="B227" s="681"/>
      <c r="C227" s="636"/>
      <c r="D227" s="636"/>
      <c r="E227" s="636"/>
      <c r="F227" s="636"/>
      <c r="G227" s="636"/>
      <c r="H227" s="636"/>
      <c r="I227" s="636"/>
      <c r="J227" s="636"/>
      <c r="K227" s="636"/>
      <c r="L227" s="636"/>
      <c r="M227" s="640"/>
      <c r="N227" s="641"/>
      <c r="O227" s="641"/>
    </row>
    <row r="228">
      <c r="A228" s="651"/>
      <c r="B228" s="681"/>
      <c r="C228" s="636"/>
      <c r="D228" s="636"/>
      <c r="E228" s="636"/>
      <c r="F228" s="636"/>
      <c r="G228" s="636"/>
      <c r="H228" s="636"/>
      <c r="I228" s="636"/>
      <c r="J228" s="636"/>
      <c r="K228" s="636"/>
      <c r="L228" s="636"/>
      <c r="M228" s="640"/>
      <c r="N228" s="641"/>
      <c r="O228" s="641"/>
    </row>
    <row r="229">
      <c r="A229" s="651"/>
      <c r="B229" s="681"/>
      <c r="C229" s="636"/>
      <c r="D229" s="636"/>
      <c r="E229" s="636"/>
      <c r="F229" s="636"/>
      <c r="G229" s="636"/>
      <c r="H229" s="636"/>
      <c r="I229" s="636"/>
      <c r="J229" s="636"/>
      <c r="K229" s="636"/>
      <c r="L229" s="636"/>
      <c r="M229" s="640"/>
      <c r="N229" s="641"/>
      <c r="O229" s="641"/>
    </row>
    <row r="230">
      <c r="A230" s="651"/>
      <c r="B230" s="681"/>
      <c r="C230" s="636"/>
      <c r="D230" s="636"/>
      <c r="E230" s="636"/>
      <c r="F230" s="636"/>
      <c r="G230" s="636"/>
      <c r="H230" s="636"/>
      <c r="I230" s="636"/>
      <c r="J230" s="636"/>
      <c r="K230" s="636"/>
      <c r="L230" s="636"/>
      <c r="M230" s="640"/>
      <c r="N230" s="641"/>
      <c r="O230" s="641"/>
    </row>
    <row r="231">
      <c r="A231" s="651"/>
      <c r="B231" s="681"/>
      <c r="C231" s="636"/>
      <c r="D231" s="636"/>
      <c r="E231" s="636"/>
      <c r="F231" s="636"/>
      <c r="G231" s="636"/>
      <c r="H231" s="636"/>
      <c r="I231" s="636"/>
      <c r="J231" s="636"/>
      <c r="K231" s="636"/>
      <c r="L231" s="636"/>
      <c r="M231" s="640"/>
      <c r="N231" s="641"/>
      <c r="O231" s="641"/>
    </row>
    <row r="232">
      <c r="A232" s="651"/>
      <c r="B232" s="681"/>
      <c r="C232" s="636"/>
      <c r="D232" s="636"/>
      <c r="E232" s="636"/>
      <c r="F232" s="636"/>
      <c r="G232" s="636"/>
      <c r="H232" s="636"/>
      <c r="I232" s="636"/>
      <c r="J232" s="636"/>
      <c r="K232" s="636"/>
      <c r="L232" s="636"/>
      <c r="M232" s="640"/>
      <c r="N232" s="641"/>
      <c r="O232" s="641"/>
    </row>
    <row r="233">
      <c r="A233" s="651"/>
      <c r="B233" s="681"/>
      <c r="C233" s="636"/>
      <c r="D233" s="636"/>
      <c r="E233" s="636"/>
      <c r="F233" s="636"/>
      <c r="G233" s="636"/>
      <c r="H233" s="636"/>
      <c r="I233" s="636"/>
      <c r="J233" s="636"/>
      <c r="K233" s="636"/>
      <c r="L233" s="636"/>
      <c r="M233" s="640"/>
      <c r="N233" s="641"/>
      <c r="O233" s="641"/>
    </row>
    <row r="234">
      <c r="A234" s="651"/>
      <c r="B234" s="681"/>
      <c r="C234" s="636"/>
      <c r="D234" s="636"/>
      <c r="E234" s="636"/>
      <c r="F234" s="636"/>
      <c r="G234" s="636"/>
      <c r="H234" s="636"/>
      <c r="I234" s="636"/>
      <c r="J234" s="636"/>
      <c r="K234" s="636"/>
      <c r="L234" s="636"/>
      <c r="M234" s="640"/>
      <c r="N234" s="641"/>
      <c r="O234" s="641"/>
    </row>
    <row r="235">
      <c r="A235" s="651"/>
      <c r="B235" s="681"/>
      <c r="C235" s="636"/>
      <c r="D235" s="636"/>
      <c r="E235" s="636"/>
      <c r="F235" s="636"/>
      <c r="G235" s="636"/>
      <c r="H235" s="636"/>
      <c r="I235" s="636"/>
      <c r="J235" s="636"/>
      <c r="K235" s="636"/>
      <c r="L235" s="636"/>
      <c r="M235" s="640"/>
      <c r="N235" s="641"/>
      <c r="O235" s="641"/>
    </row>
    <row r="236">
      <c r="A236" s="651"/>
      <c r="B236" s="681"/>
      <c r="C236" s="636"/>
      <c r="D236" s="636"/>
      <c r="E236" s="636"/>
      <c r="F236" s="636"/>
      <c r="G236" s="636"/>
      <c r="H236" s="636"/>
      <c r="I236" s="636"/>
      <c r="J236" s="636"/>
      <c r="K236" s="636"/>
      <c r="L236" s="636"/>
      <c r="M236" s="640"/>
      <c r="N236" s="641"/>
      <c r="O236" s="641"/>
    </row>
    <row r="237">
      <c r="A237" s="651"/>
      <c r="B237" s="681"/>
      <c r="C237" s="636"/>
      <c r="D237" s="636"/>
      <c r="E237" s="636"/>
      <c r="F237" s="636"/>
      <c r="G237" s="636"/>
      <c r="H237" s="636"/>
      <c r="I237" s="636"/>
      <c r="J237" s="636"/>
      <c r="K237" s="636"/>
      <c r="L237" s="636"/>
      <c r="M237" s="640"/>
      <c r="N237" s="641"/>
      <c r="O237" s="641"/>
    </row>
    <row r="238">
      <c r="A238" s="651"/>
      <c r="B238" s="681"/>
      <c r="C238" s="636"/>
      <c r="D238" s="636"/>
      <c r="E238" s="636"/>
      <c r="F238" s="636"/>
      <c r="G238" s="636"/>
      <c r="H238" s="636"/>
      <c r="I238" s="636"/>
      <c r="J238" s="636"/>
      <c r="K238" s="636"/>
      <c r="L238" s="636"/>
      <c r="M238" s="640"/>
      <c r="N238" s="641"/>
      <c r="O238" s="641"/>
    </row>
    <row r="239">
      <c r="A239" s="651"/>
      <c r="B239" s="681"/>
      <c r="C239" s="636"/>
      <c r="D239" s="636"/>
      <c r="E239" s="636"/>
      <c r="F239" s="636"/>
      <c r="G239" s="636"/>
      <c r="H239" s="636"/>
      <c r="I239" s="636"/>
      <c r="J239" s="636"/>
      <c r="K239" s="636"/>
      <c r="L239" s="636"/>
      <c r="M239" s="640"/>
      <c r="N239" s="641"/>
      <c r="O239" s="641"/>
    </row>
    <row r="240">
      <c r="A240" s="651"/>
      <c r="B240" s="681"/>
      <c r="C240" s="636"/>
      <c r="D240" s="636"/>
      <c r="E240" s="636"/>
      <c r="F240" s="636"/>
      <c r="G240" s="636"/>
      <c r="H240" s="636"/>
      <c r="I240" s="636"/>
      <c r="J240" s="636"/>
      <c r="K240" s="636"/>
      <c r="L240" s="636"/>
      <c r="M240" s="640"/>
      <c r="N240" s="641"/>
      <c r="O240" s="641"/>
    </row>
    <row r="241">
      <c r="A241" s="651"/>
      <c r="B241" s="681"/>
      <c r="C241" s="636"/>
      <c r="D241" s="636"/>
      <c r="E241" s="636"/>
      <c r="F241" s="636"/>
      <c r="G241" s="636"/>
      <c r="H241" s="636"/>
      <c r="I241" s="636"/>
      <c r="J241" s="636"/>
      <c r="K241" s="636"/>
      <c r="L241" s="636"/>
      <c r="M241" s="640"/>
      <c r="N241" s="641"/>
      <c r="O241" s="641"/>
    </row>
    <row r="242">
      <c r="A242" s="651"/>
      <c r="B242" s="681"/>
      <c r="C242" s="636"/>
      <c r="D242" s="636"/>
      <c r="E242" s="636"/>
      <c r="F242" s="636"/>
      <c r="G242" s="636"/>
      <c r="H242" s="636"/>
      <c r="I242" s="636"/>
      <c r="J242" s="636"/>
      <c r="K242" s="636"/>
      <c r="L242" s="636"/>
      <c r="M242" s="640"/>
      <c r="N242" s="641"/>
      <c r="O242" s="641"/>
    </row>
    <row r="243">
      <c r="A243" s="651"/>
      <c r="B243" s="681"/>
      <c r="C243" s="636"/>
      <c r="D243" s="636"/>
      <c r="E243" s="636"/>
      <c r="F243" s="636"/>
      <c r="G243" s="636"/>
      <c r="H243" s="636"/>
      <c r="I243" s="636"/>
      <c r="J243" s="636"/>
      <c r="K243" s="636"/>
      <c r="L243" s="636"/>
      <c r="M243" s="640"/>
      <c r="N243" s="641"/>
      <c r="O243" s="641"/>
    </row>
    <row r="244">
      <c r="A244" s="651"/>
      <c r="B244" s="681"/>
      <c r="C244" s="636"/>
      <c r="D244" s="636"/>
      <c r="E244" s="636"/>
      <c r="F244" s="636"/>
      <c r="G244" s="636"/>
      <c r="H244" s="636"/>
      <c r="I244" s="636"/>
      <c r="J244" s="636"/>
      <c r="K244" s="636"/>
      <c r="L244" s="636"/>
      <c r="M244" s="640"/>
      <c r="N244" s="641"/>
      <c r="O244" s="641"/>
    </row>
    <row r="245">
      <c r="A245" s="651"/>
      <c r="B245" s="681"/>
      <c r="C245" s="636"/>
      <c r="D245" s="636"/>
      <c r="E245" s="636"/>
      <c r="F245" s="636"/>
      <c r="G245" s="636"/>
      <c r="H245" s="636"/>
      <c r="I245" s="636"/>
      <c r="J245" s="636"/>
      <c r="K245" s="636"/>
      <c r="L245" s="636"/>
      <c r="M245" s="640"/>
      <c r="N245" s="641"/>
      <c r="O245" s="641"/>
    </row>
    <row r="246">
      <c r="A246" s="651"/>
      <c r="B246" s="681"/>
      <c r="C246" s="636"/>
      <c r="D246" s="636"/>
      <c r="E246" s="636"/>
      <c r="F246" s="636"/>
      <c r="G246" s="636"/>
      <c r="H246" s="636"/>
      <c r="I246" s="636"/>
      <c r="J246" s="636"/>
      <c r="K246" s="636"/>
      <c r="L246" s="636"/>
      <c r="M246" s="640"/>
      <c r="N246" s="641"/>
      <c r="O246" s="641"/>
    </row>
    <row r="247">
      <c r="A247" s="651"/>
      <c r="B247" s="681"/>
      <c r="C247" s="636"/>
      <c r="D247" s="636"/>
      <c r="E247" s="636"/>
      <c r="F247" s="636"/>
      <c r="G247" s="636"/>
      <c r="H247" s="636"/>
      <c r="I247" s="636"/>
      <c r="J247" s="636"/>
      <c r="K247" s="636"/>
      <c r="L247" s="636"/>
      <c r="M247" s="640"/>
      <c r="N247" s="641"/>
      <c r="O247" s="641"/>
    </row>
    <row r="248">
      <c r="A248" s="651"/>
      <c r="B248" s="681"/>
      <c r="C248" s="636"/>
      <c r="D248" s="636"/>
      <c r="E248" s="636"/>
      <c r="F248" s="636"/>
      <c r="G248" s="636"/>
      <c r="H248" s="636"/>
      <c r="I248" s="636"/>
      <c r="J248" s="636"/>
      <c r="K248" s="636"/>
      <c r="L248" s="636"/>
      <c r="M248" s="640"/>
      <c r="N248" s="641"/>
      <c r="O248" s="641"/>
    </row>
    <row r="249">
      <c r="A249" s="651"/>
      <c r="B249" s="681"/>
      <c r="C249" s="636"/>
      <c r="D249" s="636"/>
      <c r="E249" s="636"/>
      <c r="F249" s="636"/>
      <c r="G249" s="636"/>
      <c r="H249" s="636"/>
      <c r="I249" s="636"/>
      <c r="J249" s="636"/>
      <c r="K249" s="636"/>
      <c r="L249" s="636"/>
      <c r="M249" s="640"/>
      <c r="N249" s="641"/>
      <c r="O249" s="641"/>
    </row>
    <row r="250">
      <c r="A250" s="651"/>
      <c r="B250" s="681"/>
      <c r="C250" s="636"/>
      <c r="D250" s="636"/>
      <c r="E250" s="636"/>
      <c r="F250" s="636"/>
      <c r="G250" s="636"/>
      <c r="H250" s="636"/>
      <c r="I250" s="636"/>
      <c r="J250" s="636"/>
      <c r="K250" s="636"/>
      <c r="L250" s="636"/>
      <c r="M250" s="640"/>
      <c r="N250" s="641"/>
      <c r="O250" s="641"/>
    </row>
    <row r="251">
      <c r="A251" s="651"/>
      <c r="B251" s="681"/>
      <c r="C251" s="636"/>
      <c r="D251" s="636"/>
      <c r="E251" s="636"/>
      <c r="F251" s="636"/>
      <c r="G251" s="636"/>
      <c r="H251" s="636"/>
      <c r="I251" s="636"/>
      <c r="J251" s="636"/>
      <c r="K251" s="636"/>
      <c r="L251" s="636"/>
      <c r="M251" s="640"/>
      <c r="N251" s="641"/>
      <c r="O251" s="641"/>
    </row>
    <row r="252">
      <c r="A252" s="651"/>
      <c r="B252" s="681"/>
      <c r="C252" s="636"/>
      <c r="D252" s="636"/>
      <c r="E252" s="636"/>
      <c r="F252" s="636"/>
      <c r="G252" s="636"/>
      <c r="H252" s="636"/>
      <c r="I252" s="636"/>
      <c r="J252" s="636"/>
      <c r="K252" s="636"/>
      <c r="L252" s="636"/>
      <c r="M252" s="640"/>
      <c r="N252" s="641"/>
      <c r="O252" s="641"/>
    </row>
    <row r="253">
      <c r="A253" s="651"/>
      <c r="B253" s="681"/>
      <c r="C253" s="636"/>
      <c r="D253" s="636"/>
      <c r="E253" s="636"/>
      <c r="F253" s="636"/>
      <c r="G253" s="636"/>
      <c r="H253" s="636"/>
      <c r="I253" s="636"/>
      <c r="J253" s="636"/>
      <c r="K253" s="636"/>
      <c r="L253" s="636"/>
      <c r="M253" s="640"/>
      <c r="N253" s="641"/>
      <c r="O253" s="641"/>
    </row>
    <row r="254">
      <c r="A254" s="651"/>
      <c r="B254" s="681"/>
      <c r="C254" s="636"/>
      <c r="D254" s="636"/>
      <c r="E254" s="636"/>
      <c r="F254" s="636"/>
      <c r="G254" s="636"/>
      <c r="H254" s="636"/>
      <c r="I254" s="636"/>
      <c r="J254" s="636"/>
      <c r="K254" s="636"/>
      <c r="L254" s="636"/>
      <c r="M254" s="640"/>
      <c r="N254" s="641"/>
      <c r="O254" s="641"/>
    </row>
    <row r="255">
      <c r="A255" s="651"/>
      <c r="B255" s="681"/>
      <c r="C255" s="636"/>
      <c r="D255" s="636"/>
      <c r="E255" s="636"/>
      <c r="F255" s="636"/>
      <c r="G255" s="636"/>
      <c r="H255" s="636"/>
      <c r="I255" s="636"/>
      <c r="J255" s="636"/>
      <c r="K255" s="636"/>
      <c r="L255" s="636"/>
      <c r="M255" s="640"/>
      <c r="N255" s="641"/>
      <c r="O255" s="641"/>
    </row>
    <row r="256">
      <c r="A256" s="651"/>
      <c r="B256" s="681"/>
      <c r="C256" s="636"/>
      <c r="D256" s="636"/>
      <c r="E256" s="636"/>
      <c r="F256" s="636"/>
      <c r="G256" s="636"/>
      <c r="H256" s="636"/>
      <c r="I256" s="636"/>
      <c r="J256" s="636"/>
      <c r="K256" s="636"/>
      <c r="L256" s="636"/>
      <c r="M256" s="640"/>
      <c r="N256" s="641"/>
      <c r="O256" s="641"/>
    </row>
    <row r="257">
      <c r="A257" s="651"/>
      <c r="B257" s="681"/>
      <c r="C257" s="636"/>
      <c r="D257" s="636"/>
      <c r="E257" s="636"/>
      <c r="F257" s="636"/>
      <c r="G257" s="636"/>
      <c r="H257" s="636"/>
      <c r="I257" s="636"/>
      <c r="J257" s="636"/>
      <c r="K257" s="636"/>
      <c r="L257" s="636"/>
      <c r="M257" s="640"/>
      <c r="N257" s="641"/>
      <c r="O257" s="641"/>
    </row>
    <row r="258">
      <c r="A258" s="651"/>
      <c r="B258" s="681"/>
      <c r="C258" s="636"/>
      <c r="D258" s="636"/>
      <c r="E258" s="636"/>
      <c r="F258" s="636"/>
      <c r="G258" s="636"/>
      <c r="H258" s="636"/>
      <c r="I258" s="636"/>
      <c r="J258" s="636"/>
      <c r="K258" s="636"/>
      <c r="L258" s="636"/>
      <c r="M258" s="640"/>
      <c r="N258" s="641"/>
      <c r="O258" s="641"/>
    </row>
    <row r="259">
      <c r="A259" s="651"/>
      <c r="B259" s="681"/>
      <c r="C259" s="636"/>
      <c r="D259" s="636"/>
      <c r="E259" s="636"/>
      <c r="F259" s="636"/>
      <c r="G259" s="636"/>
      <c r="H259" s="636"/>
      <c r="I259" s="636"/>
      <c r="J259" s="636"/>
      <c r="K259" s="636"/>
      <c r="L259" s="636"/>
      <c r="M259" s="640"/>
      <c r="N259" s="641"/>
      <c r="O259" s="641"/>
    </row>
    <row r="260">
      <c r="A260" s="651"/>
      <c r="B260" s="681"/>
      <c r="C260" s="636"/>
      <c r="D260" s="636"/>
      <c r="E260" s="636"/>
      <c r="F260" s="636"/>
      <c r="G260" s="636"/>
      <c r="H260" s="636"/>
      <c r="I260" s="636"/>
      <c r="J260" s="636"/>
      <c r="K260" s="636"/>
      <c r="L260" s="636"/>
      <c r="M260" s="640"/>
      <c r="N260" s="641"/>
      <c r="O260" s="641"/>
    </row>
    <row r="261">
      <c r="A261" s="651"/>
      <c r="B261" s="681"/>
      <c r="C261" s="636"/>
      <c r="D261" s="636"/>
      <c r="E261" s="636"/>
      <c r="F261" s="636"/>
      <c r="G261" s="636"/>
      <c r="H261" s="636"/>
      <c r="I261" s="636"/>
      <c r="J261" s="636"/>
      <c r="K261" s="636"/>
      <c r="L261" s="636"/>
      <c r="M261" s="640"/>
      <c r="N261" s="641"/>
      <c r="O261" s="641"/>
    </row>
    <row r="262">
      <c r="A262" s="651"/>
      <c r="B262" s="681"/>
      <c r="C262" s="636"/>
      <c r="D262" s="636"/>
      <c r="E262" s="636"/>
      <c r="F262" s="636"/>
      <c r="G262" s="636"/>
      <c r="H262" s="636"/>
      <c r="I262" s="636"/>
      <c r="J262" s="636"/>
      <c r="K262" s="636"/>
      <c r="L262" s="636"/>
      <c r="M262" s="640"/>
      <c r="N262" s="641"/>
      <c r="O262" s="641"/>
    </row>
    <row r="263">
      <c r="A263" s="651"/>
      <c r="B263" s="681"/>
      <c r="C263" s="636"/>
      <c r="D263" s="636"/>
      <c r="E263" s="636"/>
      <c r="F263" s="636"/>
      <c r="G263" s="636"/>
      <c r="H263" s="636"/>
      <c r="I263" s="636"/>
      <c r="J263" s="636"/>
      <c r="K263" s="636"/>
      <c r="L263" s="636"/>
      <c r="M263" s="640"/>
      <c r="N263" s="641"/>
      <c r="O263" s="641"/>
    </row>
    <row r="264">
      <c r="A264" s="651"/>
      <c r="B264" s="681"/>
      <c r="C264" s="636"/>
      <c r="D264" s="636"/>
      <c r="E264" s="636"/>
      <c r="F264" s="636"/>
      <c r="G264" s="636"/>
      <c r="H264" s="636"/>
      <c r="I264" s="636"/>
      <c r="J264" s="636"/>
      <c r="K264" s="636"/>
      <c r="L264" s="636"/>
      <c r="M264" s="640"/>
      <c r="N264" s="641"/>
      <c r="O264" s="641"/>
    </row>
    <row r="265">
      <c r="A265" s="651"/>
      <c r="B265" s="681"/>
      <c r="C265" s="636"/>
      <c r="D265" s="636"/>
      <c r="E265" s="636"/>
      <c r="F265" s="636"/>
      <c r="G265" s="636"/>
      <c r="H265" s="636"/>
      <c r="I265" s="636"/>
      <c r="J265" s="636"/>
      <c r="K265" s="636"/>
      <c r="L265" s="636"/>
      <c r="M265" s="640"/>
      <c r="N265" s="641"/>
      <c r="O265" s="641"/>
    </row>
    <row r="266">
      <c r="A266" s="651"/>
      <c r="B266" s="681"/>
      <c r="C266" s="636"/>
      <c r="D266" s="636"/>
      <c r="E266" s="636"/>
      <c r="F266" s="636"/>
      <c r="G266" s="636"/>
      <c r="H266" s="636"/>
      <c r="I266" s="636"/>
      <c r="J266" s="636"/>
      <c r="K266" s="636"/>
      <c r="L266" s="636"/>
      <c r="M266" s="640"/>
      <c r="N266" s="641"/>
      <c r="O266" s="641"/>
    </row>
    <row r="267">
      <c r="A267" s="651"/>
      <c r="B267" s="681"/>
      <c r="C267" s="636"/>
      <c r="D267" s="636"/>
      <c r="E267" s="636"/>
      <c r="F267" s="636"/>
      <c r="G267" s="636"/>
      <c r="H267" s="636"/>
      <c r="I267" s="636"/>
      <c r="J267" s="636"/>
      <c r="K267" s="636"/>
      <c r="L267" s="636"/>
      <c r="M267" s="640"/>
      <c r="N267" s="641"/>
      <c r="O267" s="641"/>
    </row>
    <row r="268">
      <c r="A268" s="651"/>
      <c r="B268" s="681"/>
      <c r="C268" s="636"/>
      <c r="D268" s="636"/>
      <c r="E268" s="636"/>
      <c r="F268" s="636"/>
      <c r="G268" s="636"/>
      <c r="H268" s="636"/>
      <c r="I268" s="636"/>
      <c r="J268" s="636"/>
      <c r="K268" s="636"/>
      <c r="L268" s="636"/>
      <c r="M268" s="640"/>
      <c r="N268" s="641"/>
      <c r="O268" s="641"/>
    </row>
    <row r="269">
      <c r="A269" s="651"/>
      <c r="B269" s="681"/>
      <c r="C269" s="636"/>
      <c r="D269" s="636"/>
      <c r="E269" s="636"/>
      <c r="F269" s="636"/>
      <c r="G269" s="636"/>
      <c r="H269" s="636"/>
      <c r="I269" s="636"/>
      <c r="J269" s="636"/>
      <c r="K269" s="636"/>
      <c r="L269" s="636"/>
      <c r="M269" s="640"/>
      <c r="N269" s="641"/>
      <c r="O269" s="641"/>
    </row>
    <row r="270">
      <c r="A270" s="651"/>
      <c r="B270" s="681"/>
      <c r="C270" s="636"/>
      <c r="D270" s="636"/>
      <c r="E270" s="636"/>
      <c r="F270" s="636"/>
      <c r="G270" s="636"/>
      <c r="H270" s="636"/>
      <c r="I270" s="636"/>
      <c r="J270" s="636"/>
      <c r="K270" s="636"/>
      <c r="L270" s="636"/>
      <c r="M270" s="640"/>
      <c r="N270" s="641"/>
      <c r="O270" s="641"/>
    </row>
    <row r="271">
      <c r="A271" s="651"/>
      <c r="B271" s="681"/>
      <c r="C271" s="636"/>
      <c r="D271" s="636"/>
      <c r="E271" s="636"/>
      <c r="F271" s="636"/>
      <c r="G271" s="636"/>
      <c r="H271" s="636"/>
      <c r="I271" s="636"/>
      <c r="J271" s="636"/>
      <c r="K271" s="636"/>
      <c r="L271" s="636"/>
      <c r="M271" s="640"/>
      <c r="N271" s="641"/>
      <c r="O271" s="641"/>
    </row>
    <row r="272">
      <c r="A272" s="651"/>
      <c r="B272" s="681"/>
      <c r="C272" s="636"/>
      <c r="D272" s="636"/>
      <c r="E272" s="636"/>
      <c r="F272" s="636"/>
      <c r="G272" s="636"/>
      <c r="H272" s="636"/>
      <c r="I272" s="636"/>
      <c r="J272" s="636"/>
      <c r="K272" s="636"/>
      <c r="L272" s="636"/>
      <c r="M272" s="640"/>
      <c r="N272" s="641"/>
      <c r="O272" s="641"/>
    </row>
    <row r="273">
      <c r="A273" s="651"/>
      <c r="B273" s="681"/>
      <c r="C273" s="636"/>
      <c r="D273" s="636"/>
      <c r="E273" s="636"/>
      <c r="F273" s="636"/>
      <c r="G273" s="636"/>
      <c r="H273" s="636"/>
      <c r="I273" s="636"/>
      <c r="J273" s="636"/>
      <c r="K273" s="636"/>
      <c r="L273" s="636"/>
      <c r="M273" s="640"/>
      <c r="N273" s="641"/>
      <c r="O273" s="641"/>
    </row>
    <row r="274">
      <c r="A274" s="651"/>
      <c r="B274" s="681"/>
      <c r="C274" s="636"/>
      <c r="D274" s="636"/>
      <c r="E274" s="636"/>
      <c r="F274" s="636"/>
      <c r="G274" s="636"/>
      <c r="H274" s="636"/>
      <c r="I274" s="636"/>
      <c r="J274" s="636"/>
      <c r="K274" s="636"/>
      <c r="L274" s="636"/>
      <c r="M274" s="640"/>
      <c r="N274" s="641"/>
      <c r="O274" s="641"/>
    </row>
    <row r="275">
      <c r="A275" s="651"/>
      <c r="B275" s="681"/>
      <c r="C275" s="636"/>
      <c r="D275" s="636"/>
      <c r="E275" s="636"/>
      <c r="F275" s="636"/>
      <c r="G275" s="636"/>
      <c r="H275" s="636"/>
      <c r="I275" s="636"/>
      <c r="J275" s="636"/>
      <c r="K275" s="636"/>
      <c r="L275" s="636"/>
      <c r="M275" s="640"/>
      <c r="N275" s="641"/>
      <c r="O275" s="641"/>
    </row>
    <row r="276">
      <c r="A276" s="651"/>
      <c r="B276" s="681"/>
      <c r="C276" s="636"/>
      <c r="D276" s="636"/>
      <c r="E276" s="636"/>
      <c r="F276" s="636"/>
      <c r="G276" s="636"/>
      <c r="H276" s="636"/>
      <c r="I276" s="636"/>
      <c r="J276" s="636"/>
      <c r="K276" s="636"/>
      <c r="L276" s="636"/>
      <c r="M276" s="640"/>
      <c r="N276" s="641"/>
      <c r="O276" s="641"/>
    </row>
    <row r="277">
      <c r="A277" s="651"/>
      <c r="B277" s="681"/>
      <c r="C277" s="636"/>
      <c r="D277" s="636"/>
      <c r="E277" s="636"/>
      <c r="F277" s="636"/>
      <c r="G277" s="636"/>
      <c r="H277" s="636"/>
      <c r="I277" s="636"/>
      <c r="J277" s="636"/>
      <c r="K277" s="636"/>
      <c r="L277" s="636"/>
      <c r="M277" s="640"/>
      <c r="N277" s="641"/>
      <c r="O277" s="641"/>
    </row>
    <row r="278">
      <c r="A278" s="651"/>
      <c r="B278" s="681"/>
      <c r="C278" s="636"/>
      <c r="D278" s="636"/>
      <c r="E278" s="636"/>
      <c r="F278" s="636"/>
      <c r="G278" s="636"/>
      <c r="H278" s="636"/>
      <c r="I278" s="636"/>
      <c r="J278" s="636"/>
      <c r="K278" s="636"/>
      <c r="L278" s="636"/>
      <c r="M278" s="640"/>
      <c r="N278" s="641"/>
      <c r="O278" s="641"/>
    </row>
    <row r="279">
      <c r="A279" s="651"/>
      <c r="B279" s="681"/>
      <c r="C279" s="636"/>
      <c r="D279" s="636"/>
      <c r="E279" s="636"/>
      <c r="F279" s="636"/>
      <c r="G279" s="636"/>
      <c r="H279" s="636"/>
      <c r="I279" s="636"/>
      <c r="J279" s="636"/>
      <c r="K279" s="636"/>
      <c r="L279" s="636"/>
      <c r="M279" s="640"/>
      <c r="N279" s="641"/>
      <c r="O279" s="641"/>
    </row>
    <row r="280">
      <c r="A280" s="651"/>
      <c r="B280" s="681"/>
      <c r="C280" s="636"/>
      <c r="D280" s="636"/>
      <c r="E280" s="636"/>
      <c r="F280" s="636"/>
      <c r="G280" s="636"/>
      <c r="H280" s="636"/>
      <c r="I280" s="636"/>
      <c r="J280" s="636"/>
      <c r="K280" s="636"/>
      <c r="L280" s="636"/>
      <c r="M280" s="640"/>
      <c r="N280" s="641"/>
      <c r="O280" s="641"/>
    </row>
    <row r="281">
      <c r="A281" s="651"/>
      <c r="B281" s="681"/>
      <c r="C281" s="636"/>
      <c r="D281" s="636"/>
      <c r="E281" s="636"/>
      <c r="F281" s="636"/>
      <c r="G281" s="636"/>
      <c r="H281" s="636"/>
      <c r="I281" s="636"/>
      <c r="J281" s="636"/>
      <c r="K281" s="636"/>
      <c r="L281" s="636"/>
      <c r="M281" s="640"/>
      <c r="N281" s="641"/>
      <c r="O281" s="641"/>
    </row>
    <row r="282">
      <c r="A282" s="651"/>
      <c r="B282" s="681"/>
      <c r="C282" s="636"/>
      <c r="D282" s="636"/>
      <c r="E282" s="636"/>
      <c r="F282" s="636"/>
      <c r="G282" s="636"/>
      <c r="H282" s="636"/>
      <c r="I282" s="636"/>
      <c r="J282" s="636"/>
      <c r="K282" s="636"/>
      <c r="L282" s="636"/>
      <c r="M282" s="640"/>
      <c r="N282" s="641"/>
      <c r="O282" s="641"/>
    </row>
    <row r="283">
      <c r="A283" s="651"/>
      <c r="B283" s="681"/>
      <c r="C283" s="636"/>
      <c r="D283" s="636"/>
      <c r="E283" s="636"/>
      <c r="F283" s="636"/>
      <c r="G283" s="636"/>
      <c r="H283" s="636"/>
      <c r="I283" s="636"/>
      <c r="J283" s="636"/>
      <c r="K283" s="636"/>
      <c r="L283" s="636"/>
      <c r="M283" s="640"/>
      <c r="N283" s="641"/>
      <c r="O283" s="641"/>
    </row>
    <row r="284">
      <c r="A284" s="651"/>
      <c r="B284" s="681"/>
      <c r="C284" s="636"/>
      <c r="D284" s="636"/>
      <c r="E284" s="636"/>
      <c r="F284" s="636"/>
      <c r="G284" s="636"/>
      <c r="H284" s="636"/>
      <c r="I284" s="636"/>
      <c r="J284" s="636"/>
      <c r="K284" s="636"/>
      <c r="L284" s="636"/>
      <c r="M284" s="640"/>
      <c r="N284" s="641"/>
      <c r="O284" s="641"/>
    </row>
    <row r="285">
      <c r="A285" s="651"/>
      <c r="B285" s="681"/>
      <c r="C285" s="636"/>
      <c r="D285" s="636"/>
      <c r="E285" s="636"/>
      <c r="F285" s="636"/>
      <c r="G285" s="636"/>
      <c r="H285" s="636"/>
      <c r="I285" s="636"/>
      <c r="J285" s="636"/>
      <c r="K285" s="636"/>
      <c r="L285" s="636"/>
      <c r="M285" s="640"/>
      <c r="N285" s="641"/>
      <c r="O285" s="641"/>
    </row>
    <row r="286">
      <c r="A286" s="651"/>
      <c r="B286" s="681"/>
      <c r="C286" s="636"/>
      <c r="D286" s="636"/>
      <c r="E286" s="636"/>
      <c r="F286" s="636"/>
      <c r="G286" s="636"/>
      <c r="H286" s="636"/>
      <c r="I286" s="636"/>
      <c r="J286" s="636"/>
      <c r="K286" s="636"/>
      <c r="L286" s="636"/>
      <c r="M286" s="640"/>
      <c r="N286" s="641"/>
      <c r="O286" s="641"/>
    </row>
    <row r="287">
      <c r="A287" s="651"/>
      <c r="B287" s="681"/>
      <c r="C287" s="636"/>
      <c r="D287" s="636"/>
      <c r="E287" s="636"/>
      <c r="F287" s="636"/>
      <c r="G287" s="636"/>
      <c r="H287" s="636"/>
      <c r="I287" s="636"/>
      <c r="J287" s="636"/>
      <c r="K287" s="636"/>
      <c r="L287" s="636"/>
      <c r="M287" s="640"/>
      <c r="N287" s="641"/>
      <c r="O287" s="641"/>
    </row>
    <row r="288">
      <c r="A288" s="651"/>
      <c r="B288" s="681"/>
      <c r="C288" s="636"/>
      <c r="D288" s="636"/>
      <c r="E288" s="636"/>
      <c r="F288" s="636"/>
      <c r="G288" s="636"/>
      <c r="H288" s="636"/>
      <c r="I288" s="636"/>
      <c r="J288" s="636"/>
      <c r="K288" s="636"/>
      <c r="L288" s="636"/>
      <c r="M288" s="640"/>
      <c r="N288" s="641"/>
      <c r="O288" s="641"/>
    </row>
    <row r="289">
      <c r="A289" s="651"/>
      <c r="B289" s="681"/>
      <c r="C289" s="636"/>
      <c r="D289" s="636"/>
      <c r="E289" s="636"/>
      <c r="F289" s="636"/>
      <c r="G289" s="636"/>
      <c r="H289" s="636"/>
      <c r="I289" s="636"/>
      <c r="J289" s="636"/>
      <c r="K289" s="636"/>
      <c r="L289" s="636"/>
      <c r="M289" s="640"/>
      <c r="N289" s="641"/>
      <c r="O289" s="641"/>
    </row>
    <row r="290">
      <c r="A290" s="651"/>
      <c r="B290" s="681"/>
      <c r="C290" s="636"/>
      <c r="D290" s="636"/>
      <c r="E290" s="636"/>
      <c r="F290" s="636"/>
      <c r="G290" s="636"/>
      <c r="H290" s="636"/>
      <c r="I290" s="636"/>
      <c r="J290" s="636"/>
      <c r="K290" s="636"/>
      <c r="L290" s="636"/>
      <c r="M290" s="640"/>
      <c r="N290" s="641"/>
      <c r="O290" s="641"/>
    </row>
    <row r="291">
      <c r="A291" s="651"/>
      <c r="B291" s="681"/>
      <c r="C291" s="636"/>
      <c r="D291" s="636"/>
      <c r="E291" s="636"/>
      <c r="F291" s="636"/>
      <c r="G291" s="636"/>
      <c r="H291" s="636"/>
      <c r="I291" s="636"/>
      <c r="J291" s="636"/>
      <c r="K291" s="636"/>
      <c r="L291" s="636"/>
      <c r="M291" s="640"/>
      <c r="N291" s="641"/>
      <c r="O291" s="641"/>
    </row>
    <row r="292">
      <c r="A292" s="651"/>
      <c r="B292" s="681"/>
      <c r="C292" s="636"/>
      <c r="D292" s="636"/>
      <c r="E292" s="636"/>
      <c r="F292" s="636"/>
      <c r="G292" s="636"/>
      <c r="H292" s="636"/>
      <c r="I292" s="636"/>
      <c r="J292" s="636"/>
      <c r="K292" s="636"/>
      <c r="L292" s="636"/>
      <c r="M292" s="640"/>
      <c r="N292" s="641"/>
      <c r="O292" s="641"/>
    </row>
    <row r="293">
      <c r="A293" s="651"/>
      <c r="B293" s="681"/>
      <c r="C293" s="636"/>
      <c r="D293" s="636"/>
      <c r="E293" s="636"/>
      <c r="F293" s="636"/>
      <c r="G293" s="636"/>
      <c r="H293" s="636"/>
      <c r="I293" s="636"/>
      <c r="J293" s="636"/>
      <c r="K293" s="636"/>
      <c r="L293" s="636"/>
      <c r="M293" s="640"/>
      <c r="N293" s="641"/>
      <c r="O293" s="641"/>
    </row>
    <row r="294">
      <c r="A294" s="651"/>
      <c r="B294" s="681"/>
      <c r="C294" s="636"/>
      <c r="D294" s="636"/>
      <c r="E294" s="636"/>
      <c r="F294" s="636"/>
      <c r="G294" s="636"/>
      <c r="H294" s="636"/>
      <c r="I294" s="636"/>
      <c r="J294" s="636"/>
      <c r="K294" s="636"/>
      <c r="L294" s="636"/>
      <c r="M294" s="640"/>
      <c r="N294" s="641"/>
      <c r="O294" s="641"/>
    </row>
    <row r="295">
      <c r="A295" s="651"/>
      <c r="B295" s="681"/>
      <c r="C295" s="636"/>
      <c r="D295" s="636"/>
      <c r="E295" s="636"/>
      <c r="F295" s="636"/>
      <c r="G295" s="636"/>
      <c r="H295" s="636"/>
      <c r="I295" s="636"/>
      <c r="J295" s="636"/>
      <c r="K295" s="636"/>
      <c r="L295" s="636"/>
      <c r="M295" s="640"/>
      <c r="N295" s="641"/>
      <c r="O295" s="641"/>
    </row>
    <row r="296">
      <c r="A296" s="651"/>
      <c r="B296" s="681"/>
      <c r="C296" s="636"/>
      <c r="D296" s="636"/>
      <c r="E296" s="636"/>
      <c r="F296" s="636"/>
      <c r="G296" s="636"/>
      <c r="H296" s="636"/>
      <c r="I296" s="636"/>
      <c r="J296" s="636"/>
      <c r="K296" s="636"/>
      <c r="L296" s="636"/>
      <c r="M296" s="640"/>
      <c r="N296" s="641"/>
      <c r="O296" s="641"/>
    </row>
    <row r="297">
      <c r="A297" s="651"/>
      <c r="B297" s="681"/>
      <c r="C297" s="636"/>
      <c r="D297" s="636"/>
      <c r="E297" s="636"/>
      <c r="F297" s="636"/>
      <c r="G297" s="636"/>
      <c r="H297" s="636"/>
      <c r="I297" s="636"/>
      <c r="J297" s="636"/>
      <c r="K297" s="636"/>
      <c r="L297" s="636"/>
      <c r="M297" s="640"/>
      <c r="N297" s="641"/>
      <c r="O297" s="641"/>
    </row>
    <row r="298">
      <c r="A298" s="651"/>
      <c r="B298" s="681"/>
      <c r="C298" s="636"/>
      <c r="D298" s="636"/>
      <c r="E298" s="636"/>
      <c r="F298" s="636"/>
      <c r="G298" s="636"/>
      <c r="H298" s="636"/>
      <c r="I298" s="636"/>
      <c r="J298" s="636"/>
      <c r="K298" s="636"/>
      <c r="L298" s="636"/>
      <c r="M298" s="640"/>
      <c r="N298" s="641"/>
      <c r="O298" s="641"/>
    </row>
    <row r="299">
      <c r="A299" s="651"/>
      <c r="B299" s="681"/>
      <c r="C299" s="636"/>
      <c r="D299" s="636"/>
      <c r="E299" s="636"/>
      <c r="F299" s="636"/>
      <c r="G299" s="636"/>
      <c r="H299" s="636"/>
      <c r="I299" s="636"/>
      <c r="J299" s="636"/>
      <c r="K299" s="636"/>
      <c r="L299" s="636"/>
      <c r="M299" s="640"/>
      <c r="N299" s="641"/>
      <c r="O299" s="641"/>
    </row>
    <row r="300">
      <c r="A300" s="651"/>
      <c r="B300" s="681"/>
      <c r="C300" s="636"/>
      <c r="D300" s="636"/>
      <c r="E300" s="636"/>
      <c r="F300" s="636"/>
      <c r="G300" s="636"/>
      <c r="H300" s="636"/>
      <c r="I300" s="636"/>
      <c r="J300" s="636"/>
      <c r="K300" s="636"/>
      <c r="L300" s="636"/>
      <c r="M300" s="640"/>
      <c r="N300" s="641"/>
      <c r="O300" s="641"/>
    </row>
    <row r="301">
      <c r="A301" s="651"/>
      <c r="B301" s="681"/>
      <c r="C301" s="636"/>
      <c r="D301" s="636"/>
      <c r="E301" s="636"/>
      <c r="F301" s="636"/>
      <c r="G301" s="636"/>
      <c r="H301" s="636"/>
      <c r="I301" s="636"/>
      <c r="J301" s="636"/>
      <c r="K301" s="636"/>
      <c r="L301" s="636"/>
      <c r="M301" s="640"/>
      <c r="N301" s="641"/>
      <c r="O301" s="641"/>
    </row>
    <row r="302">
      <c r="A302" s="651"/>
      <c r="B302" s="681"/>
      <c r="C302" s="636"/>
      <c r="D302" s="636"/>
      <c r="E302" s="636"/>
      <c r="F302" s="636"/>
      <c r="G302" s="636"/>
      <c r="H302" s="636"/>
      <c r="I302" s="636"/>
      <c r="J302" s="636"/>
      <c r="K302" s="636"/>
      <c r="L302" s="636"/>
      <c r="M302" s="640"/>
      <c r="N302" s="641"/>
      <c r="O302" s="641"/>
    </row>
    <row r="303">
      <c r="A303" s="651"/>
      <c r="B303" s="681"/>
      <c r="C303" s="636"/>
      <c r="D303" s="636"/>
      <c r="E303" s="636"/>
      <c r="F303" s="636"/>
      <c r="G303" s="636"/>
      <c r="H303" s="636"/>
      <c r="I303" s="636"/>
      <c r="J303" s="636"/>
      <c r="K303" s="636"/>
      <c r="L303" s="636"/>
      <c r="M303" s="640"/>
      <c r="N303" s="641"/>
      <c r="O303" s="641"/>
    </row>
    <row r="304">
      <c r="A304" s="651"/>
      <c r="B304" s="681"/>
      <c r="C304" s="636"/>
      <c r="D304" s="636"/>
      <c r="E304" s="636"/>
      <c r="F304" s="636"/>
      <c r="G304" s="636"/>
      <c r="H304" s="636"/>
      <c r="I304" s="636"/>
      <c r="J304" s="636"/>
      <c r="K304" s="636"/>
      <c r="L304" s="636"/>
      <c r="M304" s="640"/>
      <c r="N304" s="641"/>
      <c r="O304" s="641"/>
    </row>
    <row r="305">
      <c r="A305" s="651"/>
      <c r="B305" s="681"/>
      <c r="C305" s="636"/>
      <c r="D305" s="636"/>
      <c r="E305" s="636"/>
      <c r="F305" s="636"/>
      <c r="G305" s="636"/>
      <c r="H305" s="636"/>
      <c r="I305" s="636"/>
      <c r="J305" s="636"/>
      <c r="K305" s="636"/>
      <c r="L305" s="636"/>
      <c r="M305" s="640"/>
      <c r="N305" s="641"/>
      <c r="O305" s="641"/>
    </row>
    <row r="306">
      <c r="A306" s="651"/>
      <c r="B306" s="681"/>
      <c r="C306" s="636"/>
      <c r="D306" s="636"/>
      <c r="E306" s="636"/>
      <c r="F306" s="636"/>
      <c r="G306" s="636"/>
      <c r="H306" s="636"/>
      <c r="I306" s="636"/>
      <c r="J306" s="636"/>
      <c r="K306" s="636"/>
      <c r="L306" s="636"/>
      <c r="M306" s="640"/>
      <c r="N306" s="641"/>
      <c r="O306" s="641"/>
    </row>
    <row r="307">
      <c r="A307" s="651"/>
      <c r="B307" s="681"/>
      <c r="C307" s="636"/>
      <c r="D307" s="636"/>
      <c r="E307" s="636"/>
      <c r="F307" s="636"/>
      <c r="G307" s="636"/>
      <c r="H307" s="636"/>
      <c r="I307" s="636"/>
      <c r="J307" s="636"/>
      <c r="K307" s="636"/>
      <c r="L307" s="636"/>
      <c r="M307" s="640"/>
      <c r="N307" s="641"/>
      <c r="O307" s="641"/>
    </row>
    <row r="308">
      <c r="A308" s="651"/>
      <c r="B308" s="681"/>
      <c r="C308" s="636"/>
      <c r="D308" s="636"/>
      <c r="E308" s="636"/>
      <c r="F308" s="636"/>
      <c r="G308" s="636"/>
      <c r="H308" s="636"/>
      <c r="I308" s="636"/>
      <c r="J308" s="636"/>
      <c r="K308" s="636"/>
      <c r="L308" s="636"/>
      <c r="M308" s="640"/>
      <c r="N308" s="641"/>
      <c r="O308" s="641"/>
    </row>
    <row r="309">
      <c r="A309" s="651"/>
      <c r="B309" s="681"/>
      <c r="C309" s="636"/>
      <c r="D309" s="636"/>
      <c r="E309" s="636"/>
      <c r="F309" s="636"/>
      <c r="G309" s="636"/>
      <c r="H309" s="636"/>
      <c r="I309" s="636"/>
      <c r="J309" s="636"/>
      <c r="K309" s="636"/>
      <c r="L309" s="636"/>
      <c r="M309" s="640"/>
      <c r="N309" s="641"/>
      <c r="O309" s="641"/>
    </row>
    <row r="310">
      <c r="A310" s="651"/>
      <c r="B310" s="681"/>
      <c r="C310" s="636"/>
      <c r="D310" s="636"/>
      <c r="E310" s="636"/>
      <c r="F310" s="636"/>
      <c r="G310" s="636"/>
      <c r="H310" s="636"/>
      <c r="I310" s="636"/>
      <c r="J310" s="636"/>
      <c r="K310" s="636"/>
      <c r="L310" s="636"/>
      <c r="M310" s="640"/>
      <c r="N310" s="641"/>
      <c r="O310" s="641"/>
    </row>
    <row r="311">
      <c r="A311" s="651"/>
      <c r="B311" s="681"/>
      <c r="C311" s="636"/>
      <c r="D311" s="636"/>
      <c r="E311" s="636"/>
      <c r="F311" s="636"/>
      <c r="G311" s="636"/>
      <c r="H311" s="636"/>
      <c r="I311" s="636"/>
      <c r="J311" s="636"/>
      <c r="K311" s="636"/>
      <c r="L311" s="636"/>
      <c r="M311" s="640"/>
      <c r="N311" s="641"/>
      <c r="O311" s="641"/>
    </row>
    <row r="312">
      <c r="A312" s="651"/>
      <c r="B312" s="681"/>
      <c r="C312" s="636"/>
      <c r="D312" s="636"/>
      <c r="E312" s="636"/>
      <c r="F312" s="636"/>
      <c r="G312" s="636"/>
      <c r="H312" s="636"/>
      <c r="I312" s="636"/>
      <c r="J312" s="636"/>
      <c r="K312" s="636"/>
      <c r="L312" s="636"/>
      <c r="M312" s="640"/>
      <c r="N312" s="641"/>
      <c r="O312" s="641"/>
    </row>
    <row r="313">
      <c r="A313" s="651"/>
      <c r="B313" s="681"/>
      <c r="C313" s="636"/>
      <c r="D313" s="636"/>
      <c r="E313" s="636"/>
      <c r="F313" s="636"/>
      <c r="G313" s="636"/>
      <c r="H313" s="636"/>
      <c r="I313" s="636"/>
      <c r="J313" s="636"/>
      <c r="K313" s="636"/>
      <c r="L313" s="636"/>
      <c r="M313" s="640"/>
      <c r="N313" s="641"/>
      <c r="O313" s="641"/>
    </row>
    <row r="314">
      <c r="A314" s="651"/>
      <c r="B314" s="681"/>
      <c r="C314" s="636"/>
      <c r="D314" s="636"/>
      <c r="E314" s="636"/>
      <c r="F314" s="636"/>
      <c r="G314" s="636"/>
      <c r="H314" s="636"/>
      <c r="I314" s="636"/>
      <c r="J314" s="636"/>
      <c r="K314" s="636"/>
      <c r="L314" s="636"/>
      <c r="M314" s="640"/>
      <c r="N314" s="641"/>
      <c r="O314" s="641"/>
    </row>
    <row r="315">
      <c r="A315" s="651"/>
      <c r="B315" s="681"/>
      <c r="C315" s="636"/>
      <c r="D315" s="636"/>
      <c r="E315" s="636"/>
      <c r="F315" s="636"/>
      <c r="G315" s="636"/>
      <c r="H315" s="636"/>
      <c r="I315" s="636"/>
      <c r="J315" s="636"/>
      <c r="K315" s="636"/>
      <c r="L315" s="636"/>
      <c r="M315" s="640"/>
      <c r="N315" s="641"/>
      <c r="O315" s="641"/>
    </row>
    <row r="316">
      <c r="A316" s="651"/>
      <c r="B316" s="681"/>
      <c r="C316" s="636"/>
      <c r="D316" s="636"/>
      <c r="E316" s="636"/>
      <c r="F316" s="636"/>
      <c r="G316" s="636"/>
      <c r="H316" s="636"/>
      <c r="I316" s="636"/>
      <c r="J316" s="636"/>
      <c r="K316" s="636"/>
      <c r="L316" s="636"/>
      <c r="M316" s="640"/>
      <c r="N316" s="641"/>
      <c r="O316" s="641"/>
    </row>
    <row r="317">
      <c r="A317" s="651"/>
      <c r="B317" s="681"/>
      <c r="C317" s="636"/>
      <c r="D317" s="636"/>
      <c r="E317" s="636"/>
      <c r="F317" s="636"/>
      <c r="G317" s="636"/>
      <c r="H317" s="636"/>
      <c r="I317" s="636"/>
      <c r="J317" s="636"/>
      <c r="K317" s="636"/>
      <c r="L317" s="636"/>
      <c r="M317" s="640"/>
      <c r="N317" s="641"/>
      <c r="O317" s="641"/>
    </row>
    <row r="318">
      <c r="A318" s="651"/>
      <c r="B318" s="681"/>
      <c r="C318" s="636"/>
      <c r="D318" s="636"/>
      <c r="E318" s="636"/>
      <c r="F318" s="636"/>
      <c r="G318" s="636"/>
      <c r="H318" s="636"/>
      <c r="I318" s="636"/>
      <c r="J318" s="636"/>
      <c r="K318" s="636"/>
      <c r="L318" s="636"/>
      <c r="M318" s="640"/>
      <c r="N318" s="641"/>
      <c r="O318" s="641"/>
    </row>
    <row r="319">
      <c r="A319" s="651"/>
      <c r="B319" s="681"/>
      <c r="C319" s="636"/>
      <c r="D319" s="636"/>
      <c r="E319" s="636"/>
      <c r="F319" s="636"/>
      <c r="G319" s="636"/>
      <c r="H319" s="636"/>
      <c r="I319" s="636"/>
      <c r="J319" s="636"/>
      <c r="K319" s="636"/>
      <c r="L319" s="636"/>
      <c r="M319" s="640"/>
      <c r="N319" s="641"/>
      <c r="O319" s="641"/>
    </row>
    <row r="320">
      <c r="A320" s="651"/>
      <c r="B320" s="681"/>
      <c r="C320" s="636"/>
      <c r="D320" s="636"/>
      <c r="E320" s="636"/>
      <c r="F320" s="636"/>
      <c r="G320" s="636"/>
      <c r="H320" s="636"/>
      <c r="I320" s="636"/>
      <c r="J320" s="636"/>
      <c r="K320" s="636"/>
      <c r="L320" s="636"/>
      <c r="M320" s="640"/>
      <c r="N320" s="641"/>
      <c r="O320" s="641"/>
    </row>
    <row r="321">
      <c r="A321" s="651"/>
      <c r="B321" s="681"/>
      <c r="C321" s="636"/>
      <c r="D321" s="636"/>
      <c r="E321" s="636"/>
      <c r="F321" s="636"/>
      <c r="G321" s="636"/>
      <c r="H321" s="636"/>
      <c r="I321" s="636"/>
      <c r="J321" s="636"/>
      <c r="K321" s="636"/>
      <c r="L321" s="636"/>
      <c r="M321" s="640"/>
      <c r="N321" s="641"/>
      <c r="O321" s="641"/>
    </row>
    <row r="322">
      <c r="A322" s="651"/>
      <c r="B322" s="681"/>
      <c r="C322" s="636"/>
      <c r="D322" s="636"/>
      <c r="E322" s="636"/>
      <c r="F322" s="636"/>
      <c r="G322" s="636"/>
      <c r="H322" s="636"/>
      <c r="I322" s="636"/>
      <c r="J322" s="636"/>
      <c r="K322" s="636"/>
      <c r="L322" s="636"/>
      <c r="M322" s="640"/>
      <c r="N322" s="641"/>
      <c r="O322" s="641"/>
    </row>
    <row r="323">
      <c r="A323" s="651"/>
      <c r="B323" s="681"/>
      <c r="C323" s="636"/>
      <c r="D323" s="636"/>
      <c r="E323" s="636"/>
      <c r="F323" s="636"/>
      <c r="G323" s="636"/>
      <c r="H323" s="636"/>
      <c r="I323" s="636"/>
      <c r="J323" s="636"/>
      <c r="K323" s="636"/>
      <c r="L323" s="636"/>
      <c r="M323" s="640"/>
      <c r="N323" s="641"/>
      <c r="O323" s="641"/>
    </row>
    <row r="324">
      <c r="A324" s="651"/>
      <c r="B324" s="681"/>
      <c r="C324" s="636"/>
      <c r="D324" s="636"/>
      <c r="E324" s="636"/>
      <c r="F324" s="636"/>
      <c r="G324" s="636"/>
      <c r="H324" s="636"/>
      <c r="I324" s="636"/>
      <c r="J324" s="636"/>
      <c r="K324" s="636"/>
      <c r="L324" s="636"/>
      <c r="M324" s="640"/>
      <c r="N324" s="641"/>
      <c r="O324" s="641"/>
    </row>
    <row r="325">
      <c r="A325" s="651"/>
      <c r="B325" s="681"/>
      <c r="C325" s="636"/>
      <c r="D325" s="636"/>
      <c r="E325" s="636"/>
      <c r="F325" s="636"/>
      <c r="G325" s="636"/>
      <c r="H325" s="636"/>
      <c r="I325" s="636"/>
      <c r="J325" s="636"/>
      <c r="K325" s="636"/>
      <c r="L325" s="636"/>
      <c r="M325" s="640"/>
      <c r="N325" s="641"/>
      <c r="O325" s="641"/>
    </row>
    <row r="326">
      <c r="A326" s="651"/>
      <c r="B326" s="681"/>
      <c r="C326" s="636"/>
      <c r="D326" s="636"/>
      <c r="E326" s="636"/>
      <c r="F326" s="636"/>
      <c r="G326" s="636"/>
      <c r="H326" s="636"/>
      <c r="I326" s="636"/>
      <c r="J326" s="636"/>
      <c r="K326" s="636"/>
      <c r="L326" s="636"/>
      <c r="M326" s="640"/>
      <c r="N326" s="641"/>
      <c r="O326" s="641"/>
    </row>
    <row r="327">
      <c r="A327" s="651"/>
      <c r="B327" s="681"/>
      <c r="C327" s="636"/>
      <c r="D327" s="636"/>
      <c r="E327" s="636"/>
      <c r="F327" s="636"/>
      <c r="G327" s="636"/>
      <c r="H327" s="636"/>
      <c r="I327" s="636"/>
      <c r="J327" s="636"/>
      <c r="K327" s="636"/>
      <c r="L327" s="636"/>
      <c r="M327" s="640"/>
      <c r="N327" s="641"/>
      <c r="O327" s="641"/>
    </row>
    <row r="328">
      <c r="A328" s="651"/>
      <c r="B328" s="681"/>
      <c r="C328" s="636"/>
      <c r="D328" s="636"/>
      <c r="E328" s="636"/>
      <c r="F328" s="636"/>
      <c r="G328" s="636"/>
      <c r="H328" s="636"/>
      <c r="I328" s="636"/>
      <c r="J328" s="636"/>
      <c r="K328" s="636"/>
      <c r="L328" s="636"/>
      <c r="M328" s="640"/>
      <c r="N328" s="641"/>
      <c r="O328" s="641"/>
    </row>
    <row r="329">
      <c r="A329" s="651"/>
      <c r="B329" s="681"/>
      <c r="C329" s="636"/>
      <c r="D329" s="636"/>
      <c r="E329" s="636"/>
      <c r="F329" s="636"/>
      <c r="G329" s="636"/>
      <c r="H329" s="636"/>
      <c r="I329" s="636"/>
      <c r="J329" s="636"/>
      <c r="K329" s="636"/>
      <c r="L329" s="636"/>
      <c r="M329" s="640"/>
      <c r="N329" s="641"/>
      <c r="O329" s="641"/>
    </row>
    <row r="330">
      <c r="A330" s="651"/>
      <c r="B330" s="681"/>
      <c r="C330" s="636"/>
      <c r="D330" s="636"/>
      <c r="E330" s="636"/>
      <c r="F330" s="636"/>
      <c r="G330" s="636"/>
      <c r="H330" s="636"/>
      <c r="I330" s="636"/>
      <c r="J330" s="636"/>
      <c r="K330" s="636"/>
      <c r="L330" s="636"/>
      <c r="M330" s="640"/>
      <c r="N330" s="641"/>
      <c r="O330" s="641"/>
    </row>
    <row r="331">
      <c r="A331" s="651"/>
      <c r="B331" s="681"/>
      <c r="C331" s="636"/>
      <c r="D331" s="636"/>
      <c r="E331" s="636"/>
      <c r="F331" s="636"/>
      <c r="G331" s="636"/>
      <c r="H331" s="636"/>
      <c r="I331" s="636"/>
      <c r="J331" s="636"/>
      <c r="K331" s="636"/>
      <c r="L331" s="636"/>
      <c r="M331" s="640"/>
      <c r="N331" s="641"/>
      <c r="O331" s="641"/>
    </row>
    <row r="332">
      <c r="A332" s="651"/>
      <c r="B332" s="681"/>
      <c r="C332" s="636"/>
      <c r="D332" s="636"/>
      <c r="E332" s="636"/>
      <c r="F332" s="636"/>
      <c r="G332" s="636"/>
      <c r="H332" s="636"/>
      <c r="I332" s="636"/>
      <c r="J332" s="636"/>
      <c r="K332" s="636"/>
      <c r="L332" s="636"/>
      <c r="M332" s="640"/>
      <c r="N332" s="641"/>
      <c r="O332" s="641"/>
    </row>
    <row r="333">
      <c r="A333" s="651"/>
      <c r="B333" s="681"/>
      <c r="C333" s="636"/>
      <c r="D333" s="636"/>
      <c r="E333" s="636"/>
      <c r="F333" s="636"/>
      <c r="G333" s="636"/>
      <c r="H333" s="636"/>
      <c r="I333" s="636"/>
      <c r="J333" s="636"/>
      <c r="K333" s="636"/>
      <c r="L333" s="636"/>
      <c r="M333" s="640"/>
      <c r="N333" s="641"/>
      <c r="O333" s="641"/>
    </row>
    <row r="334">
      <c r="A334" s="651"/>
      <c r="B334" s="681"/>
      <c r="C334" s="636"/>
      <c r="D334" s="636"/>
      <c r="E334" s="636"/>
      <c r="F334" s="636"/>
      <c r="G334" s="636"/>
      <c r="H334" s="636"/>
      <c r="I334" s="636"/>
      <c r="J334" s="636"/>
      <c r="K334" s="636"/>
      <c r="L334" s="636"/>
      <c r="M334" s="640"/>
      <c r="N334" s="641"/>
      <c r="O334" s="641"/>
    </row>
    <row r="335">
      <c r="A335" s="651"/>
      <c r="B335" s="681"/>
      <c r="C335" s="636"/>
      <c r="D335" s="636"/>
      <c r="E335" s="636"/>
      <c r="F335" s="636"/>
      <c r="G335" s="636"/>
      <c r="H335" s="636"/>
      <c r="I335" s="636"/>
      <c r="J335" s="636"/>
      <c r="K335" s="636"/>
      <c r="L335" s="636"/>
      <c r="M335" s="640"/>
      <c r="N335" s="641"/>
      <c r="O335" s="641"/>
    </row>
    <row r="336">
      <c r="A336" s="651"/>
      <c r="B336" s="681"/>
      <c r="C336" s="636"/>
      <c r="D336" s="636"/>
      <c r="E336" s="636"/>
      <c r="F336" s="636"/>
      <c r="G336" s="636"/>
      <c r="H336" s="636"/>
      <c r="I336" s="636"/>
      <c r="J336" s="636"/>
      <c r="K336" s="636"/>
      <c r="L336" s="636"/>
      <c r="M336" s="640"/>
      <c r="N336" s="641"/>
      <c r="O336" s="641"/>
    </row>
    <row r="337">
      <c r="A337" s="651"/>
      <c r="B337" s="681"/>
      <c r="C337" s="636"/>
      <c r="D337" s="636"/>
      <c r="E337" s="636"/>
      <c r="F337" s="636"/>
      <c r="G337" s="636"/>
      <c r="H337" s="636"/>
      <c r="I337" s="636"/>
      <c r="J337" s="636"/>
      <c r="K337" s="636"/>
      <c r="L337" s="636"/>
      <c r="M337" s="640"/>
      <c r="N337" s="641"/>
      <c r="O337" s="641"/>
    </row>
    <row r="338">
      <c r="A338" s="651"/>
      <c r="B338" s="681"/>
      <c r="C338" s="636"/>
      <c r="D338" s="636"/>
      <c r="E338" s="636"/>
      <c r="F338" s="636"/>
      <c r="G338" s="636"/>
      <c r="H338" s="636"/>
      <c r="I338" s="636"/>
      <c r="J338" s="636"/>
      <c r="K338" s="636"/>
      <c r="L338" s="636"/>
      <c r="M338" s="640"/>
      <c r="N338" s="641"/>
      <c r="O338" s="641"/>
    </row>
    <row r="339">
      <c r="A339" s="651"/>
      <c r="B339" s="681"/>
      <c r="C339" s="636"/>
      <c r="D339" s="636"/>
      <c r="E339" s="636"/>
      <c r="F339" s="636"/>
      <c r="G339" s="636"/>
      <c r="H339" s="636"/>
      <c r="I339" s="636"/>
      <c r="J339" s="636"/>
      <c r="K339" s="636"/>
      <c r="L339" s="636"/>
      <c r="M339" s="640"/>
      <c r="N339" s="641"/>
      <c r="O339" s="641"/>
    </row>
    <row r="340">
      <c r="A340" s="651"/>
      <c r="B340" s="681"/>
      <c r="C340" s="636"/>
      <c r="D340" s="636"/>
      <c r="E340" s="636"/>
      <c r="F340" s="636"/>
      <c r="G340" s="636"/>
      <c r="H340" s="636"/>
      <c r="I340" s="636"/>
      <c r="J340" s="636"/>
      <c r="K340" s="636"/>
      <c r="L340" s="636"/>
      <c r="M340" s="640"/>
      <c r="N340" s="641"/>
      <c r="O340" s="641"/>
    </row>
    <row r="341">
      <c r="A341" s="651"/>
      <c r="B341" s="681"/>
      <c r="C341" s="636"/>
      <c r="D341" s="636"/>
      <c r="E341" s="636"/>
      <c r="F341" s="636"/>
      <c r="G341" s="636"/>
      <c r="H341" s="636"/>
      <c r="I341" s="636"/>
      <c r="J341" s="636"/>
      <c r="K341" s="636"/>
      <c r="L341" s="636"/>
      <c r="M341" s="640"/>
      <c r="N341" s="641"/>
      <c r="O341" s="641"/>
    </row>
    <row r="342">
      <c r="A342" s="651"/>
      <c r="B342" s="681"/>
      <c r="C342" s="636"/>
      <c r="D342" s="636"/>
      <c r="E342" s="636"/>
      <c r="F342" s="636"/>
      <c r="G342" s="636"/>
      <c r="H342" s="636"/>
      <c r="I342" s="636"/>
      <c r="J342" s="636"/>
      <c r="K342" s="636"/>
      <c r="L342" s="636"/>
      <c r="M342" s="640"/>
      <c r="N342" s="641"/>
      <c r="O342" s="641"/>
    </row>
    <row r="343">
      <c r="A343" s="651"/>
      <c r="B343" s="681"/>
      <c r="C343" s="636"/>
      <c r="D343" s="636"/>
      <c r="E343" s="636"/>
      <c r="F343" s="636"/>
      <c r="G343" s="636"/>
      <c r="H343" s="636"/>
      <c r="I343" s="636"/>
      <c r="J343" s="636"/>
      <c r="K343" s="636"/>
      <c r="L343" s="636"/>
      <c r="M343" s="640"/>
      <c r="N343" s="641"/>
      <c r="O343" s="641"/>
    </row>
    <row r="344">
      <c r="A344" s="651"/>
      <c r="B344" s="681"/>
      <c r="C344" s="636"/>
      <c r="D344" s="636"/>
      <c r="E344" s="636"/>
      <c r="F344" s="636"/>
      <c r="G344" s="636"/>
      <c r="H344" s="636"/>
      <c r="I344" s="636"/>
      <c r="J344" s="636"/>
      <c r="K344" s="636"/>
      <c r="L344" s="636"/>
      <c r="M344" s="640"/>
      <c r="N344" s="641"/>
      <c r="O344" s="641"/>
    </row>
    <row r="345">
      <c r="A345" s="651"/>
      <c r="B345" s="681"/>
      <c r="C345" s="636"/>
      <c r="D345" s="636"/>
      <c r="E345" s="636"/>
      <c r="F345" s="636"/>
      <c r="G345" s="636"/>
      <c r="H345" s="636"/>
      <c r="I345" s="636"/>
      <c r="J345" s="636"/>
      <c r="K345" s="636"/>
      <c r="L345" s="636"/>
      <c r="M345" s="640"/>
      <c r="N345" s="641"/>
      <c r="O345" s="641"/>
    </row>
    <row r="346">
      <c r="A346" s="651"/>
      <c r="B346" s="681"/>
      <c r="C346" s="636"/>
      <c r="D346" s="636"/>
      <c r="E346" s="636"/>
      <c r="F346" s="636"/>
      <c r="G346" s="636"/>
      <c r="H346" s="636"/>
      <c r="I346" s="636"/>
      <c r="J346" s="636"/>
      <c r="K346" s="636"/>
      <c r="L346" s="636"/>
      <c r="M346" s="640"/>
      <c r="N346" s="641"/>
      <c r="O346" s="641"/>
    </row>
    <row r="347">
      <c r="A347" s="651"/>
      <c r="B347" s="681"/>
      <c r="C347" s="636"/>
      <c r="D347" s="636"/>
      <c r="E347" s="636"/>
      <c r="F347" s="636"/>
      <c r="G347" s="636"/>
      <c r="H347" s="636"/>
      <c r="I347" s="636"/>
      <c r="J347" s="636"/>
      <c r="K347" s="636"/>
      <c r="L347" s="636"/>
      <c r="M347" s="640"/>
      <c r="N347" s="641"/>
      <c r="O347" s="641"/>
    </row>
    <row r="348">
      <c r="A348" s="651"/>
      <c r="B348" s="681"/>
      <c r="C348" s="636"/>
      <c r="D348" s="636"/>
      <c r="E348" s="636"/>
      <c r="F348" s="636"/>
      <c r="G348" s="636"/>
      <c r="H348" s="636"/>
      <c r="I348" s="636"/>
      <c r="J348" s="636"/>
      <c r="K348" s="636"/>
      <c r="L348" s="636"/>
      <c r="M348" s="640"/>
      <c r="N348" s="641"/>
      <c r="O348" s="641"/>
    </row>
    <row r="349">
      <c r="A349" s="651"/>
      <c r="B349" s="681"/>
      <c r="C349" s="636"/>
      <c r="D349" s="636"/>
      <c r="E349" s="636"/>
      <c r="F349" s="636"/>
      <c r="G349" s="636"/>
      <c r="H349" s="636"/>
      <c r="I349" s="636"/>
      <c r="J349" s="636"/>
      <c r="K349" s="636"/>
      <c r="L349" s="636"/>
      <c r="M349" s="640"/>
      <c r="N349" s="641"/>
      <c r="O349" s="641"/>
    </row>
    <row r="350">
      <c r="A350" s="651"/>
      <c r="B350" s="681"/>
      <c r="C350" s="636"/>
      <c r="D350" s="636"/>
      <c r="E350" s="636"/>
      <c r="F350" s="636"/>
      <c r="G350" s="636"/>
      <c r="H350" s="636"/>
      <c r="I350" s="636"/>
      <c r="J350" s="636"/>
      <c r="K350" s="636"/>
      <c r="L350" s="636"/>
      <c r="M350" s="640"/>
      <c r="N350" s="641"/>
      <c r="O350" s="641"/>
    </row>
    <row r="351">
      <c r="A351" s="651"/>
      <c r="B351" s="681"/>
      <c r="C351" s="636"/>
      <c r="D351" s="636"/>
      <c r="E351" s="636"/>
      <c r="F351" s="636"/>
      <c r="G351" s="636"/>
      <c r="H351" s="636"/>
      <c r="I351" s="636"/>
      <c r="J351" s="636"/>
      <c r="K351" s="636"/>
      <c r="L351" s="636"/>
      <c r="M351" s="640"/>
      <c r="N351" s="641"/>
      <c r="O351" s="641"/>
    </row>
    <row r="352">
      <c r="A352" s="651"/>
      <c r="B352" s="681"/>
      <c r="C352" s="636"/>
      <c r="D352" s="636"/>
      <c r="E352" s="636"/>
      <c r="F352" s="636"/>
      <c r="G352" s="636"/>
      <c r="H352" s="636"/>
      <c r="I352" s="636"/>
      <c r="J352" s="636"/>
      <c r="K352" s="636"/>
      <c r="L352" s="636"/>
      <c r="M352" s="640"/>
      <c r="N352" s="641"/>
      <c r="O352" s="641"/>
    </row>
    <row r="353">
      <c r="A353" s="651"/>
      <c r="B353" s="681"/>
      <c r="C353" s="636"/>
      <c r="D353" s="636"/>
      <c r="E353" s="636"/>
      <c r="F353" s="636"/>
      <c r="G353" s="636"/>
      <c r="H353" s="636"/>
      <c r="I353" s="636"/>
      <c r="J353" s="636"/>
      <c r="K353" s="636"/>
      <c r="L353" s="636"/>
      <c r="M353" s="640"/>
      <c r="N353" s="641"/>
      <c r="O353" s="641"/>
    </row>
    <row r="354">
      <c r="A354" s="651"/>
      <c r="B354" s="681"/>
      <c r="C354" s="636"/>
      <c r="D354" s="636"/>
      <c r="E354" s="636"/>
      <c r="F354" s="636"/>
      <c r="G354" s="636"/>
      <c r="H354" s="636"/>
      <c r="I354" s="636"/>
      <c r="J354" s="636"/>
      <c r="K354" s="636"/>
      <c r="L354" s="636"/>
      <c r="M354" s="640"/>
      <c r="N354" s="641"/>
      <c r="O354" s="641"/>
    </row>
    <row r="355">
      <c r="A355" s="651"/>
      <c r="B355" s="681"/>
      <c r="C355" s="636"/>
      <c r="D355" s="636"/>
      <c r="E355" s="636"/>
      <c r="F355" s="636"/>
      <c r="G355" s="636"/>
      <c r="H355" s="636"/>
      <c r="I355" s="636"/>
      <c r="J355" s="636"/>
      <c r="K355" s="636"/>
      <c r="L355" s="636"/>
      <c r="M355" s="640"/>
      <c r="N355" s="641"/>
      <c r="O355" s="641"/>
    </row>
    <row r="356">
      <c r="A356" s="651"/>
      <c r="B356" s="681"/>
      <c r="C356" s="636"/>
      <c r="D356" s="636"/>
      <c r="E356" s="636"/>
      <c r="F356" s="636"/>
      <c r="G356" s="636"/>
      <c r="H356" s="636"/>
      <c r="I356" s="636"/>
      <c r="J356" s="636"/>
      <c r="K356" s="636"/>
      <c r="L356" s="636"/>
      <c r="M356" s="640"/>
      <c r="N356" s="641"/>
      <c r="O356" s="641"/>
    </row>
    <row r="357">
      <c r="A357" s="651"/>
      <c r="B357" s="681"/>
      <c r="C357" s="636"/>
      <c r="D357" s="636"/>
      <c r="E357" s="636"/>
      <c r="F357" s="636"/>
      <c r="G357" s="636"/>
      <c r="H357" s="636"/>
      <c r="I357" s="636"/>
      <c r="J357" s="636"/>
      <c r="K357" s="636"/>
      <c r="L357" s="636"/>
      <c r="M357" s="640"/>
      <c r="N357" s="641"/>
      <c r="O357" s="641"/>
    </row>
    <row r="358">
      <c r="A358" s="651"/>
      <c r="B358" s="681"/>
      <c r="C358" s="636"/>
      <c r="D358" s="636"/>
      <c r="E358" s="636"/>
      <c r="F358" s="636"/>
      <c r="G358" s="636"/>
      <c r="H358" s="636"/>
      <c r="I358" s="636"/>
      <c r="J358" s="636"/>
      <c r="K358" s="636"/>
      <c r="L358" s="636"/>
      <c r="M358" s="640"/>
      <c r="N358" s="641"/>
      <c r="O358" s="641"/>
    </row>
    <row r="359">
      <c r="A359" s="651"/>
      <c r="B359" s="681"/>
      <c r="C359" s="636"/>
      <c r="D359" s="636"/>
      <c r="E359" s="636"/>
      <c r="F359" s="636"/>
      <c r="G359" s="636"/>
      <c r="H359" s="636"/>
      <c r="I359" s="636"/>
      <c r="J359" s="636"/>
      <c r="K359" s="636"/>
      <c r="L359" s="636"/>
      <c r="M359" s="640"/>
      <c r="N359" s="641"/>
      <c r="O359" s="641"/>
    </row>
    <row r="360">
      <c r="A360" s="651"/>
      <c r="B360" s="681"/>
      <c r="C360" s="636"/>
      <c r="D360" s="636"/>
      <c r="E360" s="636"/>
      <c r="F360" s="636"/>
      <c r="G360" s="636"/>
      <c r="H360" s="636"/>
      <c r="I360" s="636"/>
      <c r="J360" s="636"/>
      <c r="K360" s="636"/>
      <c r="L360" s="636"/>
      <c r="M360" s="640"/>
      <c r="N360" s="641"/>
      <c r="O360" s="641"/>
    </row>
    <row r="361">
      <c r="A361" s="651"/>
      <c r="B361" s="681"/>
      <c r="C361" s="636"/>
      <c r="D361" s="636"/>
      <c r="E361" s="636"/>
      <c r="F361" s="636"/>
      <c r="G361" s="636"/>
      <c r="H361" s="636"/>
      <c r="I361" s="636"/>
      <c r="J361" s="636"/>
      <c r="K361" s="636"/>
      <c r="L361" s="636"/>
      <c r="M361" s="640"/>
      <c r="N361" s="641"/>
      <c r="O361" s="641"/>
    </row>
    <row r="362">
      <c r="A362" s="651"/>
      <c r="B362" s="682"/>
      <c r="C362" s="9"/>
      <c r="D362" s="9"/>
      <c r="E362" s="9"/>
      <c r="F362" s="9"/>
      <c r="G362" s="9"/>
      <c r="H362" s="9"/>
      <c r="I362" s="9"/>
      <c r="J362" s="9"/>
      <c r="K362" s="9"/>
      <c r="L362" s="683"/>
      <c r="M362" s="640"/>
      <c r="N362" s="641"/>
      <c r="O362" s="641"/>
    </row>
  </sheetData>
  <autoFilter ref="$B$8:$L$361"/>
  <customSheetViews>
    <customSheetView guid="{946A29A0-E15D-4150-9588-CAA46729ED8C}" filter="1" showAutoFilter="1">
      <autoFilter ref="$B$8:$L$85">
        <filterColumn colId="6">
          <filters>
            <filter val="Marek Mahut"/>
          </filters>
        </filterColumn>
        <sortState ref="B8:L85">
          <sortCondition ref="F8:F85"/>
        </sortState>
      </autoFilter>
    </customSheetView>
  </customSheetViews>
  <mergeCells count="3">
    <mergeCell ref="A1:M3"/>
    <mergeCell ref="B5:L5"/>
    <mergeCell ref="E6:G6"/>
  </mergeCells>
  <conditionalFormatting sqref="J4:J362">
    <cfRule type="containsText" dxfId="6" priority="1" operator="containsText" text="Not available">
      <formula>NOT(ISERROR(SEARCH(("Not available"),(J4))))</formula>
    </cfRule>
  </conditionalFormatting>
  <conditionalFormatting sqref="J4:J362">
    <cfRule type="containsText" dxfId="2" priority="2" operator="containsText" text="Completed">
      <formula>NOT(ISERROR(SEARCH(("Completed"),(J4))))</formula>
    </cfRule>
  </conditionalFormatting>
  <conditionalFormatting sqref="J4:J362">
    <cfRule type="containsText" dxfId="7" priority="3" operator="containsText" text="in progress">
      <formula>NOT(ISERROR(SEARCH(("in progress"),(J4))))</formula>
    </cfRule>
  </conditionalFormatting>
  <hyperlinks>
    <hyperlink r:id="rId1" ref="A1"/>
    <hyperlink r:id="rId2" ref="C9"/>
    <hyperlink r:id="rId3" ref="K9"/>
    <hyperlink r:id="rId4" ref="C10"/>
    <hyperlink r:id="rId5" ref="C11"/>
    <hyperlink r:id="rId6" ref="C12"/>
    <hyperlink r:id="rId7" ref="K12"/>
    <hyperlink r:id="rId8" ref="C13"/>
    <hyperlink r:id="rId9" ref="C14"/>
    <hyperlink r:id="rId10" ref="C15"/>
    <hyperlink r:id="rId11" ref="K15"/>
    <hyperlink r:id="rId12" ref="C16"/>
    <hyperlink r:id="rId13" ref="C17"/>
    <hyperlink r:id="rId14" ref="C18"/>
    <hyperlink r:id="rId15" ref="C19"/>
    <hyperlink r:id="rId16" ref="C20"/>
    <hyperlink r:id="rId17" ref="K20"/>
    <hyperlink r:id="rId18" ref="C21"/>
    <hyperlink r:id="rId19" ref="C22"/>
    <hyperlink r:id="rId20" ref="C23"/>
    <hyperlink r:id="rId21" ref="C24"/>
    <hyperlink r:id="rId22" ref="C25"/>
    <hyperlink r:id="rId23" ref="C26"/>
    <hyperlink r:id="rId24" ref="K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 r:id="rId53" ref="C56"/>
    <hyperlink r:id="rId54" ref="C57"/>
    <hyperlink r:id="rId55" ref="C58"/>
    <hyperlink r:id="rId56" ref="C59"/>
    <hyperlink r:id="rId57" ref="C60"/>
    <hyperlink r:id="rId58" ref="C61"/>
    <hyperlink r:id="rId59" ref="C62"/>
    <hyperlink r:id="rId60" ref="C63"/>
    <hyperlink r:id="rId61" ref="C64"/>
    <hyperlink r:id="rId62" ref="C65"/>
    <hyperlink r:id="rId63" ref="C66"/>
    <hyperlink r:id="rId64" ref="C67"/>
    <hyperlink r:id="rId65" ref="C68"/>
    <hyperlink r:id="rId66" ref="C69"/>
    <hyperlink r:id="rId67" ref="C70"/>
    <hyperlink r:id="rId68" ref="C71"/>
    <hyperlink r:id="rId69" ref="C72"/>
    <hyperlink r:id="rId70" ref="C73"/>
    <hyperlink r:id="rId71" ref="C74"/>
    <hyperlink r:id="rId72" ref="C75"/>
    <hyperlink r:id="rId73" ref="C76"/>
    <hyperlink r:id="rId74" ref="C77"/>
    <hyperlink r:id="rId75" ref="C78"/>
    <hyperlink r:id="rId76" ref="C79"/>
    <hyperlink r:id="rId77" ref="C80"/>
    <hyperlink r:id="rId78" ref="C81"/>
    <hyperlink r:id="rId79" ref="C82"/>
    <hyperlink r:id="rId80" ref="C83"/>
    <hyperlink r:id="rId81" ref="C84"/>
    <hyperlink r:id="rId82" ref="C85"/>
  </hyperlinks>
  <drawing r:id="rId8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88"/>
    <col customWidth="1" min="7" max="7" width="3.13"/>
  </cols>
  <sheetData>
    <row r="1">
      <c r="A1" s="1" t="s">
        <v>7705</v>
      </c>
      <c r="B1" s="2"/>
      <c r="C1" s="2"/>
      <c r="D1" s="2"/>
      <c r="E1" s="2"/>
      <c r="F1" s="2"/>
      <c r="G1" s="3"/>
    </row>
    <row r="2">
      <c r="A2" s="4"/>
      <c r="G2" s="5"/>
    </row>
    <row r="3">
      <c r="A3" s="6"/>
      <c r="B3" s="7"/>
      <c r="C3" s="7"/>
      <c r="D3" s="7"/>
      <c r="E3" s="7"/>
      <c r="F3" s="7"/>
      <c r="G3" s="8"/>
    </row>
    <row r="4">
      <c r="A4" s="684" t="s">
        <v>7706</v>
      </c>
      <c r="B4" s="685" t="s">
        <v>30</v>
      </c>
      <c r="C4" s="685" t="s">
        <v>113</v>
      </c>
      <c r="D4" s="685" t="s">
        <v>20</v>
      </c>
      <c r="E4" s="685" t="s">
        <v>16</v>
      </c>
      <c r="F4" s="685" t="s">
        <v>103</v>
      </c>
      <c r="G4" s="686"/>
    </row>
    <row r="5">
      <c r="A5" s="684" t="str">
        <f>"Total: "&amp;COUNT(A6:A204)</f>
        <v>Total: 0</v>
      </c>
      <c r="B5" s="687">
        <f t="shared" ref="B5:F5" si="1">COUNT(B6:B204)</f>
        <v>0</v>
      </c>
      <c r="C5" s="688">
        <f t="shared" si="1"/>
        <v>0</v>
      </c>
      <c r="D5" s="688">
        <f t="shared" si="1"/>
        <v>0</v>
      </c>
      <c r="E5" s="688">
        <f t="shared" si="1"/>
        <v>0</v>
      </c>
      <c r="F5" s="688">
        <f t="shared" si="1"/>
        <v>0</v>
      </c>
      <c r="G5" s="686"/>
    </row>
    <row r="6">
      <c r="A6" s="689" t="str">
        <f>IFERROR(__xludf.DUMMYFUNCTION("UNIQUE(FILTER(FLATTEN(B6:B204,C6:C204,D6:D204,E6:E204,F6:F204),FLATTEN(B6:B204,C6:C204,D6:D204,E6:E204,F6:F204)&lt;&gt;""""))"),"#N/A")</f>
        <v>#N/A</v>
      </c>
      <c r="B6" s="686" t="str">
        <f>IFERROR(__xludf.DUMMYFUNCTION("FILTER('Fund6 Reporting'!B:B,'Fund6 Reporting'!G:G=0,'Fund6 Reporting'!D:D = ""FULLY DISTRIBUTED"")"),"#N/A")</f>
        <v>#N/A</v>
      </c>
      <c r="C6" s="686" t="str">
        <f>IFERROR(__xludf.DUMMYFUNCTION("FILTER('Fund5 Reporting'!B:B,'Fund5 Reporting'!G:G=0,'Fund5 Reporting'!D:D = ""FULLY DISTRIBUTED"")"),"#N/A")</f>
        <v>#N/A</v>
      </c>
      <c r="D6" s="686" t="str">
        <f>IFERROR(__xludf.DUMMYFUNCTION("FILTER('Fund4 Reporting'!B:B,'Fund4 Reporting'!G:G=0,'Fund4 Reporting'!D:D = ""FULLY DISTRIBUTED"")"),"#N/A")</f>
        <v>#N/A</v>
      </c>
      <c r="E6" s="686" t="str">
        <f>IFERROR(__xludf.DUMMYFUNCTION("FILTER('Fund3 Reporting'!B:B,'Fund3 Reporting'!G:G=0,'Fund3 Reporting'!D:D = ""FULLY DISTRIBUTED"")"),"#N/A")</f>
        <v>#N/A</v>
      </c>
      <c r="F6" s="686" t="str">
        <f>IFERROR(__xludf.DUMMYFUNCTION("FILTER('Fund2 Reporting'!B:B,'Fund2 Reporting'!G:G=0,'Fund2 Reporting'!D:D = ""FULLY DISTRIBUTED"")"),"#N/A")</f>
        <v>#N/A</v>
      </c>
      <c r="G6" s="686"/>
    </row>
    <row r="7">
      <c r="A7" s="689"/>
      <c r="B7" s="686"/>
      <c r="C7" s="686"/>
      <c r="D7" s="686"/>
      <c r="E7" s="686"/>
      <c r="F7" s="686"/>
      <c r="G7" s="686"/>
    </row>
    <row r="8">
      <c r="A8" s="689"/>
      <c r="B8" s="686"/>
      <c r="C8" s="686"/>
      <c r="D8" s="686"/>
      <c r="E8" s="686"/>
      <c r="F8" s="686"/>
      <c r="G8" s="686"/>
    </row>
    <row r="9">
      <c r="A9" s="689"/>
      <c r="B9" s="686"/>
      <c r="C9" s="686"/>
      <c r="D9" s="686"/>
      <c r="E9" s="686"/>
      <c r="F9" s="686"/>
      <c r="G9" s="686"/>
    </row>
    <row r="10">
      <c r="A10" s="689"/>
      <c r="B10" s="686"/>
      <c r="C10" s="686"/>
      <c r="D10" s="686"/>
      <c r="E10" s="686"/>
      <c r="F10" s="686"/>
      <c r="G10" s="686"/>
    </row>
    <row r="11">
      <c r="A11" s="689"/>
      <c r="B11" s="686"/>
      <c r="C11" s="686"/>
      <c r="D11" s="686"/>
      <c r="E11" s="686"/>
      <c r="F11" s="686"/>
      <c r="G11" s="686"/>
    </row>
    <row r="12">
      <c r="A12" s="689"/>
      <c r="B12" s="686"/>
      <c r="C12" s="686"/>
      <c r="D12" s="686"/>
      <c r="E12" s="686"/>
      <c r="F12" s="686"/>
      <c r="G12" s="686"/>
    </row>
    <row r="13">
      <c r="A13" s="689"/>
      <c r="B13" s="686"/>
      <c r="C13" s="686"/>
      <c r="D13" s="686"/>
      <c r="E13" s="686"/>
      <c r="F13" s="686"/>
      <c r="G13" s="686"/>
    </row>
    <row r="14">
      <c r="A14" s="689"/>
      <c r="B14" s="686"/>
      <c r="C14" s="686"/>
      <c r="D14" s="686"/>
      <c r="E14" s="686"/>
      <c r="F14" s="686"/>
      <c r="G14" s="686"/>
    </row>
    <row r="15">
      <c r="A15" s="689"/>
      <c r="B15" s="686"/>
      <c r="C15" s="686"/>
      <c r="D15" s="686"/>
      <c r="E15" s="686"/>
      <c r="F15" s="686"/>
      <c r="G15" s="686"/>
    </row>
    <row r="16">
      <c r="A16" s="689"/>
      <c r="B16" s="686"/>
      <c r="C16" s="686"/>
      <c r="D16" s="686"/>
      <c r="E16" s="686"/>
      <c r="F16" s="686"/>
      <c r="G16" s="686"/>
    </row>
    <row r="17">
      <c r="A17" s="689"/>
      <c r="B17" s="686"/>
      <c r="C17" s="686"/>
      <c r="D17" s="686"/>
      <c r="E17" s="686"/>
      <c r="F17" s="686"/>
      <c r="G17" s="686"/>
    </row>
    <row r="18">
      <c r="A18" s="689"/>
      <c r="B18" s="686"/>
      <c r="C18" s="686"/>
      <c r="D18" s="686"/>
      <c r="E18" s="686"/>
      <c r="F18" s="686"/>
      <c r="G18" s="686"/>
    </row>
    <row r="19">
      <c r="A19" s="689"/>
      <c r="B19" s="686"/>
      <c r="C19" s="686"/>
      <c r="D19" s="686"/>
      <c r="E19" s="686"/>
      <c r="F19" s="686"/>
      <c r="G19" s="686"/>
    </row>
    <row r="20">
      <c r="A20" s="689"/>
      <c r="B20" s="686"/>
      <c r="C20" s="686"/>
      <c r="D20" s="686"/>
      <c r="E20" s="686"/>
      <c r="F20" s="686"/>
      <c r="G20" s="686"/>
    </row>
    <row r="21">
      <c r="A21" s="689"/>
      <c r="B21" s="686"/>
      <c r="C21" s="686"/>
      <c r="D21" s="686"/>
      <c r="E21" s="686"/>
      <c r="F21" s="686"/>
      <c r="G21" s="686"/>
    </row>
    <row r="22">
      <c r="A22" s="689"/>
      <c r="B22" s="686"/>
      <c r="C22" s="686"/>
      <c r="D22" s="686"/>
      <c r="E22" s="686"/>
      <c r="F22" s="686"/>
      <c r="G22" s="686"/>
    </row>
    <row r="23">
      <c r="A23" s="689"/>
      <c r="B23" s="686"/>
      <c r="C23" s="686"/>
      <c r="D23" s="686"/>
      <c r="E23" s="686"/>
      <c r="F23" s="686"/>
      <c r="G23" s="686"/>
    </row>
    <row r="24">
      <c r="A24" s="689"/>
      <c r="B24" s="686"/>
      <c r="C24" s="686"/>
      <c r="D24" s="686"/>
      <c r="E24" s="686"/>
      <c r="F24" s="686"/>
      <c r="G24" s="686"/>
    </row>
    <row r="25">
      <c r="A25" s="689"/>
      <c r="B25" s="686"/>
      <c r="C25" s="686"/>
      <c r="D25" s="686"/>
      <c r="E25" s="686"/>
      <c r="F25" s="686"/>
      <c r="G25" s="686"/>
    </row>
    <row r="26">
      <c r="A26" s="689"/>
      <c r="B26" s="686"/>
      <c r="C26" s="686"/>
      <c r="D26" s="686"/>
      <c r="E26" s="686"/>
      <c r="F26" s="686"/>
      <c r="G26" s="686"/>
    </row>
    <row r="27">
      <c r="A27" s="689"/>
      <c r="B27" s="686"/>
      <c r="C27" s="686"/>
      <c r="D27" s="686"/>
      <c r="E27" s="686"/>
      <c r="F27" s="686"/>
      <c r="G27" s="686"/>
    </row>
    <row r="28">
      <c r="A28" s="689"/>
      <c r="B28" s="686"/>
      <c r="C28" s="686"/>
      <c r="D28" s="686"/>
      <c r="E28" s="686"/>
      <c r="F28" s="686"/>
      <c r="G28" s="686"/>
    </row>
    <row r="29">
      <c r="A29" s="689"/>
      <c r="B29" s="686"/>
      <c r="C29" s="686"/>
      <c r="D29" s="686"/>
      <c r="E29" s="686"/>
      <c r="F29" s="686"/>
      <c r="G29" s="686"/>
    </row>
    <row r="30">
      <c r="A30" s="689"/>
      <c r="B30" s="686"/>
      <c r="C30" s="686"/>
      <c r="D30" s="686"/>
      <c r="E30" s="686"/>
      <c r="F30" s="686"/>
      <c r="G30" s="686"/>
    </row>
    <row r="31">
      <c r="A31" s="689"/>
      <c r="B31" s="686"/>
      <c r="C31" s="686"/>
      <c r="D31" s="686"/>
      <c r="E31" s="686"/>
      <c r="F31" s="686"/>
      <c r="G31" s="686"/>
    </row>
    <row r="32">
      <c r="A32" s="689"/>
      <c r="B32" s="686"/>
      <c r="C32" s="686"/>
      <c r="D32" s="686"/>
      <c r="E32" s="686"/>
      <c r="F32" s="686"/>
      <c r="G32" s="686"/>
    </row>
    <row r="33">
      <c r="A33" s="689"/>
      <c r="B33" s="686"/>
      <c r="C33" s="686"/>
      <c r="D33" s="686"/>
      <c r="E33" s="686"/>
      <c r="F33" s="686"/>
      <c r="G33" s="686"/>
    </row>
    <row r="34">
      <c r="A34" s="689"/>
      <c r="B34" s="686"/>
      <c r="C34" s="686"/>
      <c r="D34" s="686"/>
      <c r="E34" s="686"/>
      <c r="F34" s="686"/>
      <c r="G34" s="686"/>
    </row>
    <row r="35">
      <c r="A35" s="689"/>
      <c r="B35" s="686"/>
      <c r="C35" s="686"/>
      <c r="D35" s="686"/>
      <c r="E35" s="686"/>
      <c r="F35" s="686"/>
      <c r="G35" s="686"/>
    </row>
    <row r="36">
      <c r="A36" s="689"/>
      <c r="B36" s="686"/>
      <c r="C36" s="686"/>
      <c r="D36" s="686"/>
      <c r="E36" s="686"/>
      <c r="F36" s="686"/>
      <c r="G36" s="686"/>
    </row>
    <row r="37">
      <c r="A37" s="689"/>
      <c r="B37" s="686"/>
      <c r="C37" s="686"/>
      <c r="D37" s="686"/>
      <c r="E37" s="686"/>
      <c r="F37" s="686"/>
      <c r="G37" s="686"/>
    </row>
    <row r="38">
      <c r="A38" s="689"/>
      <c r="B38" s="686"/>
      <c r="C38" s="686"/>
      <c r="D38" s="686"/>
      <c r="E38" s="686"/>
      <c r="F38" s="686"/>
      <c r="G38" s="686"/>
    </row>
    <row r="39">
      <c r="A39" s="689"/>
      <c r="B39" s="686"/>
      <c r="C39" s="686"/>
      <c r="D39" s="686"/>
      <c r="E39" s="686"/>
      <c r="F39" s="686"/>
      <c r="G39" s="686"/>
    </row>
    <row r="40">
      <c r="A40" s="689"/>
      <c r="B40" s="686"/>
      <c r="C40" s="686"/>
      <c r="D40" s="686"/>
      <c r="E40" s="686"/>
      <c r="F40" s="686"/>
      <c r="G40" s="686"/>
    </row>
    <row r="41">
      <c r="A41" s="689"/>
      <c r="B41" s="686"/>
      <c r="C41" s="686"/>
      <c r="D41" s="686"/>
      <c r="E41" s="686"/>
      <c r="F41" s="686"/>
      <c r="G41" s="686"/>
    </row>
    <row r="42">
      <c r="A42" s="689"/>
      <c r="B42" s="686"/>
      <c r="C42" s="686"/>
      <c r="D42" s="686"/>
      <c r="E42" s="686"/>
      <c r="F42" s="686"/>
      <c r="G42" s="686"/>
    </row>
    <row r="43">
      <c r="A43" s="689"/>
      <c r="B43" s="686"/>
      <c r="C43" s="686"/>
      <c r="D43" s="686"/>
      <c r="E43" s="686"/>
      <c r="F43" s="686"/>
      <c r="G43" s="686"/>
    </row>
    <row r="44">
      <c r="A44" s="689"/>
      <c r="B44" s="686"/>
      <c r="C44" s="686"/>
      <c r="D44" s="686"/>
      <c r="E44" s="686"/>
      <c r="F44" s="686"/>
      <c r="G44" s="686"/>
    </row>
    <row r="45">
      <c r="A45" s="689"/>
      <c r="B45" s="686"/>
      <c r="C45" s="686"/>
      <c r="D45" s="686"/>
      <c r="E45" s="686"/>
      <c r="F45" s="686"/>
      <c r="G45" s="686"/>
    </row>
    <row r="46">
      <c r="A46" s="689"/>
      <c r="B46" s="686"/>
      <c r="C46" s="686"/>
      <c r="D46" s="686"/>
      <c r="E46" s="686"/>
      <c r="F46" s="686"/>
      <c r="G46" s="686"/>
    </row>
    <row r="47">
      <c r="A47" s="689"/>
      <c r="B47" s="686"/>
      <c r="C47" s="686"/>
      <c r="D47" s="686"/>
      <c r="E47" s="686"/>
      <c r="F47" s="686"/>
      <c r="G47" s="686"/>
    </row>
    <row r="48">
      <c r="A48" s="689"/>
      <c r="B48" s="686"/>
      <c r="C48" s="686"/>
      <c r="D48" s="686"/>
      <c r="E48" s="686"/>
      <c r="F48" s="686"/>
      <c r="G48" s="686"/>
    </row>
    <row r="49">
      <c r="A49" s="689"/>
      <c r="B49" s="686"/>
      <c r="C49" s="686"/>
      <c r="D49" s="686"/>
      <c r="E49" s="686"/>
      <c r="F49" s="686"/>
      <c r="G49" s="686"/>
    </row>
    <row r="50">
      <c r="A50" s="689"/>
      <c r="B50" s="686"/>
      <c r="C50" s="686"/>
      <c r="D50" s="686"/>
      <c r="E50" s="686"/>
      <c r="F50" s="686"/>
      <c r="G50" s="686"/>
    </row>
    <row r="51">
      <c r="A51" s="689"/>
      <c r="B51" s="686"/>
      <c r="C51" s="686"/>
      <c r="D51" s="686"/>
      <c r="E51" s="686"/>
      <c r="F51" s="686"/>
      <c r="G51" s="686"/>
    </row>
    <row r="52">
      <c r="A52" s="689"/>
      <c r="B52" s="686"/>
      <c r="C52" s="686"/>
      <c r="D52" s="686"/>
      <c r="E52" s="686"/>
      <c r="F52" s="686"/>
      <c r="G52" s="686"/>
    </row>
    <row r="53">
      <c r="A53" s="689"/>
      <c r="B53" s="686"/>
      <c r="C53" s="686"/>
      <c r="D53" s="686"/>
      <c r="E53" s="686"/>
      <c r="F53" s="686"/>
      <c r="G53" s="686"/>
    </row>
    <row r="54">
      <c r="A54" s="689"/>
      <c r="B54" s="686"/>
      <c r="C54" s="686"/>
      <c r="D54" s="686"/>
      <c r="E54" s="686"/>
      <c r="F54" s="686"/>
      <c r="G54" s="686"/>
    </row>
    <row r="55">
      <c r="A55" s="689"/>
      <c r="B55" s="686"/>
      <c r="C55" s="686"/>
      <c r="D55" s="686"/>
      <c r="E55" s="686"/>
      <c r="F55" s="686"/>
      <c r="G55" s="686"/>
    </row>
    <row r="56">
      <c r="A56" s="689"/>
      <c r="B56" s="686"/>
      <c r="C56" s="686"/>
      <c r="D56" s="686"/>
      <c r="E56" s="686"/>
      <c r="F56" s="686"/>
      <c r="G56" s="686"/>
    </row>
    <row r="57">
      <c r="A57" s="689"/>
      <c r="B57" s="686"/>
      <c r="C57" s="686"/>
      <c r="D57" s="686"/>
      <c r="E57" s="686"/>
      <c r="F57" s="686"/>
      <c r="G57" s="686"/>
    </row>
    <row r="58">
      <c r="A58" s="689"/>
      <c r="B58" s="686"/>
      <c r="C58" s="686"/>
      <c r="D58" s="686"/>
      <c r="E58" s="686"/>
      <c r="F58" s="686"/>
      <c r="G58" s="686"/>
    </row>
    <row r="59">
      <c r="A59" s="689"/>
      <c r="B59" s="686"/>
      <c r="C59" s="686"/>
      <c r="D59" s="686"/>
      <c r="E59" s="686"/>
      <c r="F59" s="686"/>
      <c r="G59" s="686"/>
    </row>
    <row r="60">
      <c r="A60" s="689"/>
      <c r="B60" s="686"/>
      <c r="C60" s="686"/>
      <c r="D60" s="686"/>
      <c r="E60" s="686"/>
      <c r="F60" s="686"/>
      <c r="G60" s="686"/>
    </row>
    <row r="61">
      <c r="A61" s="689"/>
      <c r="B61" s="686"/>
      <c r="C61" s="686"/>
      <c r="D61" s="686"/>
      <c r="E61" s="686"/>
      <c r="F61" s="686"/>
      <c r="G61" s="686"/>
    </row>
    <row r="62">
      <c r="A62" s="689"/>
      <c r="B62" s="686"/>
      <c r="C62" s="686"/>
      <c r="D62" s="686"/>
      <c r="E62" s="686"/>
      <c r="F62" s="686"/>
      <c r="G62" s="686"/>
    </row>
    <row r="63">
      <c r="A63" s="689"/>
      <c r="B63" s="686"/>
      <c r="C63" s="686"/>
      <c r="D63" s="686"/>
      <c r="E63" s="686"/>
      <c r="F63" s="686"/>
      <c r="G63" s="686"/>
    </row>
    <row r="64">
      <c r="A64" s="689"/>
      <c r="B64" s="686"/>
      <c r="C64" s="686"/>
      <c r="D64" s="686"/>
      <c r="E64" s="686"/>
      <c r="F64" s="686"/>
      <c r="G64" s="686"/>
    </row>
    <row r="65">
      <c r="A65" s="689"/>
      <c r="B65" s="686"/>
      <c r="C65" s="686"/>
      <c r="D65" s="686"/>
      <c r="E65" s="686"/>
      <c r="F65" s="686"/>
      <c r="G65" s="686"/>
    </row>
    <row r="66">
      <c r="A66" s="689"/>
      <c r="B66" s="686"/>
      <c r="C66" s="686"/>
      <c r="D66" s="686"/>
      <c r="E66" s="686"/>
      <c r="F66" s="686"/>
      <c r="G66" s="686"/>
    </row>
    <row r="67">
      <c r="A67" s="689"/>
      <c r="B67" s="686"/>
      <c r="C67" s="686"/>
      <c r="D67" s="686"/>
      <c r="E67" s="686"/>
      <c r="F67" s="686"/>
      <c r="G67" s="686"/>
    </row>
    <row r="68">
      <c r="A68" s="689"/>
      <c r="B68" s="686"/>
      <c r="C68" s="686"/>
      <c r="D68" s="686"/>
      <c r="E68" s="686"/>
      <c r="F68" s="686"/>
      <c r="G68" s="686"/>
    </row>
    <row r="69">
      <c r="A69" s="689"/>
      <c r="B69" s="686"/>
      <c r="C69" s="686"/>
      <c r="D69" s="686"/>
      <c r="E69" s="686"/>
      <c r="F69" s="686"/>
      <c r="G69" s="686"/>
    </row>
    <row r="70">
      <c r="A70" s="689"/>
      <c r="B70" s="686"/>
      <c r="C70" s="686"/>
      <c r="D70" s="686"/>
      <c r="E70" s="686"/>
      <c r="F70" s="686"/>
      <c r="G70" s="686"/>
    </row>
    <row r="71">
      <c r="A71" s="689"/>
      <c r="B71" s="686"/>
      <c r="C71" s="686"/>
      <c r="D71" s="686"/>
      <c r="E71" s="686"/>
      <c r="F71" s="686"/>
      <c r="G71" s="686"/>
    </row>
    <row r="72">
      <c r="A72" s="689"/>
      <c r="B72" s="686"/>
      <c r="C72" s="686"/>
      <c r="D72" s="686"/>
      <c r="E72" s="686"/>
      <c r="F72" s="686"/>
      <c r="G72" s="686"/>
    </row>
    <row r="73">
      <c r="A73" s="689"/>
      <c r="B73" s="686"/>
      <c r="C73" s="686"/>
      <c r="D73" s="686"/>
      <c r="E73" s="686"/>
      <c r="F73" s="686"/>
      <c r="G73" s="686"/>
    </row>
    <row r="74">
      <c r="A74" s="689"/>
      <c r="B74" s="686"/>
      <c r="C74" s="686"/>
      <c r="D74" s="686"/>
      <c r="E74" s="686"/>
      <c r="F74" s="686"/>
      <c r="G74" s="686"/>
    </row>
    <row r="75">
      <c r="A75" s="689"/>
      <c r="B75" s="686"/>
      <c r="C75" s="686"/>
      <c r="D75" s="686"/>
      <c r="E75" s="686"/>
      <c r="F75" s="686"/>
      <c r="G75" s="686"/>
    </row>
    <row r="76">
      <c r="A76" s="689"/>
      <c r="B76" s="686"/>
      <c r="C76" s="686"/>
      <c r="D76" s="686"/>
      <c r="E76" s="686"/>
      <c r="F76" s="686"/>
      <c r="G76" s="686"/>
    </row>
    <row r="77">
      <c r="A77" s="689"/>
      <c r="B77" s="686"/>
      <c r="C77" s="686"/>
      <c r="D77" s="686"/>
      <c r="E77" s="686"/>
      <c r="F77" s="686"/>
      <c r="G77" s="686"/>
    </row>
    <row r="78">
      <c r="A78" s="689"/>
      <c r="B78" s="686"/>
      <c r="C78" s="686"/>
      <c r="D78" s="686"/>
      <c r="E78" s="686"/>
      <c r="F78" s="686"/>
      <c r="G78" s="686"/>
    </row>
    <row r="79">
      <c r="A79" s="689"/>
      <c r="B79" s="686"/>
      <c r="C79" s="686"/>
      <c r="D79" s="686"/>
      <c r="E79" s="686"/>
      <c r="F79" s="686"/>
      <c r="G79" s="686"/>
    </row>
    <row r="80">
      <c r="A80" s="689"/>
      <c r="B80" s="686"/>
      <c r="C80" s="686"/>
      <c r="D80" s="686"/>
      <c r="E80" s="686"/>
      <c r="F80" s="686"/>
      <c r="G80" s="686"/>
    </row>
    <row r="81">
      <c r="A81" s="689"/>
      <c r="B81" s="686"/>
      <c r="C81" s="686"/>
      <c r="D81" s="686"/>
      <c r="E81" s="686"/>
      <c r="F81" s="686"/>
      <c r="G81" s="686"/>
    </row>
    <row r="82">
      <c r="A82" s="689"/>
      <c r="B82" s="686"/>
      <c r="C82" s="686"/>
      <c r="D82" s="686"/>
      <c r="E82" s="686"/>
      <c r="F82" s="686"/>
      <c r="G82" s="686"/>
    </row>
    <row r="83">
      <c r="A83" s="689"/>
      <c r="B83" s="686"/>
      <c r="C83" s="686"/>
      <c r="D83" s="686"/>
      <c r="E83" s="686"/>
      <c r="F83" s="686"/>
      <c r="G83" s="686"/>
    </row>
    <row r="84">
      <c r="A84" s="689"/>
      <c r="B84" s="686"/>
      <c r="C84" s="686"/>
      <c r="D84" s="686"/>
      <c r="E84" s="686"/>
      <c r="F84" s="686"/>
      <c r="G84" s="686"/>
    </row>
    <row r="85">
      <c r="A85" s="689"/>
      <c r="B85" s="686"/>
      <c r="C85" s="686"/>
      <c r="D85" s="686"/>
      <c r="E85" s="686"/>
      <c r="F85" s="686"/>
      <c r="G85" s="686"/>
    </row>
    <row r="86">
      <c r="A86" s="689"/>
      <c r="B86" s="686"/>
      <c r="C86" s="686"/>
      <c r="D86" s="686"/>
      <c r="E86" s="686"/>
      <c r="F86" s="686"/>
      <c r="G86" s="686"/>
    </row>
    <row r="87">
      <c r="A87" s="689"/>
      <c r="B87" s="686"/>
      <c r="C87" s="686"/>
      <c r="D87" s="686"/>
      <c r="E87" s="686"/>
      <c r="F87" s="686"/>
      <c r="G87" s="686"/>
    </row>
    <row r="88">
      <c r="A88" s="689"/>
      <c r="B88" s="686"/>
      <c r="C88" s="686"/>
      <c r="D88" s="686"/>
      <c r="E88" s="686"/>
      <c r="F88" s="686"/>
      <c r="G88" s="686"/>
    </row>
    <row r="89">
      <c r="A89" s="689"/>
      <c r="B89" s="686"/>
      <c r="C89" s="686"/>
      <c r="D89" s="686"/>
      <c r="E89" s="686"/>
      <c r="F89" s="686"/>
      <c r="G89" s="686"/>
    </row>
    <row r="90">
      <c r="A90" s="689"/>
      <c r="B90" s="686"/>
      <c r="C90" s="686"/>
      <c r="D90" s="686"/>
      <c r="E90" s="686"/>
      <c r="F90" s="686"/>
      <c r="G90" s="686"/>
    </row>
    <row r="91">
      <c r="A91" s="689"/>
      <c r="B91" s="686"/>
      <c r="C91" s="686"/>
      <c r="D91" s="686"/>
      <c r="E91" s="686"/>
      <c r="F91" s="686"/>
      <c r="G91" s="686"/>
    </row>
    <row r="92">
      <c r="A92" s="689"/>
      <c r="B92" s="686"/>
      <c r="C92" s="686"/>
      <c r="D92" s="686"/>
      <c r="E92" s="686"/>
      <c r="F92" s="686"/>
      <c r="G92" s="686"/>
    </row>
    <row r="93">
      <c r="A93" s="689"/>
      <c r="B93" s="686"/>
      <c r="C93" s="686"/>
      <c r="D93" s="686"/>
      <c r="E93" s="686"/>
      <c r="F93" s="686"/>
      <c r="G93" s="686"/>
    </row>
    <row r="94">
      <c r="A94" s="689"/>
      <c r="B94" s="686"/>
      <c r="C94" s="686"/>
      <c r="D94" s="686"/>
      <c r="E94" s="686"/>
      <c r="F94" s="686"/>
      <c r="G94" s="686"/>
    </row>
    <row r="95">
      <c r="A95" s="689"/>
      <c r="B95" s="686"/>
      <c r="C95" s="686"/>
      <c r="D95" s="686"/>
      <c r="E95" s="686"/>
      <c r="F95" s="686"/>
      <c r="G95" s="686"/>
    </row>
    <row r="96">
      <c r="A96" s="689"/>
      <c r="B96" s="686"/>
      <c r="C96" s="686"/>
      <c r="D96" s="686"/>
      <c r="E96" s="686"/>
      <c r="F96" s="686"/>
      <c r="G96" s="686"/>
    </row>
    <row r="97">
      <c r="A97" s="689"/>
      <c r="B97" s="686"/>
      <c r="C97" s="686"/>
      <c r="D97" s="686"/>
      <c r="E97" s="686"/>
      <c r="F97" s="686"/>
      <c r="G97" s="686"/>
    </row>
    <row r="98">
      <c r="A98" s="689"/>
      <c r="B98" s="686"/>
      <c r="C98" s="686"/>
      <c r="D98" s="686"/>
      <c r="E98" s="686"/>
      <c r="F98" s="686"/>
      <c r="G98" s="686"/>
    </row>
    <row r="99">
      <c r="A99" s="689"/>
      <c r="B99" s="686"/>
      <c r="C99" s="686"/>
      <c r="D99" s="686"/>
      <c r="E99" s="686"/>
      <c r="F99" s="686"/>
      <c r="G99" s="686"/>
    </row>
    <row r="100">
      <c r="A100" s="689"/>
      <c r="B100" s="686"/>
      <c r="C100" s="686"/>
      <c r="D100" s="686"/>
      <c r="E100" s="686"/>
      <c r="F100" s="686"/>
      <c r="G100" s="686"/>
    </row>
    <row r="101">
      <c r="A101" s="689"/>
      <c r="B101" s="686"/>
      <c r="C101" s="686"/>
      <c r="D101" s="686"/>
      <c r="E101" s="686"/>
      <c r="F101" s="686"/>
      <c r="G101" s="686"/>
    </row>
    <row r="102">
      <c r="A102" s="689"/>
      <c r="B102" s="686"/>
      <c r="C102" s="686"/>
      <c r="D102" s="686"/>
      <c r="E102" s="686"/>
      <c r="F102" s="686"/>
      <c r="G102" s="686"/>
    </row>
    <row r="103">
      <c r="A103" s="689"/>
      <c r="B103" s="686"/>
      <c r="C103" s="686"/>
      <c r="D103" s="686"/>
      <c r="E103" s="686"/>
      <c r="F103" s="686"/>
      <c r="G103" s="686"/>
    </row>
    <row r="104">
      <c r="A104" s="689"/>
      <c r="B104" s="686"/>
      <c r="C104" s="686"/>
      <c r="D104" s="686"/>
      <c r="E104" s="686"/>
      <c r="F104" s="686"/>
      <c r="G104" s="686"/>
    </row>
    <row r="105">
      <c r="A105" s="689"/>
      <c r="B105" s="686"/>
      <c r="C105" s="686"/>
      <c r="D105" s="686"/>
      <c r="E105" s="686"/>
      <c r="F105" s="686"/>
      <c r="G105" s="686"/>
    </row>
    <row r="106">
      <c r="A106" s="689"/>
      <c r="B106" s="686"/>
      <c r="C106" s="686"/>
      <c r="D106" s="686"/>
      <c r="E106" s="686"/>
      <c r="F106" s="686"/>
      <c r="G106" s="686"/>
    </row>
    <row r="107">
      <c r="A107" s="689"/>
      <c r="B107" s="686"/>
      <c r="C107" s="686"/>
      <c r="D107" s="686"/>
      <c r="E107" s="686"/>
      <c r="F107" s="686"/>
      <c r="G107" s="686"/>
    </row>
    <row r="108">
      <c r="A108" s="689"/>
      <c r="B108" s="686"/>
      <c r="C108" s="686"/>
      <c r="D108" s="686"/>
      <c r="E108" s="686"/>
      <c r="F108" s="686"/>
      <c r="G108" s="686"/>
    </row>
    <row r="109">
      <c r="A109" s="689"/>
      <c r="B109" s="686"/>
      <c r="C109" s="686"/>
      <c r="D109" s="686"/>
      <c r="E109" s="686"/>
      <c r="F109" s="686"/>
      <c r="G109" s="686"/>
    </row>
    <row r="110">
      <c r="A110" s="689"/>
      <c r="B110" s="686"/>
      <c r="C110" s="686"/>
      <c r="D110" s="686"/>
      <c r="E110" s="686"/>
      <c r="F110" s="686"/>
      <c r="G110" s="686"/>
    </row>
    <row r="111">
      <c r="A111" s="689"/>
      <c r="B111" s="686"/>
      <c r="C111" s="686"/>
      <c r="D111" s="686"/>
      <c r="E111" s="686"/>
      <c r="F111" s="686"/>
      <c r="G111" s="686"/>
    </row>
    <row r="112">
      <c r="A112" s="689"/>
      <c r="B112" s="686"/>
      <c r="C112" s="686"/>
      <c r="D112" s="686"/>
      <c r="E112" s="686"/>
      <c r="F112" s="686"/>
      <c r="G112" s="686"/>
    </row>
    <row r="113">
      <c r="A113" s="689"/>
      <c r="B113" s="686"/>
      <c r="C113" s="686"/>
      <c r="D113" s="686"/>
      <c r="E113" s="686"/>
      <c r="F113" s="686"/>
      <c r="G113" s="686"/>
    </row>
    <row r="114">
      <c r="A114" s="689"/>
      <c r="B114" s="686"/>
      <c r="C114" s="686"/>
      <c r="D114" s="686"/>
      <c r="E114" s="686"/>
      <c r="F114" s="686"/>
      <c r="G114" s="686"/>
    </row>
    <row r="115">
      <c r="A115" s="689"/>
      <c r="B115" s="686"/>
      <c r="C115" s="686"/>
      <c r="D115" s="686"/>
      <c r="E115" s="686"/>
      <c r="F115" s="686"/>
      <c r="G115" s="686"/>
    </row>
    <row r="116">
      <c r="A116" s="689"/>
      <c r="B116" s="686"/>
      <c r="C116" s="686"/>
      <c r="D116" s="686"/>
      <c r="E116" s="686"/>
      <c r="F116" s="686"/>
      <c r="G116" s="686"/>
    </row>
    <row r="117">
      <c r="A117" s="689"/>
      <c r="B117" s="686"/>
      <c r="C117" s="686"/>
      <c r="D117" s="686"/>
      <c r="E117" s="686"/>
      <c r="F117" s="686"/>
      <c r="G117" s="686"/>
    </row>
    <row r="118">
      <c r="A118" s="689"/>
      <c r="B118" s="686"/>
      <c r="C118" s="686"/>
      <c r="D118" s="686"/>
      <c r="E118" s="686"/>
      <c r="F118" s="686"/>
      <c r="G118" s="686"/>
    </row>
    <row r="119">
      <c r="A119" s="689"/>
      <c r="B119" s="686"/>
      <c r="C119" s="686"/>
      <c r="D119" s="686"/>
      <c r="E119" s="686"/>
      <c r="F119" s="686"/>
      <c r="G119" s="686"/>
    </row>
    <row r="120">
      <c r="A120" s="689"/>
      <c r="B120" s="686"/>
      <c r="C120" s="686"/>
      <c r="D120" s="686"/>
      <c r="E120" s="686"/>
      <c r="F120" s="686"/>
      <c r="G120" s="686"/>
    </row>
    <row r="121">
      <c r="A121" s="689"/>
      <c r="B121" s="686"/>
      <c r="C121" s="686"/>
      <c r="D121" s="686"/>
      <c r="E121" s="686"/>
      <c r="F121" s="686"/>
      <c r="G121" s="686"/>
    </row>
    <row r="122">
      <c r="A122" s="689"/>
      <c r="B122" s="686"/>
      <c r="C122" s="686"/>
      <c r="D122" s="686"/>
      <c r="E122" s="686"/>
      <c r="F122" s="686"/>
      <c r="G122" s="686"/>
    </row>
    <row r="123">
      <c r="A123" s="689"/>
      <c r="B123" s="686"/>
      <c r="C123" s="686"/>
      <c r="D123" s="686"/>
      <c r="E123" s="686"/>
      <c r="F123" s="686"/>
      <c r="G123" s="686"/>
    </row>
    <row r="124">
      <c r="A124" s="689"/>
      <c r="B124" s="686"/>
      <c r="C124" s="686"/>
      <c r="D124" s="686"/>
      <c r="E124" s="686"/>
      <c r="F124" s="686"/>
      <c r="G124" s="686"/>
    </row>
    <row r="125">
      <c r="A125" s="689"/>
      <c r="B125" s="686"/>
      <c r="C125" s="686"/>
      <c r="D125" s="686"/>
      <c r="E125" s="686"/>
      <c r="F125" s="686"/>
      <c r="G125" s="686"/>
    </row>
    <row r="126">
      <c r="A126" s="689"/>
      <c r="B126" s="686"/>
      <c r="C126" s="686"/>
      <c r="D126" s="686"/>
      <c r="E126" s="686"/>
      <c r="F126" s="686"/>
      <c r="G126" s="686"/>
    </row>
    <row r="127">
      <c r="A127" s="689"/>
      <c r="B127" s="686"/>
      <c r="C127" s="686"/>
      <c r="D127" s="686"/>
      <c r="E127" s="686"/>
      <c r="F127" s="686"/>
      <c r="G127" s="686"/>
    </row>
    <row r="128">
      <c r="A128" s="689"/>
      <c r="B128" s="686"/>
      <c r="C128" s="686"/>
      <c r="D128" s="686"/>
      <c r="E128" s="686"/>
      <c r="F128" s="686"/>
      <c r="G128" s="686"/>
    </row>
    <row r="129">
      <c r="A129" s="689"/>
      <c r="B129" s="686"/>
      <c r="C129" s="686"/>
      <c r="D129" s="686"/>
      <c r="E129" s="686"/>
      <c r="F129" s="686"/>
      <c r="G129" s="686"/>
    </row>
    <row r="130">
      <c r="A130" s="689"/>
      <c r="B130" s="686"/>
      <c r="C130" s="686"/>
      <c r="D130" s="686"/>
      <c r="E130" s="686"/>
      <c r="F130" s="686"/>
      <c r="G130" s="686"/>
    </row>
    <row r="131">
      <c r="A131" s="689"/>
      <c r="B131" s="686"/>
      <c r="C131" s="686"/>
      <c r="D131" s="686"/>
      <c r="E131" s="686"/>
      <c r="F131" s="686"/>
      <c r="G131" s="686"/>
    </row>
    <row r="132">
      <c r="A132" s="689"/>
      <c r="B132" s="686"/>
      <c r="C132" s="686"/>
      <c r="D132" s="686"/>
      <c r="E132" s="686"/>
      <c r="F132" s="686"/>
      <c r="G132" s="686"/>
    </row>
    <row r="133">
      <c r="A133" s="689"/>
      <c r="B133" s="686"/>
      <c r="C133" s="686"/>
      <c r="D133" s="686"/>
      <c r="E133" s="686"/>
      <c r="F133" s="686"/>
      <c r="G133" s="686"/>
    </row>
    <row r="134">
      <c r="A134" s="689"/>
      <c r="B134" s="686"/>
      <c r="C134" s="686"/>
      <c r="D134" s="686"/>
      <c r="E134" s="686"/>
      <c r="F134" s="686"/>
      <c r="G134" s="686"/>
    </row>
    <row r="135">
      <c r="A135" s="689"/>
      <c r="B135" s="686"/>
      <c r="C135" s="686"/>
      <c r="D135" s="686"/>
      <c r="E135" s="686"/>
      <c r="F135" s="686"/>
      <c r="G135" s="686"/>
    </row>
    <row r="136">
      <c r="A136" s="689"/>
      <c r="B136" s="686"/>
      <c r="C136" s="686"/>
      <c r="D136" s="686"/>
      <c r="E136" s="686"/>
      <c r="F136" s="686"/>
      <c r="G136" s="686"/>
    </row>
    <row r="137">
      <c r="A137" s="689"/>
      <c r="B137" s="686"/>
      <c r="C137" s="686"/>
      <c r="D137" s="686"/>
      <c r="E137" s="686"/>
      <c r="F137" s="686"/>
      <c r="G137" s="686"/>
    </row>
    <row r="138">
      <c r="A138" s="689"/>
      <c r="B138" s="686"/>
      <c r="C138" s="686"/>
      <c r="D138" s="686"/>
      <c r="E138" s="686"/>
      <c r="F138" s="686"/>
      <c r="G138" s="686"/>
    </row>
    <row r="139">
      <c r="A139" s="689"/>
      <c r="B139" s="686"/>
      <c r="C139" s="686"/>
      <c r="D139" s="686"/>
      <c r="E139" s="686"/>
      <c r="F139" s="686"/>
      <c r="G139" s="686"/>
    </row>
    <row r="140">
      <c r="A140" s="689"/>
      <c r="B140" s="686"/>
      <c r="C140" s="686"/>
      <c r="D140" s="686"/>
      <c r="E140" s="686"/>
      <c r="F140" s="686"/>
      <c r="G140" s="686"/>
    </row>
    <row r="141">
      <c r="A141" s="689"/>
      <c r="B141" s="686"/>
      <c r="C141" s="686"/>
      <c r="D141" s="686"/>
      <c r="E141" s="686"/>
      <c r="F141" s="686"/>
      <c r="G141" s="686"/>
    </row>
    <row r="142">
      <c r="A142" s="689"/>
      <c r="B142" s="686"/>
      <c r="C142" s="686"/>
      <c r="D142" s="686"/>
      <c r="E142" s="686"/>
      <c r="F142" s="686"/>
      <c r="G142" s="686"/>
    </row>
    <row r="143">
      <c r="A143" s="689"/>
      <c r="B143" s="686"/>
      <c r="C143" s="686"/>
      <c r="D143" s="686"/>
      <c r="E143" s="686"/>
      <c r="F143" s="686"/>
      <c r="G143" s="686"/>
    </row>
    <row r="144">
      <c r="A144" s="689"/>
      <c r="B144" s="686"/>
      <c r="C144" s="686"/>
      <c r="D144" s="686"/>
      <c r="E144" s="686"/>
      <c r="F144" s="686"/>
      <c r="G144" s="686"/>
    </row>
    <row r="145">
      <c r="A145" s="689"/>
      <c r="B145" s="686"/>
      <c r="C145" s="686"/>
      <c r="D145" s="686"/>
      <c r="E145" s="686"/>
      <c r="F145" s="686"/>
      <c r="G145" s="686"/>
    </row>
    <row r="146">
      <c r="A146" s="689"/>
      <c r="B146" s="686"/>
      <c r="C146" s="686"/>
      <c r="D146" s="686"/>
      <c r="E146" s="686"/>
      <c r="F146" s="686"/>
      <c r="G146" s="686"/>
    </row>
    <row r="147">
      <c r="A147" s="689"/>
      <c r="B147" s="686"/>
      <c r="C147" s="686"/>
      <c r="D147" s="686"/>
      <c r="E147" s="686"/>
      <c r="F147" s="686"/>
      <c r="G147" s="686"/>
    </row>
    <row r="148">
      <c r="A148" s="689"/>
      <c r="B148" s="686"/>
      <c r="C148" s="686"/>
      <c r="D148" s="686"/>
      <c r="E148" s="686"/>
      <c r="F148" s="686"/>
      <c r="G148" s="686"/>
    </row>
    <row r="149">
      <c r="A149" s="689"/>
      <c r="B149" s="686"/>
      <c r="C149" s="686"/>
      <c r="D149" s="686"/>
      <c r="E149" s="686"/>
      <c r="F149" s="686"/>
      <c r="G149" s="686"/>
    </row>
    <row r="150">
      <c r="A150" s="689"/>
      <c r="B150" s="686"/>
      <c r="C150" s="686"/>
      <c r="D150" s="686"/>
      <c r="E150" s="686"/>
      <c r="F150" s="686"/>
      <c r="G150" s="686"/>
    </row>
    <row r="151">
      <c r="A151" s="689"/>
      <c r="B151" s="686"/>
      <c r="C151" s="686"/>
      <c r="D151" s="686"/>
      <c r="E151" s="686"/>
      <c r="F151" s="686"/>
      <c r="G151" s="686"/>
    </row>
    <row r="152">
      <c r="A152" s="689"/>
      <c r="B152" s="686"/>
      <c r="C152" s="686"/>
      <c r="D152" s="686"/>
      <c r="E152" s="686"/>
      <c r="F152" s="686"/>
      <c r="G152" s="686"/>
    </row>
    <row r="153">
      <c r="A153" s="689"/>
      <c r="B153" s="686"/>
      <c r="C153" s="686"/>
      <c r="D153" s="686"/>
      <c r="E153" s="686"/>
      <c r="F153" s="686"/>
      <c r="G153" s="686"/>
    </row>
    <row r="154">
      <c r="A154" s="689"/>
      <c r="B154" s="686"/>
      <c r="C154" s="686"/>
      <c r="D154" s="686"/>
      <c r="E154" s="686"/>
      <c r="F154" s="686"/>
      <c r="G154" s="686"/>
    </row>
    <row r="155">
      <c r="A155" s="689"/>
      <c r="B155" s="686"/>
      <c r="C155" s="686"/>
      <c r="D155" s="686"/>
      <c r="E155" s="686"/>
      <c r="F155" s="686"/>
      <c r="G155" s="686"/>
    </row>
    <row r="156">
      <c r="A156" s="689"/>
      <c r="B156" s="686"/>
      <c r="C156" s="686"/>
      <c r="D156" s="686"/>
      <c r="E156" s="686"/>
      <c r="F156" s="686"/>
      <c r="G156" s="686"/>
    </row>
    <row r="157">
      <c r="A157" s="689"/>
      <c r="B157" s="686"/>
      <c r="C157" s="686"/>
      <c r="D157" s="686"/>
      <c r="E157" s="686"/>
      <c r="F157" s="686"/>
      <c r="G157" s="686"/>
    </row>
    <row r="158">
      <c r="A158" s="689"/>
      <c r="B158" s="686"/>
      <c r="C158" s="686"/>
      <c r="D158" s="686"/>
      <c r="E158" s="686"/>
      <c r="F158" s="686"/>
      <c r="G158" s="686"/>
    </row>
    <row r="159">
      <c r="A159" s="689"/>
      <c r="B159" s="686"/>
      <c r="C159" s="686"/>
      <c r="D159" s="686"/>
      <c r="E159" s="686"/>
      <c r="F159" s="686"/>
      <c r="G159" s="686"/>
    </row>
    <row r="160">
      <c r="A160" s="689"/>
      <c r="B160" s="686"/>
      <c r="C160" s="686"/>
      <c r="D160" s="686"/>
      <c r="E160" s="686"/>
      <c r="F160" s="686"/>
      <c r="G160" s="686"/>
    </row>
    <row r="161">
      <c r="A161" s="689"/>
      <c r="B161" s="686"/>
      <c r="C161" s="686"/>
      <c r="D161" s="686"/>
      <c r="E161" s="686"/>
      <c r="F161" s="686"/>
      <c r="G161" s="686"/>
    </row>
    <row r="162">
      <c r="A162" s="689"/>
      <c r="B162" s="686"/>
      <c r="C162" s="686"/>
      <c r="D162" s="686"/>
      <c r="E162" s="686"/>
      <c r="F162" s="686"/>
      <c r="G162" s="686"/>
    </row>
    <row r="163">
      <c r="A163" s="689"/>
      <c r="B163" s="686"/>
      <c r="C163" s="686"/>
      <c r="D163" s="686"/>
      <c r="E163" s="686"/>
      <c r="F163" s="686"/>
      <c r="G163" s="686"/>
    </row>
    <row r="164">
      <c r="A164" s="689"/>
      <c r="B164" s="686"/>
      <c r="C164" s="686"/>
      <c r="D164" s="686"/>
      <c r="E164" s="686"/>
      <c r="F164" s="686"/>
      <c r="G164" s="686"/>
    </row>
    <row r="165">
      <c r="A165" s="689"/>
      <c r="B165" s="686"/>
      <c r="C165" s="686"/>
      <c r="D165" s="686"/>
      <c r="E165" s="686"/>
      <c r="F165" s="686"/>
      <c r="G165" s="686"/>
    </row>
    <row r="166">
      <c r="A166" s="689"/>
      <c r="B166" s="686"/>
      <c r="C166" s="686"/>
      <c r="D166" s="686"/>
      <c r="E166" s="686"/>
      <c r="F166" s="686"/>
      <c r="G166" s="686"/>
    </row>
    <row r="167">
      <c r="A167" s="689"/>
      <c r="B167" s="686"/>
      <c r="C167" s="686"/>
      <c r="D167" s="686"/>
      <c r="E167" s="686"/>
      <c r="F167" s="686"/>
      <c r="G167" s="686"/>
    </row>
    <row r="168">
      <c r="A168" s="689"/>
      <c r="B168" s="686"/>
      <c r="C168" s="686"/>
      <c r="D168" s="686"/>
      <c r="E168" s="686"/>
      <c r="F168" s="686"/>
      <c r="G168" s="686"/>
    </row>
    <row r="169">
      <c r="A169" s="689"/>
      <c r="B169" s="686"/>
      <c r="C169" s="686"/>
      <c r="D169" s="686"/>
      <c r="E169" s="686"/>
      <c r="F169" s="686"/>
      <c r="G169" s="686"/>
    </row>
    <row r="170">
      <c r="A170" s="689"/>
      <c r="B170" s="686"/>
      <c r="C170" s="686"/>
      <c r="D170" s="686"/>
      <c r="E170" s="686"/>
      <c r="F170" s="686"/>
      <c r="G170" s="686"/>
    </row>
    <row r="171">
      <c r="A171" s="689"/>
      <c r="B171" s="686"/>
      <c r="C171" s="686"/>
      <c r="D171" s="686"/>
      <c r="E171" s="686"/>
      <c r="F171" s="686"/>
      <c r="G171" s="686"/>
    </row>
    <row r="172">
      <c r="A172" s="689"/>
      <c r="B172" s="686"/>
      <c r="C172" s="686"/>
      <c r="D172" s="686"/>
      <c r="E172" s="686"/>
      <c r="F172" s="686"/>
      <c r="G172" s="686"/>
    </row>
    <row r="173">
      <c r="A173" s="689"/>
      <c r="B173" s="686"/>
      <c r="C173" s="686"/>
      <c r="D173" s="686"/>
      <c r="E173" s="686"/>
      <c r="F173" s="686"/>
      <c r="G173" s="686"/>
    </row>
    <row r="174">
      <c r="A174" s="689"/>
      <c r="B174" s="686"/>
      <c r="C174" s="686"/>
      <c r="D174" s="686"/>
      <c r="E174" s="686"/>
      <c r="F174" s="686"/>
      <c r="G174" s="686"/>
    </row>
    <row r="175">
      <c r="A175" s="689"/>
      <c r="B175" s="686"/>
      <c r="C175" s="686"/>
      <c r="D175" s="686"/>
      <c r="E175" s="686"/>
      <c r="F175" s="686"/>
      <c r="G175" s="686"/>
    </row>
    <row r="176">
      <c r="A176" s="689"/>
      <c r="B176" s="686"/>
      <c r="C176" s="686"/>
      <c r="D176" s="686"/>
      <c r="E176" s="686"/>
      <c r="F176" s="686"/>
      <c r="G176" s="686"/>
    </row>
    <row r="177">
      <c r="A177" s="689"/>
      <c r="B177" s="686"/>
      <c r="C177" s="686"/>
      <c r="D177" s="686"/>
      <c r="E177" s="686"/>
      <c r="F177" s="686"/>
      <c r="G177" s="686"/>
    </row>
    <row r="178">
      <c r="A178" s="689"/>
      <c r="B178" s="686"/>
      <c r="C178" s="686"/>
      <c r="D178" s="686"/>
      <c r="E178" s="686"/>
      <c r="F178" s="686"/>
      <c r="G178" s="686"/>
    </row>
    <row r="179">
      <c r="A179" s="689"/>
      <c r="B179" s="686"/>
      <c r="C179" s="686"/>
      <c r="D179" s="686"/>
      <c r="E179" s="686"/>
      <c r="F179" s="686"/>
      <c r="G179" s="686"/>
    </row>
    <row r="180">
      <c r="A180" s="689"/>
      <c r="B180" s="686"/>
      <c r="C180" s="686"/>
      <c r="D180" s="686"/>
      <c r="E180" s="686"/>
      <c r="F180" s="686"/>
      <c r="G180" s="686"/>
    </row>
    <row r="181">
      <c r="A181" s="689"/>
      <c r="B181" s="686"/>
      <c r="C181" s="686"/>
      <c r="D181" s="686"/>
      <c r="E181" s="686"/>
      <c r="F181" s="686"/>
      <c r="G181" s="686"/>
    </row>
    <row r="182">
      <c r="A182" s="689"/>
      <c r="B182" s="686"/>
      <c r="C182" s="686"/>
      <c r="D182" s="686"/>
      <c r="E182" s="686"/>
      <c r="F182" s="686"/>
      <c r="G182" s="686"/>
    </row>
    <row r="183">
      <c r="A183" s="689"/>
      <c r="B183" s="686"/>
      <c r="C183" s="686"/>
      <c r="D183" s="686"/>
      <c r="E183" s="686"/>
      <c r="F183" s="686"/>
      <c r="G183" s="686"/>
    </row>
    <row r="184">
      <c r="A184" s="689"/>
      <c r="B184" s="686"/>
      <c r="C184" s="686"/>
      <c r="D184" s="686"/>
      <c r="E184" s="686"/>
      <c r="F184" s="686"/>
      <c r="G184" s="686"/>
    </row>
    <row r="185">
      <c r="A185" s="689"/>
      <c r="B185" s="686"/>
      <c r="C185" s="686"/>
      <c r="D185" s="686"/>
      <c r="E185" s="686"/>
      <c r="F185" s="686"/>
      <c r="G185" s="686"/>
    </row>
    <row r="186">
      <c r="A186" s="689"/>
      <c r="B186" s="686"/>
      <c r="C186" s="686"/>
      <c r="D186" s="686"/>
      <c r="E186" s="686"/>
      <c r="F186" s="686"/>
      <c r="G186" s="686"/>
    </row>
    <row r="187">
      <c r="A187" s="689"/>
      <c r="B187" s="686"/>
      <c r="C187" s="686"/>
      <c r="D187" s="686"/>
      <c r="E187" s="686"/>
      <c r="F187" s="686"/>
      <c r="G187" s="686"/>
    </row>
    <row r="188">
      <c r="A188" s="689"/>
      <c r="B188" s="686"/>
      <c r="C188" s="686"/>
      <c r="D188" s="686"/>
      <c r="E188" s="686"/>
      <c r="F188" s="686"/>
      <c r="G188" s="686"/>
    </row>
    <row r="189">
      <c r="A189" s="689"/>
      <c r="B189" s="686"/>
      <c r="C189" s="686"/>
      <c r="D189" s="686"/>
      <c r="E189" s="686"/>
      <c r="F189" s="686"/>
      <c r="G189" s="686"/>
    </row>
    <row r="190">
      <c r="A190" s="689"/>
      <c r="B190" s="686"/>
      <c r="C190" s="686"/>
      <c r="D190" s="686"/>
      <c r="E190" s="686"/>
      <c r="F190" s="686"/>
      <c r="G190" s="686"/>
    </row>
    <row r="191">
      <c r="A191" s="689"/>
      <c r="B191" s="686"/>
      <c r="C191" s="686"/>
      <c r="D191" s="686"/>
      <c r="E191" s="686"/>
      <c r="F191" s="686"/>
      <c r="G191" s="686"/>
    </row>
    <row r="192">
      <c r="A192" s="689"/>
      <c r="B192" s="686"/>
      <c r="C192" s="686"/>
      <c r="D192" s="686"/>
      <c r="E192" s="686"/>
      <c r="F192" s="686"/>
      <c r="G192" s="686"/>
    </row>
    <row r="193">
      <c r="A193" s="689"/>
      <c r="B193" s="686"/>
      <c r="C193" s="686"/>
      <c r="D193" s="686"/>
      <c r="E193" s="686"/>
      <c r="F193" s="686"/>
      <c r="G193" s="686"/>
    </row>
    <row r="194">
      <c r="A194" s="689"/>
      <c r="B194" s="686"/>
      <c r="C194" s="686"/>
      <c r="D194" s="686"/>
      <c r="E194" s="686"/>
      <c r="F194" s="686"/>
      <c r="G194" s="686"/>
    </row>
    <row r="195">
      <c r="A195" s="689"/>
      <c r="B195" s="686"/>
      <c r="C195" s="686"/>
      <c r="D195" s="686"/>
      <c r="E195" s="686"/>
      <c r="F195" s="686"/>
      <c r="G195" s="686"/>
    </row>
    <row r="196">
      <c r="A196" s="689"/>
      <c r="B196" s="686"/>
      <c r="C196" s="686"/>
      <c r="D196" s="686"/>
      <c r="E196" s="686"/>
      <c r="F196" s="686"/>
      <c r="G196" s="686"/>
    </row>
    <row r="197">
      <c r="A197" s="689"/>
      <c r="B197" s="686"/>
      <c r="C197" s="686"/>
      <c r="D197" s="686"/>
      <c r="E197" s="686"/>
      <c r="F197" s="686"/>
      <c r="G197" s="686"/>
    </row>
    <row r="198">
      <c r="A198" s="689"/>
      <c r="B198" s="686"/>
      <c r="C198" s="686"/>
      <c r="D198" s="686"/>
      <c r="E198" s="686"/>
      <c r="F198" s="686"/>
      <c r="G198" s="686"/>
    </row>
    <row r="199">
      <c r="A199" s="689"/>
      <c r="B199" s="686"/>
      <c r="C199" s="686"/>
      <c r="D199" s="686"/>
      <c r="E199" s="686"/>
      <c r="F199" s="686"/>
      <c r="G199" s="686"/>
    </row>
    <row r="200">
      <c r="A200" s="689"/>
      <c r="B200" s="686"/>
      <c r="C200" s="686"/>
      <c r="D200" s="686"/>
      <c r="E200" s="686"/>
      <c r="F200" s="686"/>
      <c r="G200" s="686"/>
    </row>
    <row r="201">
      <c r="A201" s="689"/>
      <c r="B201" s="686"/>
      <c r="C201" s="686"/>
      <c r="D201" s="686"/>
      <c r="E201" s="686"/>
      <c r="F201" s="686"/>
      <c r="G201" s="686"/>
    </row>
    <row r="202">
      <c r="A202" s="689"/>
      <c r="B202" s="686"/>
      <c r="C202" s="686"/>
      <c r="D202" s="686"/>
      <c r="E202" s="686"/>
      <c r="F202" s="686"/>
      <c r="G202" s="686"/>
    </row>
    <row r="203">
      <c r="A203" s="689"/>
      <c r="B203" s="686"/>
      <c r="C203" s="686"/>
      <c r="D203" s="686"/>
      <c r="E203" s="686"/>
      <c r="F203" s="686"/>
      <c r="G203" s="686"/>
    </row>
    <row r="204">
      <c r="A204" s="689"/>
      <c r="B204" s="686"/>
      <c r="C204" s="686"/>
      <c r="D204" s="686"/>
      <c r="E204" s="686"/>
      <c r="F204" s="686"/>
      <c r="G204" s="686"/>
    </row>
  </sheetData>
  <mergeCells count="1">
    <mergeCell ref="A1:G3"/>
  </mergeCells>
  <conditionalFormatting sqref="B1:F5 A2:A5">
    <cfRule type="containsText" dxfId="2" priority="1" operator="containsText" text="TRUE">
      <formula>NOT(ISERROR(SEARCH(("TRUE"),(B1))))</formula>
    </cfRule>
  </conditionalFormatting>
  <conditionalFormatting sqref="B1:F5 A2:A5">
    <cfRule type="containsText" dxfId="1" priority="2" operator="containsText" text="FALSE">
      <formula>NOT(ISERROR(SEARCH(("FALSE"),(B1))))</formula>
    </cfRule>
  </conditionalFormatting>
  <hyperlinks>
    <hyperlink r:id="rId1" ref="A1"/>
  </hyperlinks>
  <drawing r:id="rId2"/>
  <tableParts count="1">
    <tablePart r:id="rId4"/>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8.88"/>
  </cols>
  <sheetData>
    <row r="1">
      <c r="A1" s="690" t="s">
        <v>7707</v>
      </c>
      <c r="B1" s="691" t="s">
        <v>7708</v>
      </c>
      <c r="C1" s="691" t="s">
        <v>7709</v>
      </c>
      <c r="D1" s="691" t="s">
        <v>6790</v>
      </c>
      <c r="E1" s="691" t="s">
        <v>7710</v>
      </c>
      <c r="F1" s="691" t="s">
        <v>7711</v>
      </c>
      <c r="G1" s="691" t="s">
        <v>7712</v>
      </c>
      <c r="H1" s="691" t="s">
        <v>7713</v>
      </c>
      <c r="I1" s="692" t="s">
        <v>7714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63"/>
    <col customWidth="1" min="2" max="2" width="43.75"/>
    <col customWidth="1" min="3" max="3" width="13.13"/>
    <col customWidth="1" min="4" max="4" width="5.75"/>
  </cols>
  <sheetData>
    <row r="1">
      <c r="A1" s="9"/>
      <c r="B1" s="9"/>
      <c r="C1" s="10"/>
      <c r="D1" s="9"/>
    </row>
    <row r="2">
      <c r="A2" s="9"/>
      <c r="B2" s="9"/>
      <c r="C2" s="693"/>
      <c r="D2" s="9"/>
    </row>
    <row r="3">
      <c r="A3" s="9"/>
      <c r="B3" s="694" t="s">
        <v>7715</v>
      </c>
      <c r="C3" s="25" t="s">
        <v>7716</v>
      </c>
      <c r="D3" s="9"/>
    </row>
    <row r="4">
      <c r="A4" s="9"/>
      <c r="B4" s="695" t="s">
        <v>7717</v>
      </c>
      <c r="C4" s="25" t="s">
        <v>7718</v>
      </c>
      <c r="D4" s="9"/>
    </row>
    <row r="5">
      <c r="A5" s="9"/>
      <c r="B5" s="694" t="s">
        <v>7719</v>
      </c>
      <c r="C5" s="31" t="s">
        <v>7720</v>
      </c>
      <c r="D5" s="9"/>
    </row>
    <row r="6">
      <c r="A6" s="9"/>
      <c r="B6" s="696" t="s">
        <v>7721</v>
      </c>
      <c r="C6" s="31" t="s">
        <v>7722</v>
      </c>
      <c r="D6" s="9"/>
    </row>
    <row r="7">
      <c r="A7" s="9"/>
      <c r="B7" s="27" t="s">
        <v>7723</v>
      </c>
      <c r="C7" s="31" t="s">
        <v>7724</v>
      </c>
      <c r="D7" s="9"/>
    </row>
    <row r="8">
      <c r="A8" s="9"/>
      <c r="B8" s="27" t="s">
        <v>2057</v>
      </c>
      <c r="C8" s="25" t="s">
        <v>7725</v>
      </c>
      <c r="D8" s="9"/>
    </row>
    <row r="9">
      <c r="A9" s="9"/>
      <c r="B9" s="27" t="s">
        <v>7726</v>
      </c>
      <c r="C9" s="31" t="s">
        <v>7727</v>
      </c>
      <c r="D9" s="9"/>
    </row>
    <row r="10">
      <c r="A10" s="9"/>
      <c r="B10" s="22" t="s">
        <v>7728</v>
      </c>
      <c r="C10" s="697" t="s">
        <v>7729</v>
      </c>
      <c r="D10" s="9"/>
    </row>
    <row r="11">
      <c r="A11" s="9"/>
      <c r="B11" s="22" t="s">
        <v>7730</v>
      </c>
      <c r="C11" s="25" t="s">
        <v>7731</v>
      </c>
      <c r="D11" s="9"/>
    </row>
    <row r="12">
      <c r="A12" s="9"/>
      <c r="B12" s="22" t="s">
        <v>7732</v>
      </c>
      <c r="C12" s="25" t="s">
        <v>7733</v>
      </c>
      <c r="D12" s="9"/>
    </row>
    <row r="13">
      <c r="A13" s="9"/>
      <c r="B13" s="696" t="s">
        <v>7734</v>
      </c>
      <c r="C13" s="25" t="s">
        <v>7735</v>
      </c>
      <c r="D13" s="9"/>
    </row>
    <row r="14">
      <c r="A14" s="9"/>
      <c r="B14" s="22" t="s">
        <v>7736</v>
      </c>
      <c r="C14" s="698" t="s">
        <v>7737</v>
      </c>
      <c r="D14" s="9"/>
    </row>
    <row r="15">
      <c r="A15" s="9"/>
      <c r="B15" s="22" t="s">
        <v>7738</v>
      </c>
      <c r="C15" s="698" t="s">
        <v>7739</v>
      </c>
      <c r="D15" s="9"/>
    </row>
    <row r="16">
      <c r="A16" s="9"/>
      <c r="B16" s="64"/>
      <c r="C16" s="65"/>
      <c r="D16" s="9"/>
    </row>
  </sheetData>
  <hyperlinks>
    <hyperlink r:id="rId1" location="gid=0" ref="C3"/>
    <hyperlink r:id="rId2" location="13th-january-2022-catalyst-auditing-working-group"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s>
  <drawing r:id="rId14"/>
</worksheet>
</file>