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1"/>
  </bookViews>
  <sheets>
    <sheet name="XII IPA SEMUA MAPEL" sheetId="4" r:id="rId1"/>
    <sheet name="1. COUNT MEAN" sheetId="5" r:id="rId2"/>
    <sheet name="2. MEAN TO DISCREATE" sheetId="7" r:id="rId3"/>
    <sheet name="3. FREQ TABLE" sheetId="6" r:id="rId4"/>
  </sheets>
  <calcPr calcId="144525"/>
</workbook>
</file>

<file path=xl/sharedStrings.xml><?xml version="1.0" encoding="utf-8"?>
<sst xmlns="http://schemas.openxmlformats.org/spreadsheetml/2006/main" count="519" uniqueCount="70">
  <si>
    <t>NO.</t>
  </si>
  <si>
    <t>NAMA SISWA</t>
  </si>
  <si>
    <t>SEMESTER 1</t>
  </si>
  <si>
    <t>SEMESTER 2</t>
  </si>
  <si>
    <t>SEMESTER 3</t>
  </si>
  <si>
    <t>SEMESTER 4</t>
  </si>
  <si>
    <t>SEMESTER 5</t>
  </si>
  <si>
    <t>PABP</t>
  </si>
  <si>
    <t>PPkn</t>
  </si>
  <si>
    <t>Bhs. Idonesia</t>
  </si>
  <si>
    <t>Matematika</t>
  </si>
  <si>
    <t>Sej. Indonesia</t>
  </si>
  <si>
    <t>Bhs. Inggris</t>
  </si>
  <si>
    <t>Seni Budaya</t>
  </si>
  <si>
    <t>PJOK</t>
  </si>
  <si>
    <t>PKWU</t>
  </si>
  <si>
    <t>Biologi</t>
  </si>
  <si>
    <t>Fisika</t>
  </si>
  <si>
    <t>Kimia</t>
  </si>
  <si>
    <t>Ekonomi</t>
  </si>
  <si>
    <t>Bahasa Inggris</t>
  </si>
  <si>
    <t>ANGKATAN</t>
  </si>
  <si>
    <t>UNIVERSITAS</t>
  </si>
  <si>
    <t>JURUSAN</t>
  </si>
  <si>
    <t>RUMPUN JURUSAN</t>
  </si>
  <si>
    <t>Ardhian Giri Prapanca Lubis</t>
  </si>
  <si>
    <t>UNIVERSITAS SULTAN AGENG TIRTAYASA</t>
  </si>
  <si>
    <t>TEKNIK METALURGI</t>
  </si>
  <si>
    <t>RUMPUN ILMU TERAPAN</t>
  </si>
  <si>
    <t>Fathul salbani ihsan</t>
  </si>
  <si>
    <t>UIN RADEN FATAH</t>
  </si>
  <si>
    <t>JURNALISTIK</t>
  </si>
  <si>
    <t>RUMPUN ILMU HUMANIORA</t>
  </si>
  <si>
    <t>FITRI NOVITA SARI</t>
  </si>
  <si>
    <t>UNIVERSITAS JENDERAL SUDIRMAN</t>
  </si>
  <si>
    <t>PETERNAKAN</t>
  </si>
  <si>
    <t>Titis Anggraini SetyoRini</t>
  </si>
  <si>
    <t>UIN RADEN INTAN</t>
  </si>
  <si>
    <t>PENDIDIKAN FISIKA</t>
  </si>
  <si>
    <t>RUMPUN ILMU ALAM</t>
  </si>
  <si>
    <t>A-</t>
  </si>
  <si>
    <t>B+</t>
  </si>
  <si>
    <t>B</t>
  </si>
  <si>
    <t>B-</t>
  </si>
  <si>
    <t>Keterangan:</t>
  </si>
  <si>
    <t>90 - 100 = A</t>
  </si>
  <si>
    <t>85 - 89,9 = A-</t>
  </si>
  <si>
    <t>80 - 84,9 = B+</t>
  </si>
  <si>
    <t>75 - 79,9 = B</t>
  </si>
  <si>
    <t>70 - 74,9 = B-</t>
  </si>
  <si>
    <t>0 - 70 = C/D/E</t>
  </si>
  <si>
    <t>Jurusan:</t>
  </si>
  <si>
    <t>CLASS</t>
  </si>
  <si>
    <t>Total</t>
  </si>
  <si>
    <t>PPKN</t>
  </si>
  <si>
    <t>Bhs. Indonesia</t>
  </si>
  <si>
    <t>TOTAL</t>
  </si>
  <si>
    <t>NO</t>
  </si>
  <si>
    <t>YES</t>
  </si>
  <si>
    <t>P</t>
  </si>
  <si>
    <t>A</t>
  </si>
  <si>
    <t>C/D/E</t>
  </si>
  <si>
    <t>C</t>
  </si>
  <si>
    <t>P(NO)</t>
  </si>
  <si>
    <t>P(YES)</t>
  </si>
  <si>
    <t>KASUS 1:</t>
  </si>
  <si>
    <t>P   (YES |</t>
  </si>
  <si>
    <t>)</t>
  </si>
  <si>
    <t>YES =</t>
  </si>
  <si>
    <t>NO =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</si>
</sst>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6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3CB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9" fontId="4" fillId="2" borderId="1" xfId="3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NumberFormat="1" applyFont="1" applyBorder="1" applyAlignment="1"/>
    <xf numFmtId="9" fontId="5" fillId="0" borderId="6" xfId="3" applyFont="1" applyFill="1" applyBorder="1" applyAlignment="1">
      <alignment horizontal="center" textRotation="90"/>
    </xf>
    <xf numFmtId="0" fontId="5" fillId="0" borderId="6" xfId="0" applyFont="1" applyFill="1" applyBorder="1" applyAlignment="1">
      <alignment horizontal="center" textRotation="90"/>
    </xf>
    <xf numFmtId="9" fontId="5" fillId="2" borderId="5" xfId="3" applyFont="1" applyFill="1" applyBorder="1" applyAlignment="1">
      <alignment horizontal="center" textRotation="90"/>
    </xf>
    <xf numFmtId="0" fontId="5" fillId="2" borderId="5" xfId="0" applyFont="1" applyFill="1" applyBorder="1" applyAlignment="1">
      <alignment horizontal="center" textRotation="90"/>
    </xf>
    <xf numFmtId="0" fontId="5" fillId="4" borderId="5" xfId="0" applyFont="1" applyFill="1" applyBorder="1" applyAlignment="1">
      <alignment horizontal="center" textRotation="90"/>
    </xf>
    <xf numFmtId="0" fontId="0" fillId="0" borderId="0" xfId="0" applyFont="1" applyAlignment="1">
      <alignment horizontal="right"/>
    </xf>
    <xf numFmtId="0" fontId="5" fillId="3" borderId="5" xfId="0" applyFont="1" applyFill="1" applyBorder="1" applyAlignment="1">
      <alignment horizontal="center" textRotation="90"/>
    </xf>
    <xf numFmtId="0" fontId="5" fillId="5" borderId="5" xfId="0" applyFont="1" applyFill="1" applyBorder="1" applyAlignment="1">
      <alignment horizontal="center" textRotation="90"/>
    </xf>
    <xf numFmtId="0" fontId="0" fillId="0" borderId="1" xfId="0" applyFont="1" applyBorder="1" applyAlignment="1">
      <alignment horizontal="center" vertical="center"/>
    </xf>
    <xf numFmtId="9" fontId="5" fillId="2" borderId="1" xfId="3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5" fillId="4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textRotation="90"/>
    </xf>
    <xf numFmtId="0" fontId="5" fillId="5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Protection="1"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9"/>
  <sheetViews>
    <sheetView zoomScale="85" zoomScaleNormal="85" workbookViewId="0">
      <selection activeCell="BV5" sqref="C5:BV5"/>
    </sheetView>
  </sheetViews>
  <sheetFormatPr defaultColWidth="9" defaultRowHeight="12.95" customHeight="1"/>
  <cols>
    <col min="1" max="1" width="5.85714285714286" style="33" customWidth="1"/>
    <col min="2" max="2" width="26" style="33" customWidth="1"/>
    <col min="3" max="32" width="5.28571428571429" style="33" customWidth="1"/>
    <col min="33" max="46" width="4.71428571428571" style="33" customWidth="1"/>
    <col min="47" max="60" width="4.28571428571429" style="33" customWidth="1"/>
    <col min="61" max="74" width="4.57142857142857" style="33" customWidth="1"/>
    <col min="75" max="75" width="9.14285714285714" style="33"/>
    <col min="76" max="76" width="43.2571428571429" style="34" customWidth="1"/>
    <col min="77" max="77" width="23.8666666666667" style="34" customWidth="1"/>
    <col min="78" max="78" width="28.7809523809524" style="34" customWidth="1"/>
    <col min="79" max="16383" width="9.14285714285714" style="33"/>
    <col min="16384" max="16384" width="9.14285714285714"/>
  </cols>
  <sheetData>
    <row r="1" ht="12" customHeight="1"/>
    <row r="2" ht="12.75"/>
    <row r="3" ht="12.75" spans="1:78">
      <c r="A3" s="35" t="s">
        <v>0</v>
      </c>
      <c r="B3" s="35" t="s">
        <v>1</v>
      </c>
      <c r="C3" s="36" t="s">
        <v>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 t="s">
        <v>3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 t="s">
        <v>4</v>
      </c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 t="s">
        <v>5</v>
      </c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6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40"/>
      <c r="BX3" s="41"/>
      <c r="BY3" s="41"/>
      <c r="BZ3" s="41"/>
    </row>
    <row r="4" ht="76.55" spans="1:78">
      <c r="A4" s="37"/>
      <c r="B4" s="37"/>
      <c r="C4" s="27" t="s">
        <v>7</v>
      </c>
      <c r="D4" s="28" t="s">
        <v>8</v>
      </c>
      <c r="E4" s="28" t="s">
        <v>9</v>
      </c>
      <c r="F4" s="28" t="s">
        <v>10</v>
      </c>
      <c r="G4" s="28" t="s">
        <v>11</v>
      </c>
      <c r="H4" s="28" t="s">
        <v>12</v>
      </c>
      <c r="I4" s="29" t="s">
        <v>13</v>
      </c>
      <c r="J4" s="29" t="s">
        <v>14</v>
      </c>
      <c r="K4" s="29" t="s">
        <v>15</v>
      </c>
      <c r="L4" s="30" t="s">
        <v>10</v>
      </c>
      <c r="M4" s="30" t="s">
        <v>16</v>
      </c>
      <c r="N4" s="30" t="s">
        <v>17</v>
      </c>
      <c r="O4" s="30" t="s">
        <v>18</v>
      </c>
      <c r="P4" s="31" t="s">
        <v>19</v>
      </c>
      <c r="Q4" s="31" t="s">
        <v>20</v>
      </c>
      <c r="R4" s="28" t="s">
        <v>7</v>
      </c>
      <c r="S4" s="28" t="s">
        <v>8</v>
      </c>
      <c r="T4" s="28" t="s">
        <v>9</v>
      </c>
      <c r="U4" s="28" t="s">
        <v>10</v>
      </c>
      <c r="V4" s="28" t="s">
        <v>11</v>
      </c>
      <c r="W4" s="28" t="s">
        <v>12</v>
      </c>
      <c r="X4" s="29" t="s">
        <v>13</v>
      </c>
      <c r="Y4" s="29" t="s">
        <v>14</v>
      </c>
      <c r="Z4" s="29" t="s">
        <v>15</v>
      </c>
      <c r="AA4" s="30" t="s">
        <v>10</v>
      </c>
      <c r="AB4" s="30" t="s">
        <v>16</v>
      </c>
      <c r="AC4" s="30" t="s">
        <v>17</v>
      </c>
      <c r="AD4" s="30" t="s">
        <v>18</v>
      </c>
      <c r="AE4" s="31" t="s">
        <v>19</v>
      </c>
      <c r="AF4" s="31" t="s">
        <v>20</v>
      </c>
      <c r="AG4" s="28" t="s">
        <v>7</v>
      </c>
      <c r="AH4" s="28" t="s">
        <v>8</v>
      </c>
      <c r="AI4" s="28" t="s">
        <v>9</v>
      </c>
      <c r="AJ4" s="28" t="s">
        <v>10</v>
      </c>
      <c r="AK4" s="28" t="s">
        <v>11</v>
      </c>
      <c r="AL4" s="28" t="s">
        <v>12</v>
      </c>
      <c r="AM4" s="29" t="s">
        <v>13</v>
      </c>
      <c r="AN4" s="29" t="s">
        <v>14</v>
      </c>
      <c r="AO4" s="29" t="s">
        <v>15</v>
      </c>
      <c r="AP4" s="30" t="s">
        <v>10</v>
      </c>
      <c r="AQ4" s="30" t="s">
        <v>16</v>
      </c>
      <c r="AR4" s="30" t="s">
        <v>17</v>
      </c>
      <c r="AS4" s="30" t="s">
        <v>18</v>
      </c>
      <c r="AT4" s="31" t="s">
        <v>19</v>
      </c>
      <c r="AU4" s="28" t="s">
        <v>7</v>
      </c>
      <c r="AV4" s="28" t="s">
        <v>8</v>
      </c>
      <c r="AW4" s="28" t="s">
        <v>9</v>
      </c>
      <c r="AX4" s="28" t="s">
        <v>10</v>
      </c>
      <c r="AY4" s="28" t="s">
        <v>11</v>
      </c>
      <c r="AZ4" s="28" t="s">
        <v>12</v>
      </c>
      <c r="BA4" s="29" t="s">
        <v>13</v>
      </c>
      <c r="BB4" s="29" t="s">
        <v>14</v>
      </c>
      <c r="BC4" s="29" t="s">
        <v>15</v>
      </c>
      <c r="BD4" s="30" t="s">
        <v>10</v>
      </c>
      <c r="BE4" s="30" t="s">
        <v>16</v>
      </c>
      <c r="BF4" s="30" t="s">
        <v>17</v>
      </c>
      <c r="BG4" s="30" t="s">
        <v>18</v>
      </c>
      <c r="BH4" s="31" t="s">
        <v>19</v>
      </c>
      <c r="BI4" s="28" t="s">
        <v>7</v>
      </c>
      <c r="BJ4" s="28" t="s">
        <v>8</v>
      </c>
      <c r="BK4" s="28" t="s">
        <v>9</v>
      </c>
      <c r="BL4" s="28" t="s">
        <v>10</v>
      </c>
      <c r="BM4" s="28" t="s">
        <v>11</v>
      </c>
      <c r="BN4" s="28" t="s">
        <v>12</v>
      </c>
      <c r="BO4" s="29" t="s">
        <v>13</v>
      </c>
      <c r="BP4" s="29" t="s">
        <v>14</v>
      </c>
      <c r="BQ4" s="29" t="s">
        <v>15</v>
      </c>
      <c r="BR4" s="30" t="s">
        <v>10</v>
      </c>
      <c r="BS4" s="30" t="s">
        <v>16</v>
      </c>
      <c r="BT4" s="30" t="s">
        <v>17</v>
      </c>
      <c r="BU4" s="30" t="s">
        <v>18</v>
      </c>
      <c r="BV4" s="31" t="s">
        <v>19</v>
      </c>
      <c r="BW4" s="30" t="s">
        <v>21</v>
      </c>
      <c r="BX4" s="32" t="s">
        <v>22</v>
      </c>
      <c r="BY4" s="32" t="s">
        <v>23</v>
      </c>
      <c r="BZ4" s="32" t="s">
        <v>24</v>
      </c>
    </row>
    <row r="5" ht="12.75" spans="1:79">
      <c r="A5" s="38">
        <v>4</v>
      </c>
      <c r="B5" s="39" t="s">
        <v>25</v>
      </c>
      <c r="C5" s="38">
        <v>83</v>
      </c>
      <c r="D5" s="38">
        <v>80</v>
      </c>
      <c r="E5" s="38">
        <v>81</v>
      </c>
      <c r="F5" s="38">
        <v>72</v>
      </c>
      <c r="G5" s="38">
        <v>78</v>
      </c>
      <c r="H5" s="38">
        <v>75</v>
      </c>
      <c r="I5" s="38">
        <v>78</v>
      </c>
      <c r="J5" s="38">
        <v>75</v>
      </c>
      <c r="K5" s="38">
        <v>78</v>
      </c>
      <c r="L5" s="38">
        <v>73</v>
      </c>
      <c r="M5" s="38">
        <v>78</v>
      </c>
      <c r="N5" s="38">
        <v>76</v>
      </c>
      <c r="O5" s="38">
        <v>76</v>
      </c>
      <c r="P5" s="38">
        <v>75</v>
      </c>
      <c r="Q5" s="38">
        <v>75</v>
      </c>
      <c r="R5" s="38">
        <v>84</v>
      </c>
      <c r="S5" s="38">
        <v>81</v>
      </c>
      <c r="T5" s="38">
        <v>82</v>
      </c>
      <c r="U5" s="38">
        <v>74</v>
      </c>
      <c r="V5" s="38">
        <v>81</v>
      </c>
      <c r="W5" s="38">
        <v>77</v>
      </c>
      <c r="X5" s="38">
        <v>79</v>
      </c>
      <c r="Y5" s="38">
        <v>77</v>
      </c>
      <c r="Z5" s="38">
        <v>78</v>
      </c>
      <c r="AA5" s="38">
        <v>74</v>
      </c>
      <c r="AB5" s="38">
        <v>78</v>
      </c>
      <c r="AC5" s="38">
        <v>77</v>
      </c>
      <c r="AD5" s="38">
        <v>77</v>
      </c>
      <c r="AE5" s="38">
        <v>77</v>
      </c>
      <c r="AF5" s="38">
        <v>77</v>
      </c>
      <c r="AG5" s="38">
        <v>86</v>
      </c>
      <c r="AH5" s="38">
        <v>84</v>
      </c>
      <c r="AI5" s="38">
        <v>85</v>
      </c>
      <c r="AJ5" s="38">
        <v>77</v>
      </c>
      <c r="AK5" s="38">
        <v>83</v>
      </c>
      <c r="AL5" s="38">
        <v>79</v>
      </c>
      <c r="AM5" s="38">
        <v>82</v>
      </c>
      <c r="AN5" s="38">
        <v>83</v>
      </c>
      <c r="AO5" s="38">
        <v>82</v>
      </c>
      <c r="AP5" s="38">
        <v>80</v>
      </c>
      <c r="AQ5" s="38">
        <v>82</v>
      </c>
      <c r="AR5" s="38">
        <v>78</v>
      </c>
      <c r="AS5" s="38">
        <v>79</v>
      </c>
      <c r="AT5" s="38">
        <v>78</v>
      </c>
      <c r="AU5" s="38">
        <v>88</v>
      </c>
      <c r="AV5" s="38">
        <v>87</v>
      </c>
      <c r="AW5" s="38">
        <v>87</v>
      </c>
      <c r="AX5" s="38">
        <v>80</v>
      </c>
      <c r="AY5" s="38">
        <v>84</v>
      </c>
      <c r="AZ5" s="38">
        <v>82</v>
      </c>
      <c r="BA5" s="38">
        <v>85</v>
      </c>
      <c r="BB5" s="38">
        <v>85</v>
      </c>
      <c r="BC5" s="38">
        <v>83</v>
      </c>
      <c r="BD5" s="38">
        <v>82</v>
      </c>
      <c r="BE5" s="38">
        <v>83</v>
      </c>
      <c r="BF5" s="38">
        <v>81</v>
      </c>
      <c r="BG5" s="38">
        <v>81</v>
      </c>
      <c r="BH5" s="38">
        <v>82</v>
      </c>
      <c r="BI5" s="38">
        <v>91</v>
      </c>
      <c r="BJ5" s="38">
        <v>85</v>
      </c>
      <c r="BK5" s="38">
        <v>88</v>
      </c>
      <c r="BL5" s="38">
        <v>85</v>
      </c>
      <c r="BM5" s="38">
        <v>85</v>
      </c>
      <c r="BN5" s="38">
        <v>89</v>
      </c>
      <c r="BO5" s="38">
        <v>86</v>
      </c>
      <c r="BP5" s="38">
        <v>87</v>
      </c>
      <c r="BQ5" s="38">
        <v>84</v>
      </c>
      <c r="BR5" s="38">
        <v>85</v>
      </c>
      <c r="BS5" s="38">
        <v>84</v>
      </c>
      <c r="BT5" s="38">
        <v>82</v>
      </c>
      <c r="BU5" s="38">
        <v>82</v>
      </c>
      <c r="BV5" s="38">
        <v>84</v>
      </c>
      <c r="BW5" s="42">
        <v>2023</v>
      </c>
      <c r="BX5" s="12" t="s">
        <v>26</v>
      </c>
      <c r="BY5" s="12" t="s">
        <v>27</v>
      </c>
      <c r="BZ5" s="12" t="s">
        <v>28</v>
      </c>
      <c r="CA5" s="43"/>
    </row>
    <row r="6" ht="12.75" spans="1:79">
      <c r="A6" s="38">
        <v>11</v>
      </c>
      <c r="B6" s="39" t="s">
        <v>29</v>
      </c>
      <c r="C6" s="38">
        <v>82</v>
      </c>
      <c r="D6" s="38">
        <v>81</v>
      </c>
      <c r="E6" s="38">
        <v>82</v>
      </c>
      <c r="F6" s="38">
        <v>72</v>
      </c>
      <c r="G6" s="38">
        <v>78</v>
      </c>
      <c r="H6" s="38">
        <v>75</v>
      </c>
      <c r="I6" s="38">
        <v>78</v>
      </c>
      <c r="J6" s="38">
        <v>75</v>
      </c>
      <c r="K6" s="38">
        <v>77</v>
      </c>
      <c r="L6" s="38">
        <v>73</v>
      </c>
      <c r="M6" s="38">
        <v>76</v>
      </c>
      <c r="N6" s="38">
        <v>76</v>
      </c>
      <c r="O6" s="38">
        <v>76</v>
      </c>
      <c r="P6" s="38">
        <v>77</v>
      </c>
      <c r="Q6" s="38">
        <v>75</v>
      </c>
      <c r="R6" s="38">
        <v>85</v>
      </c>
      <c r="S6" s="38">
        <v>83</v>
      </c>
      <c r="T6" s="38">
        <v>84</v>
      </c>
      <c r="U6" s="38">
        <v>74</v>
      </c>
      <c r="V6" s="38">
        <v>82</v>
      </c>
      <c r="W6" s="38">
        <v>77</v>
      </c>
      <c r="X6" s="38">
        <v>79</v>
      </c>
      <c r="Y6" s="38">
        <v>77</v>
      </c>
      <c r="Z6" s="38">
        <v>78</v>
      </c>
      <c r="AA6" s="38">
        <v>75</v>
      </c>
      <c r="AB6" s="38">
        <v>78</v>
      </c>
      <c r="AC6" s="38">
        <v>78</v>
      </c>
      <c r="AD6" s="38">
        <v>78</v>
      </c>
      <c r="AE6" s="38">
        <v>77</v>
      </c>
      <c r="AF6" s="38">
        <v>79</v>
      </c>
      <c r="AG6" s="38">
        <v>86</v>
      </c>
      <c r="AH6" s="38">
        <v>83</v>
      </c>
      <c r="AI6" s="38">
        <v>86</v>
      </c>
      <c r="AJ6" s="38">
        <v>78</v>
      </c>
      <c r="AK6" s="38">
        <v>84</v>
      </c>
      <c r="AL6" s="38">
        <v>80</v>
      </c>
      <c r="AM6" s="38">
        <v>83</v>
      </c>
      <c r="AN6" s="38">
        <v>85</v>
      </c>
      <c r="AO6" s="38">
        <v>81</v>
      </c>
      <c r="AP6" s="38">
        <v>78</v>
      </c>
      <c r="AQ6" s="38">
        <v>80</v>
      </c>
      <c r="AR6" s="38">
        <v>79</v>
      </c>
      <c r="AS6" s="38">
        <v>79</v>
      </c>
      <c r="AT6" s="38">
        <v>80</v>
      </c>
      <c r="AU6" s="38">
        <v>88</v>
      </c>
      <c r="AV6" s="38">
        <v>86</v>
      </c>
      <c r="AW6" s="38">
        <v>88</v>
      </c>
      <c r="AX6" s="38">
        <v>80</v>
      </c>
      <c r="AY6" s="38">
        <v>85</v>
      </c>
      <c r="AZ6" s="38">
        <v>83</v>
      </c>
      <c r="BA6" s="38">
        <v>85</v>
      </c>
      <c r="BB6" s="38">
        <v>87</v>
      </c>
      <c r="BC6" s="38">
        <v>83</v>
      </c>
      <c r="BD6" s="38">
        <v>80</v>
      </c>
      <c r="BE6" s="38">
        <v>82</v>
      </c>
      <c r="BF6" s="38">
        <v>81</v>
      </c>
      <c r="BG6" s="38">
        <v>81</v>
      </c>
      <c r="BH6" s="38">
        <v>83</v>
      </c>
      <c r="BI6" s="38">
        <v>90</v>
      </c>
      <c r="BJ6" s="38">
        <v>85</v>
      </c>
      <c r="BK6" s="38">
        <v>89</v>
      </c>
      <c r="BL6" s="38">
        <v>84</v>
      </c>
      <c r="BM6" s="38">
        <v>86</v>
      </c>
      <c r="BN6" s="38">
        <v>92</v>
      </c>
      <c r="BO6" s="38">
        <v>86</v>
      </c>
      <c r="BP6" s="38">
        <v>89</v>
      </c>
      <c r="BQ6" s="38">
        <v>85</v>
      </c>
      <c r="BR6" s="38">
        <v>84</v>
      </c>
      <c r="BS6" s="38">
        <v>84</v>
      </c>
      <c r="BT6" s="38">
        <v>82</v>
      </c>
      <c r="BU6" s="38">
        <v>81</v>
      </c>
      <c r="BV6" s="38">
        <v>84</v>
      </c>
      <c r="BW6" s="42">
        <v>2023</v>
      </c>
      <c r="BX6" s="12" t="s">
        <v>30</v>
      </c>
      <c r="BY6" s="12" t="s">
        <v>31</v>
      </c>
      <c r="BZ6" s="12" t="s">
        <v>32</v>
      </c>
      <c r="CA6" s="43"/>
    </row>
    <row r="7" ht="12.75" spans="1:79">
      <c r="A7" s="38">
        <v>13</v>
      </c>
      <c r="B7" s="39" t="s">
        <v>33</v>
      </c>
      <c r="C7" s="38">
        <v>82</v>
      </c>
      <c r="D7" s="38">
        <v>80</v>
      </c>
      <c r="E7" s="38">
        <v>80</v>
      </c>
      <c r="F7" s="38">
        <v>73</v>
      </c>
      <c r="G7" s="38">
        <v>78</v>
      </c>
      <c r="H7" s="38">
        <v>76</v>
      </c>
      <c r="I7" s="38">
        <v>78</v>
      </c>
      <c r="J7" s="38">
        <v>75</v>
      </c>
      <c r="K7" s="38">
        <v>77</v>
      </c>
      <c r="L7" s="38">
        <v>72</v>
      </c>
      <c r="M7" s="38">
        <v>77</v>
      </c>
      <c r="N7" s="38">
        <v>75</v>
      </c>
      <c r="O7" s="38">
        <v>75</v>
      </c>
      <c r="P7" s="38">
        <v>74</v>
      </c>
      <c r="Q7" s="38">
        <v>76</v>
      </c>
      <c r="R7" s="38">
        <v>84</v>
      </c>
      <c r="S7" s="38">
        <v>81</v>
      </c>
      <c r="T7" s="38">
        <v>82</v>
      </c>
      <c r="U7" s="38">
        <v>74</v>
      </c>
      <c r="V7" s="38">
        <v>83</v>
      </c>
      <c r="W7" s="38">
        <v>77</v>
      </c>
      <c r="X7" s="38">
        <v>79</v>
      </c>
      <c r="Y7" s="38">
        <v>77</v>
      </c>
      <c r="Z7" s="38">
        <v>78</v>
      </c>
      <c r="AA7" s="38">
        <v>75</v>
      </c>
      <c r="AB7" s="38">
        <v>78</v>
      </c>
      <c r="AC7" s="38">
        <v>76</v>
      </c>
      <c r="AD7" s="38">
        <v>76</v>
      </c>
      <c r="AE7" s="38">
        <v>78</v>
      </c>
      <c r="AF7" s="38">
        <v>76</v>
      </c>
      <c r="AG7" s="38">
        <v>85</v>
      </c>
      <c r="AH7" s="38">
        <v>83</v>
      </c>
      <c r="AI7" s="38">
        <v>85</v>
      </c>
      <c r="AJ7" s="38">
        <v>77</v>
      </c>
      <c r="AK7" s="38">
        <v>85</v>
      </c>
      <c r="AL7" s="38">
        <v>80</v>
      </c>
      <c r="AM7" s="38">
        <v>83</v>
      </c>
      <c r="AN7" s="38">
        <v>82</v>
      </c>
      <c r="AO7" s="38">
        <v>81</v>
      </c>
      <c r="AP7" s="38">
        <v>77</v>
      </c>
      <c r="AQ7" s="38">
        <v>80</v>
      </c>
      <c r="AR7" s="38">
        <v>79</v>
      </c>
      <c r="AS7" s="38">
        <v>78</v>
      </c>
      <c r="AT7" s="38">
        <v>77</v>
      </c>
      <c r="AU7" s="38">
        <v>88</v>
      </c>
      <c r="AV7" s="38">
        <v>86</v>
      </c>
      <c r="AW7" s="38">
        <v>88</v>
      </c>
      <c r="AX7" s="38">
        <v>80</v>
      </c>
      <c r="AY7" s="38">
        <v>86</v>
      </c>
      <c r="AZ7" s="38">
        <v>83</v>
      </c>
      <c r="BA7" s="38">
        <v>85</v>
      </c>
      <c r="BB7" s="38">
        <v>84</v>
      </c>
      <c r="BC7" s="38">
        <v>83</v>
      </c>
      <c r="BD7" s="38">
        <v>79</v>
      </c>
      <c r="BE7" s="38">
        <v>82</v>
      </c>
      <c r="BF7" s="38">
        <v>81</v>
      </c>
      <c r="BG7" s="38">
        <v>80</v>
      </c>
      <c r="BH7" s="38">
        <v>81</v>
      </c>
      <c r="BI7" s="38">
        <v>91</v>
      </c>
      <c r="BJ7" s="38">
        <v>86</v>
      </c>
      <c r="BK7" s="38">
        <v>89</v>
      </c>
      <c r="BL7" s="38">
        <v>84</v>
      </c>
      <c r="BM7" s="38">
        <v>86</v>
      </c>
      <c r="BN7" s="38">
        <v>89</v>
      </c>
      <c r="BO7" s="38">
        <v>86</v>
      </c>
      <c r="BP7" s="38">
        <v>87</v>
      </c>
      <c r="BQ7" s="38">
        <v>85</v>
      </c>
      <c r="BR7" s="38">
        <v>83</v>
      </c>
      <c r="BS7" s="38">
        <v>84</v>
      </c>
      <c r="BT7" s="38">
        <v>83</v>
      </c>
      <c r="BU7" s="38">
        <v>81</v>
      </c>
      <c r="BV7" s="38">
        <v>84</v>
      </c>
      <c r="BW7" s="42">
        <v>2023</v>
      </c>
      <c r="BX7" s="12" t="s">
        <v>34</v>
      </c>
      <c r="BY7" s="12" t="s">
        <v>35</v>
      </c>
      <c r="BZ7" s="12" t="s">
        <v>28</v>
      </c>
      <c r="CA7" s="43"/>
    </row>
    <row r="8" ht="12.75" spans="1:79">
      <c r="A8" s="38">
        <v>28</v>
      </c>
      <c r="B8" s="39" t="s">
        <v>36</v>
      </c>
      <c r="C8" s="38">
        <v>82</v>
      </c>
      <c r="D8" s="38">
        <v>81</v>
      </c>
      <c r="E8" s="38">
        <v>80</v>
      </c>
      <c r="F8" s="38">
        <v>72</v>
      </c>
      <c r="G8" s="38">
        <v>78</v>
      </c>
      <c r="H8" s="38">
        <v>75</v>
      </c>
      <c r="I8" s="38">
        <v>78</v>
      </c>
      <c r="J8" s="38">
        <v>75</v>
      </c>
      <c r="K8" s="38">
        <v>76</v>
      </c>
      <c r="L8" s="38">
        <v>73</v>
      </c>
      <c r="M8" s="38">
        <v>76</v>
      </c>
      <c r="N8" s="38">
        <v>75</v>
      </c>
      <c r="O8" s="38">
        <v>75</v>
      </c>
      <c r="P8" s="38">
        <v>76</v>
      </c>
      <c r="Q8" s="38">
        <v>75</v>
      </c>
      <c r="R8" s="38">
        <v>83</v>
      </c>
      <c r="S8" s="38">
        <v>81</v>
      </c>
      <c r="T8" s="38">
        <v>82</v>
      </c>
      <c r="U8" s="38">
        <v>74</v>
      </c>
      <c r="V8" s="38">
        <v>83</v>
      </c>
      <c r="W8" s="38">
        <v>77</v>
      </c>
      <c r="X8" s="38">
        <v>79</v>
      </c>
      <c r="Y8" s="38">
        <v>78</v>
      </c>
      <c r="Z8" s="38">
        <v>77</v>
      </c>
      <c r="AA8" s="38">
        <v>74</v>
      </c>
      <c r="AB8" s="38">
        <v>77</v>
      </c>
      <c r="AC8" s="38">
        <v>76</v>
      </c>
      <c r="AD8" s="38">
        <v>76</v>
      </c>
      <c r="AE8" s="38">
        <v>77</v>
      </c>
      <c r="AF8" s="38">
        <v>78</v>
      </c>
      <c r="AG8" s="38">
        <v>84</v>
      </c>
      <c r="AH8" s="38">
        <v>83</v>
      </c>
      <c r="AI8" s="38">
        <v>85</v>
      </c>
      <c r="AJ8" s="38">
        <v>78</v>
      </c>
      <c r="AK8" s="38">
        <v>85</v>
      </c>
      <c r="AL8" s="38">
        <v>79</v>
      </c>
      <c r="AM8" s="38">
        <v>83</v>
      </c>
      <c r="AN8" s="38">
        <v>83</v>
      </c>
      <c r="AO8" s="38">
        <v>80</v>
      </c>
      <c r="AP8" s="38">
        <v>79</v>
      </c>
      <c r="AQ8" s="38">
        <v>80</v>
      </c>
      <c r="AR8" s="38">
        <v>78</v>
      </c>
      <c r="AS8" s="38">
        <v>78</v>
      </c>
      <c r="AT8" s="38">
        <v>79</v>
      </c>
      <c r="AU8" s="38">
        <v>86</v>
      </c>
      <c r="AV8" s="38">
        <v>86</v>
      </c>
      <c r="AW8" s="38">
        <v>88</v>
      </c>
      <c r="AX8" s="38">
        <v>80</v>
      </c>
      <c r="AY8" s="38">
        <v>86</v>
      </c>
      <c r="AZ8" s="38">
        <v>82</v>
      </c>
      <c r="BA8" s="38">
        <v>85</v>
      </c>
      <c r="BB8" s="38">
        <v>85</v>
      </c>
      <c r="BC8" s="38">
        <v>82</v>
      </c>
      <c r="BD8" s="38">
        <v>81</v>
      </c>
      <c r="BE8" s="38">
        <v>81</v>
      </c>
      <c r="BF8" s="38">
        <v>80</v>
      </c>
      <c r="BG8" s="38">
        <v>80</v>
      </c>
      <c r="BH8" s="38">
        <v>82</v>
      </c>
      <c r="BI8" s="38">
        <v>90</v>
      </c>
      <c r="BJ8" s="38">
        <v>85</v>
      </c>
      <c r="BK8" s="38">
        <v>88</v>
      </c>
      <c r="BL8" s="38">
        <v>83</v>
      </c>
      <c r="BM8" s="38">
        <v>86</v>
      </c>
      <c r="BN8" s="38">
        <v>90</v>
      </c>
      <c r="BO8" s="38">
        <v>86</v>
      </c>
      <c r="BP8" s="38">
        <v>87</v>
      </c>
      <c r="BQ8" s="38">
        <v>84</v>
      </c>
      <c r="BR8" s="38">
        <v>84</v>
      </c>
      <c r="BS8" s="38">
        <v>84</v>
      </c>
      <c r="BT8" s="38">
        <v>82</v>
      </c>
      <c r="BU8" s="38">
        <v>81</v>
      </c>
      <c r="BV8" s="38">
        <v>84</v>
      </c>
      <c r="BW8" s="42">
        <v>2023</v>
      </c>
      <c r="BX8" s="12" t="s">
        <v>37</v>
      </c>
      <c r="BY8" s="12" t="s">
        <v>38</v>
      </c>
      <c r="BZ8" s="12" t="s">
        <v>39</v>
      </c>
      <c r="CA8" s="43"/>
    </row>
    <row r="9" ht="12.75" spans="1:79">
      <c r="A9" s="38">
        <v>33</v>
      </c>
      <c r="B9" s="39" t="s">
        <v>36</v>
      </c>
      <c r="C9" s="38">
        <v>82</v>
      </c>
      <c r="D9" s="38">
        <v>81</v>
      </c>
      <c r="E9" s="38">
        <v>80</v>
      </c>
      <c r="F9" s="38">
        <v>72</v>
      </c>
      <c r="G9" s="38">
        <v>78</v>
      </c>
      <c r="H9" s="38">
        <v>75</v>
      </c>
      <c r="I9" s="38">
        <v>78</v>
      </c>
      <c r="J9" s="38">
        <v>75</v>
      </c>
      <c r="K9" s="38">
        <v>76</v>
      </c>
      <c r="L9" s="38">
        <v>73</v>
      </c>
      <c r="M9" s="38">
        <v>76</v>
      </c>
      <c r="N9" s="38">
        <v>75</v>
      </c>
      <c r="O9" s="38">
        <v>75</v>
      </c>
      <c r="P9" s="38">
        <v>76</v>
      </c>
      <c r="Q9" s="38">
        <v>75</v>
      </c>
      <c r="R9" s="38">
        <v>83</v>
      </c>
      <c r="S9" s="38">
        <v>81</v>
      </c>
      <c r="T9" s="38">
        <v>82</v>
      </c>
      <c r="U9" s="38">
        <v>74</v>
      </c>
      <c r="V9" s="38">
        <v>83</v>
      </c>
      <c r="W9" s="38">
        <v>77</v>
      </c>
      <c r="X9" s="38">
        <v>79</v>
      </c>
      <c r="Y9" s="38">
        <v>78</v>
      </c>
      <c r="Z9" s="38">
        <v>77</v>
      </c>
      <c r="AA9" s="38">
        <v>74</v>
      </c>
      <c r="AB9" s="38">
        <v>77</v>
      </c>
      <c r="AC9" s="38">
        <v>76</v>
      </c>
      <c r="AD9" s="38">
        <v>76</v>
      </c>
      <c r="AE9" s="38">
        <v>77</v>
      </c>
      <c r="AF9" s="38">
        <v>78</v>
      </c>
      <c r="AG9" s="38">
        <v>84</v>
      </c>
      <c r="AH9" s="38">
        <v>83</v>
      </c>
      <c r="AI9" s="38">
        <v>85</v>
      </c>
      <c r="AJ9" s="38">
        <v>78</v>
      </c>
      <c r="AK9" s="38">
        <v>85</v>
      </c>
      <c r="AL9" s="38">
        <v>79</v>
      </c>
      <c r="AM9" s="38">
        <v>83</v>
      </c>
      <c r="AN9" s="38">
        <v>83</v>
      </c>
      <c r="AO9" s="38">
        <v>80</v>
      </c>
      <c r="AP9" s="38">
        <v>79</v>
      </c>
      <c r="AQ9" s="38">
        <v>80</v>
      </c>
      <c r="AR9" s="38">
        <v>78</v>
      </c>
      <c r="AS9" s="38">
        <v>78</v>
      </c>
      <c r="AT9" s="38">
        <v>79</v>
      </c>
      <c r="AU9" s="38">
        <v>86</v>
      </c>
      <c r="AV9" s="38">
        <v>86</v>
      </c>
      <c r="AW9" s="38">
        <v>88</v>
      </c>
      <c r="AX9" s="38">
        <v>80</v>
      </c>
      <c r="AY9" s="38">
        <v>86</v>
      </c>
      <c r="AZ9" s="38">
        <v>82</v>
      </c>
      <c r="BA9" s="38">
        <v>85</v>
      </c>
      <c r="BB9" s="38">
        <v>85</v>
      </c>
      <c r="BC9" s="38">
        <v>82</v>
      </c>
      <c r="BD9" s="38">
        <v>81</v>
      </c>
      <c r="BE9" s="38">
        <v>81</v>
      </c>
      <c r="BF9" s="38">
        <v>80</v>
      </c>
      <c r="BG9" s="38">
        <v>80</v>
      </c>
      <c r="BH9" s="38">
        <v>82</v>
      </c>
      <c r="BI9" s="38">
        <v>90</v>
      </c>
      <c r="BJ9" s="38">
        <v>85</v>
      </c>
      <c r="BK9" s="38">
        <v>88</v>
      </c>
      <c r="BL9" s="38">
        <v>83</v>
      </c>
      <c r="BM9" s="38">
        <v>86</v>
      </c>
      <c r="BN9" s="38">
        <v>90</v>
      </c>
      <c r="BO9" s="38">
        <v>86</v>
      </c>
      <c r="BP9" s="38">
        <v>87</v>
      </c>
      <c r="BQ9" s="38">
        <v>84</v>
      </c>
      <c r="BR9" s="38">
        <v>84</v>
      </c>
      <c r="BS9" s="38">
        <v>84</v>
      </c>
      <c r="BT9" s="38">
        <v>82</v>
      </c>
      <c r="BU9" s="38">
        <v>81</v>
      </c>
      <c r="BV9" s="38">
        <v>84</v>
      </c>
      <c r="BW9" s="42">
        <v>2023</v>
      </c>
      <c r="BX9" s="12" t="s">
        <v>30</v>
      </c>
      <c r="BY9" s="12" t="s">
        <v>38</v>
      </c>
      <c r="BZ9" s="12" t="s">
        <v>39</v>
      </c>
      <c r="CA9" s="43"/>
    </row>
  </sheetData>
  <sortState ref="A5:BX36">
    <sortCondition ref="B5:B36"/>
  </sortState>
  <mergeCells count="7">
    <mergeCell ref="C3:Q3"/>
    <mergeCell ref="R3:AF3"/>
    <mergeCell ref="AG3:AT3"/>
    <mergeCell ref="AU3:BH3"/>
    <mergeCell ref="BI3:BV3"/>
    <mergeCell ref="A3:A4"/>
    <mergeCell ref="B3:B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tabSelected="1" workbookViewId="0">
      <selection activeCell="B2" sqref="B2:P2"/>
    </sheetView>
  </sheetViews>
  <sheetFormatPr defaultColWidth="9.14285714285714" defaultRowHeight="12.75" outlineLevelRow="5"/>
  <cols>
    <col min="1" max="1" width="26.7142857142857" customWidth="1"/>
    <col min="2" max="16" width="7.2" customWidth="1"/>
    <col min="17" max="19" width="42.3333333333333" customWidth="1"/>
  </cols>
  <sheetData>
    <row r="1" ht="97" customHeight="1" spans="1:19">
      <c r="A1" s="26" t="s">
        <v>1</v>
      </c>
      <c r="B1" s="27" t="s">
        <v>7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9" t="s">
        <v>13</v>
      </c>
      <c r="I1" s="29" t="s">
        <v>14</v>
      </c>
      <c r="J1" s="29" t="s">
        <v>15</v>
      </c>
      <c r="K1" s="30" t="s">
        <v>10</v>
      </c>
      <c r="L1" s="30" t="s">
        <v>16</v>
      </c>
      <c r="M1" s="30" t="s">
        <v>17</v>
      </c>
      <c r="N1" s="30" t="s">
        <v>18</v>
      </c>
      <c r="O1" s="31" t="s">
        <v>19</v>
      </c>
      <c r="P1" s="31" t="s">
        <v>20</v>
      </c>
      <c r="Q1" s="32" t="s">
        <v>22</v>
      </c>
      <c r="R1" s="32" t="s">
        <v>23</v>
      </c>
      <c r="S1" s="32" t="s">
        <v>24</v>
      </c>
    </row>
    <row r="2" spans="1:19">
      <c r="A2" t="str">
        <f>'XII IPA SEMUA MAPEL'!B5</f>
        <v>Ardhian Giri Prapanca Lubis</v>
      </c>
      <c r="B2">
        <f>AVERAGE('XII IPA SEMUA MAPEL'!C5,'XII IPA SEMUA MAPEL'!R5,'XII IPA SEMUA MAPEL'!AG5,'XII IPA SEMUA MAPEL'!AU5,'XII IPA SEMUA MAPEL'!BI5)</f>
        <v>86.4</v>
      </c>
      <c r="C2">
        <f>AVERAGE('XII IPA SEMUA MAPEL'!D5,'XII IPA SEMUA MAPEL'!S5,'XII IPA SEMUA MAPEL'!AH5,'XII IPA SEMUA MAPEL'!AV5,'XII IPA SEMUA MAPEL'!BJ5)</f>
        <v>83.4</v>
      </c>
      <c r="D2">
        <f>AVERAGE('XII IPA SEMUA MAPEL'!E5,'XII IPA SEMUA MAPEL'!T5,'XII IPA SEMUA MAPEL'!AI5,'XII IPA SEMUA MAPEL'!AW5,'XII IPA SEMUA MAPEL'!BK5)</f>
        <v>84.6</v>
      </c>
      <c r="E2">
        <f>AVERAGE('XII IPA SEMUA MAPEL'!F5,'XII IPA SEMUA MAPEL'!U5,'XII IPA SEMUA MAPEL'!AJ5,'XII IPA SEMUA MAPEL'!AX5,'XII IPA SEMUA MAPEL'!BL5)</f>
        <v>77.6</v>
      </c>
      <c r="F2">
        <f>AVERAGE('XII IPA SEMUA MAPEL'!G5,'XII IPA SEMUA MAPEL'!V5,'XII IPA SEMUA MAPEL'!AK5,'XII IPA SEMUA MAPEL'!AY5,'XII IPA SEMUA MAPEL'!BM5)</f>
        <v>82.2</v>
      </c>
      <c r="G2">
        <f>AVERAGE('XII IPA SEMUA MAPEL'!H5,'XII IPA SEMUA MAPEL'!W5,'XII IPA SEMUA MAPEL'!AL5,'XII IPA SEMUA MAPEL'!AZ5,'XII IPA SEMUA MAPEL'!BN5)</f>
        <v>80.4</v>
      </c>
      <c r="H2">
        <f>AVERAGE('XII IPA SEMUA MAPEL'!I5,'XII IPA SEMUA MAPEL'!X5,'XII IPA SEMUA MAPEL'!AM5,'XII IPA SEMUA MAPEL'!BA5,'XII IPA SEMUA MAPEL'!BO5)</f>
        <v>82</v>
      </c>
      <c r="I2">
        <f>AVERAGE('XII IPA SEMUA MAPEL'!J5,'XII IPA SEMUA MAPEL'!Y5,'XII IPA SEMUA MAPEL'!AN5,'XII IPA SEMUA MAPEL'!BB5,'XII IPA SEMUA MAPEL'!BP5)</f>
        <v>81.4</v>
      </c>
      <c r="J2">
        <f>AVERAGE('XII IPA SEMUA MAPEL'!K5,'XII IPA SEMUA MAPEL'!Z5,'XII IPA SEMUA MAPEL'!AO5,'XII IPA SEMUA MAPEL'!BC5,'XII IPA SEMUA MAPEL'!BQ5)</f>
        <v>81</v>
      </c>
      <c r="K2">
        <f>AVERAGE('XII IPA SEMUA MAPEL'!L5,'XII IPA SEMUA MAPEL'!AA5,'XII IPA SEMUA MAPEL'!AP5,'XII IPA SEMUA MAPEL'!BD5,'XII IPA SEMUA MAPEL'!BR5)</f>
        <v>78.8</v>
      </c>
      <c r="L2">
        <f>AVERAGE('XII IPA SEMUA MAPEL'!M5,'XII IPA SEMUA MAPEL'!AB5,'XII IPA SEMUA MAPEL'!AQ5,'XII IPA SEMUA MAPEL'!BE5,'XII IPA SEMUA MAPEL'!BS5)</f>
        <v>81</v>
      </c>
      <c r="M2">
        <f>AVERAGE('XII IPA SEMUA MAPEL'!N5,'XII IPA SEMUA MAPEL'!AC5,'XII IPA SEMUA MAPEL'!AR5,'XII IPA SEMUA MAPEL'!BF5,'XII IPA SEMUA MAPEL'!BT5)</f>
        <v>78.8</v>
      </c>
      <c r="N2">
        <f>AVERAGE('XII IPA SEMUA MAPEL'!AD5,'XII IPA SEMUA MAPEL'!AS5,'XII IPA SEMUA MAPEL'!BG5,'XII IPA SEMUA MAPEL'!BU5,'XII IPA SEMUA MAPEL'!O5)</f>
        <v>79</v>
      </c>
      <c r="O2">
        <f>AVERAGE('XII IPA SEMUA MAPEL'!P5,'XII IPA SEMUA MAPEL'!AE5,'XII IPA SEMUA MAPEL'!AT5,'XII IPA SEMUA MAPEL'!BH5,'XII IPA SEMUA MAPEL'!BV5)</f>
        <v>79.2</v>
      </c>
      <c r="P2">
        <f>AVERAGE('XII IPA SEMUA MAPEL'!Q5,'XII IPA SEMUA MAPEL'!AF5)</f>
        <v>76</v>
      </c>
      <c r="Q2" s="12" t="s">
        <v>26</v>
      </c>
      <c r="R2" s="12" t="s">
        <v>27</v>
      </c>
      <c r="S2" s="12" t="s">
        <v>28</v>
      </c>
    </row>
    <row r="3" spans="1:19">
      <c r="A3" t="str">
        <f>'XII IPA SEMUA MAPEL'!B6</f>
        <v>Fathul salbani ihsan</v>
      </c>
      <c r="B3">
        <f>AVERAGE('XII IPA SEMUA MAPEL'!C6,'XII IPA SEMUA MAPEL'!R6,'XII IPA SEMUA MAPEL'!AG6,'XII IPA SEMUA MAPEL'!AU6,'XII IPA SEMUA MAPEL'!BI6)</f>
        <v>86.2</v>
      </c>
      <c r="C3">
        <f>AVERAGE('XII IPA SEMUA MAPEL'!D6,'XII IPA SEMUA MAPEL'!S6,'XII IPA SEMUA MAPEL'!AH6,'XII IPA SEMUA MAPEL'!AV6,'XII IPA SEMUA MAPEL'!BJ6)</f>
        <v>83.6</v>
      </c>
      <c r="D3">
        <f>AVERAGE('XII IPA SEMUA MAPEL'!E6,'XII IPA SEMUA MAPEL'!T6,'XII IPA SEMUA MAPEL'!AI6,'XII IPA SEMUA MAPEL'!AW6,'XII IPA SEMUA MAPEL'!BK6)</f>
        <v>85.8</v>
      </c>
      <c r="E3">
        <f>AVERAGE('XII IPA SEMUA MAPEL'!F6,'XII IPA SEMUA MAPEL'!U6,'XII IPA SEMUA MAPEL'!AJ6,'XII IPA SEMUA MAPEL'!AX6,'XII IPA SEMUA MAPEL'!BL6)</f>
        <v>77.6</v>
      </c>
      <c r="F3">
        <f>AVERAGE('XII IPA SEMUA MAPEL'!G6,'XII IPA SEMUA MAPEL'!V6,'XII IPA SEMUA MAPEL'!AK6,'XII IPA SEMUA MAPEL'!AY6,'XII IPA SEMUA MAPEL'!BM6)</f>
        <v>83</v>
      </c>
      <c r="G3">
        <f>AVERAGE('XII IPA SEMUA MAPEL'!H6,'XII IPA SEMUA MAPEL'!W6,'XII IPA SEMUA MAPEL'!AL6,'XII IPA SEMUA MAPEL'!AZ6,'XII IPA SEMUA MAPEL'!BN6)</f>
        <v>81.4</v>
      </c>
      <c r="H3">
        <f>AVERAGE('XII IPA SEMUA MAPEL'!I6,'XII IPA SEMUA MAPEL'!X6,'XII IPA SEMUA MAPEL'!AM6,'XII IPA SEMUA MAPEL'!BA6,'XII IPA SEMUA MAPEL'!BO6)</f>
        <v>82.2</v>
      </c>
      <c r="I3">
        <f>AVERAGE('XII IPA SEMUA MAPEL'!J6,'XII IPA SEMUA MAPEL'!Y6,'XII IPA SEMUA MAPEL'!AN6,'XII IPA SEMUA MAPEL'!BB6,'XII IPA SEMUA MAPEL'!BP6)</f>
        <v>82.6</v>
      </c>
      <c r="J3">
        <f>AVERAGE('XII IPA SEMUA MAPEL'!K6,'XII IPA SEMUA MAPEL'!Z6,'XII IPA SEMUA MAPEL'!AO6,'XII IPA SEMUA MAPEL'!BC6,'XII IPA SEMUA MAPEL'!BQ6)</f>
        <v>80.8</v>
      </c>
      <c r="K3">
        <f>AVERAGE('XII IPA SEMUA MAPEL'!L6,'XII IPA SEMUA MAPEL'!AA6,'XII IPA SEMUA MAPEL'!AP6,'XII IPA SEMUA MAPEL'!BD6,'XII IPA SEMUA MAPEL'!BR6)</f>
        <v>78</v>
      </c>
      <c r="L3">
        <f>AVERAGE('XII IPA SEMUA MAPEL'!M6,'XII IPA SEMUA MAPEL'!AB6,'XII IPA SEMUA MAPEL'!AQ6,'XII IPA SEMUA MAPEL'!BE6,'XII IPA SEMUA MAPEL'!BS6)</f>
        <v>80</v>
      </c>
      <c r="M3">
        <f>AVERAGE('XII IPA SEMUA MAPEL'!N6,'XII IPA SEMUA MAPEL'!AC6,'XII IPA SEMUA MAPEL'!AR6,'XII IPA SEMUA MAPEL'!BF6,'XII IPA SEMUA MAPEL'!BT6)</f>
        <v>79.2</v>
      </c>
      <c r="N3">
        <f>AVERAGE('XII IPA SEMUA MAPEL'!AD6,'XII IPA SEMUA MAPEL'!AS6,'XII IPA SEMUA MAPEL'!BG6,'XII IPA SEMUA MAPEL'!BU6,'XII IPA SEMUA MAPEL'!O6)</f>
        <v>79</v>
      </c>
      <c r="O3">
        <f>AVERAGE('XII IPA SEMUA MAPEL'!P6,'XII IPA SEMUA MAPEL'!AE6,'XII IPA SEMUA MAPEL'!AT6,'XII IPA SEMUA MAPEL'!BH6,'XII IPA SEMUA MAPEL'!BV6)</f>
        <v>80.2</v>
      </c>
      <c r="P3">
        <f>AVERAGE('XII IPA SEMUA MAPEL'!Q6,'XII IPA SEMUA MAPEL'!AF6)</f>
        <v>77</v>
      </c>
      <c r="Q3" s="12" t="s">
        <v>30</v>
      </c>
      <c r="R3" s="12" t="s">
        <v>31</v>
      </c>
      <c r="S3" s="12" t="s">
        <v>32</v>
      </c>
    </row>
    <row r="4" spans="1:19">
      <c r="A4" t="str">
        <f>'XII IPA SEMUA MAPEL'!B7</f>
        <v>FITRI NOVITA SARI</v>
      </c>
      <c r="B4">
        <f>AVERAGE('XII IPA SEMUA MAPEL'!C7,'XII IPA SEMUA MAPEL'!R7,'XII IPA SEMUA MAPEL'!AG7,'XII IPA SEMUA MAPEL'!AU7,'XII IPA SEMUA MAPEL'!BI7)</f>
        <v>86</v>
      </c>
      <c r="C4">
        <f>AVERAGE('XII IPA SEMUA MAPEL'!D7,'XII IPA SEMUA MAPEL'!S7,'XII IPA SEMUA MAPEL'!AH7,'XII IPA SEMUA MAPEL'!AV7,'XII IPA SEMUA MAPEL'!BJ7)</f>
        <v>83.2</v>
      </c>
      <c r="D4">
        <f>AVERAGE('XII IPA SEMUA MAPEL'!E7,'XII IPA SEMUA MAPEL'!T7,'XII IPA SEMUA MAPEL'!AI7,'XII IPA SEMUA MAPEL'!AW7,'XII IPA SEMUA MAPEL'!BK7)</f>
        <v>84.8</v>
      </c>
      <c r="E4">
        <f>AVERAGE('XII IPA SEMUA MAPEL'!F7,'XII IPA SEMUA MAPEL'!U7,'XII IPA SEMUA MAPEL'!AJ7,'XII IPA SEMUA MAPEL'!AX7,'XII IPA SEMUA MAPEL'!BL7)</f>
        <v>77.6</v>
      </c>
      <c r="F4">
        <f>AVERAGE('XII IPA SEMUA MAPEL'!G7,'XII IPA SEMUA MAPEL'!V7,'XII IPA SEMUA MAPEL'!AK7,'XII IPA SEMUA MAPEL'!AY7,'XII IPA SEMUA MAPEL'!BM7)</f>
        <v>83.6</v>
      </c>
      <c r="G4">
        <f>AVERAGE('XII IPA SEMUA MAPEL'!H7,'XII IPA SEMUA MAPEL'!W7,'XII IPA SEMUA MAPEL'!AL7,'XII IPA SEMUA MAPEL'!AZ7,'XII IPA SEMUA MAPEL'!BN7)</f>
        <v>81</v>
      </c>
      <c r="H4">
        <f>AVERAGE('XII IPA SEMUA MAPEL'!I7,'XII IPA SEMUA MAPEL'!X7,'XII IPA SEMUA MAPEL'!AM7,'XII IPA SEMUA MAPEL'!BA7,'XII IPA SEMUA MAPEL'!BO7)</f>
        <v>82.2</v>
      </c>
      <c r="I4">
        <f>AVERAGE('XII IPA SEMUA MAPEL'!J7,'XII IPA SEMUA MAPEL'!Y7,'XII IPA SEMUA MAPEL'!AN7,'XII IPA SEMUA MAPEL'!BB7,'XII IPA SEMUA MAPEL'!BP7)</f>
        <v>81</v>
      </c>
      <c r="J4">
        <f>AVERAGE('XII IPA SEMUA MAPEL'!K7,'XII IPA SEMUA MAPEL'!Z7,'XII IPA SEMUA MAPEL'!AO7,'XII IPA SEMUA MAPEL'!BC7,'XII IPA SEMUA MAPEL'!BQ7)</f>
        <v>80.8</v>
      </c>
      <c r="K4">
        <f>AVERAGE('XII IPA SEMUA MAPEL'!L7,'XII IPA SEMUA MAPEL'!AA7,'XII IPA SEMUA MAPEL'!AP7,'XII IPA SEMUA MAPEL'!BD7,'XII IPA SEMUA MAPEL'!BR7)</f>
        <v>77.2</v>
      </c>
      <c r="L4">
        <f>AVERAGE('XII IPA SEMUA MAPEL'!M7,'XII IPA SEMUA MAPEL'!AB7,'XII IPA SEMUA MAPEL'!AQ7,'XII IPA SEMUA MAPEL'!BE7,'XII IPA SEMUA MAPEL'!BS7)</f>
        <v>80.2</v>
      </c>
      <c r="M4">
        <f>AVERAGE('XII IPA SEMUA MAPEL'!N7,'XII IPA SEMUA MAPEL'!AC7,'XII IPA SEMUA MAPEL'!AR7,'XII IPA SEMUA MAPEL'!BF7,'XII IPA SEMUA MAPEL'!BT7)</f>
        <v>78.8</v>
      </c>
      <c r="N4">
        <f>AVERAGE('XII IPA SEMUA MAPEL'!AD7,'XII IPA SEMUA MAPEL'!AS7,'XII IPA SEMUA MAPEL'!BG7,'XII IPA SEMUA MAPEL'!BU7,'XII IPA SEMUA MAPEL'!O7)</f>
        <v>78</v>
      </c>
      <c r="O4">
        <f>AVERAGE('XII IPA SEMUA MAPEL'!P7,'XII IPA SEMUA MAPEL'!AE7,'XII IPA SEMUA MAPEL'!AT7,'XII IPA SEMUA MAPEL'!BH7,'XII IPA SEMUA MAPEL'!BV7)</f>
        <v>78.8</v>
      </c>
      <c r="P4">
        <f>AVERAGE('XII IPA SEMUA MAPEL'!Q7,'XII IPA SEMUA MAPEL'!AF7)</f>
        <v>76</v>
      </c>
      <c r="Q4" s="12" t="s">
        <v>34</v>
      </c>
      <c r="R4" s="12" t="s">
        <v>35</v>
      </c>
      <c r="S4" s="12" t="s">
        <v>28</v>
      </c>
    </row>
    <row r="5" spans="1:19">
      <c r="A5" t="str">
        <f>'XII IPA SEMUA MAPEL'!B8</f>
        <v>Titis Anggraini SetyoRini</v>
      </c>
      <c r="B5">
        <f>AVERAGE('XII IPA SEMUA MAPEL'!C8,'XII IPA SEMUA MAPEL'!R8,'XII IPA SEMUA MAPEL'!AG8,'XII IPA SEMUA MAPEL'!AU8,'XII IPA SEMUA MAPEL'!BI8)</f>
        <v>85</v>
      </c>
      <c r="C5">
        <f>AVERAGE('XII IPA SEMUA MAPEL'!D8,'XII IPA SEMUA MAPEL'!S8,'XII IPA SEMUA MAPEL'!AH8,'XII IPA SEMUA MAPEL'!AV8,'XII IPA SEMUA MAPEL'!BJ8)</f>
        <v>83.2</v>
      </c>
      <c r="D5">
        <f>AVERAGE('XII IPA SEMUA MAPEL'!E8,'XII IPA SEMUA MAPEL'!T8,'XII IPA SEMUA MAPEL'!AI8,'XII IPA SEMUA MAPEL'!AW8,'XII IPA SEMUA MAPEL'!BK8)</f>
        <v>84.6</v>
      </c>
      <c r="E5">
        <f>AVERAGE('XII IPA SEMUA MAPEL'!F8,'XII IPA SEMUA MAPEL'!U8,'XII IPA SEMUA MAPEL'!AJ8,'XII IPA SEMUA MAPEL'!AX8,'XII IPA SEMUA MAPEL'!BL8)</f>
        <v>77.4</v>
      </c>
      <c r="F5">
        <f>AVERAGE('XII IPA SEMUA MAPEL'!G8,'XII IPA SEMUA MAPEL'!V8,'XII IPA SEMUA MAPEL'!AK8,'XII IPA SEMUA MAPEL'!AY8,'XII IPA SEMUA MAPEL'!BM8)</f>
        <v>83.6</v>
      </c>
      <c r="G5">
        <f>AVERAGE('XII IPA SEMUA MAPEL'!H8,'XII IPA SEMUA MAPEL'!W8,'XII IPA SEMUA MAPEL'!AL8,'XII IPA SEMUA MAPEL'!AZ8,'XII IPA SEMUA MAPEL'!BN8)</f>
        <v>80.6</v>
      </c>
      <c r="H5">
        <f>AVERAGE('XII IPA SEMUA MAPEL'!I8,'XII IPA SEMUA MAPEL'!X8,'XII IPA SEMUA MAPEL'!AM8,'XII IPA SEMUA MAPEL'!BA8,'XII IPA SEMUA MAPEL'!BO8)</f>
        <v>82.2</v>
      </c>
      <c r="I5">
        <f>AVERAGE('XII IPA SEMUA MAPEL'!J8,'XII IPA SEMUA MAPEL'!Y8,'XII IPA SEMUA MAPEL'!AN8,'XII IPA SEMUA MAPEL'!BB8,'XII IPA SEMUA MAPEL'!BP8)</f>
        <v>81.6</v>
      </c>
      <c r="J5">
        <f>AVERAGE('XII IPA SEMUA MAPEL'!K8,'XII IPA SEMUA MAPEL'!Z8,'XII IPA SEMUA MAPEL'!AO8,'XII IPA SEMUA MAPEL'!BC8,'XII IPA SEMUA MAPEL'!BQ8)</f>
        <v>79.8</v>
      </c>
      <c r="K5">
        <f>AVERAGE('XII IPA SEMUA MAPEL'!L8,'XII IPA SEMUA MAPEL'!AA8,'XII IPA SEMUA MAPEL'!AP8,'XII IPA SEMUA MAPEL'!BD8,'XII IPA SEMUA MAPEL'!BR8)</f>
        <v>78.2</v>
      </c>
      <c r="L5">
        <f>AVERAGE('XII IPA SEMUA MAPEL'!M8,'XII IPA SEMUA MAPEL'!AB8,'XII IPA SEMUA MAPEL'!AQ8,'XII IPA SEMUA MAPEL'!BE8,'XII IPA SEMUA MAPEL'!BS8)</f>
        <v>79.6</v>
      </c>
      <c r="M5">
        <f>AVERAGE('XII IPA SEMUA MAPEL'!N8,'XII IPA SEMUA MAPEL'!AC8,'XII IPA SEMUA MAPEL'!AR8,'XII IPA SEMUA MAPEL'!BF8,'XII IPA SEMUA MAPEL'!BT8)</f>
        <v>78.2</v>
      </c>
      <c r="N5">
        <f>AVERAGE('XII IPA SEMUA MAPEL'!AD8,'XII IPA SEMUA MAPEL'!AS8,'XII IPA SEMUA MAPEL'!BG8,'XII IPA SEMUA MAPEL'!BU8,'XII IPA SEMUA MAPEL'!O8)</f>
        <v>78</v>
      </c>
      <c r="O5">
        <f>AVERAGE('XII IPA SEMUA MAPEL'!P8,'XII IPA SEMUA MAPEL'!AE8,'XII IPA SEMUA MAPEL'!AT8,'XII IPA SEMUA MAPEL'!BH8,'XII IPA SEMUA MAPEL'!BV8)</f>
        <v>79.6</v>
      </c>
      <c r="P5">
        <f>AVERAGE('XII IPA SEMUA MAPEL'!Q8,'XII IPA SEMUA MAPEL'!AF8)</f>
        <v>76.5</v>
      </c>
      <c r="Q5" s="12" t="s">
        <v>37</v>
      </c>
      <c r="R5" s="12" t="s">
        <v>38</v>
      </c>
      <c r="S5" s="12" t="s">
        <v>39</v>
      </c>
    </row>
    <row r="6" spans="1:19">
      <c r="A6" t="str">
        <f>'XII IPA SEMUA MAPEL'!B9</f>
        <v>Titis Anggraini SetyoRini</v>
      </c>
      <c r="B6">
        <f>AVERAGE('XII IPA SEMUA MAPEL'!C9,'XII IPA SEMUA MAPEL'!R9,'XII IPA SEMUA MAPEL'!AG9,'XII IPA SEMUA MAPEL'!AU9,'XII IPA SEMUA MAPEL'!BI9)</f>
        <v>85</v>
      </c>
      <c r="C6">
        <f>AVERAGE('XII IPA SEMUA MAPEL'!D9,'XII IPA SEMUA MAPEL'!S9,'XII IPA SEMUA MAPEL'!AH9,'XII IPA SEMUA MAPEL'!AV9,'XII IPA SEMUA MAPEL'!BJ9)</f>
        <v>83.2</v>
      </c>
      <c r="D6">
        <f>AVERAGE('XII IPA SEMUA MAPEL'!E9,'XII IPA SEMUA MAPEL'!T9,'XII IPA SEMUA MAPEL'!AI9,'XII IPA SEMUA MAPEL'!AW9,'XII IPA SEMUA MAPEL'!BK9)</f>
        <v>84.6</v>
      </c>
      <c r="E6">
        <f>AVERAGE('XII IPA SEMUA MAPEL'!F9,'XII IPA SEMUA MAPEL'!U9,'XII IPA SEMUA MAPEL'!AJ9,'XII IPA SEMUA MAPEL'!AX9,'XII IPA SEMUA MAPEL'!BL9)</f>
        <v>77.4</v>
      </c>
      <c r="F6">
        <f>AVERAGE('XII IPA SEMUA MAPEL'!G9,'XII IPA SEMUA MAPEL'!V9,'XII IPA SEMUA MAPEL'!AK9,'XII IPA SEMUA MAPEL'!AY9,'XII IPA SEMUA MAPEL'!BM9)</f>
        <v>83.6</v>
      </c>
      <c r="G6">
        <f>AVERAGE('XII IPA SEMUA MAPEL'!H9,'XII IPA SEMUA MAPEL'!W9,'XII IPA SEMUA MAPEL'!AL9,'XII IPA SEMUA MAPEL'!AZ9,'XII IPA SEMUA MAPEL'!BN9)</f>
        <v>80.6</v>
      </c>
      <c r="H6">
        <f>AVERAGE('XII IPA SEMUA MAPEL'!I9,'XII IPA SEMUA MAPEL'!X9,'XII IPA SEMUA MAPEL'!AM9,'XII IPA SEMUA MAPEL'!BA9,'XII IPA SEMUA MAPEL'!BO9)</f>
        <v>82.2</v>
      </c>
      <c r="I6">
        <f>AVERAGE('XII IPA SEMUA MAPEL'!J9,'XII IPA SEMUA MAPEL'!Y9,'XII IPA SEMUA MAPEL'!AN9,'XII IPA SEMUA MAPEL'!BB9,'XII IPA SEMUA MAPEL'!BP9)</f>
        <v>81.6</v>
      </c>
      <c r="J6">
        <f>AVERAGE('XII IPA SEMUA MAPEL'!K9,'XII IPA SEMUA MAPEL'!Z9,'XII IPA SEMUA MAPEL'!AO9,'XII IPA SEMUA MAPEL'!BC9,'XII IPA SEMUA MAPEL'!BQ9)</f>
        <v>79.8</v>
      </c>
      <c r="K6">
        <f>AVERAGE('XII IPA SEMUA MAPEL'!L9,'XII IPA SEMUA MAPEL'!AA9,'XII IPA SEMUA MAPEL'!AP9,'XII IPA SEMUA MAPEL'!BD9,'XII IPA SEMUA MAPEL'!BR9)</f>
        <v>78.2</v>
      </c>
      <c r="L6">
        <f>AVERAGE('XII IPA SEMUA MAPEL'!M9,'XII IPA SEMUA MAPEL'!AB9,'XII IPA SEMUA MAPEL'!AQ9,'XII IPA SEMUA MAPEL'!BE9,'XII IPA SEMUA MAPEL'!BS9)</f>
        <v>79.6</v>
      </c>
      <c r="M6">
        <f>AVERAGE('XII IPA SEMUA MAPEL'!N9,'XII IPA SEMUA MAPEL'!AC9,'XII IPA SEMUA MAPEL'!AR9,'XII IPA SEMUA MAPEL'!BF9,'XII IPA SEMUA MAPEL'!BT9)</f>
        <v>78.2</v>
      </c>
      <c r="N6">
        <f>AVERAGE('XII IPA SEMUA MAPEL'!AD9,'XII IPA SEMUA MAPEL'!AS9,'XII IPA SEMUA MAPEL'!BG9,'XII IPA SEMUA MAPEL'!BU9,'XII IPA SEMUA MAPEL'!O9)</f>
        <v>78</v>
      </c>
      <c r="O6">
        <f>AVERAGE('XII IPA SEMUA MAPEL'!P9,'XII IPA SEMUA MAPEL'!AE9,'XII IPA SEMUA MAPEL'!AT9,'XII IPA SEMUA MAPEL'!BH9,'XII IPA SEMUA MAPEL'!BV9)</f>
        <v>79.6</v>
      </c>
      <c r="P6">
        <f>AVERAGE('XII IPA SEMUA MAPEL'!Q9,'XII IPA SEMUA MAPEL'!AF9)</f>
        <v>76.5</v>
      </c>
      <c r="Q6" s="12" t="s">
        <v>30</v>
      </c>
      <c r="R6" s="12" t="s">
        <v>38</v>
      </c>
      <c r="S6" s="12" t="s">
        <v>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selection activeCell="E11" sqref="E11"/>
    </sheetView>
  </sheetViews>
  <sheetFormatPr defaultColWidth="9.14285714285714" defaultRowHeight="12.75"/>
  <cols>
    <col min="1" max="1" width="26.7142857142857" customWidth="1"/>
    <col min="2" max="16" width="7.2" customWidth="1"/>
    <col min="17" max="19" width="42.3333333333333" customWidth="1"/>
  </cols>
  <sheetData>
    <row r="1" ht="97" customHeight="1" spans="1:19">
      <c r="A1" s="26" t="s">
        <v>1</v>
      </c>
      <c r="B1" s="27" t="s">
        <v>7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9" t="s">
        <v>13</v>
      </c>
      <c r="I1" s="29" t="s">
        <v>14</v>
      </c>
      <c r="J1" s="29" t="s">
        <v>15</v>
      </c>
      <c r="K1" s="30" t="s">
        <v>10</v>
      </c>
      <c r="L1" s="30" t="s">
        <v>16</v>
      </c>
      <c r="M1" s="30" t="s">
        <v>17</v>
      </c>
      <c r="N1" s="30" t="s">
        <v>18</v>
      </c>
      <c r="O1" s="31" t="s">
        <v>19</v>
      </c>
      <c r="P1" s="31" t="s">
        <v>20</v>
      </c>
      <c r="Q1" s="32" t="s">
        <v>22</v>
      </c>
      <c r="R1" s="32" t="s">
        <v>23</v>
      </c>
      <c r="S1" s="32" t="s">
        <v>24</v>
      </c>
    </row>
    <row r="2" spans="1:19">
      <c r="A2" t="str">
        <f>'XII IPA SEMUA MAPEL'!B5</f>
        <v>Ardhian Giri Prapanca Lubis</v>
      </c>
      <c r="B2" t="s">
        <v>40</v>
      </c>
      <c r="C2" t="s">
        <v>41</v>
      </c>
      <c r="D2" t="s">
        <v>41</v>
      </c>
      <c r="E2" t="s">
        <v>42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42</v>
      </c>
      <c r="L2" t="s">
        <v>41</v>
      </c>
      <c r="M2" t="s">
        <v>42</v>
      </c>
      <c r="N2" t="s">
        <v>42</v>
      </c>
      <c r="O2" t="s">
        <v>42</v>
      </c>
      <c r="P2" t="s">
        <v>42</v>
      </c>
      <c r="Q2" s="12" t="s">
        <v>26</v>
      </c>
      <c r="R2" s="12" t="s">
        <v>27</v>
      </c>
      <c r="S2" s="12" t="s">
        <v>28</v>
      </c>
    </row>
    <row r="3" spans="1:19">
      <c r="A3" t="str">
        <f>'XII IPA SEMUA MAPEL'!B6</f>
        <v>Fathul salbani ihsan</v>
      </c>
      <c r="B3" t="s">
        <v>40</v>
      </c>
      <c r="C3" t="s">
        <v>41</v>
      </c>
      <c r="D3" t="s">
        <v>40</v>
      </c>
      <c r="E3" t="s">
        <v>42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42</v>
      </c>
      <c r="L3" t="s">
        <v>41</v>
      </c>
      <c r="M3" t="s">
        <v>42</v>
      </c>
      <c r="N3" t="s">
        <v>42</v>
      </c>
      <c r="O3" t="s">
        <v>41</v>
      </c>
      <c r="P3" t="s">
        <v>42</v>
      </c>
      <c r="Q3" s="12" t="s">
        <v>30</v>
      </c>
      <c r="R3" s="12" t="s">
        <v>31</v>
      </c>
      <c r="S3" s="12" t="s">
        <v>32</v>
      </c>
    </row>
    <row r="4" spans="1:19">
      <c r="A4" t="str">
        <f>'XII IPA SEMUA MAPEL'!B7</f>
        <v>FITRI NOVITA SARI</v>
      </c>
      <c r="B4" t="s">
        <v>40</v>
      </c>
      <c r="C4" t="s">
        <v>41</v>
      </c>
      <c r="D4" t="s">
        <v>41</v>
      </c>
      <c r="E4" t="s">
        <v>42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42</v>
      </c>
      <c r="L4" t="s">
        <v>41</v>
      </c>
      <c r="M4" t="s">
        <v>42</v>
      </c>
      <c r="N4" t="s">
        <v>42</v>
      </c>
      <c r="O4" t="s">
        <v>42</v>
      </c>
      <c r="P4" t="s">
        <v>42</v>
      </c>
      <c r="Q4" s="12" t="s">
        <v>34</v>
      </c>
      <c r="R4" s="12" t="s">
        <v>35</v>
      </c>
      <c r="S4" s="12" t="s">
        <v>28</v>
      </c>
    </row>
    <row r="5" spans="1:19">
      <c r="A5" t="str">
        <f>'XII IPA SEMUA MAPEL'!B8</f>
        <v>Titis Anggraini SetyoRini</v>
      </c>
      <c r="B5" t="s">
        <v>40</v>
      </c>
      <c r="C5" t="s">
        <v>41</v>
      </c>
      <c r="D5" t="s">
        <v>41</v>
      </c>
      <c r="E5" t="s">
        <v>42</v>
      </c>
      <c r="F5" t="s">
        <v>41</v>
      </c>
      <c r="G5" t="s">
        <v>41</v>
      </c>
      <c r="H5" t="s">
        <v>41</v>
      </c>
      <c r="I5" t="s">
        <v>41</v>
      </c>
      <c r="J5" t="s">
        <v>43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s="12" t="s">
        <v>37</v>
      </c>
      <c r="R5" s="12" t="s">
        <v>38</v>
      </c>
      <c r="S5" s="12" t="s">
        <v>39</v>
      </c>
    </row>
    <row r="6" spans="1:19">
      <c r="A6" t="str">
        <f>'XII IPA SEMUA MAPEL'!B9</f>
        <v>Titis Anggraini SetyoRini</v>
      </c>
      <c r="B6" t="s">
        <v>40</v>
      </c>
      <c r="C6" t="s">
        <v>41</v>
      </c>
      <c r="D6" t="s">
        <v>41</v>
      </c>
      <c r="E6" t="s">
        <v>42</v>
      </c>
      <c r="F6" t="s">
        <v>41</v>
      </c>
      <c r="G6" t="s">
        <v>41</v>
      </c>
      <c r="H6" t="s">
        <v>41</v>
      </c>
      <c r="I6" t="s">
        <v>41</v>
      </c>
      <c r="J6" t="s">
        <v>43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s="12" t="s">
        <v>30</v>
      </c>
      <c r="R6" s="12" t="s">
        <v>38</v>
      </c>
      <c r="S6" s="12" t="s">
        <v>39</v>
      </c>
    </row>
    <row r="8" spans="1:1">
      <c r="A8" s="23" t="s">
        <v>44</v>
      </c>
    </row>
    <row r="9" spans="1:1">
      <c r="A9" s="23" t="s">
        <v>45</v>
      </c>
    </row>
    <row r="10" spans="1:1">
      <c r="A10" s="23" t="s">
        <v>46</v>
      </c>
    </row>
    <row r="11" spans="1:1">
      <c r="A11" s="23" t="s">
        <v>47</v>
      </c>
    </row>
    <row r="12" spans="1:1">
      <c r="A12" s="23" t="s">
        <v>48</v>
      </c>
    </row>
    <row r="13" spans="1:1">
      <c r="A13" s="23" t="s">
        <v>49</v>
      </c>
    </row>
    <row r="14" spans="1:1">
      <c r="A14" s="23" t="s">
        <v>50</v>
      </c>
    </row>
    <row r="15" spans="1:1">
      <c r="A15" s="2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"/>
  <sheetViews>
    <sheetView zoomScale="115" zoomScaleNormal="115" topLeftCell="A5" workbookViewId="0">
      <selection activeCell="B20" sqref="B20"/>
    </sheetView>
  </sheetViews>
  <sheetFormatPr defaultColWidth="9.14285714285714" defaultRowHeight="12.75"/>
  <cols>
    <col min="1" max="4" width="10.1238095238095" customWidth="1"/>
    <col min="5" max="5" width="16.3904761904762" customWidth="1"/>
    <col min="6" max="9" width="10.1238095238095" customWidth="1"/>
    <col min="10" max="10" width="15.0285714285714" customWidth="1"/>
    <col min="11" max="14" width="10.1238095238095" customWidth="1"/>
    <col min="15" max="15" width="14.5238095238095" customWidth="1"/>
    <col min="16" max="16" width="12.1428571428571" customWidth="1"/>
    <col min="17" max="17" width="11.8571428571429" customWidth="1"/>
    <col min="20" max="20" width="13.7904761904762" customWidth="1"/>
    <col min="25" max="25" width="16.1428571428571" customWidth="1"/>
    <col min="30" max="30" width="18.5142857142857" customWidth="1"/>
    <col min="35" max="35" width="17.2666666666667" customWidth="1"/>
    <col min="40" max="40" width="20.9904761904762" customWidth="1"/>
    <col min="45" max="45" width="18.1333333333333" customWidth="1"/>
    <col min="50" max="50" width="17.6380952380952" customWidth="1"/>
    <col min="55" max="55" width="19.0095238095238" customWidth="1"/>
    <col min="60" max="60" width="17.2666666666667" customWidth="1"/>
    <col min="65" max="65" width="17.0095238095238" customWidth="1"/>
    <col min="70" max="70" width="12.8571428571429"/>
    <col min="75" max="75" width="14.7714285714286" customWidth="1"/>
  </cols>
  <sheetData>
    <row r="1" ht="25" customHeight="1"/>
    <row r="2" spans="1:15">
      <c r="A2" s="1" t="s">
        <v>51</v>
      </c>
      <c r="B2" s="2" t="str">
        <f>'2. MEAN TO DISCREATE'!R2</f>
        <v>TEKNIK METALURGI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5" spans="1:78">
      <c r="A3" s="5" t="s">
        <v>7</v>
      </c>
      <c r="B3" s="6" t="s">
        <v>52</v>
      </c>
      <c r="C3" s="7"/>
      <c r="D3" s="8" t="s">
        <v>53</v>
      </c>
      <c r="F3" s="5" t="s">
        <v>54</v>
      </c>
      <c r="G3" s="6" t="s">
        <v>52</v>
      </c>
      <c r="H3" s="7"/>
      <c r="I3" s="8" t="s">
        <v>53</v>
      </c>
      <c r="K3" s="5" t="s">
        <v>55</v>
      </c>
      <c r="L3" s="6" t="s">
        <v>52</v>
      </c>
      <c r="M3" s="7"/>
      <c r="N3" s="8" t="s">
        <v>53</v>
      </c>
      <c r="P3" s="5" t="s">
        <v>10</v>
      </c>
      <c r="Q3" s="6" t="s">
        <v>52</v>
      </c>
      <c r="R3" s="7"/>
      <c r="S3" s="8" t="s">
        <v>53</v>
      </c>
      <c r="U3" s="5" t="s">
        <v>11</v>
      </c>
      <c r="V3" s="6" t="s">
        <v>52</v>
      </c>
      <c r="W3" s="7"/>
      <c r="X3" s="8" t="s">
        <v>53</v>
      </c>
      <c r="Z3" s="5" t="s">
        <v>12</v>
      </c>
      <c r="AA3" s="6" t="s">
        <v>52</v>
      </c>
      <c r="AB3" s="7"/>
      <c r="AC3" s="8" t="s">
        <v>53</v>
      </c>
      <c r="AE3" s="5" t="s">
        <v>13</v>
      </c>
      <c r="AF3" s="6" t="s">
        <v>52</v>
      </c>
      <c r="AG3" s="7"/>
      <c r="AH3" s="8" t="s">
        <v>53</v>
      </c>
      <c r="AJ3" s="5" t="s">
        <v>14</v>
      </c>
      <c r="AK3" s="6" t="s">
        <v>52</v>
      </c>
      <c r="AL3" s="7"/>
      <c r="AM3" s="8" t="s">
        <v>53</v>
      </c>
      <c r="AO3" s="5" t="s">
        <v>15</v>
      </c>
      <c r="AP3" s="6" t="s">
        <v>52</v>
      </c>
      <c r="AQ3" s="7"/>
      <c r="AR3" s="8" t="s">
        <v>53</v>
      </c>
      <c r="AT3" s="5" t="s">
        <v>10</v>
      </c>
      <c r="AU3" s="6" t="s">
        <v>52</v>
      </c>
      <c r="AV3" s="7"/>
      <c r="AW3" s="8" t="s">
        <v>53</v>
      </c>
      <c r="AY3" s="5" t="s">
        <v>16</v>
      </c>
      <c r="AZ3" s="6" t="s">
        <v>52</v>
      </c>
      <c r="BA3" s="7"/>
      <c r="BB3" s="8" t="s">
        <v>53</v>
      </c>
      <c r="BD3" s="5" t="s">
        <v>17</v>
      </c>
      <c r="BE3" s="6" t="s">
        <v>52</v>
      </c>
      <c r="BF3" s="7"/>
      <c r="BG3" s="8" t="s">
        <v>53</v>
      </c>
      <c r="BI3" s="5" t="s">
        <v>18</v>
      </c>
      <c r="BJ3" s="6" t="s">
        <v>52</v>
      </c>
      <c r="BK3" s="7"/>
      <c r="BL3" s="8" t="s">
        <v>53</v>
      </c>
      <c r="BN3" s="5" t="s">
        <v>19</v>
      </c>
      <c r="BO3" s="6" t="s">
        <v>52</v>
      </c>
      <c r="BP3" s="7"/>
      <c r="BQ3" s="8" t="s">
        <v>53</v>
      </c>
      <c r="BS3" s="5" t="s">
        <v>20</v>
      </c>
      <c r="BT3" s="6" t="s">
        <v>52</v>
      </c>
      <c r="BU3" s="7"/>
      <c r="BV3" s="8" t="s">
        <v>53</v>
      </c>
      <c r="BX3" s="5" t="s">
        <v>56</v>
      </c>
      <c r="BY3" s="6" t="s">
        <v>52</v>
      </c>
      <c r="BZ3" s="7"/>
    </row>
    <row r="4" ht="77" customHeight="1" spans="1:78">
      <c r="A4" s="5"/>
      <c r="B4" s="9" t="s">
        <v>57</v>
      </c>
      <c r="C4" s="9" t="s">
        <v>58</v>
      </c>
      <c r="D4" s="10"/>
      <c r="E4" s="11" t="s">
        <v>59</v>
      </c>
      <c r="F4" s="5"/>
      <c r="G4" s="9" t="s">
        <v>57</v>
      </c>
      <c r="H4" s="9" t="s">
        <v>58</v>
      </c>
      <c r="I4" s="10"/>
      <c r="J4" s="11" t="s">
        <v>59</v>
      </c>
      <c r="K4" s="5"/>
      <c r="L4" s="9" t="s">
        <v>57</v>
      </c>
      <c r="M4" s="9" t="s">
        <v>58</v>
      </c>
      <c r="N4" s="10"/>
      <c r="O4" s="11" t="s">
        <v>59</v>
      </c>
      <c r="P4" s="5"/>
      <c r="Q4" s="9" t="s">
        <v>57</v>
      </c>
      <c r="R4" s="9" t="s">
        <v>58</v>
      </c>
      <c r="S4" s="10"/>
      <c r="T4" s="11" t="s">
        <v>59</v>
      </c>
      <c r="U4" s="5"/>
      <c r="V4" s="9" t="s">
        <v>57</v>
      </c>
      <c r="W4" s="9" t="s">
        <v>58</v>
      </c>
      <c r="X4" s="10"/>
      <c r="Y4" s="11" t="s">
        <v>59</v>
      </c>
      <c r="Z4" s="5"/>
      <c r="AA4" s="9" t="s">
        <v>57</v>
      </c>
      <c r="AB4" s="9" t="s">
        <v>58</v>
      </c>
      <c r="AC4" s="10"/>
      <c r="AD4" s="11" t="s">
        <v>59</v>
      </c>
      <c r="AE4" s="5"/>
      <c r="AF4" s="9" t="s">
        <v>57</v>
      </c>
      <c r="AG4" s="9" t="s">
        <v>58</v>
      </c>
      <c r="AH4" s="10"/>
      <c r="AI4" s="11" t="s">
        <v>59</v>
      </c>
      <c r="AJ4" s="5"/>
      <c r="AK4" s="9" t="s">
        <v>57</v>
      </c>
      <c r="AL4" s="9" t="s">
        <v>58</v>
      </c>
      <c r="AM4" s="10"/>
      <c r="AN4" s="11" t="s">
        <v>59</v>
      </c>
      <c r="AO4" s="5"/>
      <c r="AP4" s="9" t="s">
        <v>57</v>
      </c>
      <c r="AQ4" s="9" t="s">
        <v>58</v>
      </c>
      <c r="AR4" s="10"/>
      <c r="AS4" s="11" t="s">
        <v>59</v>
      </c>
      <c r="AT4" s="5"/>
      <c r="AU4" s="9" t="s">
        <v>57</v>
      </c>
      <c r="AV4" s="9" t="s">
        <v>58</v>
      </c>
      <c r="AW4" s="10"/>
      <c r="AX4" s="11" t="s">
        <v>59</v>
      </c>
      <c r="AY4" s="5"/>
      <c r="AZ4" s="9" t="s">
        <v>57</v>
      </c>
      <c r="BA4" s="9" t="s">
        <v>58</v>
      </c>
      <c r="BB4" s="10"/>
      <c r="BC4" s="11" t="s">
        <v>59</v>
      </c>
      <c r="BD4" s="5"/>
      <c r="BE4" s="9" t="s">
        <v>57</v>
      </c>
      <c r="BF4" s="9" t="s">
        <v>58</v>
      </c>
      <c r="BG4" s="10"/>
      <c r="BH4" s="11" t="s">
        <v>59</v>
      </c>
      <c r="BI4" s="5"/>
      <c r="BJ4" s="9" t="s">
        <v>57</v>
      </c>
      <c r="BK4" s="9" t="s">
        <v>58</v>
      </c>
      <c r="BL4" s="10"/>
      <c r="BM4" s="11" t="s">
        <v>59</v>
      </c>
      <c r="BN4" s="5"/>
      <c r="BO4" s="9" t="s">
        <v>57</v>
      </c>
      <c r="BP4" s="9" t="s">
        <v>58</v>
      </c>
      <c r="BQ4" s="10"/>
      <c r="BR4" s="11" t="s">
        <v>59</v>
      </c>
      <c r="BS4" s="5"/>
      <c r="BT4" s="9" t="s">
        <v>57</v>
      </c>
      <c r="BU4" s="9" t="s">
        <v>58</v>
      </c>
      <c r="BV4" s="10"/>
      <c r="BW4" s="11" t="s">
        <v>59</v>
      </c>
      <c r="BX4" s="5"/>
      <c r="BY4" s="9" t="s">
        <v>57</v>
      </c>
      <c r="BZ4" s="9" t="s">
        <v>58</v>
      </c>
    </row>
    <row r="5" spans="1:78">
      <c r="A5" s="12" t="s">
        <v>60</v>
      </c>
      <c r="B5" s="13">
        <v>1</v>
      </c>
      <c r="C5" s="13">
        <v>1</v>
      </c>
      <c r="D5" s="14">
        <f t="shared" ref="D5:D10" si="0">SUM(B5:C5)</f>
        <v>2</v>
      </c>
      <c r="E5" s="15">
        <f t="shared" ref="E5:E12" si="1">D5/D$11</f>
        <v>0.153846153846154</v>
      </c>
      <c r="F5" s="12" t="s">
        <v>60</v>
      </c>
      <c r="G5" s="13">
        <v>1</v>
      </c>
      <c r="H5" s="13">
        <v>1</v>
      </c>
      <c r="I5" s="14">
        <f t="shared" ref="I5:I10" si="2">SUM(G5:H5)</f>
        <v>2</v>
      </c>
      <c r="J5" s="15">
        <f t="shared" ref="J5:J12" si="3">I5/I$11</f>
        <v>0.153846153846154</v>
      </c>
      <c r="K5" s="12" t="s">
        <v>60</v>
      </c>
      <c r="L5" s="13">
        <v>1</v>
      </c>
      <c r="M5" s="13">
        <v>1</v>
      </c>
      <c r="N5" s="14">
        <f t="shared" ref="N5:N10" si="4">SUM(L5:M5)</f>
        <v>2</v>
      </c>
      <c r="O5" s="15">
        <f t="shared" ref="O5:O12" si="5">N5/N$11</f>
        <v>0.153846153846154</v>
      </c>
      <c r="P5" s="12" t="s">
        <v>60</v>
      </c>
      <c r="Q5" s="13">
        <v>1</v>
      </c>
      <c r="R5" s="13">
        <v>1</v>
      </c>
      <c r="S5" s="14">
        <f t="shared" ref="S5:S10" si="6">SUM(Q5:R5)</f>
        <v>2</v>
      </c>
      <c r="T5" s="15">
        <f t="shared" ref="T5:T12" si="7">S5/S$11</f>
        <v>0.153846153846154</v>
      </c>
      <c r="U5" s="12" t="s">
        <v>60</v>
      </c>
      <c r="V5" s="13">
        <v>1</v>
      </c>
      <c r="W5" s="13">
        <v>1</v>
      </c>
      <c r="X5" s="14">
        <f t="shared" ref="X5:X10" si="8">SUM(V5:W5)</f>
        <v>2</v>
      </c>
      <c r="Y5" s="15">
        <f t="shared" ref="Y5:Y12" si="9">X5/X$11</f>
        <v>0.153846153846154</v>
      </c>
      <c r="Z5" s="12" t="s">
        <v>60</v>
      </c>
      <c r="AA5" s="13">
        <v>1</v>
      </c>
      <c r="AB5" s="13">
        <v>1</v>
      </c>
      <c r="AC5" s="14">
        <f t="shared" ref="AC5:AC10" si="10">SUM(AA5:AB5)</f>
        <v>2</v>
      </c>
      <c r="AD5" s="15">
        <f t="shared" ref="AD5:AD12" si="11">AC5/AC$11</f>
        <v>0.153846153846154</v>
      </c>
      <c r="AE5" s="12" t="s">
        <v>60</v>
      </c>
      <c r="AF5" s="13">
        <v>1</v>
      </c>
      <c r="AG5" s="13">
        <v>1</v>
      </c>
      <c r="AH5" s="14">
        <f t="shared" ref="AH5:AH10" si="12">SUM(AF5:AG5)</f>
        <v>2</v>
      </c>
      <c r="AI5" s="15">
        <f t="shared" ref="AI5:AI12" si="13">AH5/AH$11</f>
        <v>0.153846153846154</v>
      </c>
      <c r="AJ5" s="12" t="s">
        <v>60</v>
      </c>
      <c r="AK5" s="13">
        <v>1</v>
      </c>
      <c r="AL5" s="13">
        <v>1</v>
      </c>
      <c r="AM5" s="14">
        <f t="shared" ref="AM5:AM10" si="14">SUM(AK5:AL5)</f>
        <v>2</v>
      </c>
      <c r="AN5" s="15">
        <f t="shared" ref="AN5:AN12" si="15">AM5/AM$11</f>
        <v>0.153846153846154</v>
      </c>
      <c r="AO5" s="12" t="s">
        <v>60</v>
      </c>
      <c r="AP5" s="13">
        <v>1</v>
      </c>
      <c r="AQ5" s="13">
        <v>1</v>
      </c>
      <c r="AR5" s="14">
        <f t="shared" ref="AR5:AR10" si="16">SUM(AP5:AQ5)</f>
        <v>2</v>
      </c>
      <c r="AS5" s="15">
        <f t="shared" ref="AS5:AS12" si="17">AR5/AR$11</f>
        <v>0.153846153846154</v>
      </c>
      <c r="AT5" s="12" t="s">
        <v>60</v>
      </c>
      <c r="AU5" s="13">
        <v>1</v>
      </c>
      <c r="AV5" s="13">
        <v>1</v>
      </c>
      <c r="AW5" s="14">
        <f t="shared" ref="AW5:AW10" si="18">SUM(AU5:AV5)</f>
        <v>2</v>
      </c>
      <c r="AX5" s="15">
        <f t="shared" ref="AX5:AX12" si="19">AW5/AW$11</f>
        <v>0.153846153846154</v>
      </c>
      <c r="AY5" s="12" t="s">
        <v>60</v>
      </c>
      <c r="AZ5" s="13">
        <v>1</v>
      </c>
      <c r="BA5" s="13">
        <v>1</v>
      </c>
      <c r="BB5" s="14">
        <f t="shared" ref="BB5:BB10" si="20">SUM(AZ5:BA5)</f>
        <v>2</v>
      </c>
      <c r="BC5" s="15">
        <f t="shared" ref="BC5:BC12" si="21">BB5/BB$11</f>
        <v>0.153846153846154</v>
      </c>
      <c r="BD5" s="12" t="s">
        <v>60</v>
      </c>
      <c r="BE5" s="13">
        <v>1</v>
      </c>
      <c r="BF5" s="13">
        <v>1</v>
      </c>
      <c r="BG5" s="14">
        <f t="shared" ref="BG5:BG10" si="22">SUM(BE5:BF5)</f>
        <v>2</v>
      </c>
      <c r="BH5" s="15">
        <f t="shared" ref="BH5:BH12" si="23">BG5/BG$11</f>
        <v>0.153846153846154</v>
      </c>
      <c r="BI5" s="12" t="s">
        <v>60</v>
      </c>
      <c r="BJ5" s="13">
        <v>1</v>
      </c>
      <c r="BK5" s="13">
        <v>1</v>
      </c>
      <c r="BL5" s="14">
        <f t="shared" ref="BL5:BL10" si="24">SUM(BJ5:BK5)</f>
        <v>2</v>
      </c>
      <c r="BM5" s="15">
        <f t="shared" ref="BM5:BM12" si="25">BL5/BL$11</f>
        <v>0.153846153846154</v>
      </c>
      <c r="BN5" s="12" t="s">
        <v>60</v>
      </c>
      <c r="BO5" s="13">
        <v>1</v>
      </c>
      <c r="BP5" s="13">
        <v>1</v>
      </c>
      <c r="BQ5" s="14">
        <f t="shared" ref="BQ5:BQ10" si="26">SUM(BO5:BP5)</f>
        <v>2</v>
      </c>
      <c r="BR5" s="15">
        <f t="shared" ref="BR5:BR12" si="27">BQ5/BQ$11</f>
        <v>0.153846153846154</v>
      </c>
      <c r="BS5" s="12" t="s">
        <v>60</v>
      </c>
      <c r="BT5" s="13">
        <v>1</v>
      </c>
      <c r="BU5" s="13">
        <v>1</v>
      </c>
      <c r="BV5" s="14">
        <f t="shared" ref="BV5:BV10" si="28">SUM(BT5:BU5)</f>
        <v>2</v>
      </c>
      <c r="BW5" s="15">
        <f t="shared" ref="BW5:BW12" si="29">BV5/BV$11</f>
        <v>0.153846153846154</v>
      </c>
      <c r="BX5" s="12"/>
      <c r="BY5" s="13">
        <v>1</v>
      </c>
      <c r="BZ5" s="13">
        <v>1</v>
      </c>
    </row>
    <row r="6" spans="1:78">
      <c r="A6" s="12" t="s">
        <v>40</v>
      </c>
      <c r="B6" s="13">
        <v>1</v>
      </c>
      <c r="C6" s="13">
        <v>2</v>
      </c>
      <c r="D6" s="14">
        <f t="shared" si="0"/>
        <v>3</v>
      </c>
      <c r="E6" s="15">
        <f t="shared" si="1"/>
        <v>0.230769230769231</v>
      </c>
      <c r="F6" s="12" t="s">
        <v>40</v>
      </c>
      <c r="G6" s="13">
        <v>1</v>
      </c>
      <c r="H6" s="13">
        <v>1</v>
      </c>
      <c r="I6" s="14">
        <f t="shared" si="2"/>
        <v>2</v>
      </c>
      <c r="J6" s="15">
        <f t="shared" si="3"/>
        <v>0.153846153846154</v>
      </c>
      <c r="K6" s="12" t="s">
        <v>40</v>
      </c>
      <c r="L6" s="13">
        <v>1</v>
      </c>
      <c r="M6" s="13">
        <v>1</v>
      </c>
      <c r="N6" s="14">
        <f t="shared" si="4"/>
        <v>2</v>
      </c>
      <c r="O6" s="15">
        <f t="shared" si="5"/>
        <v>0.153846153846154</v>
      </c>
      <c r="P6" s="12" t="s">
        <v>40</v>
      </c>
      <c r="Q6" s="13">
        <v>1</v>
      </c>
      <c r="R6" s="13">
        <v>1</v>
      </c>
      <c r="S6" s="14">
        <f t="shared" si="6"/>
        <v>2</v>
      </c>
      <c r="T6" s="15">
        <f t="shared" si="7"/>
        <v>0.153846153846154</v>
      </c>
      <c r="U6" s="12" t="s">
        <v>40</v>
      </c>
      <c r="V6" s="13">
        <v>1</v>
      </c>
      <c r="W6" s="13">
        <v>1</v>
      </c>
      <c r="X6" s="14">
        <f t="shared" si="8"/>
        <v>2</v>
      </c>
      <c r="Y6" s="15">
        <f t="shared" si="9"/>
        <v>0.153846153846154</v>
      </c>
      <c r="Z6" s="12" t="s">
        <v>40</v>
      </c>
      <c r="AA6" s="13">
        <v>1</v>
      </c>
      <c r="AB6" s="13">
        <v>1</v>
      </c>
      <c r="AC6" s="14">
        <f t="shared" si="10"/>
        <v>2</v>
      </c>
      <c r="AD6" s="15">
        <f t="shared" si="11"/>
        <v>0.153846153846154</v>
      </c>
      <c r="AE6" s="12" t="s">
        <v>40</v>
      </c>
      <c r="AF6" s="13">
        <v>1</v>
      </c>
      <c r="AG6" s="13">
        <v>1</v>
      </c>
      <c r="AH6" s="14">
        <f t="shared" si="12"/>
        <v>2</v>
      </c>
      <c r="AI6" s="15">
        <f t="shared" si="13"/>
        <v>0.153846153846154</v>
      </c>
      <c r="AJ6" s="12" t="s">
        <v>40</v>
      </c>
      <c r="AK6" s="13">
        <v>1</v>
      </c>
      <c r="AL6" s="13">
        <v>1</v>
      </c>
      <c r="AM6" s="14">
        <f t="shared" si="14"/>
        <v>2</v>
      </c>
      <c r="AN6" s="15">
        <f t="shared" si="15"/>
        <v>0.153846153846154</v>
      </c>
      <c r="AO6" s="12" t="s">
        <v>40</v>
      </c>
      <c r="AP6" s="13">
        <v>1</v>
      </c>
      <c r="AQ6" s="13">
        <v>1</v>
      </c>
      <c r="AR6" s="14">
        <f t="shared" si="16"/>
        <v>2</v>
      </c>
      <c r="AS6" s="15">
        <f t="shared" si="17"/>
        <v>0.153846153846154</v>
      </c>
      <c r="AT6" s="12" t="s">
        <v>40</v>
      </c>
      <c r="AU6" s="13">
        <v>1</v>
      </c>
      <c r="AV6" s="13">
        <v>1</v>
      </c>
      <c r="AW6" s="14">
        <f t="shared" si="18"/>
        <v>2</v>
      </c>
      <c r="AX6" s="15">
        <f t="shared" si="19"/>
        <v>0.153846153846154</v>
      </c>
      <c r="AY6" s="12" t="s">
        <v>40</v>
      </c>
      <c r="AZ6" s="13">
        <v>1</v>
      </c>
      <c r="BA6" s="13">
        <v>1</v>
      </c>
      <c r="BB6" s="14">
        <f t="shared" si="20"/>
        <v>2</v>
      </c>
      <c r="BC6" s="15">
        <f t="shared" si="21"/>
        <v>0.153846153846154</v>
      </c>
      <c r="BD6" s="12" t="s">
        <v>40</v>
      </c>
      <c r="BE6" s="13">
        <v>1</v>
      </c>
      <c r="BF6" s="13">
        <v>1</v>
      </c>
      <c r="BG6" s="14">
        <f t="shared" si="22"/>
        <v>2</v>
      </c>
      <c r="BH6" s="15">
        <f t="shared" si="23"/>
        <v>0.153846153846154</v>
      </c>
      <c r="BI6" s="12" t="s">
        <v>40</v>
      </c>
      <c r="BJ6" s="13">
        <v>1</v>
      </c>
      <c r="BK6" s="13">
        <v>1</v>
      </c>
      <c r="BL6" s="14">
        <f t="shared" si="24"/>
        <v>2</v>
      </c>
      <c r="BM6" s="15">
        <f t="shared" si="25"/>
        <v>0.153846153846154</v>
      </c>
      <c r="BN6" s="12" t="s">
        <v>40</v>
      </c>
      <c r="BO6" s="13">
        <v>1</v>
      </c>
      <c r="BP6" s="13">
        <v>1</v>
      </c>
      <c r="BQ6" s="14">
        <f t="shared" si="26"/>
        <v>2</v>
      </c>
      <c r="BR6" s="15">
        <f t="shared" si="27"/>
        <v>0.153846153846154</v>
      </c>
      <c r="BS6" s="12" t="s">
        <v>40</v>
      </c>
      <c r="BT6" s="13">
        <v>1</v>
      </c>
      <c r="BU6" s="13">
        <v>1</v>
      </c>
      <c r="BV6" s="14">
        <f t="shared" si="28"/>
        <v>2</v>
      </c>
      <c r="BW6" s="15">
        <f t="shared" si="29"/>
        <v>0.153846153846154</v>
      </c>
      <c r="BX6" s="12"/>
      <c r="BY6" s="13">
        <v>1</v>
      </c>
      <c r="BZ6" s="13">
        <v>1</v>
      </c>
    </row>
    <row r="7" spans="1:78">
      <c r="A7" s="12" t="s">
        <v>41</v>
      </c>
      <c r="B7" s="13">
        <v>1</v>
      </c>
      <c r="C7" s="13">
        <v>1</v>
      </c>
      <c r="D7" s="14">
        <f t="shared" si="0"/>
        <v>2</v>
      </c>
      <c r="E7" s="15">
        <f t="shared" si="1"/>
        <v>0.153846153846154</v>
      </c>
      <c r="F7" s="12" t="s">
        <v>41</v>
      </c>
      <c r="G7" s="13">
        <v>1</v>
      </c>
      <c r="H7" s="13">
        <v>2</v>
      </c>
      <c r="I7" s="14">
        <f t="shared" si="2"/>
        <v>3</v>
      </c>
      <c r="J7" s="15">
        <f t="shared" si="3"/>
        <v>0.230769230769231</v>
      </c>
      <c r="K7" s="12" t="s">
        <v>41</v>
      </c>
      <c r="L7" s="13">
        <v>1</v>
      </c>
      <c r="M7" s="13">
        <v>2</v>
      </c>
      <c r="N7" s="14">
        <f t="shared" si="4"/>
        <v>3</v>
      </c>
      <c r="O7" s="15">
        <f t="shared" si="5"/>
        <v>0.230769230769231</v>
      </c>
      <c r="P7" s="12" t="s">
        <v>41</v>
      </c>
      <c r="Q7" s="13">
        <v>1</v>
      </c>
      <c r="R7" s="13">
        <v>1</v>
      </c>
      <c r="S7" s="14">
        <f t="shared" si="6"/>
        <v>2</v>
      </c>
      <c r="T7" s="15">
        <f t="shared" si="7"/>
        <v>0.153846153846154</v>
      </c>
      <c r="U7" s="12" t="s">
        <v>41</v>
      </c>
      <c r="V7" s="13">
        <v>1</v>
      </c>
      <c r="W7" s="13">
        <v>2</v>
      </c>
      <c r="X7" s="14">
        <f t="shared" si="8"/>
        <v>3</v>
      </c>
      <c r="Y7" s="15">
        <f t="shared" si="9"/>
        <v>0.230769230769231</v>
      </c>
      <c r="Z7" s="12" t="s">
        <v>41</v>
      </c>
      <c r="AA7" s="13">
        <v>1</v>
      </c>
      <c r="AB7" s="13">
        <v>2</v>
      </c>
      <c r="AC7" s="14">
        <f t="shared" si="10"/>
        <v>3</v>
      </c>
      <c r="AD7" s="15">
        <f t="shared" si="11"/>
        <v>0.230769230769231</v>
      </c>
      <c r="AE7" s="12" t="s">
        <v>41</v>
      </c>
      <c r="AF7" s="13">
        <v>1</v>
      </c>
      <c r="AG7" s="13">
        <v>2</v>
      </c>
      <c r="AH7" s="14">
        <f t="shared" si="12"/>
        <v>3</v>
      </c>
      <c r="AI7" s="15">
        <f t="shared" si="13"/>
        <v>0.230769230769231</v>
      </c>
      <c r="AJ7" s="12" t="s">
        <v>41</v>
      </c>
      <c r="AK7" s="13">
        <v>1</v>
      </c>
      <c r="AL7" s="13">
        <v>2</v>
      </c>
      <c r="AM7" s="14">
        <f t="shared" si="14"/>
        <v>3</v>
      </c>
      <c r="AN7" s="15">
        <f t="shared" si="15"/>
        <v>0.230769230769231</v>
      </c>
      <c r="AO7" s="12" t="s">
        <v>41</v>
      </c>
      <c r="AP7" s="13">
        <v>1</v>
      </c>
      <c r="AQ7" s="13">
        <v>2</v>
      </c>
      <c r="AR7" s="14">
        <f t="shared" si="16"/>
        <v>3</v>
      </c>
      <c r="AS7" s="15">
        <f t="shared" si="17"/>
        <v>0.230769230769231</v>
      </c>
      <c r="AT7" s="12" t="s">
        <v>41</v>
      </c>
      <c r="AU7" s="13">
        <v>1</v>
      </c>
      <c r="AV7" s="13">
        <v>1</v>
      </c>
      <c r="AW7" s="14">
        <f t="shared" si="18"/>
        <v>2</v>
      </c>
      <c r="AX7" s="15">
        <f t="shared" si="19"/>
        <v>0.153846153846154</v>
      </c>
      <c r="AY7" s="12" t="s">
        <v>41</v>
      </c>
      <c r="AZ7" s="13">
        <v>1</v>
      </c>
      <c r="BA7" s="13">
        <v>2</v>
      </c>
      <c r="BB7" s="14">
        <f t="shared" si="20"/>
        <v>3</v>
      </c>
      <c r="BC7" s="15">
        <f t="shared" si="21"/>
        <v>0.230769230769231</v>
      </c>
      <c r="BD7" s="12" t="s">
        <v>41</v>
      </c>
      <c r="BE7" s="13">
        <v>1</v>
      </c>
      <c r="BF7" s="13">
        <v>1</v>
      </c>
      <c r="BG7" s="14">
        <f t="shared" si="22"/>
        <v>2</v>
      </c>
      <c r="BH7" s="15">
        <f t="shared" si="23"/>
        <v>0.153846153846154</v>
      </c>
      <c r="BI7" s="12" t="s">
        <v>41</v>
      </c>
      <c r="BJ7" s="13">
        <v>1</v>
      </c>
      <c r="BK7" s="13">
        <v>1</v>
      </c>
      <c r="BL7" s="14">
        <f t="shared" si="24"/>
        <v>2</v>
      </c>
      <c r="BM7" s="15">
        <f t="shared" si="25"/>
        <v>0.153846153846154</v>
      </c>
      <c r="BN7" s="12" t="s">
        <v>41</v>
      </c>
      <c r="BO7" s="13">
        <v>1</v>
      </c>
      <c r="BP7" s="13">
        <v>1</v>
      </c>
      <c r="BQ7" s="14">
        <f t="shared" si="26"/>
        <v>2</v>
      </c>
      <c r="BR7" s="15">
        <f t="shared" si="27"/>
        <v>0.153846153846154</v>
      </c>
      <c r="BS7" s="12" t="s">
        <v>41</v>
      </c>
      <c r="BT7" s="13">
        <v>1</v>
      </c>
      <c r="BU7" s="13">
        <v>1</v>
      </c>
      <c r="BV7" s="14">
        <f t="shared" si="28"/>
        <v>2</v>
      </c>
      <c r="BW7" s="15">
        <f t="shared" si="29"/>
        <v>0.153846153846154</v>
      </c>
      <c r="BX7" s="12"/>
      <c r="BY7" s="13">
        <v>1</v>
      </c>
      <c r="BZ7" s="13">
        <v>1</v>
      </c>
    </row>
    <row r="8" spans="1:78">
      <c r="A8" s="12" t="s">
        <v>42</v>
      </c>
      <c r="B8" s="13">
        <v>1</v>
      </c>
      <c r="C8" s="13">
        <v>1</v>
      </c>
      <c r="D8" s="14">
        <f t="shared" si="0"/>
        <v>2</v>
      </c>
      <c r="E8" s="15">
        <f t="shared" si="1"/>
        <v>0.153846153846154</v>
      </c>
      <c r="F8" s="12" t="s">
        <v>42</v>
      </c>
      <c r="G8" s="13">
        <v>1</v>
      </c>
      <c r="H8" s="13">
        <v>1</v>
      </c>
      <c r="I8" s="14">
        <f t="shared" si="2"/>
        <v>2</v>
      </c>
      <c r="J8" s="15">
        <f t="shared" si="3"/>
        <v>0.153846153846154</v>
      </c>
      <c r="K8" s="12" t="s">
        <v>42</v>
      </c>
      <c r="L8" s="13">
        <v>1</v>
      </c>
      <c r="M8" s="13">
        <v>1</v>
      </c>
      <c r="N8" s="14">
        <f t="shared" si="4"/>
        <v>2</v>
      </c>
      <c r="O8" s="15">
        <f t="shared" si="5"/>
        <v>0.153846153846154</v>
      </c>
      <c r="P8" s="12" t="s">
        <v>42</v>
      </c>
      <c r="Q8" s="13">
        <v>1</v>
      </c>
      <c r="R8" s="13">
        <v>2</v>
      </c>
      <c r="S8" s="14">
        <f t="shared" si="6"/>
        <v>3</v>
      </c>
      <c r="T8" s="15">
        <f t="shared" si="7"/>
        <v>0.230769230769231</v>
      </c>
      <c r="U8" s="12" t="s">
        <v>42</v>
      </c>
      <c r="V8" s="13">
        <v>1</v>
      </c>
      <c r="W8" s="13">
        <v>1</v>
      </c>
      <c r="X8" s="14">
        <f t="shared" si="8"/>
        <v>2</v>
      </c>
      <c r="Y8" s="15">
        <f t="shared" si="9"/>
        <v>0.153846153846154</v>
      </c>
      <c r="Z8" s="12" t="s">
        <v>42</v>
      </c>
      <c r="AA8" s="13">
        <v>1</v>
      </c>
      <c r="AB8" s="13">
        <v>1</v>
      </c>
      <c r="AC8" s="14">
        <f t="shared" si="10"/>
        <v>2</v>
      </c>
      <c r="AD8" s="15">
        <f t="shared" si="11"/>
        <v>0.153846153846154</v>
      </c>
      <c r="AE8" s="12" t="s">
        <v>42</v>
      </c>
      <c r="AF8" s="13">
        <v>1</v>
      </c>
      <c r="AG8" s="13">
        <v>1</v>
      </c>
      <c r="AH8" s="14">
        <f t="shared" si="12"/>
        <v>2</v>
      </c>
      <c r="AI8" s="15">
        <f t="shared" si="13"/>
        <v>0.153846153846154</v>
      </c>
      <c r="AJ8" s="12" t="s">
        <v>42</v>
      </c>
      <c r="AK8" s="13">
        <v>1</v>
      </c>
      <c r="AL8" s="13">
        <v>1</v>
      </c>
      <c r="AM8" s="14">
        <f t="shared" si="14"/>
        <v>2</v>
      </c>
      <c r="AN8" s="15">
        <f t="shared" si="15"/>
        <v>0.153846153846154</v>
      </c>
      <c r="AO8" s="12" t="s">
        <v>42</v>
      </c>
      <c r="AP8" s="13">
        <v>1</v>
      </c>
      <c r="AQ8" s="13">
        <v>1</v>
      </c>
      <c r="AR8" s="14">
        <f t="shared" si="16"/>
        <v>2</v>
      </c>
      <c r="AS8" s="15">
        <f t="shared" si="17"/>
        <v>0.153846153846154</v>
      </c>
      <c r="AT8" s="12" t="s">
        <v>42</v>
      </c>
      <c r="AU8" s="13">
        <v>1</v>
      </c>
      <c r="AV8" s="13">
        <v>2</v>
      </c>
      <c r="AW8" s="14">
        <f t="shared" si="18"/>
        <v>3</v>
      </c>
      <c r="AX8" s="15">
        <f t="shared" si="19"/>
        <v>0.230769230769231</v>
      </c>
      <c r="AY8" s="12" t="s">
        <v>42</v>
      </c>
      <c r="AZ8" s="13">
        <v>1</v>
      </c>
      <c r="BA8" s="13">
        <v>1</v>
      </c>
      <c r="BB8" s="14">
        <f t="shared" si="20"/>
        <v>2</v>
      </c>
      <c r="BC8" s="15">
        <f t="shared" si="21"/>
        <v>0.153846153846154</v>
      </c>
      <c r="BD8" s="12" t="s">
        <v>42</v>
      </c>
      <c r="BE8" s="13">
        <v>1</v>
      </c>
      <c r="BF8" s="13">
        <v>2</v>
      </c>
      <c r="BG8" s="14">
        <f t="shared" si="22"/>
        <v>3</v>
      </c>
      <c r="BH8" s="15">
        <f t="shared" si="23"/>
        <v>0.230769230769231</v>
      </c>
      <c r="BI8" s="12" t="s">
        <v>42</v>
      </c>
      <c r="BJ8" s="13">
        <v>1</v>
      </c>
      <c r="BK8" s="13">
        <v>2</v>
      </c>
      <c r="BL8" s="14">
        <f t="shared" si="24"/>
        <v>3</v>
      </c>
      <c r="BM8" s="15">
        <f t="shared" si="25"/>
        <v>0.230769230769231</v>
      </c>
      <c r="BN8" s="12" t="s">
        <v>42</v>
      </c>
      <c r="BO8" s="13">
        <v>1</v>
      </c>
      <c r="BP8" s="13">
        <v>2</v>
      </c>
      <c r="BQ8" s="14">
        <f t="shared" si="26"/>
        <v>3</v>
      </c>
      <c r="BR8" s="15">
        <f t="shared" si="27"/>
        <v>0.230769230769231</v>
      </c>
      <c r="BS8" s="12" t="s">
        <v>42</v>
      </c>
      <c r="BT8" s="13">
        <v>1</v>
      </c>
      <c r="BU8" s="13">
        <v>2</v>
      </c>
      <c r="BV8" s="14">
        <f t="shared" si="28"/>
        <v>3</v>
      </c>
      <c r="BW8" s="15">
        <f t="shared" si="29"/>
        <v>0.230769230769231</v>
      </c>
      <c r="BX8" s="12"/>
      <c r="BY8" s="13">
        <v>1</v>
      </c>
      <c r="BZ8" s="13">
        <v>2</v>
      </c>
    </row>
    <row r="9" spans="1:78">
      <c r="A9" s="13" t="s">
        <v>43</v>
      </c>
      <c r="B9" s="13">
        <v>1</v>
      </c>
      <c r="C9" s="13">
        <v>1</v>
      </c>
      <c r="D9" s="14">
        <f t="shared" si="0"/>
        <v>2</v>
      </c>
      <c r="E9" s="15">
        <f t="shared" si="1"/>
        <v>0.153846153846154</v>
      </c>
      <c r="F9" s="13" t="s">
        <v>43</v>
      </c>
      <c r="G9" s="13">
        <v>1</v>
      </c>
      <c r="H9" s="13">
        <v>1</v>
      </c>
      <c r="I9" s="14">
        <f t="shared" si="2"/>
        <v>2</v>
      </c>
      <c r="J9" s="15">
        <f t="shared" si="3"/>
        <v>0.153846153846154</v>
      </c>
      <c r="K9" s="13" t="s">
        <v>43</v>
      </c>
      <c r="L9" s="13">
        <v>1</v>
      </c>
      <c r="M9" s="13">
        <v>1</v>
      </c>
      <c r="N9" s="14">
        <f t="shared" si="4"/>
        <v>2</v>
      </c>
      <c r="O9" s="15">
        <f t="shared" si="5"/>
        <v>0.153846153846154</v>
      </c>
      <c r="P9" s="13" t="s">
        <v>43</v>
      </c>
      <c r="Q9" s="13">
        <v>1</v>
      </c>
      <c r="R9" s="13">
        <v>1</v>
      </c>
      <c r="S9" s="14">
        <f t="shared" si="6"/>
        <v>2</v>
      </c>
      <c r="T9" s="15">
        <f t="shared" si="7"/>
        <v>0.153846153846154</v>
      </c>
      <c r="U9" s="13" t="s">
        <v>43</v>
      </c>
      <c r="V9" s="13">
        <v>1</v>
      </c>
      <c r="W9" s="13">
        <v>1</v>
      </c>
      <c r="X9" s="14">
        <f t="shared" si="8"/>
        <v>2</v>
      </c>
      <c r="Y9" s="15">
        <f t="shared" si="9"/>
        <v>0.153846153846154</v>
      </c>
      <c r="Z9" s="13" t="s">
        <v>43</v>
      </c>
      <c r="AA9" s="13">
        <v>1</v>
      </c>
      <c r="AB9" s="13">
        <v>1</v>
      </c>
      <c r="AC9" s="14">
        <f t="shared" si="10"/>
        <v>2</v>
      </c>
      <c r="AD9" s="15">
        <f t="shared" si="11"/>
        <v>0.153846153846154</v>
      </c>
      <c r="AE9" s="13" t="s">
        <v>43</v>
      </c>
      <c r="AF9" s="13">
        <v>1</v>
      </c>
      <c r="AG9" s="13">
        <v>1</v>
      </c>
      <c r="AH9" s="14">
        <f t="shared" si="12"/>
        <v>2</v>
      </c>
      <c r="AI9" s="15">
        <f t="shared" si="13"/>
        <v>0.153846153846154</v>
      </c>
      <c r="AJ9" s="13" t="s">
        <v>43</v>
      </c>
      <c r="AK9" s="13">
        <v>1</v>
      </c>
      <c r="AL9" s="13">
        <v>1</v>
      </c>
      <c r="AM9" s="14">
        <f t="shared" si="14"/>
        <v>2</v>
      </c>
      <c r="AN9" s="15">
        <f t="shared" si="15"/>
        <v>0.153846153846154</v>
      </c>
      <c r="AO9" s="13" t="s">
        <v>43</v>
      </c>
      <c r="AP9" s="13">
        <v>1</v>
      </c>
      <c r="AQ9" s="13">
        <v>1</v>
      </c>
      <c r="AR9" s="14">
        <f t="shared" si="16"/>
        <v>2</v>
      </c>
      <c r="AS9" s="15">
        <f t="shared" si="17"/>
        <v>0.153846153846154</v>
      </c>
      <c r="AT9" s="13" t="s">
        <v>43</v>
      </c>
      <c r="AU9" s="13">
        <v>1</v>
      </c>
      <c r="AV9" s="13">
        <v>1</v>
      </c>
      <c r="AW9" s="14">
        <f t="shared" si="18"/>
        <v>2</v>
      </c>
      <c r="AX9" s="15">
        <f t="shared" si="19"/>
        <v>0.153846153846154</v>
      </c>
      <c r="AY9" s="13" t="s">
        <v>43</v>
      </c>
      <c r="AZ9" s="13">
        <v>1</v>
      </c>
      <c r="BA9" s="13">
        <v>1</v>
      </c>
      <c r="BB9" s="14">
        <f t="shared" si="20"/>
        <v>2</v>
      </c>
      <c r="BC9" s="15">
        <f t="shared" si="21"/>
        <v>0.153846153846154</v>
      </c>
      <c r="BD9" s="13" t="s">
        <v>43</v>
      </c>
      <c r="BE9" s="13">
        <v>1</v>
      </c>
      <c r="BF9" s="13">
        <v>1</v>
      </c>
      <c r="BG9" s="14">
        <f t="shared" si="22"/>
        <v>2</v>
      </c>
      <c r="BH9" s="15">
        <f t="shared" si="23"/>
        <v>0.153846153846154</v>
      </c>
      <c r="BI9" s="13" t="s">
        <v>43</v>
      </c>
      <c r="BJ9" s="13">
        <v>1</v>
      </c>
      <c r="BK9" s="13">
        <v>1</v>
      </c>
      <c r="BL9" s="14">
        <f t="shared" si="24"/>
        <v>2</v>
      </c>
      <c r="BM9" s="15">
        <f t="shared" si="25"/>
        <v>0.153846153846154</v>
      </c>
      <c r="BN9" s="13" t="s">
        <v>43</v>
      </c>
      <c r="BO9" s="13">
        <v>1</v>
      </c>
      <c r="BP9" s="13">
        <v>1</v>
      </c>
      <c r="BQ9" s="14">
        <f t="shared" si="26"/>
        <v>2</v>
      </c>
      <c r="BR9" s="15">
        <f t="shared" si="27"/>
        <v>0.153846153846154</v>
      </c>
      <c r="BS9" s="13" t="s">
        <v>43</v>
      </c>
      <c r="BT9" s="13">
        <v>1</v>
      </c>
      <c r="BU9" s="13">
        <v>1</v>
      </c>
      <c r="BV9" s="14">
        <f t="shared" si="28"/>
        <v>2</v>
      </c>
      <c r="BW9" s="15">
        <f t="shared" si="29"/>
        <v>0.153846153846154</v>
      </c>
      <c r="BX9" s="13"/>
      <c r="BY9" s="13">
        <v>1</v>
      </c>
      <c r="BZ9" s="13">
        <v>1</v>
      </c>
    </row>
    <row r="10" spans="1:78">
      <c r="A10" s="13" t="s">
        <v>61</v>
      </c>
      <c r="B10" s="13">
        <v>1</v>
      </c>
      <c r="C10" s="13">
        <v>1</v>
      </c>
      <c r="D10" s="14">
        <f t="shared" si="0"/>
        <v>2</v>
      </c>
      <c r="E10" s="15">
        <f t="shared" si="1"/>
        <v>0.153846153846154</v>
      </c>
      <c r="F10" s="13" t="s">
        <v>62</v>
      </c>
      <c r="G10" s="13">
        <v>1</v>
      </c>
      <c r="H10" s="13">
        <v>1</v>
      </c>
      <c r="I10" s="14">
        <f t="shared" si="2"/>
        <v>2</v>
      </c>
      <c r="J10" s="15">
        <f t="shared" si="3"/>
        <v>0.153846153846154</v>
      </c>
      <c r="K10" s="13" t="s">
        <v>62</v>
      </c>
      <c r="L10" s="13">
        <v>1</v>
      </c>
      <c r="M10" s="13">
        <v>1</v>
      </c>
      <c r="N10" s="14">
        <f t="shared" si="4"/>
        <v>2</v>
      </c>
      <c r="O10" s="15">
        <f t="shared" si="5"/>
        <v>0.153846153846154</v>
      </c>
      <c r="P10" s="13" t="s">
        <v>62</v>
      </c>
      <c r="Q10" s="13">
        <v>1</v>
      </c>
      <c r="R10" s="13">
        <v>1</v>
      </c>
      <c r="S10" s="14">
        <f t="shared" si="6"/>
        <v>2</v>
      </c>
      <c r="T10" s="15">
        <f t="shared" si="7"/>
        <v>0.153846153846154</v>
      </c>
      <c r="U10" s="13" t="s">
        <v>62</v>
      </c>
      <c r="V10" s="13">
        <v>1</v>
      </c>
      <c r="W10" s="13">
        <v>1</v>
      </c>
      <c r="X10" s="14">
        <f t="shared" si="8"/>
        <v>2</v>
      </c>
      <c r="Y10" s="15">
        <f t="shared" si="9"/>
        <v>0.153846153846154</v>
      </c>
      <c r="Z10" s="13" t="s">
        <v>62</v>
      </c>
      <c r="AA10" s="13">
        <v>1</v>
      </c>
      <c r="AB10" s="13">
        <v>1</v>
      </c>
      <c r="AC10" s="14">
        <f t="shared" si="10"/>
        <v>2</v>
      </c>
      <c r="AD10" s="15">
        <f t="shared" si="11"/>
        <v>0.153846153846154</v>
      </c>
      <c r="AE10" s="13" t="s">
        <v>62</v>
      </c>
      <c r="AF10" s="13">
        <v>1</v>
      </c>
      <c r="AG10" s="13">
        <v>1</v>
      </c>
      <c r="AH10" s="14">
        <f t="shared" si="12"/>
        <v>2</v>
      </c>
      <c r="AI10" s="15">
        <f t="shared" si="13"/>
        <v>0.153846153846154</v>
      </c>
      <c r="AJ10" s="13" t="s">
        <v>62</v>
      </c>
      <c r="AK10" s="13">
        <v>1</v>
      </c>
      <c r="AL10" s="13">
        <v>1</v>
      </c>
      <c r="AM10" s="14">
        <f t="shared" si="14"/>
        <v>2</v>
      </c>
      <c r="AN10" s="15">
        <f t="shared" si="15"/>
        <v>0.153846153846154</v>
      </c>
      <c r="AO10" s="13" t="s">
        <v>62</v>
      </c>
      <c r="AP10" s="13">
        <v>1</v>
      </c>
      <c r="AQ10" s="13">
        <v>1</v>
      </c>
      <c r="AR10" s="14">
        <f t="shared" si="16"/>
        <v>2</v>
      </c>
      <c r="AS10" s="15">
        <f t="shared" si="17"/>
        <v>0.153846153846154</v>
      </c>
      <c r="AT10" s="13" t="s">
        <v>62</v>
      </c>
      <c r="AU10" s="13">
        <v>1</v>
      </c>
      <c r="AV10" s="13">
        <v>1</v>
      </c>
      <c r="AW10" s="14">
        <f t="shared" si="18"/>
        <v>2</v>
      </c>
      <c r="AX10" s="15">
        <f t="shared" si="19"/>
        <v>0.153846153846154</v>
      </c>
      <c r="AY10" s="13" t="s">
        <v>62</v>
      </c>
      <c r="AZ10" s="13">
        <v>1</v>
      </c>
      <c r="BA10" s="13">
        <v>1</v>
      </c>
      <c r="BB10" s="14">
        <f t="shared" si="20"/>
        <v>2</v>
      </c>
      <c r="BC10" s="15">
        <f t="shared" si="21"/>
        <v>0.153846153846154</v>
      </c>
      <c r="BD10" s="13" t="s">
        <v>62</v>
      </c>
      <c r="BE10" s="13">
        <v>1</v>
      </c>
      <c r="BF10" s="13">
        <v>1</v>
      </c>
      <c r="BG10" s="14">
        <f t="shared" si="22"/>
        <v>2</v>
      </c>
      <c r="BH10" s="15">
        <f t="shared" si="23"/>
        <v>0.153846153846154</v>
      </c>
      <c r="BI10" s="13" t="s">
        <v>62</v>
      </c>
      <c r="BJ10" s="13">
        <v>1</v>
      </c>
      <c r="BK10" s="13">
        <v>1</v>
      </c>
      <c r="BL10" s="14">
        <f t="shared" si="24"/>
        <v>2</v>
      </c>
      <c r="BM10" s="15">
        <f t="shared" si="25"/>
        <v>0.153846153846154</v>
      </c>
      <c r="BN10" s="13" t="s">
        <v>62</v>
      </c>
      <c r="BO10" s="13">
        <v>1</v>
      </c>
      <c r="BP10" s="13">
        <v>1</v>
      </c>
      <c r="BQ10" s="14">
        <f t="shared" si="26"/>
        <v>2</v>
      </c>
      <c r="BR10" s="15">
        <f t="shared" si="27"/>
        <v>0.153846153846154</v>
      </c>
      <c r="BS10" s="13" t="s">
        <v>62</v>
      </c>
      <c r="BT10" s="13">
        <v>1</v>
      </c>
      <c r="BU10" s="13">
        <v>1</v>
      </c>
      <c r="BV10" s="14">
        <f t="shared" si="28"/>
        <v>2</v>
      </c>
      <c r="BW10" s="15">
        <f t="shared" si="29"/>
        <v>0.153846153846154</v>
      </c>
      <c r="BX10" s="13"/>
      <c r="BY10" s="13">
        <v>1</v>
      </c>
      <c r="BZ10" s="13">
        <v>1</v>
      </c>
    </row>
    <row r="11" spans="1:78">
      <c r="A11" s="16" t="s">
        <v>56</v>
      </c>
      <c r="B11" s="17">
        <f t="shared" ref="B11:I11" si="30">SUM(B5:B10)</f>
        <v>6</v>
      </c>
      <c r="C11" s="17">
        <f t="shared" si="30"/>
        <v>7</v>
      </c>
      <c r="D11" s="17">
        <f t="shared" si="30"/>
        <v>13</v>
      </c>
      <c r="E11" s="15">
        <f t="shared" si="1"/>
        <v>1</v>
      </c>
      <c r="F11" s="16" t="s">
        <v>56</v>
      </c>
      <c r="G11" s="17">
        <f t="shared" si="30"/>
        <v>6</v>
      </c>
      <c r="H11" s="17">
        <f t="shared" si="30"/>
        <v>7</v>
      </c>
      <c r="I11" s="17">
        <f t="shared" si="30"/>
        <v>13</v>
      </c>
      <c r="J11" s="15">
        <f t="shared" si="3"/>
        <v>1</v>
      </c>
      <c r="K11" s="16" t="s">
        <v>56</v>
      </c>
      <c r="L11" s="17">
        <f>SUM(L5:L10)</f>
        <v>6</v>
      </c>
      <c r="M11" s="17">
        <f>SUM(M5:M10)</f>
        <v>7</v>
      </c>
      <c r="N11" s="17">
        <f>SUM(N5:N10)</f>
        <v>13</v>
      </c>
      <c r="O11" s="15">
        <f t="shared" si="5"/>
        <v>1</v>
      </c>
      <c r="P11" s="16" t="s">
        <v>56</v>
      </c>
      <c r="Q11" s="17">
        <f>SUM(Q5:Q10)</f>
        <v>6</v>
      </c>
      <c r="R11" s="17">
        <f>SUM(R5:R10)</f>
        <v>7</v>
      </c>
      <c r="S11" s="17">
        <f>SUM(S5:S10)</f>
        <v>13</v>
      </c>
      <c r="T11" s="15">
        <f t="shared" si="7"/>
        <v>1</v>
      </c>
      <c r="U11" s="16" t="s">
        <v>56</v>
      </c>
      <c r="V11" s="17">
        <f>SUM(V5:V10)</f>
        <v>6</v>
      </c>
      <c r="W11" s="17">
        <f>SUM(W5:W10)</f>
        <v>7</v>
      </c>
      <c r="X11" s="17">
        <f>SUM(X5:X10)</f>
        <v>13</v>
      </c>
      <c r="Y11" s="15">
        <f t="shared" si="9"/>
        <v>1</v>
      </c>
      <c r="Z11" s="16" t="s">
        <v>56</v>
      </c>
      <c r="AA11" s="17">
        <f>SUM(AA5:AA10)</f>
        <v>6</v>
      </c>
      <c r="AB11" s="17">
        <f>SUM(AB5:AB10)</f>
        <v>7</v>
      </c>
      <c r="AC11" s="17">
        <f>SUM(AC5:AC10)</f>
        <v>13</v>
      </c>
      <c r="AD11" s="15">
        <f t="shared" si="11"/>
        <v>1</v>
      </c>
      <c r="AE11" s="16" t="s">
        <v>56</v>
      </c>
      <c r="AF11" s="17">
        <f>SUM(AF5:AF10)</f>
        <v>6</v>
      </c>
      <c r="AG11" s="17">
        <f>SUM(AG5:AG10)</f>
        <v>7</v>
      </c>
      <c r="AH11" s="17">
        <f>SUM(AH5:AH10)</f>
        <v>13</v>
      </c>
      <c r="AI11" s="15">
        <f t="shared" si="13"/>
        <v>1</v>
      </c>
      <c r="AJ11" s="16" t="s">
        <v>56</v>
      </c>
      <c r="AK11" s="17">
        <f>SUM(AK5:AK10)</f>
        <v>6</v>
      </c>
      <c r="AL11" s="17">
        <f>SUM(AL5:AL10)</f>
        <v>7</v>
      </c>
      <c r="AM11" s="17">
        <f>SUM(AM5:AM10)</f>
        <v>13</v>
      </c>
      <c r="AN11" s="15">
        <f t="shared" si="15"/>
        <v>1</v>
      </c>
      <c r="AO11" s="16" t="s">
        <v>56</v>
      </c>
      <c r="AP11" s="17">
        <f>SUM(AP5:AP10)</f>
        <v>6</v>
      </c>
      <c r="AQ11" s="17">
        <f>SUM(AQ5:AQ10)</f>
        <v>7</v>
      </c>
      <c r="AR11" s="17">
        <f>SUM(AR5:AR10)</f>
        <v>13</v>
      </c>
      <c r="AS11" s="15">
        <f t="shared" si="17"/>
        <v>1</v>
      </c>
      <c r="AT11" s="16" t="s">
        <v>56</v>
      </c>
      <c r="AU11" s="17">
        <f>SUM(AU5:AU10)</f>
        <v>6</v>
      </c>
      <c r="AV11" s="17">
        <f>SUM(AV5:AV10)</f>
        <v>7</v>
      </c>
      <c r="AW11" s="17">
        <f>SUM(AW5:AW10)</f>
        <v>13</v>
      </c>
      <c r="AX11" s="15">
        <f t="shared" si="19"/>
        <v>1</v>
      </c>
      <c r="AY11" s="16" t="s">
        <v>56</v>
      </c>
      <c r="AZ11" s="17">
        <f>SUM(AZ5:AZ10)</f>
        <v>6</v>
      </c>
      <c r="BA11" s="17">
        <f>SUM(BA5:BA10)</f>
        <v>7</v>
      </c>
      <c r="BB11" s="17">
        <f>SUM(BB5:BB10)</f>
        <v>13</v>
      </c>
      <c r="BC11" s="15">
        <f t="shared" si="21"/>
        <v>1</v>
      </c>
      <c r="BD11" s="16" t="s">
        <v>56</v>
      </c>
      <c r="BE11" s="17">
        <f>SUM(BE5:BE10)</f>
        <v>6</v>
      </c>
      <c r="BF11" s="17">
        <f>SUM(BF5:BF10)</f>
        <v>7</v>
      </c>
      <c r="BG11" s="17">
        <f>SUM(BG5:BG10)</f>
        <v>13</v>
      </c>
      <c r="BH11" s="15">
        <f t="shared" si="23"/>
        <v>1</v>
      </c>
      <c r="BI11" s="16" t="s">
        <v>56</v>
      </c>
      <c r="BJ11" s="17">
        <f>SUM(BJ5:BJ10)</f>
        <v>6</v>
      </c>
      <c r="BK11" s="17">
        <f>SUM(BK5:BK10)</f>
        <v>7</v>
      </c>
      <c r="BL11" s="17">
        <f>SUM(BL5:BL10)</f>
        <v>13</v>
      </c>
      <c r="BM11" s="15">
        <f t="shared" si="25"/>
        <v>1</v>
      </c>
      <c r="BN11" s="16" t="s">
        <v>56</v>
      </c>
      <c r="BO11" s="17">
        <f>SUM(BO5:BO10)</f>
        <v>6</v>
      </c>
      <c r="BP11" s="17">
        <f>SUM(BP5:BP10)</f>
        <v>7</v>
      </c>
      <c r="BQ11" s="17">
        <f>SUM(BQ5:BQ10)</f>
        <v>13</v>
      </c>
      <c r="BR11" s="15">
        <f t="shared" si="27"/>
        <v>1</v>
      </c>
      <c r="BS11" s="16" t="s">
        <v>56</v>
      </c>
      <c r="BT11" s="17">
        <f>SUM(BT5:BT10)</f>
        <v>6</v>
      </c>
      <c r="BU11" s="17">
        <f>SUM(BU5:BU10)</f>
        <v>7</v>
      </c>
      <c r="BV11" s="17">
        <f>SUM(BV5:BV10)</f>
        <v>13</v>
      </c>
      <c r="BW11" s="15">
        <f t="shared" si="29"/>
        <v>1</v>
      </c>
      <c r="BX11" s="16" t="s">
        <v>56</v>
      </c>
      <c r="BY11" s="17">
        <f>SUM(BY5:BY10)</f>
        <v>6</v>
      </c>
      <c r="BZ11" s="17">
        <f>SUM(BZ5:BZ10)</f>
        <v>7</v>
      </c>
    </row>
    <row r="12" spans="2:73">
      <c r="B12" t="s">
        <v>63</v>
      </c>
      <c r="C12" t="s">
        <v>64</v>
      </c>
      <c r="G12" t="s">
        <v>63</v>
      </c>
      <c r="H12" t="s">
        <v>64</v>
      </c>
      <c r="L12" t="s">
        <v>63</v>
      </c>
      <c r="M12" t="s">
        <v>64</v>
      </c>
      <c r="Q12" t="s">
        <v>63</v>
      </c>
      <c r="R12" t="s">
        <v>64</v>
      </c>
      <c r="V12" t="s">
        <v>63</v>
      </c>
      <c r="W12" t="s">
        <v>64</v>
      </c>
      <c r="AA12" t="s">
        <v>63</v>
      </c>
      <c r="AB12" t="s">
        <v>64</v>
      </c>
      <c r="AF12" t="s">
        <v>63</v>
      </c>
      <c r="AG12" t="s">
        <v>64</v>
      </c>
      <c r="AK12" t="s">
        <v>63</v>
      </c>
      <c r="AL12" t="s">
        <v>64</v>
      </c>
      <c r="AP12" t="s">
        <v>63</v>
      </c>
      <c r="AQ12" t="s">
        <v>64</v>
      </c>
      <c r="AU12" t="s">
        <v>63</v>
      </c>
      <c r="AV12" t="s">
        <v>64</v>
      </c>
      <c r="AZ12" t="s">
        <v>63</v>
      </c>
      <c r="BA12" t="s">
        <v>64</v>
      </c>
      <c r="BE12" t="s">
        <v>63</v>
      </c>
      <c r="BF12" t="s">
        <v>64</v>
      </c>
      <c r="BJ12" t="s">
        <v>63</v>
      </c>
      <c r="BK12" t="s">
        <v>64</v>
      </c>
      <c r="BO12" t="s">
        <v>63</v>
      </c>
      <c r="BP12" t="s">
        <v>64</v>
      </c>
      <c r="BT12" t="s">
        <v>63</v>
      </c>
      <c r="BU12" t="s">
        <v>64</v>
      </c>
    </row>
    <row r="13" spans="2:73">
      <c r="B13">
        <f>B11/D11</f>
        <v>0.461538461538462</v>
      </c>
      <c r="C13">
        <f>C11/D11</f>
        <v>0.538461538461538</v>
      </c>
      <c r="G13">
        <f>G11/I11</f>
        <v>0.461538461538462</v>
      </c>
      <c r="H13">
        <f>H11/I11</f>
        <v>0.538461538461538</v>
      </c>
      <c r="L13">
        <f>L11/N11</f>
        <v>0.461538461538462</v>
      </c>
      <c r="M13">
        <f>M11/N11</f>
        <v>0.538461538461538</v>
      </c>
      <c r="Q13">
        <f>Q11/S11</f>
        <v>0.461538461538462</v>
      </c>
      <c r="R13">
        <f>R11/S11</f>
        <v>0.538461538461538</v>
      </c>
      <c r="V13">
        <f>V11/X11</f>
        <v>0.461538461538462</v>
      </c>
      <c r="W13">
        <f>W11/X11</f>
        <v>0.538461538461538</v>
      </c>
      <c r="AA13">
        <f>AA11/AC11</f>
        <v>0.461538461538462</v>
      </c>
      <c r="AB13">
        <f>AB11/AC11</f>
        <v>0.538461538461538</v>
      </c>
      <c r="AF13">
        <f>AF11/AH11</f>
        <v>0.461538461538462</v>
      </c>
      <c r="AG13">
        <f>AG11/AH11</f>
        <v>0.538461538461538</v>
      </c>
      <c r="AK13">
        <f>AK11/AM11</f>
        <v>0.461538461538462</v>
      </c>
      <c r="AL13">
        <f>AL11/AM11</f>
        <v>0.538461538461538</v>
      </c>
      <c r="AP13">
        <f>AP11/AR11</f>
        <v>0.461538461538462</v>
      </c>
      <c r="AQ13">
        <f>AQ11/AR11</f>
        <v>0.538461538461538</v>
      </c>
      <c r="AU13">
        <f>AU11/AW11</f>
        <v>0.461538461538462</v>
      </c>
      <c r="AV13">
        <f>AV11/AW11</f>
        <v>0.538461538461538</v>
      </c>
      <c r="AZ13">
        <f>AZ11/BB11</f>
        <v>0.461538461538462</v>
      </c>
      <c r="BA13">
        <f>BA11/BB11</f>
        <v>0.538461538461538</v>
      </c>
      <c r="BE13">
        <f>BE11/BG11</f>
        <v>0.461538461538462</v>
      </c>
      <c r="BF13">
        <f>BF11/BG11</f>
        <v>0.538461538461538</v>
      </c>
      <c r="BJ13">
        <f>BJ11/BL11</f>
        <v>0.461538461538462</v>
      </c>
      <c r="BK13">
        <f>BK11/BL11</f>
        <v>0.538461538461538</v>
      </c>
      <c r="BO13">
        <f>BO11/BQ11</f>
        <v>0.461538461538462</v>
      </c>
      <c r="BP13">
        <f>BP11/BQ11</f>
        <v>0.538461538461538</v>
      </c>
      <c r="BT13">
        <f>BT11/BV11</f>
        <v>0.461538461538462</v>
      </c>
      <c r="BU13">
        <f>BU11/BV11</f>
        <v>0.538461538461538</v>
      </c>
    </row>
    <row r="16" ht="14.25" spans="1:16">
      <c r="A16" t="s">
        <v>65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ht="76.55" spans="2:16">
      <c r="B17" s="20" t="s">
        <v>7</v>
      </c>
      <c r="C17" s="21" t="s">
        <v>8</v>
      </c>
      <c r="D17" s="21" t="s">
        <v>9</v>
      </c>
      <c r="E17" s="21" t="s">
        <v>10</v>
      </c>
      <c r="F17" s="21" t="s">
        <v>11</v>
      </c>
      <c r="G17" s="21" t="s">
        <v>12</v>
      </c>
      <c r="H17" s="22" t="s">
        <v>13</v>
      </c>
      <c r="I17" s="22" t="s">
        <v>14</v>
      </c>
      <c r="J17" s="22" t="s">
        <v>15</v>
      </c>
      <c r="K17" s="24" t="s">
        <v>10</v>
      </c>
      <c r="L17" s="24" t="s">
        <v>16</v>
      </c>
      <c r="M17" s="24" t="s">
        <v>17</v>
      </c>
      <c r="N17" s="24" t="s">
        <v>18</v>
      </c>
      <c r="O17" s="25" t="s">
        <v>19</v>
      </c>
      <c r="P17" s="25" t="s">
        <v>20</v>
      </c>
    </row>
    <row r="18" spans="1:17">
      <c r="A18" t="s">
        <v>66</v>
      </c>
      <c r="B18" t="s">
        <v>40</v>
      </c>
      <c r="C18" t="s">
        <v>41</v>
      </c>
      <c r="D18" t="s">
        <v>41</v>
      </c>
      <c r="E18" t="s">
        <v>42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42</v>
      </c>
      <c r="L18" t="s">
        <v>41</v>
      </c>
      <c r="M18" t="s">
        <v>42</v>
      </c>
      <c r="N18" t="s">
        <v>42</v>
      </c>
      <c r="O18" t="s">
        <v>42</v>
      </c>
      <c r="P18" t="s">
        <v>42</v>
      </c>
      <c r="Q18" t="s">
        <v>67</v>
      </c>
    </row>
    <row r="20" spans="1:2">
      <c r="A20" s="23" t="s">
        <v>68</v>
      </c>
      <c r="B20">
        <f>((C6/C11)*(H7/H11)*(M7/M11)*(R8/R11)*(W7/W11)*(AB7/AB11)*(AG7/AG11)*(AL7/AL11)*(AQ7/AQ11)*(AV8/AV11)*(BA7/BA11)*(BF8/BF11)*(BK8/BK11)*(BP8/BP11)*(BU8/BU11))</f>
        <v>6.90206960591721e-9</v>
      </c>
    </row>
    <row r="21" spans="1:2">
      <c r="A21" s="23" t="s">
        <v>69</v>
      </c>
      <c r="B21">
        <f>((B6/B11)*(G7/G11)*(L7/L11)*(Q8/Q11)*(V7/V11)*(AA7/AA11)*(AF7/AF11)*(AK7/AK11)*(AP7/AP11)*(AU8/AU11)*(AZ7/AZ11)*(BE8/BE11)*(BJ8/BJ11)*(BO8/BO11)*(BT8/BT11))</f>
        <v>2.12682249073048e-12</v>
      </c>
    </row>
  </sheetData>
  <mergeCells count="47">
    <mergeCell ref="B3:C3"/>
    <mergeCell ref="G3:H3"/>
    <mergeCell ref="L3:M3"/>
    <mergeCell ref="Q3:R3"/>
    <mergeCell ref="V3:W3"/>
    <mergeCell ref="AA3:AB3"/>
    <mergeCell ref="AF3:AG3"/>
    <mergeCell ref="AK3:AL3"/>
    <mergeCell ref="AP3:AQ3"/>
    <mergeCell ref="AU3:AV3"/>
    <mergeCell ref="AZ3:BA3"/>
    <mergeCell ref="BE3:BF3"/>
    <mergeCell ref="BJ3:BK3"/>
    <mergeCell ref="BO3:BP3"/>
    <mergeCell ref="BT3:BU3"/>
    <mergeCell ref="BY3:BZ3"/>
    <mergeCell ref="A3:A4"/>
    <mergeCell ref="D3:D4"/>
    <mergeCell ref="F3:F4"/>
    <mergeCell ref="I3:I4"/>
    <mergeCell ref="K3:K4"/>
    <mergeCell ref="N3:N4"/>
    <mergeCell ref="P3:P4"/>
    <mergeCell ref="S3:S4"/>
    <mergeCell ref="U3:U4"/>
    <mergeCell ref="X3:X4"/>
    <mergeCell ref="Z3:Z4"/>
    <mergeCell ref="AC3:AC4"/>
    <mergeCell ref="AE3:AE4"/>
    <mergeCell ref="AH3:AH4"/>
    <mergeCell ref="AJ3:AJ4"/>
    <mergeCell ref="AM3:AM4"/>
    <mergeCell ref="AO3:AO4"/>
    <mergeCell ref="AR3:AR4"/>
    <mergeCell ref="AT3:AT4"/>
    <mergeCell ref="AW3:AW4"/>
    <mergeCell ref="AY3:AY4"/>
    <mergeCell ref="BB3:BB4"/>
    <mergeCell ref="BD3:BD4"/>
    <mergeCell ref="BG3:BG4"/>
    <mergeCell ref="BI3:BI4"/>
    <mergeCell ref="BL3:BL4"/>
    <mergeCell ref="BN3:BN4"/>
    <mergeCell ref="BQ3:BQ4"/>
    <mergeCell ref="BS3:BS4"/>
    <mergeCell ref="BV3:BV4"/>
    <mergeCell ref="BX3:BX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XII IPA SEMUA MAPEL</vt:lpstr>
      <vt:lpstr>1. COUNT MEAN</vt:lpstr>
      <vt:lpstr>2. MEAN TO DISCREATE</vt:lpstr>
      <vt:lpstr>3. FREQ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iamyo</cp:lastModifiedBy>
  <dcterms:created xsi:type="dcterms:W3CDTF">2024-01-14T15:58:00Z</dcterms:created>
  <cp:lastPrinted>2021-01-21T04:45:00Z</cp:lastPrinted>
  <dcterms:modified xsi:type="dcterms:W3CDTF">2024-03-23T03:35:06Z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F19955140B6D487EBAB699F76A2C10F1_12</vt:lpwstr>
  </property>
  <property fmtid="{D5CDD505-2E9C-101B-9397-08002B2CF9AE}" pid="3" name="KSOProductBuildVer">
    <vt:lpwstr>1033-12.2.0.13489</vt:lpwstr>
  </property>
</Properties>
</file>