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1tTests" sheetId="1" state="visible" r:id="rId2"/>
    <sheet name="Round1" sheetId="2" state="visible" r:id="rId3"/>
    <sheet name="Round2" sheetId="3" state="visible" r:id="rId4"/>
    <sheet name="Round3" sheetId="4" state="visible" r:id="rId5"/>
    <sheet name="Round4" sheetId="5" state="visible" r:id="rId6"/>
    <sheet name="Round5" sheetId="6" state="visible" r:id="rId7"/>
    <sheet name="Round6" sheetId="7" state="visible" r:id="rId8"/>
    <sheet name="Pooled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1" authorId="0">
      <text>
        <r>
          <rPr>
            <b val="true"/>
            <sz val="10"/>
            <rFont val="Arial"/>
            <family val="2"/>
          </rPr>
          <t xml:space="preserve">DON’T USE, WEIGHTED SEEDS PERFORMED POORLY</t>
        </r>
      </text>
    </comment>
  </commentList>
</comments>
</file>

<file path=xl/sharedStrings.xml><?xml version="1.0" encoding="utf-8"?>
<sst xmlns="http://schemas.openxmlformats.org/spreadsheetml/2006/main" count="107" uniqueCount="32">
  <si>
    <t xml:space="preserve">s1</t>
  </si>
  <si>
    <t xml:space="preserve">s2</t>
  </si>
  <si>
    <t xml:space="preserve">1 v 16, 2 v 15: t-test for proportions</t>
  </si>
  <si>
    <t xml:space="preserve">p_hat</t>
  </si>
  <si>
    <t xml:space="preserve">num</t>
  </si>
  <si>
    <t xml:space="preserve">den</t>
  </si>
  <si>
    <t xml:space="preserve">Z</t>
  </si>
  <si>
    <t xml:space="preserve">p_value</t>
  </si>
  <si>
    <t xml:space="preserve">3 v 14, 4 v 13: t-test for proportions</t>
  </si>
  <si>
    <t xml:space="preserve">5 v 12, 6 v 11: t-test for proportions</t>
  </si>
  <si>
    <t xml:space="preserve">p_val (Bonf.)</t>
  </si>
  <si>
    <t xml:space="preserve">6 v 11, 7 v 10: t-test for proportions</t>
  </si>
  <si>
    <t xml:space="preserve">5 v 12, 7 v 10: t-test for proportions</t>
  </si>
  <si>
    <t xml:space="preserve">8 v 9: t-test for proportions (against ½)</t>
  </si>
  <si>
    <t xml:space="preserve">Alpha:</t>
  </si>
  <si>
    <t xml:space="preserve">Wt. avg:</t>
  </si>
  <si>
    <t xml:space="preserve">Weighted Seeds:</t>
  </si>
  <si>
    <t xml:space="preserve">Total # wins:</t>
  </si>
  <si>
    <t xml:space="preserve">Weighted alpha:</t>
  </si>
  <si>
    <t xml:space="preserve">Grouped:</t>
  </si>
  <si>
    <t xml:space="preserve">3,4</t>
  </si>
  <si>
    <t xml:space="preserve">14,13</t>
  </si>
  <si>
    <t xml:space="preserve">5,6,7</t>
  </si>
  <si>
    <t xml:space="preserve">12,11,10</t>
  </si>
  <si>
    <t xml:space="preserve">Grouped, weighted:</t>
  </si>
  <si>
    <t xml:space="preserve">Alpha</t>
  </si>
  <si>
    <t xml:space="preserve">Totals:</t>
  </si>
  <si>
    <t xml:space="preserve">Matchups between different seeds:</t>
  </si>
  <si>
    <t xml:space="preserve">Round 6, 2018:</t>
  </si>
  <si>
    <t xml:space="preserve">Winner</t>
  </si>
  <si>
    <t xml:space="preserve">Loser</t>
  </si>
  <si>
    <t xml:space="preserve">Rounds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</si>
</sst>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DDDDDD"/>
      <name val="Arial"/>
      <family val="2"/>
    </font>
    <font>
      <sz val="10"/>
      <color rgb="FFDDDDD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66FF66"/>
        <bgColor rgb="FF99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A14" activeCellId="0" sqref="AA14"/>
    </sheetView>
  </sheetViews>
  <sheetFormatPr defaultRowHeight="12.8"/>
  <cols>
    <col collapsed="false" hidden="false" max="1" min="1" style="0" width="12.3724489795918"/>
    <col collapsed="false" hidden="false" max="2" min="2" style="0" width="9.46938775510204"/>
    <col collapsed="false" hidden="false" max="3" min="3" style="0" width="6.18367346938776"/>
    <col collapsed="false" hidden="true" max="4" min="4" style="0" width="0"/>
    <col collapsed="false" hidden="false" max="29" min="5" style="0" width="6.18367346938776"/>
    <col collapsed="false" hidden="false" max="30" min="30" style="0" width="9.09183673469388"/>
    <col collapsed="false" hidden="false" max="38" min="31" style="0" width="7.95408163265306"/>
    <col collapsed="false" hidden="false" max="1025" min="39" style="0" width="11.5204081632653"/>
  </cols>
  <sheetData>
    <row r="1" customFormat="false" ht="22.45" hidden="false" customHeight="true" outlineLevel="0" collapsed="false">
      <c r="A1" s="1" t="s">
        <v>0</v>
      </c>
      <c r="B1" s="1" t="s">
        <v>1</v>
      </c>
      <c r="C1" s="1"/>
      <c r="D1" s="1"/>
      <c r="E1" s="1" t="n">
        <v>2012</v>
      </c>
      <c r="F1" s="1"/>
      <c r="G1" s="1"/>
      <c r="H1" s="1" t="n">
        <v>2013</v>
      </c>
      <c r="I1" s="1"/>
      <c r="J1" s="1"/>
      <c r="K1" s="1" t="n">
        <v>2014</v>
      </c>
      <c r="L1" s="1"/>
      <c r="M1" s="1"/>
      <c r="N1" s="1" t="n">
        <v>2015</v>
      </c>
      <c r="O1" s="1"/>
      <c r="P1" s="1"/>
      <c r="Q1" s="1" t="n">
        <v>2016</v>
      </c>
      <c r="R1" s="1"/>
      <c r="S1" s="1"/>
      <c r="T1" s="1" t="n">
        <v>2017</v>
      </c>
      <c r="U1" s="1"/>
      <c r="V1" s="1"/>
      <c r="W1" s="1" t="n">
        <v>2018</v>
      </c>
      <c r="X1" s="1"/>
      <c r="Y1" s="1"/>
      <c r="Z1" s="1" t="n">
        <v>2019</v>
      </c>
      <c r="AA1" s="1"/>
      <c r="AB1" s="1"/>
      <c r="AE1" s="1"/>
      <c r="AF1" s="1"/>
      <c r="AG1" s="1"/>
      <c r="AH1" s="1"/>
      <c r="AI1" s="1"/>
      <c r="AJ1" s="1"/>
      <c r="AK1" s="1"/>
      <c r="AL1" s="1"/>
    </row>
    <row r="2" customFormat="false" ht="12.8" hidden="false" customHeight="false" outlineLevel="0" collapsed="false">
      <c r="A2" s="0" t="n">
        <v>1</v>
      </c>
      <c r="B2" s="0" t="n">
        <v>16</v>
      </c>
      <c r="D2" s="0" t="str">
        <f aca="false">A2&amp;B2</f>
        <v>116</v>
      </c>
      <c r="E2" s="0" t="n">
        <v>108</v>
      </c>
      <c r="F2" s="0" t="n">
        <f aca="false">G2-E2</f>
        <v>0</v>
      </c>
      <c r="G2" s="0" t="n">
        <v>108</v>
      </c>
      <c r="H2" s="0" t="n">
        <v>112</v>
      </c>
      <c r="I2" s="0" t="n">
        <f aca="false">J2-H2</f>
        <v>0</v>
      </c>
      <c r="J2" s="0" t="n">
        <v>112</v>
      </c>
      <c r="K2" s="0" t="n">
        <v>116</v>
      </c>
      <c r="L2" s="0" t="n">
        <f aca="false">M2-K2</f>
        <v>0</v>
      </c>
      <c r="M2" s="0" t="n">
        <v>116</v>
      </c>
      <c r="N2" s="0" t="n">
        <v>120</v>
      </c>
      <c r="O2" s="0" t="n">
        <f aca="false">P2-N2</f>
        <v>0</v>
      </c>
      <c r="P2" s="0" t="n">
        <v>120</v>
      </c>
      <c r="Q2" s="0" t="n">
        <v>124</v>
      </c>
      <c r="R2" s="0" t="n">
        <f aca="false">S2-Q2</f>
        <v>0</v>
      </c>
      <c r="S2" s="0" t="n">
        <v>124</v>
      </c>
      <c r="T2" s="0" t="n">
        <v>128</v>
      </c>
      <c r="U2" s="0" t="n">
        <f aca="false">V2-T2</f>
        <v>0</v>
      </c>
      <c r="V2" s="0" t="n">
        <v>128</v>
      </c>
      <c r="W2" s="0" t="n">
        <v>132</v>
      </c>
      <c r="X2" s="0" t="n">
        <f aca="false">Y2-W2</f>
        <v>0</v>
      </c>
      <c r="Y2" s="0" t="n">
        <v>132</v>
      </c>
      <c r="Z2" s="0" t="n">
        <v>135</v>
      </c>
      <c r="AA2" s="0" t="n">
        <f aca="false">AB2-Z2</f>
        <v>1</v>
      </c>
      <c r="AB2" s="0" t="n">
        <v>136</v>
      </c>
    </row>
    <row r="3" customFormat="false" ht="12.8" hidden="false" customHeight="false" outlineLevel="0" collapsed="false">
      <c r="A3" s="0" t="n">
        <v>2</v>
      </c>
      <c r="B3" s="0" t="n">
        <v>15</v>
      </c>
      <c r="D3" s="0" t="str">
        <f aca="false">A3&amp;B3</f>
        <v>215</v>
      </c>
      <c r="E3" s="0" t="n">
        <v>104</v>
      </c>
      <c r="F3" s="0" t="n">
        <f aca="false">G3-E3</f>
        <v>4</v>
      </c>
      <c r="G3" s="0" t="n">
        <v>108</v>
      </c>
      <c r="H3" s="0" t="n">
        <v>106</v>
      </c>
      <c r="I3" s="0" t="n">
        <f aca="false">J3-H3</f>
        <v>6</v>
      </c>
      <c r="J3" s="0" t="n">
        <v>112</v>
      </c>
      <c r="K3" s="0" t="n">
        <v>109</v>
      </c>
      <c r="L3" s="0" t="n">
        <f aca="false">M3-K3</f>
        <v>7</v>
      </c>
      <c r="M3" s="0" t="n">
        <v>116</v>
      </c>
      <c r="N3" s="0" t="n">
        <v>113</v>
      </c>
      <c r="O3" s="0" t="n">
        <f aca="false">P3-N3</f>
        <v>7</v>
      </c>
      <c r="P3" s="0" t="n">
        <v>120</v>
      </c>
      <c r="Q3" s="0" t="n">
        <v>117</v>
      </c>
      <c r="R3" s="0" t="n">
        <f aca="false">S3-Q3</f>
        <v>7</v>
      </c>
      <c r="S3" s="0" t="n">
        <v>124</v>
      </c>
      <c r="T3" s="0" t="n">
        <v>120</v>
      </c>
      <c r="U3" s="0" t="n">
        <f aca="false">V3-T3</f>
        <v>8</v>
      </c>
      <c r="V3" s="0" t="n">
        <v>128</v>
      </c>
      <c r="W3" s="0" t="n">
        <v>124</v>
      </c>
      <c r="X3" s="0" t="n">
        <f aca="false">Y3-W3</f>
        <v>8</v>
      </c>
      <c r="Y3" s="0" t="n">
        <v>132</v>
      </c>
      <c r="Z3" s="0" t="n">
        <v>128</v>
      </c>
      <c r="AA3" s="0" t="n">
        <f aca="false">AB3-Z3</f>
        <v>8</v>
      </c>
      <c r="AB3" s="0" t="n">
        <v>136</v>
      </c>
    </row>
    <row r="4" customFormat="false" ht="12.8" hidden="false" customHeight="false" outlineLevel="0" collapsed="false">
      <c r="A4" s="0" t="n">
        <v>3</v>
      </c>
      <c r="B4" s="0" t="n">
        <v>14</v>
      </c>
      <c r="D4" s="0" t="str">
        <f aca="false">A4&amp;B4</f>
        <v>314</v>
      </c>
      <c r="E4" s="0" t="n">
        <v>92</v>
      </c>
      <c r="F4" s="0" t="n">
        <f aca="false">G4-E4</f>
        <v>16</v>
      </c>
      <c r="G4" s="0" t="n">
        <v>108</v>
      </c>
      <c r="H4" s="0" t="n">
        <v>96</v>
      </c>
      <c r="I4" s="0" t="n">
        <f aca="false">J4-H4</f>
        <v>16</v>
      </c>
      <c r="J4" s="0" t="n">
        <v>112</v>
      </c>
      <c r="K4" s="0" t="n">
        <v>99</v>
      </c>
      <c r="L4" s="0" t="n">
        <f aca="false">M4-K4</f>
        <v>17</v>
      </c>
      <c r="M4" s="0" t="n">
        <v>116</v>
      </c>
      <c r="N4" s="0" t="n">
        <v>102</v>
      </c>
      <c r="O4" s="0" t="n">
        <f aca="false">P4-N4</f>
        <v>18</v>
      </c>
      <c r="P4" s="0" t="n">
        <v>120</v>
      </c>
      <c r="Q4" s="0" t="n">
        <v>104</v>
      </c>
      <c r="R4" s="0" t="n">
        <f aca="false">S4-Q4</f>
        <v>20</v>
      </c>
      <c r="S4" s="0" t="n">
        <v>124</v>
      </c>
      <c r="T4" s="0" t="n">
        <v>107</v>
      </c>
      <c r="U4" s="0" t="n">
        <f aca="false">V4-T4</f>
        <v>21</v>
      </c>
      <c r="V4" s="0" t="n">
        <v>128</v>
      </c>
      <c r="W4" s="0" t="n">
        <v>111</v>
      </c>
      <c r="X4" s="0" t="n">
        <f aca="false">Y4-W4</f>
        <v>21</v>
      </c>
      <c r="Y4" s="0" t="n">
        <v>132</v>
      </c>
      <c r="Z4" s="0" t="n">
        <v>115</v>
      </c>
      <c r="AA4" s="0" t="n">
        <f aca="false">AB4-Z4</f>
        <v>21</v>
      </c>
      <c r="AB4" s="0" t="n">
        <v>136</v>
      </c>
    </row>
    <row r="5" customFormat="false" ht="12.8" hidden="false" customHeight="false" outlineLevel="0" collapsed="false">
      <c r="A5" s="0" t="n">
        <v>4</v>
      </c>
      <c r="B5" s="0" t="n">
        <v>13</v>
      </c>
      <c r="D5" s="0" t="str">
        <f aca="false">A5&amp;B5</f>
        <v>413</v>
      </c>
      <c r="E5" s="0" t="n">
        <v>85</v>
      </c>
      <c r="F5" s="0" t="n">
        <f aca="false">G5-E5</f>
        <v>23</v>
      </c>
      <c r="G5" s="0" t="n">
        <v>108</v>
      </c>
      <c r="H5" s="0" t="n">
        <v>88</v>
      </c>
      <c r="I5" s="0" t="n">
        <f aca="false">J5-H5</f>
        <v>24</v>
      </c>
      <c r="J5" s="0" t="n">
        <v>112</v>
      </c>
      <c r="K5" s="0" t="n">
        <v>91</v>
      </c>
      <c r="L5" s="0" t="n">
        <f aca="false">M5-K5</f>
        <v>25</v>
      </c>
      <c r="M5" s="0" t="n">
        <v>116</v>
      </c>
      <c r="N5" s="0" t="n">
        <v>95</v>
      </c>
      <c r="O5" s="0" t="n">
        <f aca="false">P5-N5</f>
        <v>25</v>
      </c>
      <c r="P5" s="0" t="n">
        <v>120</v>
      </c>
      <c r="Q5" s="0" t="n">
        <v>99</v>
      </c>
      <c r="R5" s="0" t="n">
        <f aca="false">S5-Q5</f>
        <v>25</v>
      </c>
      <c r="S5" s="0" t="n">
        <v>124</v>
      </c>
      <c r="T5" s="0" t="n">
        <v>102</v>
      </c>
      <c r="U5" s="0" t="n">
        <f aca="false">V5-T5</f>
        <v>26</v>
      </c>
      <c r="V5" s="0" t="n">
        <v>128</v>
      </c>
      <c r="W5" s="0" t="n">
        <v>106</v>
      </c>
      <c r="X5" s="0" t="n">
        <f aca="false">Y5-W5</f>
        <v>26</v>
      </c>
      <c r="Y5" s="0" t="n">
        <v>132</v>
      </c>
      <c r="Z5" s="0" t="n">
        <v>108</v>
      </c>
      <c r="AA5" s="0" t="n">
        <f aca="false">AB5-Z5</f>
        <v>28</v>
      </c>
      <c r="AB5" s="0" t="n">
        <v>136</v>
      </c>
    </row>
    <row r="6" customFormat="false" ht="12.8" hidden="false" customHeight="false" outlineLevel="0" collapsed="false">
      <c r="A6" s="0" t="n">
        <v>5</v>
      </c>
      <c r="B6" s="0" t="n">
        <v>12</v>
      </c>
      <c r="D6" s="0" t="str">
        <f aca="false">A6&amp;B6</f>
        <v>512</v>
      </c>
      <c r="E6" s="0" t="n">
        <v>72</v>
      </c>
      <c r="F6" s="0" t="n">
        <f aca="false">G6-E6</f>
        <v>36</v>
      </c>
      <c r="G6" s="0" t="n">
        <v>108</v>
      </c>
      <c r="H6" s="0" t="n">
        <v>74</v>
      </c>
      <c r="I6" s="0" t="n">
        <f aca="false">J6-H6</f>
        <v>38</v>
      </c>
      <c r="J6" s="0" t="n">
        <v>112</v>
      </c>
      <c r="K6" s="0" t="n">
        <v>75</v>
      </c>
      <c r="L6" s="0" t="n">
        <f aca="false">M6-K6</f>
        <v>41</v>
      </c>
      <c r="M6" s="0" t="n">
        <v>116</v>
      </c>
      <c r="N6" s="0" t="n">
        <v>76</v>
      </c>
      <c r="O6" s="0" t="n">
        <f aca="false">P6-N6</f>
        <v>44</v>
      </c>
      <c r="P6" s="0" t="n">
        <v>120</v>
      </c>
      <c r="Q6" s="0" t="n">
        <v>80</v>
      </c>
      <c r="R6" s="0" t="n">
        <f aca="false">S6-Q6</f>
        <v>44</v>
      </c>
      <c r="S6" s="0" t="n">
        <v>124</v>
      </c>
      <c r="T6" s="0" t="n">
        <v>82</v>
      </c>
      <c r="U6" s="0" t="n">
        <f aca="false">V6-T6</f>
        <v>46</v>
      </c>
      <c r="V6" s="0" t="n">
        <v>128</v>
      </c>
      <c r="W6" s="0" t="n">
        <v>85</v>
      </c>
      <c r="X6" s="0" t="n">
        <f aca="false">Y6-W6</f>
        <v>47</v>
      </c>
      <c r="Y6" s="0" t="n">
        <v>132</v>
      </c>
      <c r="Z6" s="0" t="n">
        <v>89</v>
      </c>
      <c r="AA6" s="0" t="n">
        <f aca="false">AB6-Z6</f>
        <v>47</v>
      </c>
      <c r="AB6" s="0" t="n">
        <v>136</v>
      </c>
    </row>
    <row r="7" customFormat="false" ht="12.8" hidden="false" customHeight="false" outlineLevel="0" collapsed="false">
      <c r="A7" s="0" t="n">
        <v>6</v>
      </c>
      <c r="B7" s="0" t="n">
        <v>11</v>
      </c>
      <c r="D7" s="0" t="str">
        <f aca="false">A7&amp;B7</f>
        <v>611</v>
      </c>
      <c r="E7" s="0" t="n">
        <v>72</v>
      </c>
      <c r="F7" s="0" t="n">
        <f aca="false">G7-E7</f>
        <v>36</v>
      </c>
      <c r="G7" s="0" t="n">
        <v>108</v>
      </c>
      <c r="H7" s="0" t="n">
        <v>74</v>
      </c>
      <c r="I7" s="0" t="n">
        <f aca="false">J7-H7</f>
        <v>38</v>
      </c>
      <c r="J7" s="0" t="n">
        <v>112</v>
      </c>
      <c r="K7" s="0" t="n">
        <v>77</v>
      </c>
      <c r="L7" s="0" t="n">
        <f aca="false">M7-K7</f>
        <v>39</v>
      </c>
      <c r="M7" s="0" t="n">
        <v>116</v>
      </c>
      <c r="N7" s="0" t="n">
        <v>79</v>
      </c>
      <c r="O7" s="0" t="n">
        <f aca="false">P7-N7</f>
        <v>41</v>
      </c>
      <c r="P7" s="0" t="n">
        <v>120</v>
      </c>
      <c r="Q7" s="0" t="n">
        <v>81</v>
      </c>
      <c r="R7" s="0" t="n">
        <f aca="false">S7-Q7</f>
        <v>43</v>
      </c>
      <c r="S7" s="0" t="n">
        <v>124</v>
      </c>
      <c r="T7" s="0" t="n">
        <v>82</v>
      </c>
      <c r="U7" s="0" t="n">
        <f aca="false">V7-T7</f>
        <v>46</v>
      </c>
      <c r="V7" s="0" t="n">
        <v>128</v>
      </c>
      <c r="W7" s="0" t="n">
        <v>83</v>
      </c>
      <c r="X7" s="0" t="n">
        <f aca="false">Y7-W7</f>
        <v>49</v>
      </c>
      <c r="Y7" s="0" t="n">
        <v>132</v>
      </c>
      <c r="Z7" s="0" t="n">
        <v>85</v>
      </c>
      <c r="AA7" s="0" t="n">
        <f aca="false">AB7-Z7</f>
        <v>51</v>
      </c>
      <c r="AB7" s="0" t="n">
        <v>136</v>
      </c>
    </row>
    <row r="8" customFormat="false" ht="12.8" hidden="false" customHeight="false" outlineLevel="0" collapsed="false">
      <c r="A8" s="0" t="n">
        <v>7</v>
      </c>
      <c r="B8" s="0" t="n">
        <v>10</v>
      </c>
      <c r="D8" s="0" t="str">
        <f aca="false">A8&amp;B8</f>
        <v>710</v>
      </c>
      <c r="E8" s="0" t="n">
        <v>65</v>
      </c>
      <c r="F8" s="0" t="n">
        <f aca="false">G8-E8</f>
        <v>43</v>
      </c>
      <c r="G8" s="0" t="n">
        <v>108</v>
      </c>
      <c r="H8" s="0" t="n">
        <v>67</v>
      </c>
      <c r="I8" s="0" t="n">
        <f aca="false">J8-H8</f>
        <v>45</v>
      </c>
      <c r="J8" s="0" t="n">
        <v>112</v>
      </c>
      <c r="K8" s="0" t="n">
        <v>70</v>
      </c>
      <c r="L8" s="0" t="n">
        <f aca="false">M8-K8</f>
        <v>46</v>
      </c>
      <c r="M8" s="0" t="n">
        <v>116</v>
      </c>
      <c r="N8" s="0" t="n">
        <v>73</v>
      </c>
      <c r="O8" s="0" t="n">
        <f aca="false">P8-N8</f>
        <v>47</v>
      </c>
      <c r="P8" s="0" t="n">
        <v>120</v>
      </c>
      <c r="Q8" s="0" t="n">
        <v>76</v>
      </c>
      <c r="R8" s="0" t="n">
        <f aca="false">S8-Q8</f>
        <v>48</v>
      </c>
      <c r="S8" s="0" t="n">
        <v>124</v>
      </c>
      <c r="T8" s="0" t="n">
        <v>78</v>
      </c>
      <c r="U8" s="0" t="n">
        <f aca="false">V8-T8</f>
        <v>50</v>
      </c>
      <c r="V8" s="0" t="n">
        <v>128</v>
      </c>
      <c r="W8" s="0" t="n">
        <v>81</v>
      </c>
      <c r="X8" s="0" t="n">
        <f aca="false">Y8-W8</f>
        <v>51</v>
      </c>
      <c r="Y8" s="0" t="n">
        <v>132</v>
      </c>
      <c r="Z8" s="0" t="n">
        <v>84</v>
      </c>
      <c r="AA8" s="0" t="n">
        <f aca="false">AB8-Z8</f>
        <v>52</v>
      </c>
      <c r="AB8" s="0" t="n">
        <v>136</v>
      </c>
    </row>
    <row r="9" customFormat="false" ht="12.8" hidden="false" customHeight="false" outlineLevel="0" collapsed="false">
      <c r="A9" s="0" t="n">
        <v>8</v>
      </c>
      <c r="B9" s="0" t="n">
        <v>9</v>
      </c>
      <c r="D9" s="0" t="str">
        <f aca="false">A9&amp;B9</f>
        <v>89</v>
      </c>
      <c r="E9" s="0" t="n">
        <v>51</v>
      </c>
      <c r="F9" s="0" t="n">
        <f aca="false">G9-E9</f>
        <v>57</v>
      </c>
      <c r="G9" s="0" t="n">
        <v>108</v>
      </c>
      <c r="H9" s="0" t="n">
        <v>54</v>
      </c>
      <c r="I9" s="0" t="n">
        <f aca="false">J9-H9</f>
        <v>58</v>
      </c>
      <c r="J9" s="0" t="n">
        <v>112</v>
      </c>
      <c r="K9" s="0" t="n">
        <v>56</v>
      </c>
      <c r="L9" s="0" t="n">
        <f aca="false">M9-K9</f>
        <v>60</v>
      </c>
      <c r="M9" s="0" t="n">
        <v>116</v>
      </c>
      <c r="N9" s="0" t="n">
        <v>59</v>
      </c>
      <c r="O9" s="0" t="n">
        <f aca="false">P9-N9</f>
        <v>61</v>
      </c>
      <c r="P9" s="0" t="n">
        <v>120</v>
      </c>
      <c r="Q9" s="0" t="n">
        <v>63</v>
      </c>
      <c r="R9" s="0" t="n">
        <f aca="false">S9-Q9</f>
        <v>61</v>
      </c>
      <c r="S9" s="0" t="n">
        <v>124</v>
      </c>
      <c r="T9" s="0" t="n">
        <v>64</v>
      </c>
      <c r="U9" s="0" t="n">
        <f aca="false">V9-T9</f>
        <v>64</v>
      </c>
      <c r="V9" s="0" t="n">
        <v>128</v>
      </c>
      <c r="W9" s="0" t="n">
        <v>67</v>
      </c>
      <c r="X9" s="0" t="n">
        <f aca="false">Y9-W9</f>
        <v>65</v>
      </c>
      <c r="Y9" s="0" t="n">
        <v>132</v>
      </c>
      <c r="Z9" s="0" t="n">
        <v>68</v>
      </c>
      <c r="AA9" s="0" t="n">
        <f aca="false">AB9-Z9</f>
        <v>68</v>
      </c>
      <c r="AB9" s="0" t="n">
        <v>136</v>
      </c>
    </row>
    <row r="12" customFormat="false" ht="12.8" hidden="false" customHeight="false" outlineLevel="0" collapsed="false">
      <c r="A12" s="0" t="s">
        <v>2</v>
      </c>
    </row>
    <row r="13" customFormat="false" ht="12.8" hidden="false" customHeight="false" outlineLevel="0" collapsed="false">
      <c r="A13" s="0" t="s">
        <v>3</v>
      </c>
      <c r="B13" s="0" t="n">
        <f aca="false">(Z2+Z3)/(AB2+AB3)</f>
        <v>0.966911764705882</v>
      </c>
    </row>
    <row r="14" customFormat="false" ht="12.8" hidden="false" customHeight="false" outlineLevel="0" collapsed="false">
      <c r="A14" s="0" t="s">
        <v>4</v>
      </c>
      <c r="B14" s="0" t="n">
        <f aca="false">(Z2/AB2)-(Z3/AB3)</f>
        <v>0.0514705882352942</v>
      </c>
    </row>
    <row r="15" customFormat="false" ht="12.8" hidden="false" customHeight="false" outlineLevel="0" collapsed="false">
      <c r="A15" s="0" t="s">
        <v>5</v>
      </c>
      <c r="B15" s="0" t="n">
        <f aca="false">SQRT(B13*(1-B13)*(1/136 + 1/136))</f>
        <v>0.0216908099200746</v>
      </c>
    </row>
    <row r="16" customFormat="false" ht="12.8" hidden="false" customHeight="false" outlineLevel="0" collapsed="false">
      <c r="A16" s="0" t="s">
        <v>6</v>
      </c>
      <c r="B16" s="0" t="n">
        <f aca="false">B14/B15</f>
        <v>2.37292145498259</v>
      </c>
    </row>
    <row r="17" customFormat="false" ht="12.8" hidden="false" customHeight="false" outlineLevel="0" collapsed="false">
      <c r="A17" s="0" t="s">
        <v>7</v>
      </c>
      <c r="B17" s="2" t="n">
        <v>0.0176</v>
      </c>
    </row>
    <row r="21" customFormat="false" ht="12.8" hidden="false" customHeight="false" outlineLevel="0" collapsed="false">
      <c r="A21" s="0" t="s">
        <v>8</v>
      </c>
    </row>
    <row r="22" customFormat="false" ht="12.8" hidden="false" customHeight="false" outlineLevel="0" collapsed="false">
      <c r="A22" s="0" t="s">
        <v>3</v>
      </c>
      <c r="B22" s="0" t="n">
        <f aca="false">(Z4+Z5)/(AB4+AB5)</f>
        <v>0.819852941176471</v>
      </c>
    </row>
    <row r="23" customFormat="false" ht="12.8" hidden="false" customHeight="false" outlineLevel="0" collapsed="false">
      <c r="A23" s="0" t="s">
        <v>4</v>
      </c>
      <c r="B23" s="0" t="n">
        <f aca="false">(Z4/AB4)-(Z5/AB5)</f>
        <v>0.0514705882352942</v>
      </c>
    </row>
    <row r="24" customFormat="false" ht="12.8" hidden="false" customHeight="false" outlineLevel="0" collapsed="false">
      <c r="A24" s="0" t="s">
        <v>5</v>
      </c>
      <c r="B24" s="0" t="n">
        <f aca="false">SQRT(B22*(1-B22)*(1/136 + 1/136))</f>
        <v>0.0466044203944788</v>
      </c>
    </row>
    <row r="25" customFormat="false" ht="12.8" hidden="false" customHeight="false" outlineLevel="0" collapsed="false">
      <c r="A25" s="0" t="s">
        <v>6</v>
      </c>
      <c r="B25" s="0" t="n">
        <f aca="false">B23/B24</f>
        <v>1.10441429803495</v>
      </c>
    </row>
    <row r="26" customFormat="false" ht="12.8" hidden="false" customHeight="false" outlineLevel="0" collapsed="false">
      <c r="A26" s="0" t="s">
        <v>7</v>
      </c>
      <c r="B26" s="3" t="n">
        <v>0.269</v>
      </c>
    </row>
    <row r="30" customFormat="false" ht="12.8" hidden="false" customHeight="false" outlineLevel="0" collapsed="false">
      <c r="A30" s="0" t="s">
        <v>9</v>
      </c>
    </row>
    <row r="31" customFormat="false" ht="12.8" hidden="false" customHeight="false" outlineLevel="0" collapsed="false">
      <c r="A31" s="0" t="s">
        <v>3</v>
      </c>
      <c r="B31" s="0" t="n">
        <f aca="false">(Z6+Z7)/(AB6+AB7)</f>
        <v>0.639705882352941</v>
      </c>
    </row>
    <row r="32" customFormat="false" ht="12.8" hidden="false" customHeight="false" outlineLevel="0" collapsed="false">
      <c r="A32" s="0" t="s">
        <v>4</v>
      </c>
      <c r="B32" s="0" t="n">
        <f aca="false">(Z6/AB6)-(Z7/AB7)</f>
        <v>0.0294117647058824</v>
      </c>
    </row>
    <row r="33" customFormat="false" ht="12.8" hidden="false" customHeight="false" outlineLevel="0" collapsed="false">
      <c r="A33" s="0" t="s">
        <v>5</v>
      </c>
      <c r="B33" s="0" t="n">
        <f aca="false">SQRT(B31*(1-B31)*(1/136 + 1/136))</f>
        <v>0.0582189410299333</v>
      </c>
    </row>
    <row r="34" customFormat="false" ht="12.8" hidden="false" customHeight="false" outlineLevel="0" collapsed="false">
      <c r="A34" s="0" t="s">
        <v>6</v>
      </c>
      <c r="B34" s="0" t="n">
        <f aca="false">B32/B33</f>
        <v>0.505192368421134</v>
      </c>
    </row>
    <row r="35" customFormat="false" ht="12.8" hidden="false" customHeight="false" outlineLevel="0" collapsed="false">
      <c r="A35" s="0" t="s">
        <v>7</v>
      </c>
      <c r="B35" s="4" t="n">
        <v>0.614</v>
      </c>
    </row>
    <row r="36" customFormat="false" ht="12.8" hidden="false" customHeight="false" outlineLevel="0" collapsed="false">
      <c r="A36" s="0" t="s">
        <v>10</v>
      </c>
      <c r="B36" s="3" t="n">
        <f aca="false">B35/3</f>
        <v>0.204666666666667</v>
      </c>
    </row>
    <row r="39" customFormat="false" ht="12.8" hidden="false" customHeight="false" outlineLevel="0" collapsed="false">
      <c r="A39" s="0" t="s">
        <v>11</v>
      </c>
    </row>
    <row r="40" customFormat="false" ht="12.8" hidden="false" customHeight="false" outlineLevel="0" collapsed="false">
      <c r="A40" s="0" t="s">
        <v>3</v>
      </c>
      <c r="B40" s="0" t="n">
        <f aca="false">(Z7+Z8)/(AB7+AB8)</f>
        <v>0.621323529411765</v>
      </c>
    </row>
    <row r="41" customFormat="false" ht="12.8" hidden="false" customHeight="false" outlineLevel="0" collapsed="false">
      <c r="A41" s="0" t="s">
        <v>4</v>
      </c>
      <c r="B41" s="0" t="n">
        <f aca="false">(Z7/AB7)-(Z8/AB8)</f>
        <v>0.00735294117647056</v>
      </c>
    </row>
    <row r="42" customFormat="false" ht="12.8" hidden="false" customHeight="false" outlineLevel="0" collapsed="false">
      <c r="A42" s="0" t="s">
        <v>5</v>
      </c>
      <c r="B42" s="0" t="n">
        <f aca="false">SQRT(B40*(1-B40)*(1/136 + 1/136))</f>
        <v>0.0588218398330017</v>
      </c>
    </row>
    <row r="43" customFormat="false" ht="12.8" hidden="false" customHeight="false" outlineLevel="0" collapsed="false">
      <c r="A43" s="0" t="s">
        <v>6</v>
      </c>
      <c r="B43" s="0" t="n">
        <f aca="false">B41/B42</f>
        <v>0.125003590457999</v>
      </c>
    </row>
    <row r="44" customFormat="false" ht="12.8" hidden="false" customHeight="false" outlineLevel="0" collapsed="false">
      <c r="A44" s="0" t="s">
        <v>7</v>
      </c>
      <c r="B44" s="4" t="n">
        <v>0.901</v>
      </c>
    </row>
    <row r="45" customFormat="false" ht="12.8" hidden="false" customHeight="false" outlineLevel="0" collapsed="false">
      <c r="A45" s="0" t="s">
        <v>10</v>
      </c>
      <c r="B45" s="3" t="n">
        <f aca="false">B44/3</f>
        <v>0.300333333333333</v>
      </c>
    </row>
    <row r="48" customFormat="false" ht="12.8" hidden="false" customHeight="false" outlineLevel="0" collapsed="false">
      <c r="A48" s="0" t="s">
        <v>12</v>
      </c>
    </row>
    <row r="49" customFormat="false" ht="12.8" hidden="false" customHeight="false" outlineLevel="0" collapsed="false">
      <c r="A49" s="0" t="s">
        <v>3</v>
      </c>
      <c r="B49" s="0" t="n">
        <f aca="false">(Z6+Z8)/(AB6+AB8)</f>
        <v>0.636029411764706</v>
      </c>
    </row>
    <row r="50" customFormat="false" ht="12.8" hidden="false" customHeight="false" outlineLevel="0" collapsed="false">
      <c r="A50" s="0" t="s">
        <v>4</v>
      </c>
      <c r="B50" s="0" t="n">
        <f aca="false">(Z6/AB6)-(Z8/AB8)</f>
        <v>0.0367647058823529</v>
      </c>
    </row>
    <row r="51" customFormat="false" ht="12.8" hidden="false" customHeight="false" outlineLevel="0" collapsed="false">
      <c r="A51" s="0" t="s">
        <v>5</v>
      </c>
      <c r="B51" s="0" t="n">
        <f aca="false">SQRT(B49*(1-B49)*(1/136 + 1/136))</f>
        <v>0.0583468330627732</v>
      </c>
    </row>
    <row r="52" customFormat="false" ht="12.8" hidden="false" customHeight="false" outlineLevel="0" collapsed="false">
      <c r="A52" s="0" t="s">
        <v>6</v>
      </c>
      <c r="B52" s="0" t="n">
        <f aca="false">B50/B51</f>
        <v>0.630106279166843</v>
      </c>
    </row>
    <row r="53" customFormat="false" ht="12.8" hidden="false" customHeight="false" outlineLevel="0" collapsed="false">
      <c r="A53" s="0" t="s">
        <v>7</v>
      </c>
      <c r="B53" s="4" t="n">
        <v>0.5286</v>
      </c>
    </row>
    <row r="54" customFormat="false" ht="12.8" hidden="false" customHeight="false" outlineLevel="0" collapsed="false">
      <c r="A54" s="0" t="s">
        <v>10</v>
      </c>
      <c r="B54" s="3" t="n">
        <f aca="false">B53/3</f>
        <v>0.1762</v>
      </c>
    </row>
    <row r="57" customFormat="false" ht="12.8" hidden="false" customHeight="false" outlineLevel="0" collapsed="false">
      <c r="A57" s="0" t="s">
        <v>13</v>
      </c>
    </row>
    <row r="58" customFormat="false" ht="12.8" hidden="false" customHeight="false" outlineLevel="0" collapsed="false">
      <c r="A58" s="0" t="s">
        <v>3</v>
      </c>
      <c r="B58" s="0" t="n">
        <f aca="false">Z9/AB9</f>
        <v>0.5</v>
      </c>
    </row>
    <row r="59" customFormat="false" ht="12.8" hidden="false" customHeight="false" outlineLevel="0" collapsed="false">
      <c r="A59" s="0" t="s">
        <v>6</v>
      </c>
      <c r="B59" s="0" t="n">
        <v>0</v>
      </c>
    </row>
    <row r="60" customFormat="false" ht="12.8" hidden="false" customHeight="false" outlineLevel="0" collapsed="false">
      <c r="A60" s="0" t="s">
        <v>7</v>
      </c>
      <c r="B60" s="3" t="n">
        <v>1</v>
      </c>
    </row>
  </sheetData>
  <mergeCells count="8">
    <mergeCell ref="E1:G1"/>
    <mergeCell ref="H1:J1"/>
    <mergeCell ref="K1:M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C12" activeCellId="0" sqref="AC12"/>
    </sheetView>
  </sheetViews>
  <sheetFormatPr defaultRowHeight="12.8"/>
  <cols>
    <col collapsed="false" hidden="false" max="1" min="1" style="0" width="11.1122448979592"/>
    <col collapsed="false" hidden="false" max="2" min="2" style="0" width="9.46938775510204"/>
    <col collapsed="false" hidden="true" max="7" min="3" style="0" width="0"/>
    <col collapsed="false" hidden="false" max="8" min="8" style="0" width="6.18367346938776"/>
    <col collapsed="false" hidden="true" max="9" min="9" style="0" width="0"/>
    <col collapsed="false" hidden="false" max="11" min="10" style="0" width="6.18367346938776"/>
    <col collapsed="false" hidden="true" max="12" min="12" style="0" width="0"/>
    <col collapsed="false" hidden="false" max="14" min="13" style="0" width="6.18367346938776"/>
    <col collapsed="false" hidden="true" max="15" min="15" style="0" width="0"/>
    <col collapsed="false" hidden="false" max="17" min="16" style="0" width="6.18367346938776"/>
    <col collapsed="false" hidden="true" max="18" min="18" style="0" width="0"/>
    <col collapsed="false" hidden="false" max="20" min="19" style="0" width="6.18367346938776"/>
    <col collapsed="false" hidden="true" max="21" min="21" style="0" width="0"/>
    <col collapsed="false" hidden="false" max="23" min="22" style="0" width="6.18367346938776"/>
    <col collapsed="false" hidden="true" max="24" min="24" style="0" width="0"/>
    <col collapsed="false" hidden="false" max="26" min="25" style="0" width="6.18367346938776"/>
    <col collapsed="false" hidden="true" max="27" min="27" style="0" width="0"/>
    <col collapsed="false" hidden="false" max="29" min="28" style="0" width="6.18367346938776"/>
    <col collapsed="false" hidden="false" max="30" min="30" style="0" width="9.09183673469388"/>
    <col collapsed="false" hidden="true" max="31" min="31" style="0" width="0"/>
    <col collapsed="false" hidden="false" max="38" min="32" style="0" width="7.95408163265306"/>
    <col collapsed="false" hidden="false" max="1025" min="39" style="0" width="11.5204081632653"/>
  </cols>
  <sheetData>
    <row r="1" customFormat="false" ht="22.45" hidden="false" customHeight="true" outlineLevel="0" collapsed="false">
      <c r="A1" s="1" t="s">
        <v>0</v>
      </c>
      <c r="B1" s="1" t="s">
        <v>1</v>
      </c>
      <c r="C1" s="1"/>
      <c r="D1" s="1"/>
      <c r="E1" s="1" t="n">
        <v>2012</v>
      </c>
      <c r="F1" s="1"/>
      <c r="G1" s="1"/>
      <c r="H1" s="1" t="n">
        <v>2013</v>
      </c>
      <c r="I1" s="1"/>
      <c r="J1" s="1"/>
      <c r="K1" s="5" t="n">
        <v>2014</v>
      </c>
      <c r="L1" s="5"/>
      <c r="M1" s="5"/>
      <c r="N1" s="1" t="n">
        <v>2015</v>
      </c>
      <c r="O1" s="1"/>
      <c r="P1" s="1"/>
      <c r="Q1" s="5" t="n">
        <v>2016</v>
      </c>
      <c r="R1" s="5"/>
      <c r="S1" s="5"/>
      <c r="T1" s="1" t="n">
        <v>2017</v>
      </c>
      <c r="U1" s="1"/>
      <c r="V1" s="1"/>
      <c r="W1" s="5" t="n">
        <v>2018</v>
      </c>
      <c r="X1" s="5"/>
      <c r="Y1" s="5"/>
      <c r="Z1" s="1" t="n">
        <v>2019</v>
      </c>
      <c r="AA1" s="1"/>
      <c r="AB1" s="1"/>
      <c r="AD1" s="0" t="s">
        <v>14</v>
      </c>
      <c r="AE1" s="1" t="n">
        <v>2012</v>
      </c>
      <c r="AF1" s="1" t="n">
        <v>2013</v>
      </c>
      <c r="AG1" s="1" t="n">
        <v>2014</v>
      </c>
      <c r="AH1" s="1" t="n">
        <v>2015</v>
      </c>
      <c r="AI1" s="1" t="n">
        <v>2016</v>
      </c>
      <c r="AJ1" s="1" t="n">
        <v>2017</v>
      </c>
      <c r="AK1" s="1" t="n">
        <v>2018</v>
      </c>
      <c r="AL1" s="1" t="n">
        <v>2019</v>
      </c>
    </row>
    <row r="2" customFormat="false" ht="12.8" hidden="false" customHeight="false" outlineLevel="0" collapsed="false">
      <c r="A2" s="6" t="n">
        <v>1</v>
      </c>
      <c r="B2" s="6" t="n">
        <v>16</v>
      </c>
      <c r="D2" s="0" t="str">
        <f aca="false">A2&amp;B2</f>
        <v>116</v>
      </c>
      <c r="E2" s="0" t="n">
        <v>108</v>
      </c>
      <c r="F2" s="0" t="n">
        <f aca="false">G2-E2</f>
        <v>0</v>
      </c>
      <c r="G2" s="0" t="n">
        <v>108</v>
      </c>
      <c r="H2" s="0" t="n">
        <v>112</v>
      </c>
      <c r="I2" s="0" t="n">
        <f aca="false">J2-H2</f>
        <v>0</v>
      </c>
      <c r="J2" s="0" t="n">
        <v>112</v>
      </c>
      <c r="K2" s="7" t="n">
        <v>116</v>
      </c>
      <c r="L2" s="0" t="n">
        <f aca="false">M2-K2</f>
        <v>0</v>
      </c>
      <c r="M2" s="8" t="n">
        <v>116</v>
      </c>
      <c r="N2" s="0" t="n">
        <v>120</v>
      </c>
      <c r="O2" s="0" t="n">
        <f aca="false">P2-N2</f>
        <v>0</v>
      </c>
      <c r="P2" s="0" t="n">
        <v>120</v>
      </c>
      <c r="Q2" s="7" t="n">
        <v>124</v>
      </c>
      <c r="R2" s="0" t="n">
        <f aca="false">S2-Q2</f>
        <v>0</v>
      </c>
      <c r="S2" s="8" t="n">
        <v>124</v>
      </c>
      <c r="T2" s="0" t="n">
        <v>128</v>
      </c>
      <c r="U2" s="0" t="n">
        <f aca="false">V2-T2</f>
        <v>0</v>
      </c>
      <c r="V2" s="0" t="n">
        <v>128</v>
      </c>
      <c r="W2" s="7" t="n">
        <v>132</v>
      </c>
      <c r="X2" s="0" t="n">
        <f aca="false">Y2-W2</f>
        <v>0</v>
      </c>
      <c r="Y2" s="8" t="n">
        <v>132</v>
      </c>
      <c r="Z2" s="0" t="n">
        <v>135</v>
      </c>
      <c r="AA2" s="0" t="n">
        <f aca="false">AB2-Z2</f>
        <v>1</v>
      </c>
      <c r="AB2" s="0" t="n">
        <v>136</v>
      </c>
      <c r="AE2" s="0" t="n">
        <f aca="false">IFERROR(LOG((E2/G2)/(1-E2/G2)) / LOG($B2/$A2), 2 * SIGN( E2-G2/2))</f>
        <v>2</v>
      </c>
      <c r="AF2" s="9" t="n">
        <f aca="false">IFERROR(LOG((H2/J2)/(1-H2/J2)) / LOG($B2/$A2), 2*SIGN(H2-J2/2))</f>
        <v>2</v>
      </c>
      <c r="AG2" s="9" t="n">
        <f aca="false">IFERROR(LOG((K2/M2)/(1-K2/M2)) / LOG($B2/$A2), 2 * SIGN(K2-M2/2))</f>
        <v>2</v>
      </c>
      <c r="AH2" s="9" t="n">
        <f aca="false">IFERROR(LOG((N2/P2)/(1-N2/P2)) / LOG($B2/$A2), 2*SIGN(N2-P2/2))</f>
        <v>2</v>
      </c>
      <c r="AI2" s="9" t="n">
        <f aca="false">IFERROR(LOG((Q2/S2)/(1-Q2/S2)) / LOG($B2/$A2), 2*SIGN(Q2 - S2/2))</f>
        <v>2</v>
      </c>
      <c r="AJ2" s="9" t="n">
        <f aca="false">IFERROR(LOG((T2/V2)/(1-T2/V2)) / LOG($B2/$A2), 2*SIGN(T2-V2/2))</f>
        <v>2</v>
      </c>
      <c r="AK2" s="9" t="n">
        <f aca="false">IFERROR(LOG((W2/Y2)/(1-W2/Y2)) / LOG($B2/$A2), 2*SIGN(W2-Y2/2))</f>
        <v>2</v>
      </c>
      <c r="AL2" s="9" t="n">
        <f aca="false">IFERROR(LOG((Z2/AB2)/(1-Z2/AB2)) / LOG($B2/$A2), 2*SIGN(Z2-AB2/2))</f>
        <v>1.76920389926271</v>
      </c>
    </row>
    <row r="3" customFormat="false" ht="12.8" hidden="false" customHeight="false" outlineLevel="0" collapsed="false">
      <c r="A3" s="6" t="n">
        <v>2</v>
      </c>
      <c r="B3" s="6" t="n">
        <v>15</v>
      </c>
      <c r="D3" s="0" t="str">
        <f aca="false">A3&amp;B3</f>
        <v>215</v>
      </c>
      <c r="E3" s="0" t="n">
        <v>104</v>
      </c>
      <c r="F3" s="0" t="n">
        <f aca="false">G3-E3</f>
        <v>4</v>
      </c>
      <c r="G3" s="0" t="n">
        <v>108</v>
      </c>
      <c r="H3" s="0" t="n">
        <v>106</v>
      </c>
      <c r="I3" s="0" t="n">
        <f aca="false">J3-H3</f>
        <v>6</v>
      </c>
      <c r="J3" s="0" t="n">
        <v>112</v>
      </c>
      <c r="K3" s="7" t="n">
        <v>109</v>
      </c>
      <c r="L3" s="0" t="n">
        <f aca="false">M3-K3</f>
        <v>7</v>
      </c>
      <c r="M3" s="8" t="n">
        <v>116</v>
      </c>
      <c r="N3" s="0" t="n">
        <v>113</v>
      </c>
      <c r="O3" s="0" t="n">
        <f aca="false">P3-N3</f>
        <v>7</v>
      </c>
      <c r="P3" s="0" t="n">
        <v>120</v>
      </c>
      <c r="Q3" s="7" t="n">
        <v>117</v>
      </c>
      <c r="R3" s="0" t="n">
        <f aca="false">S3-Q3</f>
        <v>7</v>
      </c>
      <c r="S3" s="8" t="n">
        <v>124</v>
      </c>
      <c r="T3" s="0" t="n">
        <v>120</v>
      </c>
      <c r="U3" s="0" t="n">
        <f aca="false">V3-T3</f>
        <v>8</v>
      </c>
      <c r="V3" s="0" t="n">
        <v>128</v>
      </c>
      <c r="W3" s="7" t="n">
        <v>124</v>
      </c>
      <c r="X3" s="0" t="n">
        <f aca="false">Y3-W3</f>
        <v>8</v>
      </c>
      <c r="Y3" s="8" t="n">
        <v>132</v>
      </c>
      <c r="Z3" s="0" t="n">
        <v>128</v>
      </c>
      <c r="AA3" s="0" t="n">
        <f aca="false">AB3-Z3</f>
        <v>8</v>
      </c>
      <c r="AB3" s="0" t="n">
        <v>136</v>
      </c>
      <c r="AE3" s="0" t="n">
        <f aca="false">IFERROR(LOG((E3/G3)/(1-E3/G3)) / LOG($B3/$A3), 2 * SIGN( E3-G3/2))</f>
        <v>1.61699918299028</v>
      </c>
      <c r="AF3" s="9" t="n">
        <f aca="false">IFERROR(LOG((H3/J3)/(1-H3/J3)) / LOG($B3/$A3), 2*SIGN(H3-J3/2))</f>
        <v>1.42521977266735</v>
      </c>
      <c r="AG3" s="9" t="n">
        <f aca="false">IFERROR(LOG((K3/M3)/(1-K3/M3)) / LOG($B3/$A3), 2 * SIGN(K3-M3/2))</f>
        <v>1.36256569432059</v>
      </c>
      <c r="AH3" s="9" t="n">
        <f aca="false">IFERROR(LOG((N3/P3)/(1-N3/P3)) / LOG($B3/$A3), 2*SIGN(N3-P3/2))</f>
        <v>1.38045237974206</v>
      </c>
      <c r="AI3" s="9" t="n">
        <f aca="false">IFERROR(LOG((Q3/S3)/(1-Q3/S3)) / LOG($B3/$A3), 2*SIGN(Q3 - S3/2))</f>
        <v>1.39771679184069</v>
      </c>
      <c r="AJ3" s="9" t="n">
        <f aca="false">IFERROR(LOG((T3/V3)/(1-T3/V3)) / LOG($B3/$A3), 2*SIGN(T3-V3/2))</f>
        <v>1.34401019478019</v>
      </c>
      <c r="AK3" s="9" t="n">
        <f aca="false">IFERROR(LOG((W3/Y3)/(1-W3/Y3)) / LOG($B3/$A3), 2*SIGN(W3-Y3/2))</f>
        <v>1.36028384293531</v>
      </c>
      <c r="AL3" s="9" t="n">
        <f aca="false">IFERROR(LOG((Z3/AB3)/(1-Z3/AB3)) / LOG($B3/$A3), 2*SIGN(Z3-AB3/2))</f>
        <v>1.37604077912078</v>
      </c>
    </row>
    <row r="4" customFormat="false" ht="12.8" hidden="false" customHeight="false" outlineLevel="0" collapsed="false">
      <c r="A4" s="6" t="n">
        <v>3</v>
      </c>
      <c r="B4" s="6" t="n">
        <v>14</v>
      </c>
      <c r="D4" s="0" t="str">
        <f aca="false">A4&amp;B4</f>
        <v>314</v>
      </c>
      <c r="E4" s="0" t="n">
        <v>92</v>
      </c>
      <c r="F4" s="0" t="n">
        <f aca="false">G4-E4</f>
        <v>16</v>
      </c>
      <c r="G4" s="0" t="n">
        <v>108</v>
      </c>
      <c r="H4" s="0" t="n">
        <v>96</v>
      </c>
      <c r="I4" s="0" t="n">
        <f aca="false">J4-H4</f>
        <v>16</v>
      </c>
      <c r="J4" s="0" t="n">
        <v>112</v>
      </c>
      <c r="K4" s="7" t="n">
        <v>99</v>
      </c>
      <c r="L4" s="0" t="n">
        <f aca="false">M4-K4</f>
        <v>17</v>
      </c>
      <c r="M4" s="8" t="n">
        <v>116</v>
      </c>
      <c r="N4" s="0" t="n">
        <v>102</v>
      </c>
      <c r="O4" s="0" t="n">
        <f aca="false">P4-N4</f>
        <v>18</v>
      </c>
      <c r="P4" s="0" t="n">
        <v>120</v>
      </c>
      <c r="Q4" s="7" t="n">
        <v>104</v>
      </c>
      <c r="R4" s="0" t="n">
        <f aca="false">S4-Q4</f>
        <v>20</v>
      </c>
      <c r="S4" s="8" t="n">
        <v>124</v>
      </c>
      <c r="T4" s="0" t="n">
        <v>107</v>
      </c>
      <c r="U4" s="0" t="n">
        <f aca="false">V4-T4</f>
        <v>21</v>
      </c>
      <c r="V4" s="0" t="n">
        <v>128</v>
      </c>
      <c r="W4" s="7" t="n">
        <v>111</v>
      </c>
      <c r="X4" s="0" t="n">
        <f aca="false">Y4-W4</f>
        <v>21</v>
      </c>
      <c r="Y4" s="8" t="n">
        <v>132</v>
      </c>
      <c r="Z4" s="0" t="n">
        <v>115</v>
      </c>
      <c r="AA4" s="0" t="n">
        <f aca="false">AB4-Z4</f>
        <v>21</v>
      </c>
      <c r="AB4" s="0" t="n">
        <v>136</v>
      </c>
      <c r="AE4" s="0" t="n">
        <f aca="false">IFERROR(LOG((E4/G4)/(1-E4/G4)) / LOG($B4/$A4), 2 * SIGN( E4-G4/2))</f>
        <v>1.13551591151461</v>
      </c>
      <c r="AF4" s="9" t="n">
        <f aca="false">IFERROR(LOG((H4/J4)/(1-H4/J4)) / LOG($B4/$A4), 2*SIGN(H4-J4/2))</f>
        <v>1.16314404058608</v>
      </c>
      <c r="AG4" s="9" t="n">
        <f aca="false">IFERROR(LOG((K4/M4)/(1-K4/M4)) / LOG($B4/$A4), 2 * SIGN(K4-M4/2))</f>
        <v>1.14376459999836</v>
      </c>
      <c r="AH4" s="9" t="n">
        <f aca="false">IFERROR(LOG((N4/P4)/(1-N4/P4)) / LOG($B4/$A4), 2*SIGN(N4-P4/2))</f>
        <v>1.12603891036682</v>
      </c>
      <c r="AI4" s="9" t="n">
        <f aca="false">IFERROR(LOG((Q4/S4)/(1-Q4/S4)) / LOG($B4/$A4), 2*SIGN(Q4 - S4/2))</f>
        <v>1.0702482605765</v>
      </c>
      <c r="AJ4" s="9" t="n">
        <f aca="false">IFERROR(LOG((T4/V4)/(1-T4/V4)) / LOG($B4/$A4), 2*SIGN(T4-V4/2))</f>
        <v>1.05703634563769</v>
      </c>
      <c r="AK4" s="9" t="n">
        <f aca="false">IFERROR(LOG((W4/Y4)/(1-W4/Y4)) / LOG($B4/$A4), 2*SIGN(W4-Y4/2))</f>
        <v>1.08086151685436</v>
      </c>
      <c r="AL4" s="9" t="n">
        <f aca="false">IFERROR(LOG((Z4/AB4)/(1-Z4/AB4)) / LOG($B4/$A4), 2*SIGN(Z4-AB4/2))</f>
        <v>1.10384313976844</v>
      </c>
    </row>
    <row r="5" customFormat="false" ht="12.8" hidden="false" customHeight="false" outlineLevel="0" collapsed="false">
      <c r="A5" s="6" t="n">
        <v>4</v>
      </c>
      <c r="B5" s="6" t="n">
        <v>13</v>
      </c>
      <c r="D5" s="0" t="str">
        <f aca="false">A5&amp;B5</f>
        <v>413</v>
      </c>
      <c r="E5" s="0" t="n">
        <v>85</v>
      </c>
      <c r="F5" s="0" t="n">
        <f aca="false">G5-E5</f>
        <v>23</v>
      </c>
      <c r="G5" s="0" t="n">
        <v>108</v>
      </c>
      <c r="H5" s="0" t="n">
        <v>88</v>
      </c>
      <c r="I5" s="0" t="n">
        <f aca="false">J5-H5</f>
        <v>24</v>
      </c>
      <c r="J5" s="0" t="n">
        <v>112</v>
      </c>
      <c r="K5" s="7" t="n">
        <v>91</v>
      </c>
      <c r="L5" s="0" t="n">
        <f aca="false">M5-K5</f>
        <v>25</v>
      </c>
      <c r="M5" s="8" t="n">
        <v>116</v>
      </c>
      <c r="N5" s="0" t="n">
        <v>95</v>
      </c>
      <c r="O5" s="0" t="n">
        <f aca="false">P5-N5</f>
        <v>25</v>
      </c>
      <c r="P5" s="0" t="n">
        <v>120</v>
      </c>
      <c r="Q5" s="7" t="n">
        <v>99</v>
      </c>
      <c r="R5" s="0" t="n">
        <f aca="false">S5-Q5</f>
        <v>25</v>
      </c>
      <c r="S5" s="8" t="n">
        <v>124</v>
      </c>
      <c r="T5" s="0" t="n">
        <v>102</v>
      </c>
      <c r="U5" s="0" t="n">
        <f aca="false">V5-T5</f>
        <v>26</v>
      </c>
      <c r="V5" s="0" t="n">
        <v>128</v>
      </c>
      <c r="W5" s="7" t="n">
        <v>106</v>
      </c>
      <c r="X5" s="0" t="n">
        <f aca="false">Y5-W5</f>
        <v>26</v>
      </c>
      <c r="Y5" s="8" t="n">
        <v>132</v>
      </c>
      <c r="Z5" s="0" t="n">
        <v>108</v>
      </c>
      <c r="AA5" s="0" t="n">
        <f aca="false">AB5-Z5</f>
        <v>28</v>
      </c>
      <c r="AB5" s="0" t="n">
        <v>136</v>
      </c>
      <c r="AE5" s="0" t="n">
        <f aca="false">IFERROR(LOG((E5/G5)/(1-E5/G5)) / LOG($B5/$A5), 2 * SIGN( E5-G5/2))</f>
        <v>1.10902430704351</v>
      </c>
      <c r="AF5" s="9" t="n">
        <f aca="false">IFERROR(LOG((H5/J5)/(1-H5/J5)) / LOG($B5/$A5), 2*SIGN(H5-J5/2))</f>
        <v>1.10234376315633</v>
      </c>
      <c r="AG5" s="9" t="n">
        <f aca="false">IFERROR(LOG((K5/M5)/(1-K5/M5)) / LOG($B5/$A5), 2 * SIGN(K5-M5/2))</f>
        <v>1.09615085471046</v>
      </c>
      <c r="AH5" s="9" t="n">
        <f aca="false">IFERROR(LOG((N5/P5)/(1-N5/P5)) / LOG($B5/$A5), 2*SIGN(N5-P5/2))</f>
        <v>1.13264786631878</v>
      </c>
      <c r="AI5" s="9" t="n">
        <f aca="false">IFERROR(LOG((Q5/S5)/(1-Q5/S5)) / LOG($B5/$A5), 2*SIGN(Q5 - S5/2))</f>
        <v>1.16763941063163</v>
      </c>
      <c r="AJ5" s="9" t="n">
        <f aca="false">IFERROR(LOG((T5/V5)/(1-T5/V5)) / LOG($B5/$A5), 2*SIGN(T5-V5/2))</f>
        <v>1.15969158023794</v>
      </c>
      <c r="AK5" s="9" t="n">
        <f aca="false">IFERROR(LOG((W5/Y5)/(1-W5/Y5)) / LOG($B5/$A5), 2*SIGN(W5-Y5/2))</f>
        <v>1.19232732262837</v>
      </c>
      <c r="AL5" s="9" t="n">
        <f aca="false">IFERROR(LOG((Z5/AB5)/(1-Z5/AB5)) / LOG($B5/$A5), 2*SIGN(Z5-AB5/2))</f>
        <v>1.14531115647833</v>
      </c>
    </row>
    <row r="6" customFormat="false" ht="12.8" hidden="false" customHeight="false" outlineLevel="0" collapsed="false">
      <c r="A6" s="6" t="n">
        <v>5</v>
      </c>
      <c r="B6" s="6" t="n">
        <v>12</v>
      </c>
      <c r="D6" s="0" t="str">
        <f aca="false">A6&amp;B6</f>
        <v>512</v>
      </c>
      <c r="E6" s="0" t="n">
        <v>72</v>
      </c>
      <c r="F6" s="0" t="n">
        <f aca="false">G6-E6</f>
        <v>36</v>
      </c>
      <c r="G6" s="0" t="n">
        <v>108</v>
      </c>
      <c r="H6" s="0" t="n">
        <v>74</v>
      </c>
      <c r="I6" s="0" t="n">
        <f aca="false">J6-H6</f>
        <v>38</v>
      </c>
      <c r="J6" s="0" t="n">
        <v>112</v>
      </c>
      <c r="K6" s="7" t="n">
        <v>75</v>
      </c>
      <c r="L6" s="0" t="n">
        <f aca="false">M6-K6</f>
        <v>41</v>
      </c>
      <c r="M6" s="8" t="n">
        <v>116</v>
      </c>
      <c r="N6" s="0" t="n">
        <v>76</v>
      </c>
      <c r="O6" s="0" t="n">
        <f aca="false">P6-N6</f>
        <v>44</v>
      </c>
      <c r="P6" s="0" t="n">
        <v>120</v>
      </c>
      <c r="Q6" s="7" t="n">
        <v>80</v>
      </c>
      <c r="R6" s="0" t="n">
        <f aca="false">S6-Q6</f>
        <v>44</v>
      </c>
      <c r="S6" s="8" t="n">
        <v>124</v>
      </c>
      <c r="T6" s="0" t="n">
        <v>82</v>
      </c>
      <c r="U6" s="0" t="n">
        <f aca="false">V6-T6</f>
        <v>46</v>
      </c>
      <c r="V6" s="0" t="n">
        <v>128</v>
      </c>
      <c r="W6" s="7" t="n">
        <v>85</v>
      </c>
      <c r="X6" s="0" t="n">
        <f aca="false">Y6-W6</f>
        <v>47</v>
      </c>
      <c r="Y6" s="8" t="n">
        <v>132</v>
      </c>
      <c r="Z6" s="0" t="n">
        <v>89</v>
      </c>
      <c r="AA6" s="0" t="n">
        <f aca="false">AB6-Z6</f>
        <v>47</v>
      </c>
      <c r="AB6" s="0" t="n">
        <v>136</v>
      </c>
      <c r="AE6" s="0" t="n">
        <f aca="false">IFERROR(LOG((E6/G6)/(1-E6/G6)) / LOG($B6/$A6), 2 * SIGN( E6-G6/2))</f>
        <v>0.791744069188557</v>
      </c>
      <c r="AF6" s="9" t="n">
        <f aca="false">IFERROR(LOG((H6/J6)/(1-H6/J6)) / LOG($B6/$A6), 2*SIGN(H6-J6/2))</f>
        <v>0.761282390839236</v>
      </c>
      <c r="AG6" s="9" t="n">
        <f aca="false">IFERROR(LOG((K6/M6)/(1-K6/M6)) / LOG($B6/$A6), 2 * SIGN(K6-M6/2))</f>
        <v>0.689820231225316</v>
      </c>
      <c r="AH6" s="9" t="n">
        <f aca="false">IFERROR(LOG((N6/P6)/(1-N6/P6)) / LOG($B6/$A6), 2*SIGN(N6-P6/2))</f>
        <v>0.624286948292403</v>
      </c>
      <c r="AI6" s="9" t="n">
        <f aca="false">IFERROR(LOG((Q6/S6)/(1-Q6/S6)) / LOG($B6/$A6), 2*SIGN(Q6 - S6/2))</f>
        <v>0.682876469767019</v>
      </c>
      <c r="AJ6" s="9" t="n">
        <f aca="false">IFERROR(LOG((T6/V6)/(1-T6/V6)) / LOG($B6/$A6), 2*SIGN(T6-V6/2))</f>
        <v>0.660306674710505</v>
      </c>
      <c r="AK6" s="9" t="n">
        <f aca="false">IFERROR(LOG((W6/Y6)/(1-W6/Y6)) / LOG($B6/$A6), 2*SIGN(W6-Y6/2))</f>
        <v>0.676784480701272</v>
      </c>
      <c r="AL6" s="9" t="n">
        <f aca="false">IFERROR(LOG((Z6/AB6)/(1-Z6/AB6)) / LOG($B6/$A6), 2*SIGN(Z6-AB6/2))</f>
        <v>0.729310757517065</v>
      </c>
    </row>
    <row r="7" customFormat="false" ht="12.8" hidden="false" customHeight="false" outlineLevel="0" collapsed="false">
      <c r="A7" s="6" t="n">
        <v>6</v>
      </c>
      <c r="B7" s="6" t="n">
        <v>11</v>
      </c>
      <c r="D7" s="0" t="str">
        <f aca="false">A7&amp;B7</f>
        <v>611</v>
      </c>
      <c r="E7" s="0" t="n">
        <v>72</v>
      </c>
      <c r="F7" s="0" t="n">
        <f aca="false">G7-E7</f>
        <v>36</v>
      </c>
      <c r="G7" s="0" t="n">
        <v>108</v>
      </c>
      <c r="H7" s="0" t="n">
        <v>74</v>
      </c>
      <c r="I7" s="0" t="n">
        <f aca="false">J7-H7</f>
        <v>38</v>
      </c>
      <c r="J7" s="0" t="n">
        <v>112</v>
      </c>
      <c r="K7" s="7" t="n">
        <v>77</v>
      </c>
      <c r="L7" s="0" t="n">
        <f aca="false">M7-K7</f>
        <v>39</v>
      </c>
      <c r="M7" s="8" t="n">
        <v>116</v>
      </c>
      <c r="N7" s="0" t="n">
        <v>79</v>
      </c>
      <c r="O7" s="0" t="n">
        <f aca="false">P7-N7</f>
        <v>41</v>
      </c>
      <c r="P7" s="0" t="n">
        <v>120</v>
      </c>
      <c r="Q7" s="7" t="n">
        <v>81</v>
      </c>
      <c r="R7" s="0" t="n">
        <f aca="false">S7-Q7</f>
        <v>43</v>
      </c>
      <c r="S7" s="8" t="n">
        <v>124</v>
      </c>
      <c r="T7" s="0" t="n">
        <v>82</v>
      </c>
      <c r="U7" s="0" t="n">
        <f aca="false">V7-T7</f>
        <v>46</v>
      </c>
      <c r="V7" s="0" t="n">
        <v>128</v>
      </c>
      <c r="W7" s="7" t="n">
        <v>83</v>
      </c>
      <c r="X7" s="0" t="n">
        <f aca="false">Y7-W7</f>
        <v>49</v>
      </c>
      <c r="Y7" s="8" t="n">
        <v>132</v>
      </c>
      <c r="Z7" s="0" t="n">
        <v>85</v>
      </c>
      <c r="AA7" s="0" t="n">
        <f aca="false">AB7-Z7</f>
        <v>51</v>
      </c>
      <c r="AB7" s="0" t="n">
        <v>136</v>
      </c>
      <c r="AE7" s="0" t="n">
        <f aca="false">IFERROR(LOG((E7/G7)/(1-E7/G7)) / LOG($B7/$A7), 2 * SIGN( E7-G7/2))</f>
        <v>1.14355096081952</v>
      </c>
      <c r="AF7" s="9" t="n">
        <f aca="false">IFERROR(LOG((H7/J7)/(1-H7/J7)) / LOG($B7/$A7), 2*SIGN(H7-J7/2))</f>
        <v>1.09955381211938</v>
      </c>
      <c r="AG7" s="9" t="n">
        <f aca="false">IFERROR(LOG((K7/M7)/(1-K7/M7)) / LOG($B7/$A7), 2 * SIGN(K7-M7/2))</f>
        <v>1.12226298416494</v>
      </c>
      <c r="AH7" s="9" t="n">
        <f aca="false">IFERROR(LOG((N7/P7)/(1-N7/P7)) / LOG($B7/$A7), 2*SIGN(N7-P7/2))</f>
        <v>1.08206078885196</v>
      </c>
      <c r="AI7" s="9" t="n">
        <f aca="false">IFERROR(LOG((Q7/S7)/(1-Q7/S7)) / LOG($B7/$A7), 2*SIGN(Q7 - S7/2))</f>
        <v>1.04473128834967</v>
      </c>
      <c r="AJ7" s="9" t="n">
        <f aca="false">IFERROR(LOG((T7/V7)/(1-T7/V7)) / LOG($B7/$A7), 2*SIGN(T7-V7/2))</f>
        <v>0.953710121345929</v>
      </c>
      <c r="AK7" s="9" t="n">
        <f aca="false">IFERROR(LOG((W7/Y7)/(1-W7/Y7)) / LOG($B7/$A7), 2*SIGN(W7-Y7/2))</f>
        <v>0.869475630018338</v>
      </c>
      <c r="AL7" s="9" t="n">
        <f aca="false">IFERROR(LOG((Z7/AB7)/(1-Z7/AB7)) / LOG($B7/$A7), 2*SIGN(Z7-AB7/2))</f>
        <v>0.842757713299693</v>
      </c>
    </row>
    <row r="8" customFormat="false" ht="12.8" hidden="false" customHeight="false" outlineLevel="0" collapsed="false">
      <c r="A8" s="6" t="n">
        <v>7</v>
      </c>
      <c r="B8" s="6" t="n">
        <v>10</v>
      </c>
      <c r="D8" s="0" t="str">
        <f aca="false">A8&amp;B8</f>
        <v>710</v>
      </c>
      <c r="E8" s="0" t="n">
        <v>65</v>
      </c>
      <c r="F8" s="0" t="n">
        <f aca="false">G8-E8</f>
        <v>43</v>
      </c>
      <c r="G8" s="0" t="n">
        <v>108</v>
      </c>
      <c r="H8" s="0" t="n">
        <v>67</v>
      </c>
      <c r="I8" s="0" t="n">
        <f aca="false">J8-H8</f>
        <v>45</v>
      </c>
      <c r="J8" s="0" t="n">
        <v>112</v>
      </c>
      <c r="K8" s="7" t="n">
        <v>70</v>
      </c>
      <c r="L8" s="0" t="n">
        <f aca="false">M8-K8</f>
        <v>46</v>
      </c>
      <c r="M8" s="8" t="n">
        <v>116</v>
      </c>
      <c r="N8" s="0" t="n">
        <v>73</v>
      </c>
      <c r="O8" s="0" t="n">
        <f aca="false">P8-N8</f>
        <v>47</v>
      </c>
      <c r="P8" s="0" t="n">
        <v>120</v>
      </c>
      <c r="Q8" s="7" t="n">
        <v>76</v>
      </c>
      <c r="R8" s="0" t="n">
        <f aca="false">S8-Q8</f>
        <v>48</v>
      </c>
      <c r="S8" s="8" t="n">
        <v>124</v>
      </c>
      <c r="T8" s="0" t="n">
        <v>78</v>
      </c>
      <c r="U8" s="0" t="n">
        <f aca="false">V8-T8</f>
        <v>50</v>
      </c>
      <c r="V8" s="0" t="n">
        <v>128</v>
      </c>
      <c r="W8" s="7" t="n">
        <v>81</v>
      </c>
      <c r="X8" s="0" t="n">
        <f aca="false">Y8-W8</f>
        <v>51</v>
      </c>
      <c r="Y8" s="8" t="n">
        <v>132</v>
      </c>
      <c r="Z8" s="0" t="n">
        <v>84</v>
      </c>
      <c r="AA8" s="0" t="n">
        <f aca="false">AB8-Z8</f>
        <v>52</v>
      </c>
      <c r="AB8" s="0" t="n">
        <v>136</v>
      </c>
      <c r="AE8" s="0" t="n">
        <f aca="false">IFERROR(LOG((E8/G8)/(1-E8/G8)) / LOG($B8/$A8), 2 * SIGN( E8-G8/2))</f>
        <v>1.15844177232996</v>
      </c>
      <c r="AF8" s="9" t="n">
        <f aca="false">IFERROR(LOG((H8/J8)/(1-H8/J8)) / LOG($B8/$A8), 2*SIGN(H8-J8/2))</f>
        <v>1.11594642793024</v>
      </c>
      <c r="AG8" s="9" t="n">
        <f aca="false">IFERROR(LOG((K8/M8)/(1-K8/M8)) / LOG($B8/$A8), 2 * SIGN(K8-M8/2))</f>
        <v>1.17713299657064</v>
      </c>
      <c r="AH8" s="9" t="n">
        <f aca="false">IFERROR(LOG((N8/P8)/(1-N8/P8)) / LOG($B8/$A8), 2*SIGN(N8-P8/2))</f>
        <v>1.23449052679733</v>
      </c>
      <c r="AI8" s="9" t="n">
        <f aca="false">IFERROR(LOG((Q8/S8)/(1-Q8/S8)) / LOG($B8/$A8), 2*SIGN(Q8 - S8/2))</f>
        <v>1.28837850033384</v>
      </c>
      <c r="AJ8" s="9" t="n">
        <f aca="false">IFERROR(LOG((T8/V8)/(1-T8/V8)) / LOG($B8/$A8), 2*SIGN(T8-V8/2))</f>
        <v>1.24675374263977</v>
      </c>
      <c r="AK8" s="9" t="n">
        <f aca="false">IFERROR(LOG((W8/Y8)/(1-W8/Y8)) / LOG($B8/$A8), 2*SIGN(W8-Y8/2))</f>
        <v>1.29704519425839</v>
      </c>
      <c r="AL8" s="9" t="n">
        <f aca="false">IFERROR(LOG((Z8/AB8)/(1-Z8/AB8)) / LOG($B8/$A8), 2*SIGN(Z8-AB8/2))</f>
        <v>1.3445662175369</v>
      </c>
    </row>
    <row r="9" customFormat="false" ht="12.8" hidden="false" customHeight="false" outlineLevel="0" collapsed="false">
      <c r="A9" s="6" t="n">
        <v>8</v>
      </c>
      <c r="B9" s="6" t="n">
        <v>9</v>
      </c>
      <c r="D9" s="0" t="str">
        <f aca="false">A9&amp;B9</f>
        <v>89</v>
      </c>
      <c r="E9" s="0" t="n">
        <v>51</v>
      </c>
      <c r="F9" s="0" t="n">
        <f aca="false">G9-E9</f>
        <v>57</v>
      </c>
      <c r="G9" s="0" t="n">
        <v>108</v>
      </c>
      <c r="H9" s="0" t="n">
        <v>54</v>
      </c>
      <c r="I9" s="0" t="n">
        <f aca="false">J9-H9</f>
        <v>58</v>
      </c>
      <c r="J9" s="0" t="n">
        <v>112</v>
      </c>
      <c r="K9" s="10" t="n">
        <v>56</v>
      </c>
      <c r="L9" s="11" t="n">
        <f aca="false">M9-K9</f>
        <v>60</v>
      </c>
      <c r="M9" s="12" t="n">
        <v>116</v>
      </c>
      <c r="N9" s="0" t="n">
        <v>59</v>
      </c>
      <c r="O9" s="0" t="n">
        <f aca="false">P9-N9</f>
        <v>61</v>
      </c>
      <c r="P9" s="0" t="n">
        <v>120</v>
      </c>
      <c r="Q9" s="10" t="n">
        <v>63</v>
      </c>
      <c r="R9" s="11" t="n">
        <f aca="false">S9-Q9</f>
        <v>61</v>
      </c>
      <c r="S9" s="12" t="n">
        <v>124</v>
      </c>
      <c r="T9" s="0" t="n">
        <v>64</v>
      </c>
      <c r="U9" s="0" t="n">
        <f aca="false">V9-T9</f>
        <v>64</v>
      </c>
      <c r="V9" s="0" t="n">
        <v>128</v>
      </c>
      <c r="W9" s="10" t="n">
        <v>67</v>
      </c>
      <c r="X9" s="11" t="n">
        <f aca="false">Y9-W9</f>
        <v>65</v>
      </c>
      <c r="Y9" s="12" t="n">
        <v>132</v>
      </c>
      <c r="Z9" s="0" t="n">
        <v>68</v>
      </c>
      <c r="AA9" s="0" t="n">
        <f aca="false">AB9-Z9</f>
        <v>68</v>
      </c>
      <c r="AB9" s="0" t="n">
        <v>136</v>
      </c>
      <c r="AE9" s="0" t="n">
        <f aca="false">IFERROR(LOG((E9/G9)/(1-E9/G9)) / LOG($B9/$A9), 2 * SIGN( E9-G9/2))</f>
        <v>-0.944326443026231</v>
      </c>
      <c r="AF9" s="9" t="n">
        <f aca="false">IFERROR(LOG((H9/J9)/(1-H9/J9)) / LOG($B9/$A9), 2*SIGN(H9-J9/2))</f>
        <v>-0.606699968156849</v>
      </c>
      <c r="AG9" s="9" t="n">
        <f aca="false">IFERROR(LOG((K9/M9)/(1-K9/M9)) / LOG($B9/$A9), 2 * SIGN(K9-M9/2))</f>
        <v>-0.585762381674632</v>
      </c>
      <c r="AH9" s="9" t="n">
        <f aca="false">IFERROR(LOG((N9/P9)/(1-N9/P9)) / LOG($B9/$A9), 2*SIGN(N9-P9/2))</f>
        <v>-0.283032442505952</v>
      </c>
      <c r="AI9" s="9" t="n">
        <f aca="false">IFERROR(LOG((Q9/S9)/(1-Q9/S9)) / LOG($B9/$A9), 2*SIGN(Q9 - S9/2))</f>
        <v>0.273900753520552</v>
      </c>
      <c r="AJ9" s="9" t="n">
        <f aca="false">IFERROR(LOG((T9/V9)/(1-T9/V9)) / LOG($B9/$A9), 2*SIGN(T9-V9/2))</f>
        <v>0</v>
      </c>
      <c r="AK9" s="9" t="n">
        <f aca="false">IFERROR(LOG((W9/Y9)/(1-W9/Y9)) / LOG($B9/$A9), 2*SIGN(W9-Y9/2))</f>
        <v>0.257298084791605</v>
      </c>
      <c r="AL9" s="9" t="n">
        <f aca="false">IFERROR(LOG((Z9/AB9)/(1-Z9/AB9)) / LOG($B9/$A9), 2*SIGN(Z9-AB9/2))</f>
        <v>0</v>
      </c>
    </row>
    <row r="11" customFormat="false" ht="12.8" hidden="false" customHeight="false" outlineLevel="0" collapsed="false">
      <c r="AD11" s="0" t="s">
        <v>15</v>
      </c>
      <c r="AE11" s="0" t="n">
        <f aca="false">SUMPRODUCT(AE2:AE9,G2:G9)/SUM(G2:G9)</f>
        <v>1.00136872010753</v>
      </c>
      <c r="AF11" s="0" t="n">
        <f aca="false">SUMPRODUCT(AF2:AF9,J2:J9)/SUM(J2:J9)</f>
        <v>1.00759877989272</v>
      </c>
      <c r="AG11" s="0" t="n">
        <f aca="false">SUMPRODUCT(AG2:AG9,M2:M9)/SUM(M2:M9)</f>
        <v>1.00074187241446</v>
      </c>
      <c r="AH11" s="0" t="n">
        <f aca="false">SUMPRODUCT(AH2:AH9,P2:P9)/SUM(P2:P9)</f>
        <v>1.03711812223293</v>
      </c>
      <c r="AI11" s="0" t="n">
        <f aca="false">SUMPRODUCT(AI2:AI9,S2:S9)/SUM(S2:S9)</f>
        <v>1.11568643437749</v>
      </c>
      <c r="AJ11" s="0" t="n">
        <f aca="false">SUMPRODUCT(AJ2:AJ9,V2:V9)/SUM(V2:V9)</f>
        <v>1.052688582419</v>
      </c>
      <c r="AK11" s="0" t="n">
        <f aca="false">SUMPRODUCT(AK2:AK9,Y2:Y9)/SUM(Y2:Y9)</f>
        <v>1.09175950902346</v>
      </c>
      <c r="AL11" s="0" t="n">
        <f aca="false">SUMPRODUCT(AL2:AL9,AB2:AB9)/SUM(AB2:AB9)</f>
        <v>1.03887920787299</v>
      </c>
    </row>
    <row r="15" customFormat="false" ht="12.8" hidden="false" customHeight="false" outlineLevel="0" collapsed="false">
      <c r="A15" s="0" t="s">
        <v>16</v>
      </c>
      <c r="E15" s="0" t="n">
        <f aca="false">SUMPRODUCT($A2:$A9,E2:E9)/SUM(E2:E9)</f>
        <v>3.98613251155624</v>
      </c>
      <c r="F15" s="0" t="n">
        <f aca="false">SUMPRODUCT($B2:$B9,F2:F9)/SUM(F2:F9)</f>
        <v>10.9488372093023</v>
      </c>
      <c r="H15" s="0" t="n">
        <f aca="false">SUMPRODUCT($A2:$A9,H2:H9)/SUM(H2:H9)</f>
        <v>3.99254843517139</v>
      </c>
      <c r="I15" s="0" t="n">
        <f aca="false">SUMPRODUCT($B2:$B9,I2:I9)/SUM(I2:I9)</f>
        <v>10.9866666666667</v>
      </c>
      <c r="K15" s="0" t="n">
        <f aca="false">SUMPRODUCT($A2:$A9,K2:K9)/SUM(K2:K9)</f>
        <v>3.997113997114</v>
      </c>
      <c r="L15" s="0" t="n">
        <f aca="false">SUMPRODUCT($B2:$B9,L2:L9)/SUM(L2:L9)</f>
        <v>11.0170212765957</v>
      </c>
      <c r="N15" s="0" t="n">
        <f aca="false">SUMPRODUCT($A2:$A9,N2:N9)/SUM(N2:N9)</f>
        <v>4.00139470013947</v>
      </c>
      <c r="O15" s="0" t="n">
        <f aca="false">SUMPRODUCT($B2:$B9,O2:O9)/SUM(O2:O9)</f>
        <v>11.0288065843621</v>
      </c>
      <c r="Q15" s="0" t="n">
        <f aca="false">SUMPRODUCT($A2:$A9,Q2:Q9)/SUM(Q2:Q9)</f>
        <v>4.01612903225807</v>
      </c>
      <c r="R15" s="0" t="n">
        <f aca="false">SUMPRODUCT($B2:$B9,R2:R9)/SUM(R2:R9)</f>
        <v>11.0483870967742</v>
      </c>
      <c r="T15" s="0" t="n">
        <f aca="false">SUMPRODUCT($A2:$A9,T2:T9)/SUM(T2:T9)</f>
        <v>4.00655307994758</v>
      </c>
      <c r="U15" s="0" t="n">
        <f aca="false">SUMPRODUCT($B2:$B9,U2:U9)/SUM(U2:U9)</f>
        <v>11.0574712643678</v>
      </c>
      <c r="W15" s="0" t="n">
        <f aca="false">SUMPRODUCT($A2:$A9,W2:W9)/SUM(W2:W9)</f>
        <v>4.00887198986058</v>
      </c>
      <c r="X15" s="0" t="n">
        <f aca="false">SUMPRODUCT($B2:$B9,X2:X9)/SUM(X2:X9)</f>
        <v>11.0486891385768</v>
      </c>
      <c r="Z15" s="0" t="n">
        <f aca="false">SUMPRODUCT($A2:$A9,Z2:Z9)/SUM(Z2:Z9)</f>
        <v>4.00862068965517</v>
      </c>
      <c r="AA15" s="0" t="n">
        <f aca="false">SUMPRODUCT($B2:$B9,AA2:AA9)/SUM(AA2:AA9)</f>
        <v>11.054347826087</v>
      </c>
    </row>
    <row r="16" customFormat="false" ht="12.8" hidden="false" customHeight="false" outlineLevel="0" collapsed="false">
      <c r="A16" s="0" t="s">
        <v>17</v>
      </c>
      <c r="E16" s="0" t="n">
        <f aca="false">SUM(E2:E9)</f>
        <v>649</v>
      </c>
      <c r="F16" s="0" t="n">
        <f aca="false">SUM(F2:F9)</f>
        <v>215</v>
      </c>
      <c r="G16" s="0" t="n">
        <f aca="false">SUM(G2:G9)</f>
        <v>864</v>
      </c>
      <c r="H16" s="0" t="n">
        <f aca="false">SUM(H2:H9)</f>
        <v>671</v>
      </c>
      <c r="I16" s="0" t="n">
        <f aca="false">SUM(I2:I9)</f>
        <v>225</v>
      </c>
      <c r="J16" s="0" t="n">
        <f aca="false">SUM(J2:J9)</f>
        <v>896</v>
      </c>
      <c r="K16" s="0" t="n">
        <f aca="false">SUM(K2:K9)</f>
        <v>693</v>
      </c>
      <c r="L16" s="0" t="n">
        <f aca="false">SUM(L2:L9)</f>
        <v>235</v>
      </c>
      <c r="M16" s="0" t="n">
        <f aca="false">SUM(M2:M9)</f>
        <v>928</v>
      </c>
      <c r="N16" s="0" t="n">
        <f aca="false">SUM(N2:N9)</f>
        <v>717</v>
      </c>
      <c r="O16" s="0" t="n">
        <f aca="false">SUM(O2:O9)</f>
        <v>243</v>
      </c>
      <c r="P16" s="0" t="n">
        <f aca="false">SUM(P2:P9)</f>
        <v>960</v>
      </c>
      <c r="Q16" s="0" t="n">
        <f aca="false">SUM(Q2:Q9)</f>
        <v>744</v>
      </c>
      <c r="R16" s="0" t="n">
        <f aca="false">SUM(R2:R9)</f>
        <v>248</v>
      </c>
      <c r="S16" s="0" t="n">
        <f aca="false">SUM(S2:S9)</f>
        <v>992</v>
      </c>
      <c r="T16" s="0" t="n">
        <f aca="false">SUM(T2:T9)</f>
        <v>763</v>
      </c>
      <c r="U16" s="0" t="n">
        <f aca="false">SUM(U2:U9)</f>
        <v>261</v>
      </c>
      <c r="V16" s="0" t="n">
        <f aca="false">SUM(V2:V9)</f>
        <v>1024</v>
      </c>
      <c r="W16" s="0" t="n">
        <f aca="false">SUM(W2:W9)</f>
        <v>789</v>
      </c>
      <c r="X16" s="0" t="n">
        <f aca="false">SUM(X2:X9)</f>
        <v>267</v>
      </c>
      <c r="Y16" s="0" t="n">
        <f aca="false">SUM(Y2:Y9)</f>
        <v>1056</v>
      </c>
      <c r="Z16" s="0" t="n">
        <f aca="false">SUM(Z2:Z9)</f>
        <v>812</v>
      </c>
      <c r="AA16" s="0" t="n">
        <f aca="false">SUM(AA2:AA9)</f>
        <v>276</v>
      </c>
      <c r="AB16" s="0" t="n">
        <f aca="false">SUM(AB2:AB9)</f>
        <v>1088</v>
      </c>
    </row>
    <row r="17" customFormat="false" ht="12.8" hidden="false" customHeight="false" outlineLevel="0" collapsed="false">
      <c r="A17" s="0" t="s">
        <v>18</v>
      </c>
      <c r="E17" s="0" t="n">
        <f aca="false">LOG((E16/G16)/(1 - (E16/G16)) / LOG(F15/E15))</f>
        <v>0.837523518628109</v>
      </c>
      <c r="H17" s="0" t="n">
        <f aca="false">LOG((H16/J16)/(1 - (H16/J16)) / LOG(I15/H15))</f>
        <v>0.831466753863851</v>
      </c>
      <c r="K17" s="0" t="n">
        <f aca="false">LOG((K16/M16)/(1 - (K16/M16)) / LOG(L15/K15))</f>
        <v>0.825899274308763</v>
      </c>
      <c r="N17" s="0" t="n">
        <f aca="false">LOG((N16/P16)/(1 - (N16/P16)) / LOG(O15/N15))</f>
        <v>0.826147302703412</v>
      </c>
      <c r="Q17" s="0" t="n">
        <f aca="false">LOG((Q16/S16)/(1 - (Q16/S16)) / LOG(R15/Q15))</f>
        <v>0.834171047059913</v>
      </c>
      <c r="T17" s="0" t="n">
        <f aca="false">LOG((T16/V16)/(1 - (T16/V16)) / LOG(U15/T15))</f>
        <v>0.821558787449115</v>
      </c>
      <c r="W17" s="0" t="n">
        <f aca="false">LOG((W16/Y16)/(1 - (W16/Y16)) / LOG(X15/W15))</f>
        <v>0.826828334667968</v>
      </c>
      <c r="Z17" s="0" t="n">
        <f aca="false">LOG((Z16/AB16)/(1 - (Z16/AB16)) / LOG(AA15/Z15))</f>
        <v>0.824663411747143</v>
      </c>
    </row>
    <row r="21" customFormat="false" ht="25.2" hidden="false" customHeight="true" outlineLevel="0" collapsed="false">
      <c r="A21" s="13" t="s">
        <v>19</v>
      </c>
      <c r="B21" s="13"/>
      <c r="C21" s="14"/>
      <c r="D21" s="14"/>
      <c r="E21" s="14"/>
      <c r="F21" s="14"/>
      <c r="G21" s="14"/>
      <c r="H21" s="15" t="n">
        <v>2013</v>
      </c>
      <c r="I21" s="15"/>
      <c r="J21" s="15"/>
      <c r="K21" s="16" t="n">
        <v>2014</v>
      </c>
      <c r="L21" s="16"/>
      <c r="M21" s="16"/>
      <c r="N21" s="15" t="n">
        <v>2015</v>
      </c>
      <c r="O21" s="15"/>
      <c r="P21" s="15"/>
      <c r="Q21" s="16" t="n">
        <v>2016</v>
      </c>
      <c r="R21" s="16"/>
      <c r="S21" s="16"/>
      <c r="T21" s="15" t="n">
        <v>2017</v>
      </c>
      <c r="U21" s="15"/>
      <c r="V21" s="15"/>
      <c r="W21" s="16" t="n">
        <v>2018</v>
      </c>
      <c r="X21" s="16"/>
      <c r="Y21" s="16"/>
      <c r="Z21" s="17" t="n">
        <v>2019</v>
      </c>
      <c r="AA21" s="17"/>
      <c r="AB21" s="17"/>
      <c r="AD21" s="18" t="s">
        <v>19</v>
      </c>
      <c r="AE21" s="14"/>
      <c r="AF21" s="15" t="n">
        <v>2013</v>
      </c>
      <c r="AG21" s="15" t="n">
        <v>2014</v>
      </c>
      <c r="AH21" s="15" t="n">
        <v>2015</v>
      </c>
      <c r="AI21" s="15" t="n">
        <v>2016</v>
      </c>
      <c r="AJ21" s="15" t="n">
        <v>2017</v>
      </c>
      <c r="AK21" s="15" t="n">
        <v>2018</v>
      </c>
      <c r="AL21" s="17" t="n">
        <v>2019</v>
      </c>
    </row>
    <row r="22" customFormat="false" ht="12.8" hidden="false" customHeight="false" outlineLevel="0" collapsed="false">
      <c r="A22" s="19" t="n">
        <v>1</v>
      </c>
      <c r="B22" s="20" t="n">
        <v>16</v>
      </c>
      <c r="C22" s="21"/>
      <c r="D22" s="21"/>
      <c r="E22" s="21"/>
      <c r="F22" s="21"/>
      <c r="G22" s="21"/>
      <c r="H22" s="22" t="n">
        <f aca="false">H2</f>
        <v>112</v>
      </c>
      <c r="I22" s="14" t="n">
        <f aca="false">I2</f>
        <v>0</v>
      </c>
      <c r="J22" s="14" t="n">
        <f aca="false">J2</f>
        <v>112</v>
      </c>
      <c r="K22" s="22" t="n">
        <f aca="false">K2</f>
        <v>116</v>
      </c>
      <c r="L22" s="14" t="n">
        <f aca="false">L2</f>
        <v>0</v>
      </c>
      <c r="M22" s="23" t="n">
        <f aca="false">M2</f>
        <v>116</v>
      </c>
      <c r="N22" s="14" t="n">
        <f aca="false">N2</f>
        <v>120</v>
      </c>
      <c r="O22" s="14" t="n">
        <f aca="false">O2</f>
        <v>0</v>
      </c>
      <c r="P22" s="14" t="n">
        <f aca="false">P2</f>
        <v>120</v>
      </c>
      <c r="Q22" s="22" t="n">
        <f aca="false">Q2</f>
        <v>124</v>
      </c>
      <c r="R22" s="14" t="n">
        <f aca="false">R2</f>
        <v>0</v>
      </c>
      <c r="S22" s="23" t="n">
        <f aca="false">S2</f>
        <v>124</v>
      </c>
      <c r="T22" s="14" t="n">
        <f aca="false">T2</f>
        <v>128</v>
      </c>
      <c r="U22" s="14" t="n">
        <f aca="false">U2</f>
        <v>0</v>
      </c>
      <c r="V22" s="14" t="n">
        <f aca="false">V2</f>
        <v>128</v>
      </c>
      <c r="W22" s="22" t="n">
        <f aca="false">W2</f>
        <v>132</v>
      </c>
      <c r="X22" s="14" t="n">
        <f aca="false">X2</f>
        <v>0</v>
      </c>
      <c r="Y22" s="23" t="n">
        <f aca="false">Y2</f>
        <v>132</v>
      </c>
      <c r="Z22" s="14" t="n">
        <f aca="false">Z2</f>
        <v>135</v>
      </c>
      <c r="AA22" s="14" t="n">
        <f aca="false">AA2</f>
        <v>1</v>
      </c>
      <c r="AB22" s="23" t="n">
        <f aca="false">AB2</f>
        <v>136</v>
      </c>
      <c r="AD22" s="24" t="n">
        <v>1</v>
      </c>
      <c r="AE22" s="14"/>
      <c r="AF22" s="22" t="n">
        <f aca="false">IFERROR(LOG((H22/J22)/(1-H22/J22)) / LOG($B22/$A22), 2*SIGN(H22-J22/2))</f>
        <v>2</v>
      </c>
      <c r="AG22" s="14" t="n">
        <f aca="false">IFERROR(LOG((K22/M22)/(1-K22/M22)) / LOG($B22/$A22), 2 * SIGN(K22-M22/2))</f>
        <v>2</v>
      </c>
      <c r="AH22" s="14" t="n">
        <f aca="false">IFERROR(LOG((N22/P22)/(1-N22/P22)) / LOG($B22/$A22), 2*SIGN(N22-P22/2))</f>
        <v>2</v>
      </c>
      <c r="AI22" s="14" t="n">
        <f aca="false">IFERROR(LOG((Q22/S22)/(1-Q22/S22)) / LOG($B22/$A22), 2*SIGN(Q22 - S22/2))</f>
        <v>2</v>
      </c>
      <c r="AJ22" s="14" t="n">
        <f aca="false">IFERROR(LOG((T22/V22)/(1-T22/V22)) / LOG($B22/$A22), 2*SIGN(T22-V22/2))</f>
        <v>2</v>
      </c>
      <c r="AK22" s="14" t="n">
        <f aca="false">IFERROR(LOG((W22/Y22)/(1-W22/Y22)) / LOG($B22/$A22), 2*SIGN(W22-Y22/2))</f>
        <v>2</v>
      </c>
      <c r="AL22" s="23" t="n">
        <f aca="false">IFERROR(LOG((Z22/AB22)/(1-Z22/AB22)) / LOG($B22/$A22), 2*SIGN(Z22-AB22/2))</f>
        <v>1.76920389926271</v>
      </c>
    </row>
    <row r="23" customFormat="false" ht="12.8" hidden="false" customHeight="false" outlineLevel="0" collapsed="false">
      <c r="A23" s="19"/>
      <c r="B23" s="20"/>
      <c r="C23" s="21"/>
      <c r="D23" s="21"/>
      <c r="E23" s="21"/>
      <c r="F23" s="21"/>
      <c r="G23" s="21"/>
      <c r="H23" s="25"/>
      <c r="I23" s="21"/>
      <c r="J23" s="21"/>
      <c r="K23" s="25"/>
      <c r="L23" s="21"/>
      <c r="M23" s="26"/>
      <c r="N23" s="21"/>
      <c r="O23" s="21"/>
      <c r="P23" s="21"/>
      <c r="Q23" s="25"/>
      <c r="R23" s="21"/>
      <c r="S23" s="26"/>
      <c r="T23" s="21"/>
      <c r="U23" s="21"/>
      <c r="V23" s="21"/>
      <c r="W23" s="25"/>
      <c r="X23" s="21"/>
      <c r="Y23" s="26"/>
      <c r="Z23" s="21"/>
      <c r="AA23" s="21"/>
      <c r="AB23" s="26"/>
      <c r="AD23" s="27"/>
      <c r="AE23" s="21"/>
      <c r="AF23" s="25"/>
      <c r="AG23" s="21"/>
      <c r="AH23" s="21"/>
      <c r="AI23" s="21"/>
      <c r="AJ23" s="21"/>
      <c r="AK23" s="21"/>
      <c r="AL23" s="26"/>
    </row>
    <row r="24" customFormat="false" ht="12.8" hidden="false" customHeight="false" outlineLevel="0" collapsed="false">
      <c r="A24" s="19" t="n">
        <v>2</v>
      </c>
      <c r="B24" s="20" t="n">
        <v>15</v>
      </c>
      <c r="C24" s="21"/>
      <c r="D24" s="21"/>
      <c r="E24" s="21"/>
      <c r="F24" s="21"/>
      <c r="G24" s="21"/>
      <c r="H24" s="25" t="n">
        <f aca="false">H3</f>
        <v>106</v>
      </c>
      <c r="I24" s="21" t="n">
        <f aca="false">I3</f>
        <v>6</v>
      </c>
      <c r="J24" s="21" t="n">
        <f aca="false">J3</f>
        <v>112</v>
      </c>
      <c r="K24" s="25" t="n">
        <f aca="false">K3</f>
        <v>109</v>
      </c>
      <c r="L24" s="21" t="n">
        <f aca="false">L3</f>
        <v>7</v>
      </c>
      <c r="M24" s="26" t="n">
        <f aca="false">M3</f>
        <v>116</v>
      </c>
      <c r="N24" s="21" t="n">
        <f aca="false">N3</f>
        <v>113</v>
      </c>
      <c r="O24" s="21" t="n">
        <f aca="false">O3</f>
        <v>7</v>
      </c>
      <c r="P24" s="21" t="n">
        <f aca="false">P3</f>
        <v>120</v>
      </c>
      <c r="Q24" s="25" t="n">
        <f aca="false">Q3</f>
        <v>117</v>
      </c>
      <c r="R24" s="21" t="n">
        <f aca="false">R3</f>
        <v>7</v>
      </c>
      <c r="S24" s="26" t="n">
        <f aca="false">S3</f>
        <v>124</v>
      </c>
      <c r="T24" s="21" t="n">
        <f aca="false">T3</f>
        <v>120</v>
      </c>
      <c r="U24" s="21" t="n">
        <f aca="false">U3</f>
        <v>8</v>
      </c>
      <c r="V24" s="21" t="n">
        <f aca="false">V3</f>
        <v>128</v>
      </c>
      <c r="W24" s="25" t="n">
        <f aca="false">W3</f>
        <v>124</v>
      </c>
      <c r="X24" s="21" t="n">
        <f aca="false">X3</f>
        <v>8</v>
      </c>
      <c r="Y24" s="26" t="n">
        <f aca="false">Y3</f>
        <v>132</v>
      </c>
      <c r="Z24" s="21" t="n">
        <f aca="false">Z3</f>
        <v>128</v>
      </c>
      <c r="AA24" s="21" t="n">
        <f aca="false">AA3</f>
        <v>8</v>
      </c>
      <c r="AB24" s="26" t="n">
        <f aca="false">AB3</f>
        <v>136</v>
      </c>
      <c r="AD24" s="27" t="n">
        <v>2</v>
      </c>
      <c r="AE24" s="21"/>
      <c r="AF24" s="25" t="n">
        <f aca="false">IFERROR(LOG((H24/J24)/(1-H24/J24)) / LOG($B24/$A24), 2*SIGN(H24-J24/2))</f>
        <v>1.42521977266735</v>
      </c>
      <c r="AG24" s="21" t="n">
        <f aca="false">IFERROR(LOG((K24/M24)/(1-K24/M24)) / LOG($B24/$A24), 2 * SIGN(K24-M24/2))</f>
        <v>1.36256569432059</v>
      </c>
      <c r="AH24" s="21" t="n">
        <f aca="false">IFERROR(LOG((N24/P24)/(1-N24/P24)) / LOG($B24/$A24), 2*SIGN(N24-P24/2))</f>
        <v>1.38045237974206</v>
      </c>
      <c r="AI24" s="21" t="n">
        <f aca="false">IFERROR(LOG((Q24/S24)/(1-Q24/S24)) / LOG($B24/$A24), 2*SIGN(Q24 - S24/2))</f>
        <v>1.39771679184069</v>
      </c>
      <c r="AJ24" s="21" t="n">
        <f aca="false">IFERROR(LOG((T24/V24)/(1-T24/V24)) / LOG($B24/$A24), 2*SIGN(T24-V24/2))</f>
        <v>1.34401019478019</v>
      </c>
      <c r="AK24" s="21" t="n">
        <f aca="false">IFERROR(LOG((W24/Y24)/(1-W24/Y24)) / LOG($B24/$A24), 2*SIGN(W24-Y24/2))</f>
        <v>1.36028384293531</v>
      </c>
      <c r="AL24" s="26" t="n">
        <f aca="false">IFERROR(LOG((Z24/AB24)/(1-Z24/AB24)) / LOG($B24/$A24), 2*SIGN(Z24-AB24/2))</f>
        <v>1.37604077912078</v>
      </c>
    </row>
    <row r="25" customFormat="false" ht="12.8" hidden="false" customHeight="false" outlineLevel="0" collapsed="false">
      <c r="A25" s="19"/>
      <c r="B25" s="20"/>
      <c r="C25" s="21"/>
      <c r="D25" s="21"/>
      <c r="E25" s="21"/>
      <c r="F25" s="21"/>
      <c r="G25" s="21"/>
      <c r="H25" s="25"/>
      <c r="I25" s="21"/>
      <c r="J25" s="21"/>
      <c r="K25" s="25"/>
      <c r="L25" s="21"/>
      <c r="M25" s="26"/>
      <c r="N25" s="21"/>
      <c r="O25" s="21"/>
      <c r="P25" s="21"/>
      <c r="Q25" s="25"/>
      <c r="R25" s="21"/>
      <c r="S25" s="26"/>
      <c r="T25" s="21"/>
      <c r="U25" s="21"/>
      <c r="V25" s="21"/>
      <c r="W25" s="25"/>
      <c r="X25" s="21"/>
      <c r="Y25" s="26"/>
      <c r="Z25" s="21"/>
      <c r="AA25" s="21"/>
      <c r="AB25" s="26"/>
      <c r="AD25" s="27"/>
      <c r="AE25" s="21"/>
      <c r="AF25" s="25"/>
      <c r="AG25" s="21"/>
      <c r="AH25" s="21"/>
      <c r="AI25" s="21"/>
      <c r="AJ25" s="21"/>
      <c r="AK25" s="21"/>
      <c r="AL25" s="26"/>
    </row>
    <row r="26" customFormat="false" ht="12.8" hidden="false" customHeight="false" outlineLevel="0" collapsed="false">
      <c r="A26" s="19" t="s">
        <v>20</v>
      </c>
      <c r="B26" s="20" t="s">
        <v>21</v>
      </c>
      <c r="C26" s="21"/>
      <c r="D26" s="21"/>
      <c r="E26" s="21"/>
      <c r="F26" s="21"/>
      <c r="G26" s="21"/>
      <c r="H26" s="25" t="n">
        <f aca="false">H4+H5</f>
        <v>184</v>
      </c>
      <c r="I26" s="21" t="n">
        <f aca="false">I4+I5</f>
        <v>40</v>
      </c>
      <c r="J26" s="21" t="n">
        <f aca="false">J4+J5</f>
        <v>224</v>
      </c>
      <c r="K26" s="25" t="n">
        <f aca="false">K4+K5</f>
        <v>190</v>
      </c>
      <c r="L26" s="21" t="n">
        <f aca="false">L4+L5</f>
        <v>42</v>
      </c>
      <c r="M26" s="26" t="n">
        <f aca="false">M4+M5</f>
        <v>232</v>
      </c>
      <c r="N26" s="21" t="n">
        <f aca="false">N4+N5</f>
        <v>197</v>
      </c>
      <c r="O26" s="21" t="n">
        <f aca="false">O4+O5</f>
        <v>43</v>
      </c>
      <c r="P26" s="21" t="n">
        <f aca="false">P4+P5</f>
        <v>240</v>
      </c>
      <c r="Q26" s="25" t="n">
        <f aca="false">Q4+Q5</f>
        <v>203</v>
      </c>
      <c r="R26" s="21" t="n">
        <f aca="false">R4+R5</f>
        <v>45</v>
      </c>
      <c r="S26" s="26" t="n">
        <f aca="false">S4+S5</f>
        <v>248</v>
      </c>
      <c r="T26" s="21" t="n">
        <f aca="false">T4+T5</f>
        <v>209</v>
      </c>
      <c r="U26" s="21" t="n">
        <f aca="false">U4+U5</f>
        <v>47</v>
      </c>
      <c r="V26" s="21" t="n">
        <f aca="false">V4+V5</f>
        <v>256</v>
      </c>
      <c r="W26" s="25" t="n">
        <f aca="false">W4+W5</f>
        <v>217</v>
      </c>
      <c r="X26" s="21" t="n">
        <f aca="false">X4+X5</f>
        <v>47</v>
      </c>
      <c r="Y26" s="26" t="n">
        <f aca="false">Y4+Y5</f>
        <v>264</v>
      </c>
      <c r="Z26" s="21" t="n">
        <f aca="false">Z4+Z5</f>
        <v>223</v>
      </c>
      <c r="AA26" s="21" t="n">
        <f aca="false">AA4+AA5</f>
        <v>49</v>
      </c>
      <c r="AB26" s="26" t="n">
        <f aca="false">AB4+AB5</f>
        <v>272</v>
      </c>
      <c r="AD26" s="27" t="s">
        <v>20</v>
      </c>
      <c r="AE26" s="21"/>
      <c r="AF26" s="25" t="n">
        <f aca="false">SUMPRODUCT(AF4:AF5,J4:J5)/SUM(J4:J5)</f>
        <v>1.1327439018712</v>
      </c>
      <c r="AG26" s="21" t="n">
        <f aca="false">SUMPRODUCT(AG4:AG5,M4:M5)/SUM(M4:M5)</f>
        <v>1.11995772735441</v>
      </c>
      <c r="AH26" s="21" t="n">
        <f aca="false">SUMPRODUCT(AH4:AH5,P4:P5)/SUM(P4:P5)</f>
        <v>1.1293433883428</v>
      </c>
      <c r="AI26" s="21" t="n">
        <f aca="false">SUMPRODUCT(AI4:AI5,S4:S5)/SUM(S4:S5)</f>
        <v>1.11894383560407</v>
      </c>
      <c r="AJ26" s="21" t="n">
        <f aca="false">SUMPRODUCT(AJ4:AJ5,V4:V5)/SUM(V4:V5)</f>
        <v>1.10836396293782</v>
      </c>
      <c r="AK26" s="21" t="n">
        <f aca="false">SUMPRODUCT(AK4:AK5,Y4:Y5)/SUM(Y4:Y5)</f>
        <v>1.13659441974136</v>
      </c>
      <c r="AL26" s="26" t="n">
        <f aca="false">SUMPRODUCT(AL4:AL5,AB4:AB5)/SUM(AB4:AB5)</f>
        <v>1.12457714812339</v>
      </c>
    </row>
    <row r="27" customFormat="false" ht="12.8" hidden="false" customHeight="false" outlineLevel="0" collapsed="false">
      <c r="A27" s="19"/>
      <c r="B27" s="20"/>
      <c r="C27" s="21"/>
      <c r="D27" s="21"/>
      <c r="E27" s="21"/>
      <c r="F27" s="21"/>
      <c r="G27" s="21"/>
      <c r="H27" s="25" t="n">
        <f aca="false">(3 * H4 + 4 * H5)/(H4+H5)</f>
        <v>3.47826086956522</v>
      </c>
      <c r="I27" s="21" t="n">
        <f aca="false">(14 * H4 + 13 * H5)/(H4 + H5)</f>
        <v>13.5217391304348</v>
      </c>
      <c r="J27" s="21"/>
      <c r="K27" s="25" t="n">
        <f aca="false">(3 * K4 + 4 * K5)/(K4+K5)</f>
        <v>3.47894736842105</v>
      </c>
      <c r="L27" s="21" t="n">
        <f aca="false">(14 * K4 + 13 * K5)/(K4 + K5)</f>
        <v>13.5210526315789</v>
      </c>
      <c r="M27" s="26"/>
      <c r="N27" s="21" t="n">
        <f aca="false">(3 * N4 + 4 * N5)/(N4+N5)</f>
        <v>3.48223350253807</v>
      </c>
      <c r="O27" s="21" t="n">
        <f aca="false">(14 * N4 + 13 * N5)/(N4 + N5)</f>
        <v>13.5177664974619</v>
      </c>
      <c r="P27" s="21"/>
      <c r="Q27" s="25" t="n">
        <f aca="false">(3 * Q4 + 4 * Q5)/(Q4+Q5)</f>
        <v>3.48768472906404</v>
      </c>
      <c r="R27" s="21" t="n">
        <f aca="false">(14 * Q4 + 13 * Q5)/(Q4 + Q5)</f>
        <v>13.512315270936</v>
      </c>
      <c r="S27" s="26"/>
      <c r="T27" s="21" t="n">
        <f aca="false">(3 * T4 + 4 * T5)/(T4+T5)</f>
        <v>3.48803827751196</v>
      </c>
      <c r="U27" s="21" t="n">
        <f aca="false">(14 * T4 + 13 * T5)/(T4 + T5)</f>
        <v>13.511961722488</v>
      </c>
      <c r="V27" s="21"/>
      <c r="W27" s="25" t="n">
        <f aca="false">(3 * W4 + 4 * W5)/(W4+W5)</f>
        <v>3.48847926267281</v>
      </c>
      <c r="X27" s="21" t="n">
        <f aca="false">(14 * W4 + 13 * W5)/(W4 + W5)</f>
        <v>13.5115207373272</v>
      </c>
      <c r="Y27" s="26"/>
      <c r="Z27" s="21" t="n">
        <f aca="false">(3 * Z4 + 4 * Z5)/(Z4+Z5)</f>
        <v>3.48430493273543</v>
      </c>
      <c r="AA27" s="21" t="n">
        <f aca="false">(14 * Z4 + 13 * Z5)/(Z4 + Z5)</f>
        <v>13.5156950672646</v>
      </c>
      <c r="AB27" s="26"/>
      <c r="AD27" s="27"/>
      <c r="AE27" s="21"/>
      <c r="AF27" s="25"/>
      <c r="AG27" s="21"/>
      <c r="AH27" s="21"/>
      <c r="AI27" s="21"/>
      <c r="AJ27" s="21"/>
      <c r="AK27" s="21"/>
      <c r="AL27" s="26"/>
    </row>
    <row r="28" customFormat="false" ht="12.8" hidden="false" customHeight="false" outlineLevel="0" collapsed="false">
      <c r="A28" s="19"/>
      <c r="B28" s="20"/>
      <c r="C28" s="21"/>
      <c r="D28" s="21"/>
      <c r="E28" s="21"/>
      <c r="F28" s="21"/>
      <c r="G28" s="21"/>
      <c r="H28" s="25"/>
      <c r="I28" s="21"/>
      <c r="J28" s="21"/>
      <c r="K28" s="25"/>
      <c r="L28" s="21"/>
      <c r="M28" s="26"/>
      <c r="N28" s="21"/>
      <c r="O28" s="21"/>
      <c r="P28" s="21"/>
      <c r="Q28" s="25"/>
      <c r="R28" s="21"/>
      <c r="S28" s="26"/>
      <c r="T28" s="21"/>
      <c r="U28" s="21"/>
      <c r="V28" s="21"/>
      <c r="W28" s="25"/>
      <c r="X28" s="21"/>
      <c r="Y28" s="26"/>
      <c r="Z28" s="21"/>
      <c r="AA28" s="21"/>
      <c r="AB28" s="26"/>
      <c r="AD28" s="27"/>
      <c r="AE28" s="21"/>
      <c r="AF28" s="25"/>
      <c r="AG28" s="21"/>
      <c r="AH28" s="21"/>
      <c r="AI28" s="21"/>
      <c r="AJ28" s="21"/>
      <c r="AK28" s="21"/>
      <c r="AL28" s="26"/>
    </row>
    <row r="29" customFormat="false" ht="12.8" hidden="false" customHeight="false" outlineLevel="0" collapsed="false">
      <c r="A29" s="19" t="s">
        <v>22</v>
      </c>
      <c r="B29" s="20" t="s">
        <v>23</v>
      </c>
      <c r="C29" s="21"/>
      <c r="D29" s="21"/>
      <c r="E29" s="21"/>
      <c r="F29" s="21"/>
      <c r="G29" s="21"/>
      <c r="H29" s="25" t="n">
        <f aca="false">SUM(H6:H8)</f>
        <v>215</v>
      </c>
      <c r="I29" s="21" t="n">
        <f aca="false">SUM(I6:I8)</f>
        <v>121</v>
      </c>
      <c r="J29" s="21" t="n">
        <f aca="false">SUM(J6:J8)</f>
        <v>336</v>
      </c>
      <c r="K29" s="25" t="n">
        <f aca="false">SUM(K6:K8)</f>
        <v>222</v>
      </c>
      <c r="L29" s="21" t="n">
        <f aca="false">SUM(L6:L8)</f>
        <v>126</v>
      </c>
      <c r="M29" s="26" t="n">
        <f aca="false">SUM(M6:M8)</f>
        <v>348</v>
      </c>
      <c r="N29" s="21" t="n">
        <f aca="false">SUM(N6:N8)</f>
        <v>228</v>
      </c>
      <c r="O29" s="21" t="n">
        <f aca="false">SUM(O6:O8)</f>
        <v>132</v>
      </c>
      <c r="P29" s="21" t="n">
        <f aca="false">SUM(P6:P8)</f>
        <v>360</v>
      </c>
      <c r="Q29" s="25" t="n">
        <f aca="false">SUM(Q6:Q8)</f>
        <v>237</v>
      </c>
      <c r="R29" s="21" t="n">
        <f aca="false">SUM(R6:R8)</f>
        <v>135</v>
      </c>
      <c r="S29" s="26" t="n">
        <f aca="false">SUM(S6:S8)</f>
        <v>372</v>
      </c>
      <c r="T29" s="21" t="n">
        <f aca="false">SUM(T6:T8)</f>
        <v>242</v>
      </c>
      <c r="U29" s="21" t="n">
        <f aca="false">SUM(U6:U8)</f>
        <v>142</v>
      </c>
      <c r="V29" s="21" t="n">
        <f aca="false">SUM(V6:V8)</f>
        <v>384</v>
      </c>
      <c r="W29" s="25" t="n">
        <f aca="false">SUM(W6:W8)</f>
        <v>249</v>
      </c>
      <c r="X29" s="21" t="n">
        <f aca="false">SUM(X6:X8)</f>
        <v>147</v>
      </c>
      <c r="Y29" s="26" t="n">
        <f aca="false">SUM(Y6:Y8)</f>
        <v>396</v>
      </c>
      <c r="Z29" s="21" t="n">
        <f aca="false">SUM(Z6:Z8)</f>
        <v>258</v>
      </c>
      <c r="AA29" s="21" t="n">
        <f aca="false">SUM(AA6:AA8)</f>
        <v>150</v>
      </c>
      <c r="AB29" s="26" t="n">
        <f aca="false">SUM(AB6:AB8)</f>
        <v>408</v>
      </c>
      <c r="AD29" s="27" t="s">
        <v>22</v>
      </c>
      <c r="AE29" s="21"/>
      <c r="AF29" s="25" t="n">
        <f aca="false">SUMPRODUCT(AF6:AF8,J6:J8)/SUM(J6:J8)</f>
        <v>0.992260876962951</v>
      </c>
      <c r="AG29" s="21" t="n">
        <f aca="false">SUMPRODUCT(AG6:AG8,M6:M8)/SUM(M6:M8)</f>
        <v>0.996405403986965</v>
      </c>
      <c r="AH29" s="21" t="n">
        <f aca="false">SUMPRODUCT(AH6:AH8,P6:P8)/SUM(P6:P8)</f>
        <v>0.980279421313897</v>
      </c>
      <c r="AI29" s="21" t="n">
        <f aca="false">SUMPRODUCT(AI6:AI8,S6:S8)/SUM(S6:S8)</f>
        <v>1.00532875281684</v>
      </c>
      <c r="AJ29" s="21" t="n">
        <f aca="false">SUMPRODUCT(AJ6:AJ8,V6:V8)/SUM(V6:V8)</f>
        <v>0.953590179565402</v>
      </c>
      <c r="AK29" s="21" t="n">
        <f aca="false">SUMPRODUCT(AK6:AK8,Y6:Y8)/SUM(Y6:Y8)</f>
        <v>0.947768434992666</v>
      </c>
      <c r="AL29" s="26" t="n">
        <f aca="false">SUMPRODUCT(AL6:AL8,AB6:AB8)/SUM(AB6:AB8)</f>
        <v>0.972211562784552</v>
      </c>
    </row>
    <row r="30" customFormat="false" ht="12.8" hidden="false" customHeight="false" outlineLevel="0" collapsed="false">
      <c r="A30" s="19"/>
      <c r="B30" s="20"/>
      <c r="C30" s="21"/>
      <c r="D30" s="21"/>
      <c r="E30" s="21"/>
      <c r="F30" s="21"/>
      <c r="G30" s="21"/>
      <c r="H30" s="25" t="n">
        <f aca="false">(5*H6+6*H7+7*H8)/SUM(H6:H8)</f>
        <v>5.96744186046512</v>
      </c>
      <c r="I30" s="21" t="n">
        <f aca="false">(12*I6+11*I7+10*I8)/SUM(I6:I8)</f>
        <v>10.9421487603306</v>
      </c>
      <c r="J30" s="21"/>
      <c r="K30" s="25" t="n">
        <f aca="false">(5*K6+6*K7+7*K8)/SUM(K6:K8)</f>
        <v>5.97747747747748</v>
      </c>
      <c r="L30" s="21" t="n">
        <f aca="false">(12*L6+11*L7+10*L8)/SUM(L6:L8)</f>
        <v>10.9603174603175</v>
      </c>
      <c r="M30" s="26"/>
      <c r="N30" s="21" t="n">
        <f aca="false">(5*N6+6*N7+7*N8)/SUM(N6:N8)</f>
        <v>5.98684210526316</v>
      </c>
      <c r="O30" s="21" t="n">
        <f aca="false">(12*O6+11*O7+10*O8)/SUM(O6:O8)</f>
        <v>10.9772727272727</v>
      </c>
      <c r="P30" s="21"/>
      <c r="Q30" s="25" t="n">
        <f aca="false">(5*Q6+6*Q7+7*Q8)/SUM(Q6:Q8)</f>
        <v>5.9831223628692</v>
      </c>
      <c r="R30" s="21" t="n">
        <f aca="false">(12*R6+11*R7+10*R8)/SUM(R6:R8)</f>
        <v>10.9703703703704</v>
      </c>
      <c r="S30" s="26"/>
      <c r="T30" s="21" t="n">
        <f aca="false">(5*T6+6*T7+7*T8)/SUM(T6:T8)</f>
        <v>5.98347107438017</v>
      </c>
      <c r="U30" s="21" t="n">
        <f aca="false">(12*U6+11*U7+10*U8)/SUM(U6:U8)</f>
        <v>10.9718309859155</v>
      </c>
      <c r="V30" s="21"/>
      <c r="W30" s="25" t="n">
        <f aca="false">(5*W6+6*W7+7*W8)/SUM(W6:W8)</f>
        <v>5.98393574297189</v>
      </c>
      <c r="X30" s="21" t="n">
        <f aca="false">(12*X6+11*X7+10*X8)/SUM(X6:X8)</f>
        <v>10.9727891156463</v>
      </c>
      <c r="Y30" s="26"/>
      <c r="Z30" s="21" t="n">
        <f aca="false">(5*Z6+6*Z7+7*Z8)/SUM(Z6:Z8)</f>
        <v>5.98062015503876</v>
      </c>
      <c r="AA30" s="21" t="n">
        <f aca="false">(12*AA6+11*AA7+10*AA8)/SUM(AA6:AA8)</f>
        <v>10.9666666666667</v>
      </c>
      <c r="AB30" s="26"/>
      <c r="AD30" s="27"/>
      <c r="AE30" s="21"/>
      <c r="AF30" s="25"/>
      <c r="AG30" s="21"/>
      <c r="AH30" s="21"/>
      <c r="AI30" s="21"/>
      <c r="AJ30" s="21"/>
      <c r="AK30" s="21"/>
      <c r="AL30" s="26"/>
    </row>
    <row r="31" customFormat="false" ht="12.8" hidden="false" customHeight="false" outlineLevel="0" collapsed="false">
      <c r="A31" s="19"/>
      <c r="B31" s="20"/>
      <c r="C31" s="21"/>
      <c r="D31" s="21"/>
      <c r="E31" s="21"/>
      <c r="F31" s="21"/>
      <c r="G31" s="21"/>
      <c r="H31" s="25"/>
      <c r="I31" s="21"/>
      <c r="J31" s="21"/>
      <c r="K31" s="25"/>
      <c r="L31" s="21"/>
      <c r="M31" s="26"/>
      <c r="N31" s="21"/>
      <c r="O31" s="21"/>
      <c r="P31" s="21"/>
      <c r="Q31" s="25"/>
      <c r="R31" s="21"/>
      <c r="S31" s="26"/>
      <c r="T31" s="21"/>
      <c r="U31" s="21"/>
      <c r="V31" s="21"/>
      <c r="W31" s="25"/>
      <c r="X31" s="21"/>
      <c r="Y31" s="26"/>
      <c r="Z31" s="21"/>
      <c r="AA31" s="21"/>
      <c r="AB31" s="26"/>
      <c r="AD31" s="27"/>
      <c r="AE31" s="21"/>
      <c r="AF31" s="25"/>
      <c r="AG31" s="21"/>
      <c r="AH31" s="21"/>
      <c r="AI31" s="21"/>
      <c r="AJ31" s="21"/>
      <c r="AK31" s="21"/>
      <c r="AL31" s="26"/>
    </row>
    <row r="32" customFormat="false" ht="12.8" hidden="false" customHeight="false" outlineLevel="0" collapsed="false">
      <c r="A32" s="28" t="n">
        <v>8</v>
      </c>
      <c r="B32" s="29" t="n">
        <v>9</v>
      </c>
      <c r="C32" s="30"/>
      <c r="D32" s="30"/>
      <c r="E32" s="30"/>
      <c r="F32" s="30"/>
      <c r="G32" s="30"/>
      <c r="H32" s="31" t="n">
        <f aca="false">J32/2</f>
        <v>56</v>
      </c>
      <c r="I32" s="30" t="n">
        <f aca="false">J32/2</f>
        <v>56</v>
      </c>
      <c r="J32" s="30" t="n">
        <f aca="false">J9</f>
        <v>112</v>
      </c>
      <c r="K32" s="31" t="n">
        <f aca="false">M32/2</f>
        <v>58</v>
      </c>
      <c r="L32" s="30" t="n">
        <f aca="false">M32/2</f>
        <v>58</v>
      </c>
      <c r="M32" s="32" t="n">
        <f aca="false">M9</f>
        <v>116</v>
      </c>
      <c r="N32" s="30" t="n">
        <f aca="false">P32/2</f>
        <v>60</v>
      </c>
      <c r="O32" s="30" t="n">
        <f aca="false">P32/2</f>
        <v>60</v>
      </c>
      <c r="P32" s="30" t="n">
        <f aca="false">P9</f>
        <v>120</v>
      </c>
      <c r="Q32" s="31" t="n">
        <f aca="false">S32/2</f>
        <v>62</v>
      </c>
      <c r="R32" s="30" t="n">
        <f aca="false">S32/2</f>
        <v>62</v>
      </c>
      <c r="S32" s="32" t="n">
        <f aca="false">S9</f>
        <v>124</v>
      </c>
      <c r="T32" s="30" t="n">
        <f aca="false">V32/2</f>
        <v>64</v>
      </c>
      <c r="U32" s="30" t="n">
        <f aca="false">V32/2</f>
        <v>64</v>
      </c>
      <c r="V32" s="30" t="n">
        <f aca="false">V9</f>
        <v>128</v>
      </c>
      <c r="W32" s="31" t="n">
        <f aca="false">Y32/2</f>
        <v>66</v>
      </c>
      <c r="X32" s="30" t="n">
        <f aca="false">Y32/2</f>
        <v>66</v>
      </c>
      <c r="Y32" s="32" t="n">
        <f aca="false">Y9</f>
        <v>132</v>
      </c>
      <c r="Z32" s="30" t="n">
        <f aca="false">AB32/2</f>
        <v>68</v>
      </c>
      <c r="AA32" s="30" t="n">
        <f aca="false">AB32/2</f>
        <v>68</v>
      </c>
      <c r="AB32" s="32" t="n">
        <f aca="false">AB9</f>
        <v>136</v>
      </c>
      <c r="AD32" s="33" t="n">
        <v>8</v>
      </c>
      <c r="AE32" s="30"/>
      <c r="AF32" s="31" t="n">
        <f aca="false">IFERROR(LOG((H32/J32)/(1-H32/J32)) / LOG($B32/$A32), 2*SIGN(H32-J32/2))</f>
        <v>0</v>
      </c>
      <c r="AG32" s="30" t="n">
        <f aca="false">IFERROR(LOG((K32/M32)/(1-K32/M32)) / LOG($B32/$A32), 2 * SIGN(K32-M32/2))</f>
        <v>0</v>
      </c>
      <c r="AH32" s="30" t="n">
        <f aca="false">IFERROR(LOG((N32/P32)/(1-N32/P32)) / LOG($B32/$A32), 2*SIGN(N32-P32/2))</f>
        <v>0</v>
      </c>
      <c r="AI32" s="30" t="n">
        <f aca="false">IFERROR(LOG((Q32/S32)/(1-Q32/S32)) / LOG($B32/$A32), 2*SIGN(Q32 - S32/2))</f>
        <v>0</v>
      </c>
      <c r="AJ32" s="30" t="n">
        <f aca="false">IFERROR(LOG((T32/V32)/(1-T32/V32)) / LOG($B32/$A32), 2*SIGN(T32-V32/2))</f>
        <v>0</v>
      </c>
      <c r="AK32" s="30" t="n">
        <f aca="false">IFERROR(LOG((W32/Y32)/(1-W32/Y32)) / LOG($B32/$A32), 2*SIGN(W32-Y32/2))</f>
        <v>0</v>
      </c>
      <c r="AL32" s="32" t="n">
        <f aca="false">IFERROR(LOG((Z32/AB32)/(1-Z32/AB32)) / LOG($B32/$A32), 2*SIGN(Z32-AB32/2))</f>
        <v>0</v>
      </c>
    </row>
    <row r="33" customFormat="false" ht="12.8" hidden="false" customHeight="false" outlineLevel="0" collapsed="false">
      <c r="A33" s="34"/>
      <c r="B33" s="34"/>
      <c r="AD33" s="21"/>
      <c r="AE33" s="21"/>
      <c r="AF33" s="21"/>
      <c r="AG33" s="21"/>
      <c r="AH33" s="21"/>
      <c r="AI33" s="21"/>
      <c r="AJ33" s="21"/>
      <c r="AK33" s="21"/>
      <c r="AL33" s="21"/>
    </row>
    <row r="34" customFormat="false" ht="24.5" hidden="false" customHeight="false" outlineLevel="0" collapsed="false">
      <c r="A34" s="6"/>
      <c r="AD34" s="18" t="s">
        <v>24</v>
      </c>
      <c r="AE34" s="14"/>
      <c r="AF34" s="15" t="n">
        <v>2013</v>
      </c>
      <c r="AG34" s="15" t="n">
        <v>2014</v>
      </c>
      <c r="AH34" s="15" t="n">
        <v>2015</v>
      </c>
      <c r="AI34" s="15" t="n">
        <v>2016</v>
      </c>
      <c r="AJ34" s="15" t="n">
        <v>2017</v>
      </c>
      <c r="AK34" s="15" t="n">
        <v>2018</v>
      </c>
      <c r="AL34" s="17" t="n">
        <v>2019</v>
      </c>
    </row>
    <row r="35" customFormat="false" ht="12.8" hidden="false" customHeight="false" outlineLevel="0" collapsed="false">
      <c r="AD35" s="24" t="n">
        <v>1</v>
      </c>
      <c r="AE35" s="14"/>
      <c r="AF35" s="22" t="n">
        <f aca="false">IFERROR(LOG((H22/J22)/(1-H22/J22)) / LOG($B22/$A22), 2*SIGN(H22-J22/2))</f>
        <v>2</v>
      </c>
      <c r="AG35" s="14" t="n">
        <f aca="false">IFERROR(LOG((K22/M22)/(1-K22/M22)) / LOG($B22/$A22), 2*SIGN(K22-M22/2))</f>
        <v>2</v>
      </c>
      <c r="AH35" s="14" t="n">
        <f aca="false">IFERROR(LOG((N22/P22)/(1-N22/P22)) / LOG($B22/$A22), 2*SIGN(N22-P22/2))</f>
        <v>2</v>
      </c>
      <c r="AI35" s="14" t="n">
        <f aca="false">IFERROR(LOG((Q22/S22)/(1-Q22/S22)) / LOG($B22/$A22), 2*SIGN(Q22-S22/2))</f>
        <v>2</v>
      </c>
      <c r="AJ35" s="14" t="n">
        <f aca="false">IFERROR(LOG((T22/V22)/(1-T22/V22)) / LOG($B22/$A22), 2*SIGN(T22-V22/2))</f>
        <v>2</v>
      </c>
      <c r="AK35" s="14" t="n">
        <f aca="false">IFERROR(LOG((W22/Y22)/(1-W22/Y22)) / LOG($B22/$A22), 2*SIGN(W22-Y22/2))</f>
        <v>2</v>
      </c>
      <c r="AL35" s="23" t="n">
        <f aca="false">IFERROR(LOG((Z22/AB22)/(1-Z22/AB22)) / LOG($B22/$A22), 2*SIGN(Z22-AB22/2))</f>
        <v>1.76920389926271</v>
      </c>
    </row>
    <row r="36" customFormat="false" ht="12.8" hidden="false" customHeight="false" outlineLevel="0" collapsed="false">
      <c r="AD36" s="27"/>
      <c r="AE36" s="21"/>
      <c r="AF36" s="25"/>
      <c r="AG36" s="21"/>
      <c r="AH36" s="21"/>
      <c r="AI36" s="21"/>
      <c r="AJ36" s="21"/>
      <c r="AK36" s="21"/>
      <c r="AL36" s="26"/>
    </row>
    <row r="37" customFormat="false" ht="12.8" hidden="false" customHeight="false" outlineLevel="0" collapsed="false">
      <c r="AD37" s="27" t="n">
        <v>2</v>
      </c>
      <c r="AE37" s="21"/>
      <c r="AF37" s="25" t="n">
        <f aca="false">IFERROR(LOG((H24/J24)/(1-H24/J24)) / LOG($B24/$A24), 2*SIGN(H24-J24/2))</f>
        <v>1.42521977266735</v>
      </c>
      <c r="AG37" s="35" t="n">
        <f aca="false">IFERROR(LOG((K24/M24)/(1-K24/M24)) / LOG($B24/$A24), 2*SIGN(K24-M24/2))</f>
        <v>1.36256569432059</v>
      </c>
      <c r="AH37" s="35" t="n">
        <f aca="false">IFERROR(LOG((N24/P24)/(1-N24/P24)) / LOG($B24/$A24), 2*SIGN(N24-P24/2))</f>
        <v>1.38045237974206</v>
      </c>
      <c r="AI37" s="35" t="n">
        <f aca="false">IFERROR(LOG((Q24/S24)/(1-Q24/S24)) / LOG($B24/$A24), 2*SIGN(Q24-S24/2))</f>
        <v>1.39771679184069</v>
      </c>
      <c r="AJ37" s="35" t="n">
        <f aca="false">IFERROR(LOG((T24/V24)/(1-T24/V24)) / LOG($B24/$A24), 2*SIGN(T24-V24/2))</f>
        <v>1.34401019478019</v>
      </c>
      <c r="AK37" s="35" t="n">
        <f aca="false">IFERROR(LOG((W24/Y24)/(1-W24/Y24)) / LOG($B24/$A24), 2*SIGN(W24-Y24/2))</f>
        <v>1.36028384293531</v>
      </c>
      <c r="AL37" s="26" t="n">
        <f aca="false">IFERROR(LOG((Z24/AB24)/(1-Z24/AB24)) / LOG($B24/$A24), 2*SIGN(Z24-AB24/2))</f>
        <v>1.37604077912078</v>
      </c>
    </row>
    <row r="38" customFormat="false" ht="12.8" hidden="false" customHeight="false" outlineLevel="0" collapsed="false">
      <c r="AD38" s="27"/>
      <c r="AE38" s="21"/>
      <c r="AF38" s="25"/>
      <c r="AG38" s="21"/>
      <c r="AH38" s="21"/>
      <c r="AI38" s="21"/>
      <c r="AJ38" s="21"/>
      <c r="AK38" s="21"/>
      <c r="AL38" s="26"/>
    </row>
    <row r="39" customFormat="false" ht="12.8" hidden="false" customHeight="false" outlineLevel="0" collapsed="false">
      <c r="AD39" s="27" t="s">
        <v>20</v>
      </c>
      <c r="AE39" s="21"/>
      <c r="AF39" s="25" t="n">
        <f aca="false">IFERROR(LOG((H26/J26)/(1-H26/J26)) / LOG($I27/$H27), 2*SIGN(H26-J26/2))</f>
        <v>1.12394624080582</v>
      </c>
      <c r="AG39" s="35" t="n">
        <f aca="false">IFERROR(LOG((K26/M26)/(1-K26/M26)) / LOG($I27/$H27), 2*SIGN(K26-M26/2))</f>
        <v>1.11164526537681</v>
      </c>
      <c r="AH39" s="35" t="n">
        <f aca="false">IFERROR(LOG((N26/P26)/(1-N26/P26)) / LOG($I27/$H27), 2*SIGN(N26-P26/2))</f>
        <v>1.12096141895705</v>
      </c>
      <c r="AI39" s="35" t="n">
        <f aca="false">IFERROR(LOG((Q26/S26)/(1-Q26/S26)) / LOG($I27/$H27), 2*SIGN(Q26-S26/2))</f>
        <v>1.10957497931048</v>
      </c>
      <c r="AJ39" s="35" t="n">
        <f aca="false">IFERROR(LOG((T26/V26)/(1-T26/V26)) / LOG($I27/$H27), 2*SIGN(T26-V26/2))</f>
        <v>1.09900111306076</v>
      </c>
      <c r="AK39" s="35" t="n">
        <f aca="false">IFERROR(LOG((W26/Y26)/(1-W26/Y26)) / LOG($I27/$H27), 2*SIGN(W26-Y26/2))</f>
        <v>1.12666647947763</v>
      </c>
      <c r="AL39" s="26" t="n">
        <f aca="false">IFERROR(LOG((Z26/AB26)/(1-Z26/AB26)) / LOG($I27/$H27), 2*SIGN(Z26-AB26/2))</f>
        <v>1.11606209290576</v>
      </c>
    </row>
    <row r="40" customFormat="false" ht="12.8" hidden="false" customHeight="false" outlineLevel="0" collapsed="false">
      <c r="AD40" s="27"/>
      <c r="AE40" s="21"/>
      <c r="AF40" s="25"/>
      <c r="AG40" s="21"/>
      <c r="AH40" s="21"/>
      <c r="AI40" s="21"/>
      <c r="AJ40" s="21"/>
      <c r="AK40" s="21"/>
      <c r="AL40" s="26"/>
    </row>
    <row r="41" customFormat="false" ht="12.8" hidden="false" customHeight="false" outlineLevel="0" collapsed="false">
      <c r="AD41" s="27"/>
      <c r="AE41" s="21"/>
      <c r="AF41" s="25"/>
      <c r="AG41" s="21"/>
      <c r="AH41" s="21"/>
      <c r="AI41" s="21"/>
      <c r="AJ41" s="21"/>
      <c r="AK41" s="21"/>
      <c r="AL41" s="26"/>
    </row>
    <row r="42" customFormat="false" ht="12.8" hidden="false" customHeight="false" outlineLevel="0" collapsed="false">
      <c r="AD42" s="27" t="s">
        <v>22</v>
      </c>
      <c r="AE42" s="21"/>
      <c r="AF42" s="25" t="n">
        <f aca="false">IFERROR(LOG((H29/J29)/(1-H29/J29)) / LOG($I30/$H30), 2*SIGN(H29-J29/2))</f>
        <v>0.948117809820271</v>
      </c>
      <c r="AG42" s="35" t="n">
        <f aca="false">IFERROR(LOG((K29/M29)/(1-K29/M29)) / LOG($I30/$H30), 2*SIGN(K29-M29/2))</f>
        <v>0.934177592306211</v>
      </c>
      <c r="AH42" s="35" t="n">
        <f aca="false">IFERROR(LOG((N29/P29)/(1-N29/P29)) / LOG($I30/$H30), 2*SIGN(N29-P29/2))</f>
        <v>0.901435315627174</v>
      </c>
      <c r="AI42" s="35" t="n">
        <f aca="false">IFERROR(LOG((Q29/S29)/(1-Q29/S29)) / LOG($I30/$H30), 2*SIGN(Q29-S29/2))</f>
        <v>0.928223296951121</v>
      </c>
      <c r="AJ42" s="35" t="n">
        <f aca="false">IFERROR(LOG((T29/V29)/(1-T29/V29)) / LOG($I30/$H30), 2*SIGN(T29-V29/2))</f>
        <v>0.879279695611091</v>
      </c>
      <c r="AK42" s="35" t="n">
        <f aca="false">IFERROR(LOG((W29/Y29)/(1-W29/Y29)) / LOG($I30/$H30), 2*SIGN(W29-Y29/2))</f>
        <v>0.869234635159746</v>
      </c>
      <c r="AL42" s="26" t="n">
        <f aca="false">IFERROR(LOG((Z29/AB29)/(1-Z29/AB29)) / LOG($I30/$H30), 2*SIGN(Z29-AB29/2))</f>
        <v>0.89447607314174</v>
      </c>
    </row>
    <row r="43" customFormat="false" ht="12.8" hidden="false" customHeight="false" outlineLevel="0" collapsed="false">
      <c r="AD43" s="27"/>
      <c r="AE43" s="21"/>
      <c r="AF43" s="25"/>
      <c r="AG43" s="21"/>
      <c r="AH43" s="21"/>
      <c r="AI43" s="21"/>
      <c r="AJ43" s="21"/>
      <c r="AK43" s="21"/>
      <c r="AL43" s="26"/>
    </row>
    <row r="44" customFormat="false" ht="12.8" hidden="false" customHeight="false" outlineLevel="0" collapsed="false">
      <c r="AD44" s="27"/>
      <c r="AE44" s="21"/>
      <c r="AF44" s="25"/>
      <c r="AG44" s="21"/>
      <c r="AH44" s="21"/>
      <c r="AI44" s="21"/>
      <c r="AJ44" s="21"/>
      <c r="AK44" s="21"/>
      <c r="AL44" s="26"/>
    </row>
    <row r="45" customFormat="false" ht="12.8" hidden="false" customHeight="false" outlineLevel="0" collapsed="false">
      <c r="AD45" s="33" t="n">
        <v>8</v>
      </c>
      <c r="AE45" s="30"/>
      <c r="AF45" s="31" t="n">
        <f aca="false">IFERROR(LOG((H45/J45)/(1-H45/J45)) / LOG($B45/$A45), 2*SIGN(H45-J45/2))</f>
        <v>0</v>
      </c>
      <c r="AG45" s="30" t="n">
        <f aca="false">IFERROR(LOG((K45/M45)/(1-K45/M45)) / LOG($B45/$A45), 2 * SIGN(K45-M45/2))</f>
        <v>0</v>
      </c>
      <c r="AH45" s="30" t="n">
        <f aca="false">IFERROR(LOG((N45/P45)/(1-N45/P45)) / LOG($B45/$A45), 2*SIGN(N45-P45/2))</f>
        <v>0</v>
      </c>
      <c r="AI45" s="30" t="n">
        <f aca="false">IFERROR(LOG((Q45/S45)/(1-Q45/S45)) / LOG($B45/$A45), 2*SIGN(Q45 - S45/2))</f>
        <v>0</v>
      </c>
      <c r="AJ45" s="30" t="n">
        <f aca="false">IFERROR(LOG((T45/V45)/(1-T45/V45)) / LOG($B45/$A45), 2*SIGN(T45-V45/2))</f>
        <v>0</v>
      </c>
      <c r="AK45" s="30" t="n">
        <f aca="false">IFERROR(LOG((W45/Y45)/(1-W45/Y45)) / LOG($B45/$A45), 2*SIGN(W45-Y45/2))</f>
        <v>0</v>
      </c>
      <c r="AL45" s="32" t="n">
        <f aca="false">IFERROR(LOG((Z45/AB45)/(1-Z45/AB45)) / LOG($B45/$A45), 2*SIGN(Z45-AB45/2))</f>
        <v>0</v>
      </c>
    </row>
  </sheetData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21:B21"/>
    <mergeCell ref="H21:J21"/>
    <mergeCell ref="K21:M21"/>
    <mergeCell ref="N21:P21"/>
    <mergeCell ref="Q21:S21"/>
    <mergeCell ref="T21:V21"/>
    <mergeCell ref="W21:Y21"/>
    <mergeCell ref="Z21:AB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7" ySplit="0" topLeftCell="H1" activePane="topRight" state="frozen"/>
      <selection pane="topLeft" activeCell="A1" activeCellId="0" sqref="A1"/>
      <selection pane="topRight" activeCell="AD24" activeCellId="0" sqref="AD24"/>
    </sheetView>
  </sheetViews>
  <sheetFormatPr defaultRowHeight="12.8"/>
  <cols>
    <col collapsed="false" hidden="false" max="1" min="1" style="0" width="5.80612244897959"/>
    <col collapsed="false" hidden="false" max="2" min="2" style="0" width="10.734693877551"/>
    <col collapsed="false" hidden="true" max="7" min="3" style="0" width="0"/>
    <col collapsed="false" hidden="false" max="8" min="8" style="0" width="5.80612244897959"/>
    <col collapsed="false" hidden="true" max="9" min="9" style="0" width="0"/>
    <col collapsed="false" hidden="false" max="11" min="10" style="0" width="6.18367346938776"/>
    <col collapsed="false" hidden="true" max="12" min="12" style="0" width="0"/>
    <col collapsed="false" hidden="false" max="14" min="13" style="0" width="6.18367346938776"/>
    <col collapsed="false" hidden="true" max="15" min="15" style="0" width="0"/>
    <col collapsed="false" hidden="false" max="17" min="16" style="0" width="6.18367346938776"/>
    <col collapsed="false" hidden="true" max="18" min="18" style="0" width="0"/>
    <col collapsed="false" hidden="false" max="20" min="19" style="0" width="6.18367346938776"/>
    <col collapsed="false" hidden="true" max="21" min="21" style="0" width="0"/>
    <col collapsed="false" hidden="false" max="23" min="22" style="0" width="6.18367346938776"/>
    <col collapsed="false" hidden="true" max="24" min="24" style="0" width="0"/>
    <col collapsed="false" hidden="false" max="26" min="25" style="0" width="6.18367346938776"/>
    <col collapsed="false" hidden="true" max="27" min="27" style="0" width="0"/>
    <col collapsed="false" hidden="false" max="29" min="28" style="0" width="6.18367346938776"/>
    <col collapsed="false" hidden="false" max="30" min="30" style="0" width="8.96428571428571"/>
    <col collapsed="false" hidden="true" max="32" min="31" style="0" width="0"/>
    <col collapsed="false" hidden="false" max="39" min="33" style="0" width="6.43367346938776"/>
    <col collapsed="false" hidden="false" max="1025" min="40" style="0" width="11.5204081632653"/>
  </cols>
  <sheetData>
    <row r="1" customFormat="false" ht="22.45" hidden="false" customHeight="true" outlineLevel="0" collapsed="false">
      <c r="A1" s="1" t="s">
        <v>0</v>
      </c>
      <c r="B1" s="1" t="s">
        <v>1</v>
      </c>
      <c r="C1" s="1"/>
      <c r="D1" s="1"/>
      <c r="E1" s="1" t="n">
        <v>2012</v>
      </c>
      <c r="F1" s="1"/>
      <c r="G1" s="1"/>
      <c r="H1" s="1" t="n">
        <v>2013</v>
      </c>
      <c r="I1" s="1"/>
      <c r="J1" s="1"/>
      <c r="K1" s="1" t="n">
        <v>2014</v>
      </c>
      <c r="L1" s="1"/>
      <c r="M1" s="1"/>
      <c r="N1" s="1" t="n">
        <v>2015</v>
      </c>
      <c r="O1" s="1"/>
      <c r="P1" s="1"/>
      <c r="Q1" s="1" t="n">
        <v>2016</v>
      </c>
      <c r="R1" s="1"/>
      <c r="S1" s="1"/>
      <c r="T1" s="1" t="n">
        <v>2017</v>
      </c>
      <c r="U1" s="1"/>
      <c r="V1" s="1"/>
      <c r="W1" s="1" t="n">
        <v>2018</v>
      </c>
      <c r="X1" s="1"/>
      <c r="Y1" s="1"/>
      <c r="Z1" s="36" t="n">
        <v>2019</v>
      </c>
      <c r="AA1" s="36"/>
      <c r="AB1" s="36"/>
      <c r="AD1" s="37" t="s">
        <v>25</v>
      </c>
      <c r="AE1" s="36" t="n">
        <v>2012</v>
      </c>
      <c r="AF1" s="36"/>
      <c r="AG1" s="36" t="n">
        <v>2013</v>
      </c>
      <c r="AH1" s="36" t="n">
        <v>2014</v>
      </c>
      <c r="AI1" s="36" t="n">
        <v>2015</v>
      </c>
      <c r="AJ1" s="36" t="n">
        <v>2016</v>
      </c>
      <c r="AK1" s="36" t="n">
        <v>2017</v>
      </c>
      <c r="AL1" s="36" t="n">
        <v>2018</v>
      </c>
      <c r="AM1" s="36" t="n">
        <v>2019</v>
      </c>
    </row>
    <row r="2" customFormat="false" ht="12.8" hidden="false" customHeight="false" outlineLevel="0" collapsed="false">
      <c r="A2" s="38" t="n">
        <v>1</v>
      </c>
      <c r="B2" s="38" t="n">
        <v>8</v>
      </c>
      <c r="C2" s="38"/>
      <c r="D2" s="38" t="str">
        <f aca="false">A2&amp;B2</f>
        <v>18</v>
      </c>
      <c r="E2" s="0" t="n">
        <v>41</v>
      </c>
      <c r="G2" s="39" t="n">
        <v>51</v>
      </c>
      <c r="H2" s="0" t="n">
        <v>44</v>
      </c>
      <c r="I2" s="0" t="n">
        <f aca="false">J2-H2</f>
        <v>10</v>
      </c>
      <c r="J2" s="0" t="n">
        <v>54</v>
      </c>
      <c r="K2" s="0" t="n">
        <v>46</v>
      </c>
      <c r="L2" s="0" t="n">
        <f aca="false">M2-K2</f>
        <v>10</v>
      </c>
      <c r="M2" s="39" t="n">
        <v>56</v>
      </c>
      <c r="N2" s="0" t="n">
        <v>48</v>
      </c>
      <c r="O2" s="0" t="n">
        <f aca="false">P2-N2</f>
        <v>11</v>
      </c>
      <c r="P2" s="0" t="n">
        <v>59</v>
      </c>
      <c r="Q2" s="0" t="n">
        <v>51</v>
      </c>
      <c r="R2" s="0" t="n">
        <f aca="false">S2-Q2</f>
        <v>12</v>
      </c>
      <c r="S2" s="39" t="n">
        <v>63</v>
      </c>
      <c r="T2" s="0" t="n">
        <v>52</v>
      </c>
      <c r="U2" s="0" t="n">
        <f aca="false">V2-T2</f>
        <v>12</v>
      </c>
      <c r="V2" s="0" t="n">
        <v>64</v>
      </c>
      <c r="W2" s="0" t="n">
        <v>54</v>
      </c>
      <c r="X2" s="0" t="n">
        <f aca="false">Y2-W2</f>
        <v>13</v>
      </c>
      <c r="Y2" s="0" t="n">
        <v>67</v>
      </c>
      <c r="Z2" s="0" t="n">
        <v>55</v>
      </c>
      <c r="AA2" s="0" t="n">
        <v>13</v>
      </c>
      <c r="AB2" s="0" t="n">
        <v>68</v>
      </c>
      <c r="AD2" s="4"/>
      <c r="AE2" s="4" t="n">
        <f aca="false">IFERROR(LOG((E2/G2)/(1-E2/G2)) / LOG($B2/$A2), 2 * SIGN( E2-G2/2))</f>
        <v>0.678541303243574</v>
      </c>
      <c r="AF2" s="4"/>
      <c r="AG2" s="4" t="n">
        <f aca="false">IFERROR(LOG((H2/J2)/(1-H2/J2)) / LOG($B2/$A2), 2 * SIGN( H2-J2/2))</f>
        <v>0.712501174583312</v>
      </c>
      <c r="AH2" s="4" t="n">
        <f aca="false">IFERROR(LOG((K2/M2)/(1-K2/M2)) / LOG($B2/$A2), 2 * SIGN( K2-M2/2))</f>
        <v>0.733877953723217</v>
      </c>
      <c r="AI2" s="4" t="n">
        <f aca="false">IFERROR(LOG((N2/P2)/(1-N2/P2)) / LOG($B2/$A2), 2 * SIGN( N2-P2/2))</f>
        <v>0.708510294027953</v>
      </c>
      <c r="AJ2" s="4" t="n">
        <f aca="false">IFERROR(LOG((Q2/S2)/(1-Q2/S2)) / LOG($B2/$A2), 2 * SIGN( Q2-S2/2))</f>
        <v>0.695820947083447</v>
      </c>
      <c r="AK2" s="4" t="n">
        <f aca="false">IFERROR(LOG((T2/V2)/(1-T2/V2)) / LOG($B2/$A2), 2 * SIGN( T2-V2/2))</f>
        <v>0.705159072473312</v>
      </c>
      <c r="AL2" s="4" t="n">
        <f aca="false">IFERROR(LOG((W2/Y2)/(1-W2/Y2)) / LOG($B2/$A2), 2 * SIGN( W2-Y2/2))</f>
        <v>0.684815928007459</v>
      </c>
      <c r="AM2" s="4" t="n">
        <f aca="false">IFERROR(LOG((Z2/AB2)/(1-Z2/AB2)) / LOG($B2/$A2), 2 * SIGN( Z2-AB2/2))</f>
        <v>0.693639998461189</v>
      </c>
    </row>
    <row r="3" customFormat="false" ht="12.8" hidden="false" customHeight="false" outlineLevel="0" collapsed="false">
      <c r="A3" s="38" t="n">
        <v>1</v>
      </c>
      <c r="B3" s="38" t="n">
        <v>9</v>
      </c>
      <c r="C3" s="38"/>
      <c r="D3" s="38" t="str">
        <f aca="false">A3&amp;B3</f>
        <v>19</v>
      </c>
      <c r="E3" s="0" t="n">
        <v>53</v>
      </c>
      <c r="G3" s="39" t="n">
        <v>57</v>
      </c>
      <c r="H3" s="0" t="n">
        <v>54</v>
      </c>
      <c r="I3" s="0" t="n">
        <f aca="false">J3-H3</f>
        <v>4</v>
      </c>
      <c r="J3" s="0" t="n">
        <v>58</v>
      </c>
      <c r="K3" s="0" t="n">
        <v>55</v>
      </c>
      <c r="L3" s="0" t="n">
        <f aca="false">M3-K3</f>
        <v>5</v>
      </c>
      <c r="M3" s="39" t="n">
        <v>60</v>
      </c>
      <c r="N3" s="0" t="n">
        <v>56</v>
      </c>
      <c r="O3" s="0" t="n">
        <f aca="false">P3-N3</f>
        <v>5</v>
      </c>
      <c r="P3" s="0" t="n">
        <v>61</v>
      </c>
      <c r="Q3" s="0" t="n">
        <v>56</v>
      </c>
      <c r="R3" s="0" t="n">
        <f aca="false">S3-Q3</f>
        <v>5</v>
      </c>
      <c r="S3" s="39" t="n">
        <v>61</v>
      </c>
      <c r="T3" s="0" t="n">
        <v>59</v>
      </c>
      <c r="U3" s="0" t="n">
        <f aca="false">V3-T3</f>
        <v>5</v>
      </c>
      <c r="V3" s="0" t="n">
        <v>64</v>
      </c>
      <c r="W3" s="0" t="n">
        <v>60</v>
      </c>
      <c r="X3" s="0" t="n">
        <f aca="false">Y3-W3</f>
        <v>5</v>
      </c>
      <c r="Y3" s="0" t="n">
        <v>65</v>
      </c>
      <c r="Z3" s="0" t="n">
        <v>61</v>
      </c>
      <c r="AA3" s="0" t="n">
        <v>6</v>
      </c>
      <c r="AB3" s="0" t="n">
        <v>67</v>
      </c>
      <c r="AD3" s="4"/>
      <c r="AE3" s="4" t="n">
        <f aca="false">IFERROR(LOG((E3/G3)/(1-E3/G3)) / LOG($B3/$A3), 2 * SIGN( E3-G3/2))</f>
        <v>1.17602796686578</v>
      </c>
      <c r="AF3" s="4"/>
      <c r="AG3" s="4" t="n">
        <f aca="false">IFERROR(LOG((H3/J3)/(1-H3/J3)) / LOG($B3/$A3), 2 * SIGN( H3-J3/2))</f>
        <v>1.18453512321427</v>
      </c>
      <c r="AH3" s="4" t="n">
        <f aca="false">IFERROR(LOG((K3/M3)/(1-K3/M3)) / LOG($B3/$A3), 2 * SIGN( K3-M3/2))</f>
        <v>1.09132916932207</v>
      </c>
      <c r="AI3" s="4" t="n">
        <f aca="false">IFERROR(LOG((N3/P3)/(1-N3/P3)) / LOG($B3/$A3), 2 * SIGN( N3-P3/2))</f>
        <v>1.09952974457893</v>
      </c>
      <c r="AJ3" s="4" t="n">
        <f aca="false">IFERROR(LOG((Q3/S3)/(1-Q3/S3)) / LOG($B3/$A3), 2 * SIGN( Q3-S3/2))</f>
        <v>1.09952974457893</v>
      </c>
      <c r="AK3" s="4" t="n">
        <f aca="false">IFERROR(LOG((T3/V3)/(1-T3/V3)) / LOG($B3/$A3), 2 * SIGN( T3-V3/2))</f>
        <v>1.12328050438239</v>
      </c>
      <c r="AL3" s="4" t="n">
        <f aca="false">IFERROR(LOG((W3/Y3)/(1-W3/Y3)) / LOG($B3/$A3), 2 * SIGN( W3-Y3/2))</f>
        <v>1.13092975357146</v>
      </c>
      <c r="AM3" s="4" t="n">
        <f aca="false">IFERROR(LOG((Z3/AB3)/(1-Z3/AB3)) / LOG($B3/$A3), 2 * SIGN( Z3-AB3/2))</f>
        <v>1.05547444665707</v>
      </c>
    </row>
    <row r="4" customFormat="false" ht="12.8" hidden="false" customHeight="false" outlineLevel="0" collapsed="false">
      <c r="A4" s="38" t="n">
        <v>2</v>
      </c>
      <c r="B4" s="38" t="n">
        <v>7</v>
      </c>
      <c r="C4" s="38"/>
      <c r="D4" s="38" t="str">
        <f aca="false">A4&amp;B4</f>
        <v>27</v>
      </c>
      <c r="E4" s="0" t="n">
        <v>47</v>
      </c>
      <c r="G4" s="39" t="n">
        <v>64</v>
      </c>
      <c r="H4" s="0" t="n">
        <v>48</v>
      </c>
      <c r="I4" s="0" t="n">
        <f aca="false">J4-H4</f>
        <v>17</v>
      </c>
      <c r="J4" s="0" t="n">
        <v>65</v>
      </c>
      <c r="K4" s="0" t="n">
        <v>50</v>
      </c>
      <c r="L4" s="0" t="n">
        <f aca="false">M4-K4</f>
        <v>17</v>
      </c>
      <c r="M4" s="39" t="n">
        <v>67</v>
      </c>
      <c r="N4" s="0" t="n">
        <v>52</v>
      </c>
      <c r="O4" s="0" t="n">
        <f aca="false">P4-N4</f>
        <v>18</v>
      </c>
      <c r="P4" s="0" t="n">
        <v>70</v>
      </c>
      <c r="Q4" s="0" t="n">
        <v>53</v>
      </c>
      <c r="R4" s="0" t="n">
        <f aca="false">S4-Q4</f>
        <v>20</v>
      </c>
      <c r="S4" s="39" t="n">
        <v>73</v>
      </c>
      <c r="T4" s="0" t="n">
        <v>54</v>
      </c>
      <c r="U4" s="0" t="n">
        <f aca="false">V4-T4</f>
        <v>21</v>
      </c>
      <c r="V4" s="0" t="n">
        <v>75</v>
      </c>
      <c r="W4" s="0" t="n">
        <v>56</v>
      </c>
      <c r="X4" s="0" t="n">
        <f aca="false">Y4-W4</f>
        <v>22</v>
      </c>
      <c r="Y4" s="0" t="n">
        <v>78</v>
      </c>
      <c r="Z4" s="0" t="n">
        <v>57</v>
      </c>
      <c r="AA4" s="0" t="n">
        <v>24</v>
      </c>
      <c r="AB4" s="0" t="n">
        <v>81</v>
      </c>
      <c r="AD4" s="4"/>
      <c r="AE4" s="4" t="n">
        <f aca="false">IFERROR(LOG((E4/G4)/(1-E4/G4)) / LOG($B4/$A4), 2 * SIGN( E4-G4/2))</f>
        <v>0.811753127469303</v>
      </c>
      <c r="AF4" s="4"/>
      <c r="AG4" s="4" t="n">
        <f aca="false">IFERROR(LOG((H4/J4)/(1-H4/J4)) / LOG($B4/$A4), 2 * SIGN( H4-J4/2))</f>
        <v>0.828558708195494</v>
      </c>
      <c r="AH4" s="4" t="n">
        <f aca="false">IFERROR(LOG((K4/M4)/(1-K4/M4)) / LOG($B4/$A4), 2 * SIGN( K4-M4/2))</f>
        <v>0.861144277490606</v>
      </c>
      <c r="AI4" s="4" t="n">
        <f aca="false">IFERROR(LOG((N4/P4)/(1-N4/P4)) / LOG($B4/$A4), 2 * SIGN( N4-P4/2))</f>
        <v>0.84682576621771</v>
      </c>
      <c r="AJ4" s="4" t="n">
        <f aca="false">IFERROR(LOG((Q4/S4)/(1-Q4/S4)) / LOG($B4/$A4), 2 * SIGN( Q4-S4/2))</f>
        <v>0.777928199113857</v>
      </c>
      <c r="AK4" s="4" t="n">
        <f aca="false">IFERROR(LOG((T4/V4)/(1-T4/V4)) / LOG($B4/$A4), 2 * SIGN( T4-V4/2))</f>
        <v>0.753902879149755</v>
      </c>
      <c r="AL4" s="4" t="n">
        <f aca="false">IFERROR(LOG((W4/Y4)/(1-W4/Y4)) / LOG($B4/$A4), 2 * SIGN( W4-Y4/2))</f>
        <v>0.74579889482125</v>
      </c>
      <c r="AM4" s="4" t="n">
        <f aca="false">IFERROR(LOG((Z4/AB4)/(1-Z4/AB4)) / LOG($B4/$A4), 2 * SIGN( Z4-AB4/2))</f>
        <v>0.69047174863854</v>
      </c>
    </row>
    <row r="5" customFormat="false" ht="12.8" hidden="false" customHeight="false" outlineLevel="0" collapsed="false">
      <c r="A5" s="38" t="n">
        <v>2</v>
      </c>
      <c r="B5" s="38" t="n">
        <v>10</v>
      </c>
      <c r="C5" s="38"/>
      <c r="D5" s="38" t="str">
        <f aca="false">A5&amp;B5</f>
        <v>210</v>
      </c>
      <c r="E5" s="0" t="n">
        <v>23</v>
      </c>
      <c r="G5" s="39" t="n">
        <v>40</v>
      </c>
      <c r="H5" s="0" t="n">
        <v>24</v>
      </c>
      <c r="I5" s="0" t="n">
        <f aca="false">J5-H5</f>
        <v>17</v>
      </c>
      <c r="J5" s="0" t="n">
        <v>41</v>
      </c>
      <c r="K5" s="0" t="n">
        <v>25</v>
      </c>
      <c r="L5" s="0" t="n">
        <f aca="false">M5-K5</f>
        <v>17</v>
      </c>
      <c r="M5" s="39" t="n">
        <v>42</v>
      </c>
      <c r="N5" s="0" t="n">
        <v>25</v>
      </c>
      <c r="O5" s="0" t="n">
        <f aca="false">P5-N5</f>
        <v>18</v>
      </c>
      <c r="P5" s="0" t="n">
        <v>43</v>
      </c>
      <c r="Q5" s="0" t="n">
        <v>26</v>
      </c>
      <c r="R5" s="0" t="n">
        <f aca="false">S5-Q5</f>
        <v>18</v>
      </c>
      <c r="S5" s="39" t="n">
        <v>44</v>
      </c>
      <c r="T5" s="0" t="n">
        <v>27</v>
      </c>
      <c r="U5" s="0" t="n">
        <f aca="false">V5-T5</f>
        <v>18</v>
      </c>
      <c r="V5" s="0" t="n">
        <v>45</v>
      </c>
      <c r="W5" s="0" t="n">
        <v>28</v>
      </c>
      <c r="X5" s="0" t="n">
        <f aca="false">Y5-W5</f>
        <v>18</v>
      </c>
      <c r="Y5" s="0" t="n">
        <v>46</v>
      </c>
      <c r="Z5" s="0" t="n">
        <v>29</v>
      </c>
      <c r="AA5" s="0" t="n">
        <v>18</v>
      </c>
      <c r="AB5" s="0" t="n">
        <v>47</v>
      </c>
      <c r="AD5" s="4"/>
      <c r="AE5" s="4" t="n">
        <f aca="false">IFERROR(LOG((E5/G5)/(1-E5/G5)) / LOG($B5/$A5), 2 * SIGN( E5-G5/2))</f>
        <v>0.187817665743792</v>
      </c>
      <c r="AF5" s="4"/>
      <c r="AG5" s="4" t="n">
        <f aca="false">IFERROR(LOG((H5/J5)/(1-H5/J5)) / LOG($B5/$A5), 2 * SIGN( H5-J5/2))</f>
        <v>0.214261440983576</v>
      </c>
      <c r="AH5" s="4" t="n">
        <f aca="false">IFERROR(LOG((K5/M5)/(1-K5/M5)) / LOG($B5/$A5), 2 * SIGN( K5-M5/2))</f>
        <v>0.239625572277412</v>
      </c>
      <c r="AI5" s="4" t="n">
        <f aca="false">IFERROR(LOG((N5/P5)/(1-N5/P5)) / LOG($B5/$A5), 2 * SIGN( N5-P5/2))</f>
        <v>0.204111052954636</v>
      </c>
      <c r="AJ5" s="4" t="n">
        <f aca="false">IFERROR(LOG((Q5/S5)/(1-Q5/S5)) / LOG($B5/$A5), 2 * SIGN( Q5-S5/2))</f>
        <v>0.228480252195112</v>
      </c>
      <c r="AK5" s="4" t="n">
        <f aca="false">IFERROR(LOG((T5/V5)/(1-T5/V5)) / LOG($B5/$A5), 2 * SIGN( T5-V5/2))</f>
        <v>0.251929636412592</v>
      </c>
      <c r="AL5" s="4" t="n">
        <f aca="false">IFERROR(LOG((W5/Y5)/(1-W5/Y5)) / LOG($B5/$A5), 2 * SIGN( W5-Y5/2))</f>
        <v>0.27452612422359</v>
      </c>
      <c r="AM5" s="4" t="n">
        <f aca="false">IFERROR(LOG((Z5/AB5)/(1-Z5/AB5)) / LOG($B5/$A5), 2 * SIGN( Z5-AB5/2))</f>
        <v>0.296329587122136</v>
      </c>
    </row>
    <row r="6" customFormat="false" ht="12.8" hidden="false" customHeight="false" outlineLevel="0" collapsed="false">
      <c r="A6" s="38" t="n">
        <v>3</v>
      </c>
      <c r="B6" s="38" t="n">
        <v>6</v>
      </c>
      <c r="C6" s="38"/>
      <c r="D6" s="38" t="str">
        <f aca="false">A6&amp;B6</f>
        <v>36</v>
      </c>
      <c r="E6" s="0" t="n">
        <v>33</v>
      </c>
      <c r="G6" s="39" t="n">
        <v>59</v>
      </c>
      <c r="H6" s="0" t="n">
        <v>34</v>
      </c>
      <c r="I6" s="0" t="n">
        <f aca="false">J6-H6</f>
        <v>27</v>
      </c>
      <c r="J6" s="0" t="n">
        <v>61</v>
      </c>
      <c r="K6" s="0" t="n">
        <v>36</v>
      </c>
      <c r="L6" s="0" t="n">
        <f aca="false">M6-K6</f>
        <v>27</v>
      </c>
      <c r="M6" s="39" t="n">
        <v>63</v>
      </c>
      <c r="N6" s="0" t="n">
        <v>37</v>
      </c>
      <c r="O6" s="0" t="n">
        <f aca="false">P6-N6</f>
        <v>28</v>
      </c>
      <c r="P6" s="0" t="n">
        <v>65</v>
      </c>
      <c r="Q6" s="0" t="n">
        <v>38</v>
      </c>
      <c r="R6" s="0" t="n">
        <f aca="false">S6-Q6</f>
        <v>28</v>
      </c>
      <c r="S6" s="39" t="n">
        <v>66</v>
      </c>
      <c r="T6" s="0" t="n">
        <v>38</v>
      </c>
      <c r="U6" s="0" t="n">
        <f aca="false">V6-T6</f>
        <v>28</v>
      </c>
      <c r="V6" s="0" t="n">
        <v>66</v>
      </c>
      <c r="W6" s="0" t="n">
        <v>39</v>
      </c>
      <c r="X6" s="0" t="n">
        <f aca="false">Y6-W6</f>
        <v>28</v>
      </c>
      <c r="Y6" s="0" t="n">
        <v>67</v>
      </c>
      <c r="Z6" s="0" t="n">
        <v>41</v>
      </c>
      <c r="AA6" s="0" t="n">
        <f aca="false">AB6-Z6</f>
        <v>28</v>
      </c>
      <c r="AB6" s="0" t="n">
        <v>69</v>
      </c>
      <c r="AD6" s="4"/>
      <c r="AE6" s="4" t="n">
        <f aca="false">IFERROR(LOG((E6/G6)/(1-E6/G6)) / LOG($B6/$A6), 2 * SIGN( E6-G6/2))</f>
        <v>0.343954401217361</v>
      </c>
      <c r="AF6" s="4"/>
      <c r="AG6" s="4" t="n">
        <f aca="false">IFERROR(LOG((H6/J6)/(1-H6/J6)) / LOG($B6/$A6), 2 * SIGN( H6-J6/2))</f>
        <v>0.332575339086871</v>
      </c>
      <c r="AH6" s="4" t="n">
        <f aca="false">IFERROR(LOG((K6/M6)/(1-K6/M6)) / LOG($B6/$A6), 2 * SIGN( K6-M6/2))</f>
        <v>0.415037499278844</v>
      </c>
      <c r="AI6" s="4" t="n">
        <f aca="false">IFERROR(LOG((N6/P6)/(1-N6/P6)) / LOG($B6/$A6), 2 * SIGN( N6-P6/2))</f>
        <v>0.402098443571346</v>
      </c>
      <c r="AJ6" s="4" t="n">
        <f aca="false">IFERROR(LOG((Q6/S6)/(1-Q6/S6)) / LOG($B6/$A6), 2 * SIGN( Q6-S6/2))</f>
        <v>0.440572591385982</v>
      </c>
      <c r="AK6" s="4" t="n">
        <f aca="false">IFERROR(LOG((T6/V6)/(1-T6/V6)) / LOG($B6/$A6), 2 * SIGN( T6-V6/2))</f>
        <v>0.440572591385982</v>
      </c>
      <c r="AL6" s="4" t="n">
        <f aca="false">IFERROR(LOG((W6/Y6)/(1-W6/Y6)) / LOG($B6/$A6), 2 * SIGN( W6-Y6/2))</f>
        <v>0.478047296804644</v>
      </c>
      <c r="AM6" s="4" t="n">
        <f aca="false">IFERROR(LOG((Z6/AB6)/(1-Z6/AB6)) / LOG($B6/$A6), 2 * SIGN( Z6-AB6/2))</f>
        <v>0.550197082560479</v>
      </c>
    </row>
    <row r="7" customFormat="false" ht="12.8" hidden="false" customHeight="false" outlineLevel="0" collapsed="false">
      <c r="A7" s="38" t="n">
        <v>3</v>
      </c>
      <c r="B7" s="38" t="n">
        <v>11</v>
      </c>
      <c r="C7" s="38"/>
      <c r="D7" s="38" t="str">
        <f aca="false">A7&amp;B7</f>
        <v>311</v>
      </c>
      <c r="E7" s="0" t="n">
        <v>22</v>
      </c>
      <c r="G7" s="39" t="n">
        <v>33</v>
      </c>
      <c r="H7" s="0" t="n">
        <v>23</v>
      </c>
      <c r="I7" s="0" t="n">
        <f aca="false">J7-H7</f>
        <v>12</v>
      </c>
      <c r="J7" s="0" t="n">
        <v>35</v>
      </c>
      <c r="K7" s="0" t="n">
        <v>24</v>
      </c>
      <c r="L7" s="0" t="n">
        <f aca="false">M7-K7</f>
        <v>12</v>
      </c>
      <c r="M7" s="39" t="n">
        <v>36</v>
      </c>
      <c r="N7" s="0" t="n">
        <v>24</v>
      </c>
      <c r="O7" s="0" t="n">
        <f aca="false">P7-N7</f>
        <v>13</v>
      </c>
      <c r="P7" s="0" t="n">
        <v>37</v>
      </c>
      <c r="Q7" s="0" t="n">
        <v>25</v>
      </c>
      <c r="R7" s="0" t="n">
        <f aca="false">S7-Q7</f>
        <v>13</v>
      </c>
      <c r="S7" s="39" t="n">
        <v>38</v>
      </c>
      <c r="T7" s="0" t="n">
        <v>27</v>
      </c>
      <c r="U7" s="0" t="n">
        <f aca="false">V7-T7</f>
        <v>14</v>
      </c>
      <c r="V7" s="0" t="n">
        <v>41</v>
      </c>
      <c r="W7" s="0" t="n">
        <v>29</v>
      </c>
      <c r="X7" s="0" t="n">
        <f aca="false">Y7-W7</f>
        <v>15</v>
      </c>
      <c r="Y7" s="0" t="n">
        <v>44</v>
      </c>
      <c r="Z7" s="0" t="n">
        <v>29</v>
      </c>
      <c r="AA7" s="0" t="n">
        <v>17</v>
      </c>
      <c r="AB7" s="0" t="n">
        <v>46</v>
      </c>
      <c r="AD7" s="4"/>
      <c r="AE7" s="4" t="n">
        <f aca="false">IFERROR(LOG((E7/G7)/(1-E7/G7)) / LOG($B7/$A7), 2 * SIGN( E7-G7/2))</f>
        <v>0.533484382560384</v>
      </c>
      <c r="AF7" s="4"/>
      <c r="AG7" s="4" t="n">
        <f aca="false">IFERROR(LOG((H7/J7)/(1-H7/J7)) / LOG($B7/$A7), 2 * SIGN( H7-J7/2))</f>
        <v>0.500728150901362</v>
      </c>
      <c r="AH7" s="4" t="n">
        <f aca="false">IFERROR(LOG((K7/M7)/(1-K7/M7)) / LOG($B7/$A7), 2 * SIGN( K7-M7/2))</f>
        <v>0.533484382560384</v>
      </c>
      <c r="AI7" s="4" t="n">
        <f aca="false">IFERROR(LOG((N7/P7)/(1-N7/P7)) / LOG($B7/$A7), 2 * SIGN( N7-P7/2))</f>
        <v>0.471879090525318</v>
      </c>
      <c r="AJ7" s="4" t="n">
        <f aca="false">IFERROR(LOG((Q7/S7)/(1-Q7/S7)) / LOG($B7/$A7), 2 * SIGN( Q7-S7/2))</f>
        <v>0.503297953866765</v>
      </c>
      <c r="AK7" s="4" t="n">
        <f aca="false">IFERROR(LOG((T7/V7)/(1-T7/V7)) / LOG($B7/$A7), 2 * SIGN( T7-V7/2))</f>
        <v>0.505493833453625</v>
      </c>
      <c r="AL7" s="4" t="n">
        <f aca="false">IFERROR(LOG((W7/Y7)/(1-W7/Y7)) / LOG($B7/$A7), 2 * SIGN( W7-Y7/2))</f>
        <v>0.507391874546531</v>
      </c>
      <c r="AM7" s="4" t="n">
        <f aca="false">IFERROR(LOG((Z7/AB7)/(1-Z7/AB7)) / LOG($B7/$A7), 2 * SIGN( Z7-AB7/2))</f>
        <v>0.411059401572762</v>
      </c>
    </row>
    <row r="8" customFormat="false" ht="12.8" hidden="false" customHeight="false" outlineLevel="0" collapsed="false">
      <c r="A8" s="38" t="n">
        <v>4</v>
      </c>
      <c r="B8" s="38" t="n">
        <v>5</v>
      </c>
      <c r="C8" s="38"/>
      <c r="D8" s="38" t="str">
        <f aca="false">A8&amp;B8</f>
        <v>45</v>
      </c>
      <c r="E8" s="0" t="n">
        <v>30</v>
      </c>
      <c r="G8" s="39" t="n">
        <v>58</v>
      </c>
      <c r="H8" s="0" t="n">
        <v>32</v>
      </c>
      <c r="I8" s="0" t="n">
        <f aca="false">J8-H8</f>
        <v>28</v>
      </c>
      <c r="J8" s="0" t="n">
        <v>60</v>
      </c>
      <c r="K8" s="0" t="n">
        <v>33</v>
      </c>
      <c r="L8" s="0" t="n">
        <f aca="false">M8-K8</f>
        <v>28</v>
      </c>
      <c r="M8" s="39" t="n">
        <v>61</v>
      </c>
      <c r="N8" s="0" t="n">
        <v>34</v>
      </c>
      <c r="O8" s="0" t="n">
        <f aca="false">P8-N8</f>
        <v>28</v>
      </c>
      <c r="P8" s="0" t="n">
        <v>62</v>
      </c>
      <c r="Q8" s="0" t="n">
        <v>36</v>
      </c>
      <c r="R8" s="0" t="n">
        <f aca="false">S8-Q8</f>
        <v>30</v>
      </c>
      <c r="S8" s="39" t="n">
        <v>66</v>
      </c>
      <c r="T8" s="0" t="n">
        <v>36</v>
      </c>
      <c r="U8" s="0" t="n">
        <f aca="false">V8-T8</f>
        <v>31</v>
      </c>
      <c r="V8" s="0" t="n">
        <v>67</v>
      </c>
      <c r="W8" s="0" t="n">
        <v>39</v>
      </c>
      <c r="X8" s="0" t="n">
        <f aca="false">Y8-W8</f>
        <v>31</v>
      </c>
      <c r="Y8" s="0" t="n">
        <v>70</v>
      </c>
      <c r="Z8" s="0" t="n">
        <v>40</v>
      </c>
      <c r="AA8" s="0" t="n">
        <v>32</v>
      </c>
      <c r="AB8" s="0" t="n">
        <v>72</v>
      </c>
      <c r="AD8" s="4"/>
      <c r="AE8" s="4" t="n">
        <f aca="false">IFERROR(LOG((E8/G8)/(1-E8/G8)) / LOG($B8/$A8), 2 * SIGN( E8-G8/2))</f>
        <v>0.309186042261209</v>
      </c>
      <c r="AF8" s="4"/>
      <c r="AG8" s="4" t="n">
        <f aca="false">IFERROR(LOG((H8/J8)/(1-H8/J8)) / LOG($B8/$A8), 2 * SIGN( H8-J8/2))</f>
        <v>0.598410269255311</v>
      </c>
      <c r="AH8" s="4" t="n">
        <f aca="false">IFERROR(LOG((K8/M8)/(1-K8/M8)) / LOG($B8/$A8), 2 * SIGN( K8-M8/2))</f>
        <v>0.736310999460255</v>
      </c>
      <c r="AI8" s="4" t="n">
        <f aca="false">IFERROR(LOG((N8/P8)/(1-N8/P8)) / LOG($B8/$A8), 2 * SIGN( N8-P8/2))</f>
        <v>0.870094669092924</v>
      </c>
      <c r="AJ8" s="4" t="n">
        <f aca="false">IFERROR(LOG((Q8/S8)/(1-Q8/S8)) / LOG($B8/$A8), 2 * SIGN( Q8-S8/2))</f>
        <v>0.817059492511286</v>
      </c>
      <c r="AK8" s="4" t="n">
        <f aca="false">IFERROR(LOG((T8/V8)/(1-T8/V8)) / LOG($B8/$A8), 2 * SIGN( T8-V8/2))</f>
        <v>0.670114520855713</v>
      </c>
      <c r="AL8" s="4" t="n">
        <f aca="false">IFERROR(LOG((W8/Y8)/(1-W8/Y8)) / LOG($B8/$A8), 2 * SIGN( W8-Y8/2))</f>
        <v>1.02881952130104</v>
      </c>
      <c r="AM8" s="4" t="n">
        <f aca="false">IFERROR(LOG((Z8/AB8)/(1-Z8/AB8)) / LOG($B8/$A8), 2 * SIGN( Z8-AB8/2))</f>
        <v>1</v>
      </c>
    </row>
    <row r="9" customFormat="false" ht="12.8" hidden="false" customHeight="false" outlineLevel="0" collapsed="false">
      <c r="A9" s="38" t="n">
        <v>4</v>
      </c>
      <c r="B9" s="38" t="n">
        <v>12</v>
      </c>
      <c r="C9" s="38"/>
      <c r="D9" s="38" t="str">
        <f aca="false">A9&amp;B9</f>
        <v>412</v>
      </c>
      <c r="E9" s="0" t="n">
        <v>16</v>
      </c>
      <c r="G9" s="39" t="n">
        <v>27</v>
      </c>
      <c r="H9" s="0" t="n">
        <v>17</v>
      </c>
      <c r="I9" s="0" t="n">
        <f aca="false">J9-H9</f>
        <v>11</v>
      </c>
      <c r="J9" s="0" t="n">
        <v>28</v>
      </c>
      <c r="K9" s="0" t="n">
        <v>18</v>
      </c>
      <c r="L9" s="0" t="n">
        <f aca="false">M9-K9</f>
        <v>12</v>
      </c>
      <c r="M9" s="39" t="n">
        <v>30</v>
      </c>
      <c r="N9" s="0" t="n">
        <v>21</v>
      </c>
      <c r="O9" s="0" t="n">
        <f aca="false">P9-N9</f>
        <v>12</v>
      </c>
      <c r="P9" s="0" t="n">
        <v>33</v>
      </c>
      <c r="Q9" s="0" t="n">
        <v>21</v>
      </c>
      <c r="R9" s="0" t="n">
        <f aca="false">S9-Q9</f>
        <v>12</v>
      </c>
      <c r="S9" s="39" t="n">
        <v>33</v>
      </c>
      <c r="T9" s="0" t="n">
        <v>23</v>
      </c>
      <c r="U9" s="0" t="n">
        <f aca="false">V9-T9</f>
        <v>12</v>
      </c>
      <c r="V9" s="0" t="n">
        <v>35</v>
      </c>
      <c r="W9" s="0" t="n">
        <v>24</v>
      </c>
      <c r="X9" s="0" t="n">
        <f aca="false">Y9-W9</f>
        <v>12</v>
      </c>
      <c r="Y9" s="0" t="n">
        <v>36</v>
      </c>
      <c r="Z9" s="0" t="n">
        <v>24</v>
      </c>
      <c r="AA9" s="0" t="n">
        <f aca="false">AB9-Z9</f>
        <v>12</v>
      </c>
      <c r="AB9" s="0" t="n">
        <v>36</v>
      </c>
      <c r="AD9" s="4"/>
      <c r="AE9" s="4" t="n">
        <f aca="false">IFERROR(LOG((E9/G9)/(1-E9/G9)) / LOG($B9/$A9), 2 * SIGN( E9-G9/2))</f>
        <v>0.341060675641692</v>
      </c>
      <c r="AF9" s="4"/>
      <c r="AG9" s="4" t="n">
        <f aca="false">IFERROR(LOG((H9/J9)/(1-H9/J9)) / LOG($B9/$A9), 2 * SIGN( H9-J9/2))</f>
        <v>0.396243584518428</v>
      </c>
      <c r="AH9" s="4" t="n">
        <f aca="false">IFERROR(LOG((K9/M9)/(1-K9/M9)) / LOG($B9/$A9), 2 * SIGN( K9-M9/2))</f>
        <v>0.369070246428542</v>
      </c>
      <c r="AI9" s="4" t="n">
        <f aca="false">IFERROR(LOG((N9/P9)/(1-N9/P9)) / LOG($B9/$A9), 2 * SIGN( N9-P9/2))</f>
        <v>0.509384242018507</v>
      </c>
      <c r="AJ9" s="4" t="n">
        <f aca="false">IFERROR(LOG((Q9/S9)/(1-Q9/S9)) / LOG($B9/$A9), 2 * SIGN( Q9-S9/2))</f>
        <v>0.509384242018507</v>
      </c>
      <c r="AK9" s="4" t="n">
        <f aca="false">IFERROR(LOG((T9/V9)/(1-T9/V9)) / LOG($B9/$A9), 2 * SIGN( T9-V9/2))</f>
        <v>0.592190323057356</v>
      </c>
      <c r="AL9" s="4" t="n">
        <f aca="false">IFERROR(LOG((W9/Y9)/(1-W9/Y9)) / LOG($B9/$A9), 2 * SIGN( W9-Y9/2))</f>
        <v>0.630929753571457</v>
      </c>
      <c r="AM9" s="4" t="n">
        <f aca="false">IFERROR(LOG((Z9/AB9)/(1-Z9/AB9)) / LOG($B9/$A9), 2 * SIGN( Z9-AB9/2))</f>
        <v>0.630929753571457</v>
      </c>
    </row>
    <row r="10" customFormat="false" ht="12.8" hidden="false" customHeight="false" outlineLevel="0" collapsed="false">
      <c r="A10" s="38" t="n">
        <v>5</v>
      </c>
      <c r="B10" s="38" t="n">
        <v>13</v>
      </c>
      <c r="C10" s="38"/>
      <c r="D10" s="38" t="str">
        <f aca="false">A10&amp;B10</f>
        <v>513</v>
      </c>
      <c r="E10" s="0" t="n">
        <v>11</v>
      </c>
      <c r="G10" s="39" t="n">
        <v>14</v>
      </c>
      <c r="H10" s="0" t="n">
        <v>11</v>
      </c>
      <c r="I10" s="0" t="n">
        <f aca="false">J10-H10</f>
        <v>3</v>
      </c>
      <c r="J10" s="0" t="n">
        <v>14</v>
      </c>
      <c r="K10" s="0" t="n">
        <v>11</v>
      </c>
      <c r="L10" s="0" t="n">
        <f aca="false">M10-K10</f>
        <v>3</v>
      </c>
      <c r="M10" s="39" t="n">
        <v>14</v>
      </c>
      <c r="N10" s="0" t="n">
        <v>11</v>
      </c>
      <c r="O10" s="0" t="n">
        <f aca="false">P10-N10</f>
        <v>3</v>
      </c>
      <c r="P10" s="0" t="n">
        <v>14</v>
      </c>
      <c r="Q10" s="0" t="n">
        <v>11</v>
      </c>
      <c r="R10" s="0" t="n">
        <f aca="false">S10-Q10</f>
        <v>3</v>
      </c>
      <c r="S10" s="39" t="n">
        <v>14</v>
      </c>
      <c r="T10" s="0" t="n">
        <v>12</v>
      </c>
      <c r="U10" s="0" t="n">
        <f aca="false">V10-T10</f>
        <v>3</v>
      </c>
      <c r="V10" s="0" t="n">
        <v>15</v>
      </c>
      <c r="W10" s="0" t="n">
        <v>12</v>
      </c>
      <c r="X10" s="0" t="n">
        <f aca="false">Y10-W10</f>
        <v>3</v>
      </c>
      <c r="Y10" s="0" t="n">
        <v>15</v>
      </c>
      <c r="Z10" s="0" t="n">
        <v>14</v>
      </c>
      <c r="AA10" s="0" t="n">
        <f aca="false">AB10-Z10</f>
        <v>3</v>
      </c>
      <c r="AB10" s="0" t="n">
        <v>17</v>
      </c>
      <c r="AD10" s="4"/>
      <c r="AE10" s="4" t="n">
        <f aca="false">IFERROR(LOG((E10/G10)/(1-E10/G10)) / LOG($B10/$A10), 2 * SIGN( E10-G10/2))</f>
        <v>1.35977752112949</v>
      </c>
      <c r="AF10" s="4"/>
      <c r="AG10" s="4" t="n">
        <f aca="false">IFERROR(LOG((H10/J10)/(1-H10/J10)) / LOG($B10/$A10), 2 * SIGN( H10-J10/2))</f>
        <v>1.35977752112949</v>
      </c>
      <c r="AH10" s="4" t="n">
        <f aca="false">IFERROR(LOG((K10/M10)/(1-K10/M10)) / LOG($B10/$A10), 2 * SIGN( K10-M10/2))</f>
        <v>1.35977752112949</v>
      </c>
      <c r="AI10" s="4" t="n">
        <f aca="false">IFERROR(LOG((N10/P10)/(1-N10/P10)) / LOG($B10/$A10), 2 * SIGN( N10-P10/2))</f>
        <v>1.35977752112949</v>
      </c>
      <c r="AJ10" s="4" t="n">
        <f aca="false">IFERROR(LOG((Q10/S10)/(1-Q10/S10)) / LOG($B10/$A10), 2 * SIGN( Q10-S10/2))</f>
        <v>1.35977752112949</v>
      </c>
      <c r="AK10" s="4" t="n">
        <f aca="false">IFERROR(LOG((T10/V10)/(1-T10/V10)) / LOG($B10/$A10), 2 * SIGN( T10-V10/2))</f>
        <v>1.45084014255851</v>
      </c>
      <c r="AL10" s="4" t="n">
        <f aca="false">IFERROR(LOG((W10/Y10)/(1-W10/Y10)) / LOG($B10/$A10), 2 * SIGN( W10-Y10/2))</f>
        <v>1.45084014255851</v>
      </c>
      <c r="AM10" s="4" t="n">
        <f aca="false">IFERROR(LOG((Z10/AB10)/(1-Z10/AB10)) / LOG($B10/$A10), 2 * SIGN( Z10-AB10/2))</f>
        <v>1.61216806869636</v>
      </c>
    </row>
    <row r="11" customFormat="false" ht="12.8" hidden="false" customHeight="false" outlineLevel="0" collapsed="false">
      <c r="A11" s="38" t="n">
        <v>6</v>
      </c>
      <c r="B11" s="38" t="n">
        <v>14</v>
      </c>
      <c r="C11" s="38"/>
      <c r="D11" s="38" t="str">
        <f aca="false">A11&amp;B11</f>
        <v>614</v>
      </c>
      <c r="E11" s="0" t="n">
        <v>11</v>
      </c>
      <c r="G11" s="39" t="n">
        <v>13</v>
      </c>
      <c r="H11" s="0" t="n">
        <v>11</v>
      </c>
      <c r="I11" s="0" t="n">
        <f aca="false">J11-H11</f>
        <v>2</v>
      </c>
      <c r="J11" s="0" t="n">
        <v>13</v>
      </c>
      <c r="K11" s="0" t="n">
        <v>12</v>
      </c>
      <c r="L11" s="0" t="n">
        <f aca="false">M11-K11</f>
        <v>2</v>
      </c>
      <c r="M11" s="39" t="n">
        <v>14</v>
      </c>
      <c r="N11" s="0" t="n">
        <v>12</v>
      </c>
      <c r="O11" s="0" t="n">
        <f aca="false">P11-N11</f>
        <v>2</v>
      </c>
      <c r="P11" s="0" t="n">
        <v>14</v>
      </c>
      <c r="Q11" s="0" t="n">
        <v>13</v>
      </c>
      <c r="R11" s="0" t="n">
        <f aca="false">S11-Q11</f>
        <v>2</v>
      </c>
      <c r="S11" s="39" t="n">
        <v>15</v>
      </c>
      <c r="T11" s="0" t="n">
        <v>14</v>
      </c>
      <c r="U11" s="0" t="n">
        <f aca="false">V11-T11</f>
        <v>2</v>
      </c>
      <c r="V11" s="0" t="n">
        <v>16</v>
      </c>
      <c r="W11" s="0" t="n">
        <v>14</v>
      </c>
      <c r="X11" s="0" t="n">
        <f aca="false">Y11-W11</f>
        <v>2</v>
      </c>
      <c r="Y11" s="0" t="n">
        <v>16</v>
      </c>
      <c r="Z11" s="0" t="n">
        <v>14</v>
      </c>
      <c r="AA11" s="0" t="n">
        <f aca="false">AB11-Z11</f>
        <v>2</v>
      </c>
      <c r="AB11" s="0" t="n">
        <v>16</v>
      </c>
      <c r="AD11" s="4"/>
      <c r="AE11" s="4" t="n">
        <f aca="false">IFERROR(LOG((E11/G11)/(1-E11/G11)) / LOG($B11/$A11), 2 * SIGN( E11-G11/2))</f>
        <v>2.0119820572418</v>
      </c>
      <c r="AF11" s="4"/>
      <c r="AG11" s="4" t="n">
        <f aca="false">IFERROR(LOG((H11/J11)/(1-H11/J11)) / LOG($B11/$A11), 2 * SIGN( H11-J11/2))</f>
        <v>2.0119820572418</v>
      </c>
      <c r="AH11" s="4" t="n">
        <f aca="false">IFERROR(LOG((K11/M11)/(1-K11/M11)) / LOG($B11/$A11), 2 * SIGN( K11-M11/2))</f>
        <v>2.11467484222047</v>
      </c>
      <c r="AI11" s="4" t="n">
        <f aca="false">IFERROR(LOG((N11/P11)/(1-N11/P11)) / LOG($B11/$A11), 2 * SIGN( N11-P11/2))</f>
        <v>2.11467484222047</v>
      </c>
      <c r="AJ11" s="4" t="n">
        <f aca="false">IFERROR(LOG((Q11/S11)/(1-Q11/S11)) / LOG($B11/$A11), 2 * SIGN( Q11-S11/2))</f>
        <v>2.20914304686926</v>
      </c>
      <c r="AK11" s="4" t="n">
        <f aca="false">IFERROR(LOG((T11/V11)/(1-T11/V11)) / LOG($B11/$A11), 2 * SIGN( T11-V11/2))</f>
        <v>2.29660694311922</v>
      </c>
      <c r="AL11" s="4" t="n">
        <f aca="false">IFERROR(LOG((W11/Y11)/(1-W11/Y11)) / LOG($B11/$A11), 2 * SIGN( W11-Y11/2))</f>
        <v>2.29660694311922</v>
      </c>
      <c r="AM11" s="4" t="n">
        <f aca="false">IFERROR(LOG((Z11/AB11)/(1-Z11/AB11)) / LOG($B11/$A11), 2 * SIGN( Z11-AB11/2))</f>
        <v>2.29660694311922</v>
      </c>
    </row>
    <row r="12" customFormat="false" ht="12.8" hidden="false" customHeight="false" outlineLevel="0" collapsed="false">
      <c r="A12" s="38" t="n">
        <v>7</v>
      </c>
      <c r="B12" s="38" t="n">
        <v>15</v>
      </c>
      <c r="C12" s="38"/>
      <c r="D12" s="38" t="str">
        <f aca="false">A12&amp;B12</f>
        <v>715</v>
      </c>
      <c r="E12" s="0" t="n">
        <v>1</v>
      </c>
      <c r="G12" s="39" t="n">
        <v>1</v>
      </c>
      <c r="H12" s="0" t="n">
        <v>2</v>
      </c>
      <c r="I12" s="0" t="n">
        <f aca="false">J12-H12</f>
        <v>0</v>
      </c>
      <c r="J12" s="0" t="n">
        <v>2</v>
      </c>
      <c r="K12" s="0" t="n">
        <v>2</v>
      </c>
      <c r="L12" s="0" t="n">
        <f aca="false">M12-K12</f>
        <v>1</v>
      </c>
      <c r="M12" s="39" t="n">
        <v>3</v>
      </c>
      <c r="N12" s="0" t="n">
        <v>2</v>
      </c>
      <c r="O12" s="0" t="n">
        <f aca="false">P12-N12</f>
        <v>1</v>
      </c>
      <c r="P12" s="0" t="n">
        <v>3</v>
      </c>
      <c r="Q12" s="0" t="n">
        <v>2</v>
      </c>
      <c r="R12" s="0" t="n">
        <f aca="false">S12-Q12</f>
        <v>1</v>
      </c>
      <c r="S12" s="39" t="n">
        <v>3</v>
      </c>
      <c r="T12" s="0" t="n">
        <v>2</v>
      </c>
      <c r="U12" s="0" t="n">
        <f aca="false">V12-T12</f>
        <v>1</v>
      </c>
      <c r="V12" s="0" t="n">
        <v>3</v>
      </c>
      <c r="W12" s="0" t="n">
        <v>2</v>
      </c>
      <c r="X12" s="0" t="n">
        <f aca="false">Y12-W12</f>
        <v>1</v>
      </c>
      <c r="Y12" s="0" t="n">
        <v>3</v>
      </c>
      <c r="Z12" s="0" t="n">
        <v>2</v>
      </c>
      <c r="AA12" s="0" t="n">
        <f aca="false">AB12-Z12</f>
        <v>1</v>
      </c>
      <c r="AB12" s="0" t="n">
        <v>3</v>
      </c>
      <c r="AD12" s="4"/>
      <c r="AE12" s="4" t="n">
        <f aca="false">IFERROR(LOG((E12/G12)/(1-E12/G12)) / LOG($B12/$A12), 2 * SIGN( E12-G12/2))</f>
        <v>2</v>
      </c>
      <c r="AF12" s="4"/>
      <c r="AG12" s="4" t="n">
        <f aca="false">IFERROR(LOG((H12/J12)/(1-H12/J12)) / LOG($B12/$A12), 2 * SIGN( H12-J12/2))</f>
        <v>2</v>
      </c>
      <c r="AH12" s="4" t="n">
        <f aca="false">IFERROR(LOG((K12/M12)/(1-K12/M12)) / LOG($B12/$A12), 2 * SIGN( K12-M12/2))</f>
        <v>0.909474812009084</v>
      </c>
      <c r="AI12" s="4" t="n">
        <f aca="false">IFERROR(LOG((N12/P12)/(1-N12/P12)) / LOG($B12/$A12), 2 * SIGN( N12-P12/2))</f>
        <v>0.909474812009084</v>
      </c>
      <c r="AJ12" s="4" t="n">
        <f aca="false">IFERROR(LOG((Q12/S12)/(1-Q12/S12)) / LOG($B12/$A12), 2 * SIGN( Q12-S12/2))</f>
        <v>0.909474812009084</v>
      </c>
      <c r="AK12" s="4" t="n">
        <f aca="false">IFERROR(LOG((T12/V12)/(1-T12/V12)) / LOG($B12/$A12), 2 * SIGN( T12-V12/2))</f>
        <v>0.909474812009084</v>
      </c>
      <c r="AL12" s="4" t="n">
        <f aca="false">IFERROR(LOG((W12/Y12)/(1-W12/Y12)) / LOG($B12/$A12), 2 * SIGN( W12-Y12/2))</f>
        <v>0.909474812009084</v>
      </c>
      <c r="AM12" s="4" t="n">
        <f aca="false">IFERROR(LOG((Z12/AB12)/(1-Z12/AB12)) / LOG($B12/$A12), 2 * SIGN( Z12-AB12/2))</f>
        <v>0.909474812009084</v>
      </c>
    </row>
    <row r="13" customFormat="false" ht="12.8" hidden="false" customHeight="false" outlineLevel="0" collapsed="false">
      <c r="A13" s="38" t="n">
        <v>9</v>
      </c>
      <c r="B13" s="38" t="n">
        <v>16</v>
      </c>
      <c r="C13" s="38"/>
      <c r="D13" s="38"/>
      <c r="G13" s="39"/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39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39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1</v>
      </c>
      <c r="AA13" s="0" t="n">
        <v>0</v>
      </c>
      <c r="AB13" s="0" t="n">
        <v>1</v>
      </c>
      <c r="AD13" s="4"/>
      <c r="AE13" s="4" t="n">
        <f aca="false">IFERROR(LOG((E13/G13)/(1-E13/G13)) / LOG($B13/$A13), 2 * SIGN( E13-G13/2))</f>
        <v>0</v>
      </c>
      <c r="AF13" s="4"/>
      <c r="AG13" s="4" t="n">
        <f aca="false">IFERROR(LOG((H13/J13)/(1-H13/J13)) / LOG($B13/$A13), 2 * SIGN( H13-J13/2))</f>
        <v>0</v>
      </c>
      <c r="AH13" s="4" t="n">
        <f aca="false">IFERROR(LOG((K13/M13)/(1-K13/M13)) / LOG($B13/$A13), 2 * SIGN( K13-M13/2))</f>
        <v>0</v>
      </c>
      <c r="AI13" s="4" t="n">
        <f aca="false">IFERROR(LOG((N13/P13)/(1-N13/P13)) / LOG($B13/$A13), 2 * SIGN( N13-P13/2))</f>
        <v>0</v>
      </c>
      <c r="AJ13" s="4" t="n">
        <f aca="false">IFERROR(LOG((Q13/S13)/(1-Q13/S13)) / LOG($B13/$A13), 2 * SIGN( Q13-S13/2))</f>
        <v>0</v>
      </c>
      <c r="AK13" s="4" t="n">
        <f aca="false">IFERROR(LOG((T13/V13)/(1-T13/V13)) / LOG($B13/$A13), 2 * SIGN( T13-V13/2))</f>
        <v>0</v>
      </c>
      <c r="AL13" s="4" t="n">
        <f aca="false">IFERROR(LOG((W13/Y13)/(1-W13/Y13)) / LOG($B13/$A13), 2 * SIGN( W13-Y13/2))</f>
        <v>0</v>
      </c>
      <c r="AM13" s="4" t="n">
        <f aca="false">IFERROR(LOG((Z13/AB13)/(1-Z13/AB13)) / LOG($B13/$A13), 2 * SIGN( Z13-AB13/2))</f>
        <v>2</v>
      </c>
    </row>
    <row r="14" customFormat="false" ht="12.8" hidden="false" customHeight="false" outlineLevel="0" collapsed="false">
      <c r="A14" s="38" t="n">
        <v>10</v>
      </c>
      <c r="B14" s="38" t="n">
        <v>15</v>
      </c>
      <c r="C14" s="38"/>
      <c r="D14" s="38" t="str">
        <f aca="false">A14&amp;B14</f>
        <v>1015</v>
      </c>
      <c r="E14" s="0" t="n">
        <v>3</v>
      </c>
      <c r="G14" s="39" t="n">
        <v>3</v>
      </c>
      <c r="H14" s="0" t="n">
        <v>4</v>
      </c>
      <c r="I14" s="0" t="n">
        <f aca="false">J14-H14</f>
        <v>0</v>
      </c>
      <c r="J14" s="0" t="n">
        <v>4</v>
      </c>
      <c r="K14" s="0" t="n">
        <v>4</v>
      </c>
      <c r="L14" s="0" t="n">
        <f aca="false">M14-K14</f>
        <v>0</v>
      </c>
      <c r="M14" s="39" t="n">
        <v>4</v>
      </c>
      <c r="N14" s="0" t="n">
        <v>4</v>
      </c>
      <c r="O14" s="0" t="n">
        <f aca="false">P14-N14</f>
        <v>0</v>
      </c>
      <c r="P14" s="0" t="n">
        <v>4</v>
      </c>
      <c r="Q14" s="0" t="n">
        <v>4</v>
      </c>
      <c r="R14" s="0" t="n">
        <f aca="false">S14-Q14</f>
        <v>0</v>
      </c>
      <c r="S14" s="39" t="n">
        <v>4</v>
      </c>
      <c r="T14" s="0" t="n">
        <v>5</v>
      </c>
      <c r="U14" s="0" t="n">
        <f aca="false">V14-T14</f>
        <v>0</v>
      </c>
      <c r="V14" s="0" t="n">
        <v>5</v>
      </c>
      <c r="W14" s="0" t="n">
        <v>5</v>
      </c>
      <c r="X14" s="0" t="n">
        <f aca="false">Y14-W14</f>
        <v>0</v>
      </c>
      <c r="Y14" s="0" t="n">
        <v>5</v>
      </c>
      <c r="Z14" s="0" t="n">
        <v>5</v>
      </c>
      <c r="AA14" s="0" t="n">
        <f aca="false">AB14-Z14</f>
        <v>0</v>
      </c>
      <c r="AB14" s="0" t="n">
        <v>5</v>
      </c>
      <c r="AD14" s="4"/>
      <c r="AE14" s="4" t="n">
        <f aca="false">IFERROR(LOG((E14/G14)/(1-E14/G14)) / LOG($B14/$A14), 2 * SIGN( E14-G14/2))</f>
        <v>2</v>
      </c>
      <c r="AF14" s="4"/>
      <c r="AG14" s="4" t="n">
        <f aca="false">IFERROR(LOG((H14/J14)/(1-H14/J14)) / LOG($B14/$A14), 2 * SIGN( H14-J14/2))</f>
        <v>2</v>
      </c>
      <c r="AH14" s="4" t="n">
        <f aca="false">IFERROR(LOG((K14/M14)/(1-K14/M14)) / LOG($B14/$A14), 2 * SIGN( K14-M14/2))</f>
        <v>2</v>
      </c>
      <c r="AI14" s="4" t="n">
        <f aca="false">IFERROR(LOG((N14/P14)/(1-N14/P14)) / LOG($B14/$A14), 2 * SIGN( N14-P14/2))</f>
        <v>2</v>
      </c>
      <c r="AJ14" s="4" t="n">
        <f aca="false">IFERROR(LOG((Q14/S14)/(1-Q14/S14)) / LOG($B14/$A14), 2 * SIGN( Q14-S14/2))</f>
        <v>2</v>
      </c>
      <c r="AK14" s="4" t="n">
        <f aca="false">IFERROR(LOG((T14/V14)/(1-T14/V14)) / LOG($B14/$A14), 2 * SIGN( T14-V14/2))</f>
        <v>2</v>
      </c>
      <c r="AL14" s="4" t="n">
        <f aca="false">IFERROR(LOG((W14/Y14)/(1-W14/Y14)) / LOG($B14/$A14), 2 * SIGN( W14-Y14/2))</f>
        <v>2</v>
      </c>
      <c r="AM14" s="4" t="n">
        <f aca="false">IFERROR(LOG((Z14/AB14)/(1-Z14/AB14)) / LOG($B14/$A14), 2 * SIGN( Z14-AB14/2))</f>
        <v>2</v>
      </c>
    </row>
    <row r="15" customFormat="false" ht="12.8" hidden="false" customHeight="false" outlineLevel="0" collapsed="false">
      <c r="A15" s="38" t="n">
        <v>11</v>
      </c>
      <c r="B15" s="38" t="n">
        <v>14</v>
      </c>
      <c r="C15" s="38"/>
      <c r="D15" s="38" t="str">
        <f aca="false">A15&amp;B15</f>
        <v>1114</v>
      </c>
      <c r="E15" s="0" t="n">
        <v>3</v>
      </c>
      <c r="G15" s="39" t="n">
        <v>3</v>
      </c>
      <c r="H15" s="0" t="n">
        <v>3</v>
      </c>
      <c r="I15" s="0" t="n">
        <f aca="false">J15-H15</f>
        <v>0</v>
      </c>
      <c r="J15" s="0" t="n">
        <v>3</v>
      </c>
      <c r="K15" s="0" t="n">
        <v>3</v>
      </c>
      <c r="L15" s="0" t="n">
        <f aca="false">M15-K15</f>
        <v>0</v>
      </c>
      <c r="M15" s="39" t="n">
        <v>3</v>
      </c>
      <c r="N15" s="0" t="n">
        <v>4</v>
      </c>
      <c r="O15" s="0" t="n">
        <f aca="false">P15-N15</f>
        <v>0</v>
      </c>
      <c r="P15" s="0" t="n">
        <v>4</v>
      </c>
      <c r="Q15" s="0" t="n">
        <v>5</v>
      </c>
      <c r="R15" s="0" t="n">
        <f aca="false">S15-Q15</f>
        <v>0</v>
      </c>
      <c r="S15" s="39" t="n">
        <v>5</v>
      </c>
      <c r="T15" s="0" t="n">
        <v>5</v>
      </c>
      <c r="U15" s="0" t="n">
        <f aca="false">V15-T15</f>
        <v>0</v>
      </c>
      <c r="V15" s="0" t="n">
        <v>5</v>
      </c>
      <c r="W15" s="0" t="n">
        <v>5</v>
      </c>
      <c r="X15" s="0" t="n">
        <f aca="false">Y15-W15</f>
        <v>0</v>
      </c>
      <c r="Y15" s="0" t="n">
        <v>5</v>
      </c>
      <c r="Z15" s="0" t="n">
        <v>5</v>
      </c>
      <c r="AA15" s="0" t="n">
        <f aca="false">AB15-Z15</f>
        <v>0</v>
      </c>
      <c r="AB15" s="0" t="n">
        <v>5</v>
      </c>
      <c r="AD15" s="4"/>
      <c r="AE15" s="4" t="n">
        <f aca="false">IFERROR(LOG((E15/G15)/(1-E15/G15)) / LOG($B15/$A15), 2 * SIGN( E15-G15/2))</f>
        <v>2</v>
      </c>
      <c r="AF15" s="4"/>
      <c r="AG15" s="4" t="n">
        <f aca="false">IFERROR(LOG((H15/J15)/(1-H15/J15)) / LOG($B15/$A15), 2 * SIGN( H15-J15/2))</f>
        <v>2</v>
      </c>
      <c r="AH15" s="4" t="n">
        <f aca="false">IFERROR(LOG((K15/M15)/(1-K15/M15)) / LOG($B15/$A15), 2 * SIGN( K15-M15/2))</f>
        <v>2</v>
      </c>
      <c r="AI15" s="4" t="n">
        <f aca="false">IFERROR(LOG((N15/P15)/(1-N15/P15)) / LOG($B15/$A15), 2 * SIGN( N15-P15/2))</f>
        <v>2</v>
      </c>
      <c r="AJ15" s="4" t="n">
        <f aca="false">IFERROR(LOG((Q15/S15)/(1-Q15/S15)) / LOG($B15/$A15), 2 * SIGN( Q15-S15/2))</f>
        <v>2</v>
      </c>
      <c r="AK15" s="4" t="n">
        <f aca="false">IFERROR(LOG((T15/V15)/(1-T15/V15)) / LOG($B15/$A15), 2 * SIGN( T15-V15/2))</f>
        <v>2</v>
      </c>
      <c r="AL15" s="4" t="n">
        <f aca="false">IFERROR(LOG((W15/Y15)/(1-W15/Y15)) / LOG($B15/$A15), 2 * SIGN( W15-Y15/2))</f>
        <v>2</v>
      </c>
      <c r="AM15" s="4" t="n">
        <f aca="false">IFERROR(LOG((Z15/AB15)/(1-Z15/AB15)) / LOG($B15/$A15), 2 * SIGN( Z15-AB15/2))</f>
        <v>2</v>
      </c>
    </row>
    <row r="16" customFormat="false" ht="12.8" hidden="false" customHeight="false" outlineLevel="0" collapsed="false">
      <c r="A16" s="38" t="n">
        <v>12</v>
      </c>
      <c r="B16" s="38" t="n">
        <v>13</v>
      </c>
      <c r="C16" s="38"/>
      <c r="D16" s="38" t="str">
        <f aca="false">A16&amp;B16</f>
        <v>1213</v>
      </c>
      <c r="E16" s="0" t="n">
        <v>8</v>
      </c>
      <c r="G16" s="39" t="n">
        <v>9</v>
      </c>
      <c r="H16" s="0" t="n">
        <v>8</v>
      </c>
      <c r="I16" s="0" t="n">
        <f aca="false">J16-H16</f>
        <v>2</v>
      </c>
      <c r="J16" s="0" t="n">
        <v>10</v>
      </c>
      <c r="K16" s="0" t="n">
        <v>8</v>
      </c>
      <c r="L16" s="0" t="n">
        <f aca="false">M16-K16</f>
        <v>3</v>
      </c>
      <c r="M16" s="39" t="n">
        <v>11</v>
      </c>
      <c r="N16" s="0" t="n">
        <v>8</v>
      </c>
      <c r="O16" s="0" t="n">
        <f aca="false">P16-N16</f>
        <v>3</v>
      </c>
      <c r="P16" s="0" t="n">
        <v>11</v>
      </c>
      <c r="Q16" s="0" t="n">
        <v>8</v>
      </c>
      <c r="R16" s="0" t="n">
        <f aca="false">S16-Q16</f>
        <v>3</v>
      </c>
      <c r="S16" s="39" t="n">
        <v>11</v>
      </c>
      <c r="T16" s="0" t="n">
        <v>8</v>
      </c>
      <c r="U16" s="0" t="n">
        <f aca="false">V16-T16</f>
        <v>3</v>
      </c>
      <c r="V16" s="0" t="n">
        <v>11</v>
      </c>
      <c r="W16" s="0" t="n">
        <v>8</v>
      </c>
      <c r="X16" s="0" t="n">
        <f aca="false">Y16-W16</f>
        <v>3</v>
      </c>
      <c r="Y16" s="0" t="n">
        <v>11</v>
      </c>
      <c r="Z16" s="0" t="n">
        <v>8</v>
      </c>
      <c r="AA16" s="0" t="n">
        <f aca="false">AB16-Z16</f>
        <v>3</v>
      </c>
      <c r="AB16" s="0" t="n">
        <v>11</v>
      </c>
      <c r="AD16" s="4"/>
      <c r="AE16" s="4" t="n">
        <f aca="false">IFERROR(LOG((E16/G16)/(1-E16/G16)) / LOG($B16/$A16), 2 * SIGN( E16-G16/2))</f>
        <v>25.9791504075685</v>
      </c>
      <c r="AF16" s="4"/>
      <c r="AG16" s="4" t="n">
        <f aca="false">IFERROR(LOG((H16/J16)/(1-H16/J16)) / LOG($B16/$A16), 2 * SIGN( H16-J16/2))</f>
        <v>17.3194336050456</v>
      </c>
      <c r="AH16" s="4" t="n">
        <f aca="false">IFERROR(LOG((K16/M16)/(1-K16/M16)) / LOG($B16/$A16), 2 * SIGN( K16-M16/2))</f>
        <v>12.2538240087049</v>
      </c>
      <c r="AI16" s="4" t="n">
        <f aca="false">IFERROR(LOG((N16/P16)/(1-N16/P16)) / LOG($B16/$A16), 2 * SIGN( N16-P16/2))</f>
        <v>12.2538240087049</v>
      </c>
      <c r="AJ16" s="4" t="n">
        <f aca="false">IFERROR(LOG((Q16/S16)/(1-Q16/S16)) / LOG($B16/$A16), 2 * SIGN( Q16-S16/2))</f>
        <v>12.2538240087049</v>
      </c>
      <c r="AK16" s="4" t="n">
        <f aca="false">IFERROR(LOG((T16/V16)/(1-T16/V16)) / LOG($B16/$A16), 2 * SIGN( T16-V16/2))</f>
        <v>12.2538240087049</v>
      </c>
      <c r="AL16" s="4" t="n">
        <f aca="false">IFERROR(LOG((W16/Y16)/(1-W16/Y16)) / LOG($B16/$A16), 2 * SIGN( W16-Y16/2))</f>
        <v>12.2538240087049</v>
      </c>
      <c r="AM16" s="4" t="n">
        <f aca="false">IFERROR(LOG((Z16/AB16)/(1-Z16/AB16)) / LOG($B16/$A16), 2 * SIGN( Z16-AB16/2))</f>
        <v>12.2538240087049</v>
      </c>
    </row>
    <row r="17" customFormat="false" ht="12.8" hidden="false" customHeight="false" outlineLevel="0" collapsed="false"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2.8" hidden="false" customHeight="false" outlineLevel="0" collapsed="false">
      <c r="A18" s="0" t="s">
        <v>26</v>
      </c>
      <c r="G18" s="0" t="n">
        <f aca="false">SUM(G2:G16)</f>
        <v>432</v>
      </c>
      <c r="J18" s="0" t="n">
        <f aca="false">SUM(J2:J16)</f>
        <v>448</v>
      </c>
      <c r="M18" s="0" t="n">
        <f aca="false">SUM(M2:M16)</f>
        <v>464</v>
      </c>
      <c r="P18" s="0" t="n">
        <f aca="false">SUM(P2:P16)</f>
        <v>480</v>
      </c>
      <c r="S18" s="0" t="n">
        <f aca="false">SUM(S2:S16)</f>
        <v>496</v>
      </c>
      <c r="V18" s="0" t="n">
        <f aca="false">SUM(V2:V16)</f>
        <v>512</v>
      </c>
      <c r="Y18" s="0" t="n">
        <f aca="false">SUM(Y2:Y16)</f>
        <v>528</v>
      </c>
      <c r="AB18" s="0" t="n">
        <f aca="false">SUM(AB2:AB16)</f>
        <v>544</v>
      </c>
      <c r="AD18" s="40" t="s">
        <v>15</v>
      </c>
      <c r="AE18" s="40" t="n">
        <f aca="false">SUMPRODUCT(AE2:AE16,G2:G16)/SUM(G2:G16)</f>
        <v>1.20173341681117</v>
      </c>
      <c r="AF18" s="40"/>
      <c r="AG18" s="40" t="n">
        <f aca="false">SUMPRODUCT(AG2:AG16,J2:J16)/SUM(J2:J16)</f>
        <v>1.09602263675235</v>
      </c>
      <c r="AH18" s="40" t="n">
        <f aca="false">SUMPRODUCT(AH2:AH16,M2:M16)/SUM(M2:M16)</f>
        <v>1.02551844051875</v>
      </c>
      <c r="AI18" s="40" t="n">
        <f aca="false">SUMPRODUCT(AI2:AI16,P2:P16)/SUM(P2:P16)</f>
        <v>1.02800478531225</v>
      </c>
      <c r="AJ18" s="40" t="n">
        <f aca="false">SUMPRODUCT(AJ2:AJ16,S2:S16)/SUM(S2:S16)</f>
        <v>1.01690153834449</v>
      </c>
      <c r="AK18" s="40" t="n">
        <f aca="false">SUMPRODUCT(AK2:AK16,V2:V16)/SUM(V2:V16)</f>
        <v>1.0085075325411</v>
      </c>
      <c r="AL18" s="40" t="n">
        <f aca="false">SUMPRODUCT(AL2:AL16,Y2:Y16)/SUM(Y2:Y16)</f>
        <v>1.05171906707321</v>
      </c>
      <c r="AM18" s="40" t="n">
        <f aca="false">SUMPRODUCT(AM2:AM16,AB2:AB16)/SUM(AB2:AB16)</f>
        <v>1.03492439180692</v>
      </c>
    </row>
    <row r="20" customFormat="false" ht="12.8" hidden="false" customHeight="false" outlineLevel="0" collapsed="false">
      <c r="A20" s="0" t="s">
        <v>16</v>
      </c>
      <c r="E20" s="0" t="n">
        <f aca="false">SUMPRODUCT($A6:$A14,E6:E14)/SUM(E6:E14)</f>
        <v>3.99212598425197</v>
      </c>
      <c r="F20" s="0" t="e">
        <f aca="false">SUMPRODUCT($B6:$B14,F6:F14)/SUM(F6:F14)</f>
        <v>#DIV/0!</v>
      </c>
      <c r="H20" s="0" t="n">
        <f aca="false">SUMPRODUCT($A2:$A16,H2:H16)/SUM(H2:H16)</f>
        <v>2.8984126984127</v>
      </c>
      <c r="I20" s="0" t="n">
        <f aca="false">SUMPRODUCT($B2:$B16,I2:I16)/SUM(I2:I16)</f>
        <v>8</v>
      </c>
      <c r="K20" s="0" t="n">
        <f aca="false">SUMPRODUCT($A2:$A16,K2:K16)/SUM(K2:K16)</f>
        <v>2.88990825688073</v>
      </c>
      <c r="L20" s="0" t="n">
        <f aca="false">SUMPRODUCT($B2:$B16,L2:L16)/SUM(L2:L16)</f>
        <v>8.12408759124088</v>
      </c>
      <c r="N20" s="0" t="n">
        <f aca="false">SUMPRODUCT($A2:$A16,N2:N16)/SUM(N2:N16)</f>
        <v>2.90532544378698</v>
      </c>
      <c r="O20" s="0" t="n">
        <f aca="false">SUMPRODUCT($B2:$B16,O2:O16)/SUM(O2:O16)</f>
        <v>8.13380281690141</v>
      </c>
      <c r="Q20" s="0" t="n">
        <f aca="false">SUMPRODUCT($A2:$A16,Q2:Q16)/SUM(Q2:Q16)</f>
        <v>2.92263610315186</v>
      </c>
      <c r="R20" s="0" t="n">
        <f aca="false">SUMPRODUCT($B2:$B16,R2:R16)/SUM(R2:R16)</f>
        <v>8.07482993197279</v>
      </c>
      <c r="T20" s="0" t="n">
        <f aca="false">SUMPRODUCT($A2:$A16,T2:T16)/SUM(T2:T16)</f>
        <v>2.93646408839779</v>
      </c>
      <c r="U20" s="0" t="n">
        <f aca="false">SUMPRODUCT($B2:$B16,U2:U16)/SUM(U2:U16)</f>
        <v>8.06666666666667</v>
      </c>
      <c r="W20" s="0" t="n">
        <f aca="false">SUMPRODUCT($A2:$A16,W2:W16)/SUM(W2:W16)</f>
        <v>2.92533333333333</v>
      </c>
      <c r="X20" s="0" t="n">
        <f aca="false">SUMPRODUCT($B2:$B16,X2:X16)/SUM(X2:X16)</f>
        <v>8.07843137254902</v>
      </c>
      <c r="Z20" s="0" t="n">
        <f aca="false">SUMPRODUCT($A2:$A16,Z2:Z16)/SUM(Z2:Z16)</f>
        <v>2.94025974025974</v>
      </c>
      <c r="AA20" s="0" t="n">
        <f aca="false">SUMPRODUCT($B2:$B16,AA2:AA16)/SUM(AA2:AA16)</f>
        <v>8.08805031446541</v>
      </c>
    </row>
    <row r="21" customFormat="false" ht="12.8" hidden="false" customHeight="false" outlineLevel="0" collapsed="false">
      <c r="A21" s="0" t="s">
        <v>17</v>
      </c>
      <c r="E21" s="0" t="n">
        <f aca="false">SUM(E6:E14)</f>
        <v>127</v>
      </c>
      <c r="F21" s="0" t="n">
        <f aca="false">SUM(F6:F14)</f>
        <v>0</v>
      </c>
      <c r="G21" s="0" t="n">
        <f aca="false">SUM(G6:G14)</f>
        <v>208</v>
      </c>
      <c r="H21" s="0" t="n">
        <f aca="false">SUM(H2:H16)</f>
        <v>315</v>
      </c>
      <c r="I21" s="0" t="n">
        <f aca="false">SUM(I2:I16)</f>
        <v>133</v>
      </c>
      <c r="J21" s="0" t="n">
        <f aca="false">SUM(J2:J16)</f>
        <v>448</v>
      </c>
      <c r="K21" s="0" t="n">
        <f aca="false">SUM(K2:K16)</f>
        <v>327</v>
      </c>
      <c r="L21" s="0" t="n">
        <f aca="false">SUM(L2:L16)</f>
        <v>137</v>
      </c>
      <c r="M21" s="0" t="n">
        <f aca="false">SUM(M2:M16)</f>
        <v>464</v>
      </c>
      <c r="N21" s="0" t="n">
        <f aca="false">SUM(N2:N16)</f>
        <v>338</v>
      </c>
      <c r="O21" s="0" t="n">
        <f aca="false">SUM(O2:O16)</f>
        <v>142</v>
      </c>
      <c r="P21" s="0" t="n">
        <f aca="false">SUM(P2:P16)</f>
        <v>480</v>
      </c>
      <c r="Q21" s="0" t="n">
        <f aca="false">SUM(Q2:Q16)</f>
        <v>349</v>
      </c>
      <c r="R21" s="0" t="n">
        <f aca="false">SUM(R2:R16)</f>
        <v>147</v>
      </c>
      <c r="S21" s="0" t="n">
        <f aca="false">SUM(S2:S16)</f>
        <v>496</v>
      </c>
      <c r="T21" s="0" t="n">
        <f aca="false">SUM(T2:T16)</f>
        <v>362</v>
      </c>
      <c r="U21" s="0" t="n">
        <f aca="false">SUM(U2:U16)</f>
        <v>150</v>
      </c>
      <c r="V21" s="0" t="n">
        <f aca="false">SUM(V2:V16)</f>
        <v>512</v>
      </c>
      <c r="W21" s="0" t="n">
        <f aca="false">SUM(W2:W16)</f>
        <v>375</v>
      </c>
      <c r="X21" s="0" t="n">
        <f aca="false">SUM(X2:X16)</f>
        <v>153</v>
      </c>
      <c r="Y21" s="0" t="n">
        <f aca="false">SUM(Y2:Y16)</f>
        <v>528</v>
      </c>
      <c r="Z21" s="0" t="n">
        <f aca="false">SUM(Z2:Z16)</f>
        <v>385</v>
      </c>
      <c r="AA21" s="0" t="n">
        <f aca="false">SUM(AA2:AA16)</f>
        <v>159</v>
      </c>
      <c r="AB21" s="0" t="n">
        <f aca="false">SUM(AB2:AB16)</f>
        <v>544</v>
      </c>
    </row>
    <row r="22" customFormat="false" ht="12.8" hidden="false" customHeight="false" outlineLevel="0" collapsed="false">
      <c r="A22" s="0" t="s">
        <v>18</v>
      </c>
      <c r="E22" s="0" t="e">
        <f aca="false">LOG((E21/G21)/(1 - (E21/G21)) / LOG(F20/E20))</f>
        <v>#DIV/0!</v>
      </c>
      <c r="H22" s="0" t="n">
        <f aca="false">LOG((H21/J21)/(1 - (H21/J21)) / LOG(I20/H20))</f>
        <v>0.730089497648331</v>
      </c>
      <c r="K22" s="0" t="n">
        <f aca="false">LOG((K21/M21)/(1 - (K21/M21)) / LOG(L20/K20))</f>
        <v>0.725686731119733</v>
      </c>
      <c r="N22" s="0" t="n">
        <f aca="false">LOG((N21/P21)/(1 - (N21/P21)) / LOG(O20/N20))</f>
        <v>0.72622480082161</v>
      </c>
      <c r="Q22" s="0" t="n">
        <f aca="false">LOG((Q21/S21)/(1 - (Q21/S21)) / LOG(R20/Q20))</f>
        <v>0.73071646007858</v>
      </c>
      <c r="T22" s="0" t="n">
        <f aca="false">LOG((T21/V21)/(1 - (T21/V21)) / LOG(U20/T20))</f>
        <v>0.740281993501888</v>
      </c>
      <c r="W22" s="0" t="n">
        <f aca="false">LOG((W21/Y21)/(1 - (W21/Y21)) / LOG(X20/W20))</f>
        <v>0.744751899371063</v>
      </c>
      <c r="Z22" s="0" t="n">
        <f aca="false">LOG((Z21/AB21)/(1 - (Z21/AB21)) / LOG(AA20/Z20))</f>
        <v>0.741146085108131</v>
      </c>
    </row>
  </sheetData>
  <mergeCells count="8">
    <mergeCell ref="E1:G1"/>
    <mergeCell ref="H1:J1"/>
    <mergeCell ref="K1:M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7" ySplit="0" topLeftCell="H1" activePane="topRight" state="frozen"/>
      <selection pane="topLeft" activeCell="A1" activeCellId="0" sqref="A1"/>
      <selection pane="topRight" activeCell="AG30" activeCellId="0" sqref="AG30"/>
    </sheetView>
  </sheetViews>
  <sheetFormatPr defaultRowHeight="12.8"/>
  <cols>
    <col collapsed="false" hidden="false" max="1" min="1" style="0" width="7.45408163265306"/>
    <col collapsed="false" hidden="false" max="2" min="2" style="0" width="7.07142857142857"/>
    <col collapsed="false" hidden="true" max="7" min="3" style="0" width="0"/>
    <col collapsed="false" hidden="false" max="8" min="8" style="0" width="6.18367346938776"/>
    <col collapsed="false" hidden="true" max="9" min="9" style="0" width="0"/>
    <col collapsed="false" hidden="false" max="11" min="10" style="0" width="6.18367346938776"/>
    <col collapsed="false" hidden="true" max="12" min="12" style="0" width="0"/>
    <col collapsed="false" hidden="false" max="14" min="13" style="0" width="6.18367346938776"/>
    <col collapsed="false" hidden="true" max="15" min="15" style="0" width="0"/>
    <col collapsed="false" hidden="false" max="17" min="16" style="0" width="6.18367346938776"/>
    <col collapsed="false" hidden="true" max="18" min="18" style="0" width="0"/>
    <col collapsed="false" hidden="false" max="20" min="19" style="0" width="6.18367346938776"/>
    <col collapsed="false" hidden="true" max="21" min="21" style="0" width="0"/>
    <col collapsed="false" hidden="false" max="23" min="22" style="0" width="6.18367346938776"/>
    <col collapsed="false" hidden="true" max="24" min="24" style="0" width="0"/>
    <col collapsed="false" hidden="false" max="26" min="25" style="0" width="6.18367346938776"/>
    <col collapsed="false" hidden="true" max="27" min="27" style="0" width="0"/>
    <col collapsed="false" hidden="false" max="29" min="28" style="0" width="6.18367346938776"/>
    <col collapsed="false" hidden="false" max="30" min="30" style="4" width="7.70408163265306"/>
    <col collapsed="false" hidden="true" max="32" min="31" style="4" width="0"/>
    <col collapsed="false" hidden="false" max="39" min="33" style="4" width="5.92857142857143"/>
    <col collapsed="false" hidden="false" max="1025" min="40" style="0" width="11.5204081632653"/>
  </cols>
  <sheetData>
    <row r="1" customFormat="false" ht="22.45" hidden="false" customHeight="true" outlineLevel="0" collapsed="false">
      <c r="A1" s="1" t="s">
        <v>0</v>
      </c>
      <c r="B1" s="1" t="s">
        <v>1</v>
      </c>
      <c r="C1" s="1"/>
      <c r="D1" s="1"/>
      <c r="E1" s="1" t="n">
        <v>2012</v>
      </c>
      <c r="F1" s="1"/>
      <c r="G1" s="1"/>
      <c r="H1" s="1" t="n">
        <v>2013</v>
      </c>
      <c r="I1" s="1"/>
      <c r="J1" s="1"/>
      <c r="K1" s="1" t="n">
        <v>2014</v>
      </c>
      <c r="L1" s="1"/>
      <c r="M1" s="1"/>
      <c r="N1" s="1" t="n">
        <v>2015</v>
      </c>
      <c r="O1" s="1"/>
      <c r="P1" s="1"/>
      <c r="Q1" s="1" t="n">
        <v>2016</v>
      </c>
      <c r="R1" s="1"/>
      <c r="S1" s="1"/>
      <c r="T1" s="1" t="n">
        <v>2017</v>
      </c>
      <c r="U1" s="1"/>
      <c r="V1" s="1"/>
      <c r="W1" s="1" t="n">
        <v>2018</v>
      </c>
      <c r="X1" s="1"/>
      <c r="Y1" s="1"/>
      <c r="Z1" s="1" t="n">
        <v>2019</v>
      </c>
      <c r="AA1" s="1"/>
      <c r="AB1" s="1"/>
      <c r="AD1" s="4" t="s">
        <v>25</v>
      </c>
      <c r="AE1" s="36" t="n">
        <v>2012</v>
      </c>
      <c r="AF1" s="36"/>
      <c r="AG1" s="36" t="n">
        <v>2013</v>
      </c>
      <c r="AH1" s="36" t="n">
        <v>2014</v>
      </c>
      <c r="AI1" s="36" t="n">
        <v>2015</v>
      </c>
      <c r="AJ1" s="36" t="n">
        <v>2016</v>
      </c>
      <c r="AK1" s="36" t="n">
        <v>2017</v>
      </c>
      <c r="AL1" s="36" t="n">
        <v>2018</v>
      </c>
      <c r="AM1" s="36" t="n">
        <v>2019</v>
      </c>
    </row>
    <row r="2" customFormat="false" ht="12.8" hidden="false" customHeight="false" outlineLevel="0" collapsed="false">
      <c r="A2" s="38" t="n">
        <v>1</v>
      </c>
      <c r="B2" s="38" t="n">
        <v>4</v>
      </c>
      <c r="C2" s="38"/>
      <c r="D2" s="38" t="str">
        <f aca="false">A2&amp;B2</f>
        <v>14</v>
      </c>
      <c r="E2" s="0" t="n">
        <v>27</v>
      </c>
      <c r="F2" s="0" t="n">
        <f aca="false">G2-E2</f>
        <v>11</v>
      </c>
      <c r="G2" s="39" t="n">
        <v>38</v>
      </c>
      <c r="H2" s="0" t="n">
        <v>29</v>
      </c>
      <c r="I2" s="0" t="n">
        <f aca="false">J2-H2</f>
        <v>12</v>
      </c>
      <c r="J2" s="0" t="n">
        <v>41</v>
      </c>
      <c r="K2" s="0" t="n">
        <v>29</v>
      </c>
      <c r="L2" s="0" t="n">
        <f aca="false">M2-K2</f>
        <v>14</v>
      </c>
      <c r="M2" s="39" t="n">
        <v>43</v>
      </c>
      <c r="N2" s="0" t="n">
        <v>31</v>
      </c>
      <c r="O2" s="0" t="n">
        <f aca="false">P2-N2</f>
        <v>15</v>
      </c>
      <c r="P2" s="0" t="n">
        <v>46</v>
      </c>
      <c r="Q2" s="0" t="n">
        <v>32</v>
      </c>
      <c r="R2" s="0" t="n">
        <f aca="false">S2-Q2</f>
        <v>15</v>
      </c>
      <c r="S2" s="39" t="n">
        <v>47</v>
      </c>
      <c r="T2" s="0" t="n">
        <v>34</v>
      </c>
      <c r="U2" s="0" t="n">
        <f aca="false">V2-T2</f>
        <v>15</v>
      </c>
      <c r="V2" s="0" t="n">
        <v>49</v>
      </c>
      <c r="W2" s="0" t="n">
        <v>37</v>
      </c>
      <c r="X2" s="0" t="n">
        <f aca="false">Y2-W2</f>
        <v>15</v>
      </c>
      <c r="Y2" s="0" t="n">
        <v>52</v>
      </c>
      <c r="Z2" s="0" t="n">
        <v>37</v>
      </c>
      <c r="AA2" s="0" t="n">
        <f aca="false">AB2-Z2</f>
        <v>15</v>
      </c>
      <c r="AB2" s="0" t="n">
        <v>52</v>
      </c>
      <c r="AE2" s="4" t="n">
        <f aca="false">IFERROR(LOG((E2/G2)/(1-E2/G2)) / LOG($B2/$A2), 2 * SIGN( E2-G2/2))</f>
        <v>0.647727941763086</v>
      </c>
      <c r="AG2" s="4" t="n">
        <f aca="false">IFERROR(LOG((H2/J2)/(1-H2/J2)) / LOG($B2/$A2), 2 * SIGN( H2-J2/2))</f>
        <v>0.636509247203208</v>
      </c>
      <c r="AH2" s="4" t="n">
        <f aca="false">IFERROR(LOG((K2/M2)/(1-K2/M2)) / LOG($B2/$A2), 2 * SIGN( K2-M2/2))</f>
        <v>0.525313036534984</v>
      </c>
      <c r="AI2" s="4" t="n">
        <f aca="false">IFERROR(LOG((N2/P2)/(1-N2/P2)) / LOG($B2/$A2), 2 * SIGN( N2-P2/2))</f>
        <v>0.523652857389178</v>
      </c>
      <c r="AJ2" s="4" t="n">
        <f aca="false">IFERROR(LOG((Q2/S2)/(1-Q2/S2)) / LOG($B2/$A2), 2 * SIGN( Q2-S2/2))</f>
        <v>0.546554702195741</v>
      </c>
      <c r="AK2" s="4" t="n">
        <f aca="false">IFERROR(LOG((T2/V2)/(1-T2/V2)) / LOG($B2/$A2), 2 * SIGN( T2-V2/2))</f>
        <v>0.59028612282091</v>
      </c>
      <c r="AL2" s="4" t="n">
        <f aca="false">IFERROR(LOG((W2/Y2)/(1-W2/Y2)) / LOG($B2/$A2), 2 * SIGN( W2-Y2/2))</f>
        <v>0.651281385010216</v>
      </c>
      <c r="AM2" s="4" t="n">
        <f aca="false">IFERROR(LOG((Z2/AB2)/(1-Z2/AB2)) / LOG($B2/$A2), 2 * SIGN( Z2-AB2/2))</f>
        <v>0.651281385010216</v>
      </c>
    </row>
    <row r="3" customFormat="false" ht="12.8" hidden="false" customHeight="false" outlineLevel="0" collapsed="false">
      <c r="A3" s="38" t="n">
        <v>1</v>
      </c>
      <c r="B3" s="38" t="n">
        <v>5</v>
      </c>
      <c r="C3" s="38"/>
      <c r="D3" s="38" t="str">
        <f aca="false">A3&amp;B3</f>
        <v>15</v>
      </c>
      <c r="E3" s="0" t="n">
        <v>28</v>
      </c>
      <c r="F3" s="0" t="n">
        <f aca="false">G3-E3</f>
        <v>7</v>
      </c>
      <c r="G3" s="39" t="n">
        <v>35</v>
      </c>
      <c r="H3" s="0" t="n">
        <v>28</v>
      </c>
      <c r="I3" s="0" t="n">
        <f aca="false">J3-H3</f>
        <v>7</v>
      </c>
      <c r="J3" s="0" t="n">
        <v>35</v>
      </c>
      <c r="K3" s="0" t="n">
        <v>28</v>
      </c>
      <c r="L3" s="0" t="n">
        <f aca="false">M3-K3</f>
        <v>7</v>
      </c>
      <c r="M3" s="39" t="n">
        <v>35</v>
      </c>
      <c r="N3" s="0" t="n">
        <v>28</v>
      </c>
      <c r="O3" s="0" t="n">
        <f aca="false">P3-N3</f>
        <v>7</v>
      </c>
      <c r="P3" s="0" t="n">
        <v>35</v>
      </c>
      <c r="Q3" s="0" t="n">
        <v>30</v>
      </c>
      <c r="R3" s="0" t="n">
        <f aca="false">S3-Q3</f>
        <v>7</v>
      </c>
      <c r="S3" s="39" t="n">
        <v>37</v>
      </c>
      <c r="T3" s="0" t="n">
        <v>32</v>
      </c>
      <c r="U3" s="0" t="n">
        <f aca="false">V3-T3</f>
        <v>7</v>
      </c>
      <c r="V3" s="0" t="n">
        <v>39</v>
      </c>
      <c r="W3" s="0" t="n">
        <v>32</v>
      </c>
      <c r="X3" s="0" t="n">
        <f aca="false">Y3-W3</f>
        <v>7</v>
      </c>
      <c r="Y3" s="0" t="n">
        <v>39</v>
      </c>
      <c r="Z3" s="0" t="n">
        <v>34</v>
      </c>
      <c r="AA3" s="0" t="n">
        <v>7</v>
      </c>
      <c r="AB3" s="0" t="n">
        <v>41</v>
      </c>
      <c r="AE3" s="4" t="n">
        <f aca="false">IFERROR(LOG((E3/G3)/(1-E3/G3)) / LOG($B3/$A3), 2 * SIGN( E3-G3/2))</f>
        <v>0.861353116146786</v>
      </c>
      <c r="AG3" s="4" t="n">
        <f aca="false">IFERROR(LOG((H3/J3)/(1-H3/J3)) / LOG($B3/$A3), 2 * SIGN( H3-J3/2))</f>
        <v>0.861353116146786</v>
      </c>
      <c r="AH3" s="4" t="n">
        <f aca="false">IFERROR(LOG((K3/M3)/(1-K3/M3)) / LOG($B3/$A3), 2 * SIGN( K3-M3/2))</f>
        <v>0.861353116146786</v>
      </c>
      <c r="AI3" s="4" t="n">
        <f aca="false">IFERROR(LOG((N3/P3)/(1-N3/P3)) / LOG($B3/$A3), 2 * SIGN( N3-P3/2))</f>
        <v>0.861353116146786</v>
      </c>
      <c r="AJ3" s="4" t="n">
        <f aca="false">IFERROR(LOG((Q3/S3)/(1-Q3/S3)) / LOG($B3/$A3), 2 * SIGN( Q3-S3/2))</f>
        <v>0.904220797437211</v>
      </c>
      <c r="AK3" s="4" t="n">
        <f aca="false">IFERROR(LOG((T3/V3)/(1-T3/V3)) / LOG($B3/$A3), 2 * SIGN( T3-V3/2))</f>
        <v>0.944320835244798</v>
      </c>
      <c r="AL3" s="4" t="n">
        <f aca="false">IFERROR(LOG((W3/Y3)/(1-W3/Y3)) / LOG($B3/$A3), 2 * SIGN( W3-Y3/2))</f>
        <v>0.944320835244798</v>
      </c>
      <c r="AM3" s="4" t="n">
        <f aca="false">IFERROR(LOG((Z3/AB3)/(1-Z3/AB3)) / LOG($B3/$A3), 2 * SIGN( Z3-AB3/2))</f>
        <v>0.981989030673813</v>
      </c>
    </row>
    <row r="4" customFormat="false" ht="12.8" hidden="false" customHeight="false" outlineLevel="0" collapsed="false">
      <c r="A4" s="38" t="n">
        <v>1</v>
      </c>
      <c r="B4" s="38" t="n">
        <v>12</v>
      </c>
      <c r="C4" s="38"/>
      <c r="D4" s="38" t="str">
        <f aca="false">A4&amp;B4</f>
        <v>112</v>
      </c>
      <c r="E4" s="0" t="n">
        <v>18</v>
      </c>
      <c r="F4" s="0" t="n">
        <f aca="false">G4-E4</f>
        <v>0</v>
      </c>
      <c r="G4" s="39" t="n">
        <v>18</v>
      </c>
      <c r="H4" s="0" t="n">
        <v>18</v>
      </c>
      <c r="I4" s="0" t="n">
        <f aca="false">J4-H4</f>
        <v>0</v>
      </c>
      <c r="J4" s="0" t="n">
        <v>18</v>
      </c>
      <c r="K4" s="0" t="n">
        <v>19</v>
      </c>
      <c r="L4" s="0" t="n">
        <f aca="false">M4-K4</f>
        <v>0</v>
      </c>
      <c r="M4" s="39" t="n">
        <v>19</v>
      </c>
      <c r="N4" s="0" t="n">
        <v>19</v>
      </c>
      <c r="O4" s="0" t="n">
        <f aca="false">P4-N4</f>
        <v>0</v>
      </c>
      <c r="P4" s="0" t="n">
        <v>19</v>
      </c>
      <c r="Q4" s="0" t="n">
        <v>19</v>
      </c>
      <c r="R4" s="0" t="n">
        <f aca="false">S4-Q4</f>
        <v>0</v>
      </c>
      <c r="S4" s="39" t="n">
        <v>19</v>
      </c>
      <c r="T4" s="0" t="n">
        <v>19</v>
      </c>
      <c r="U4" s="0" t="n">
        <f aca="false">V4-T4</f>
        <v>0</v>
      </c>
      <c r="V4" s="0" t="n">
        <v>19</v>
      </c>
      <c r="W4" s="0" t="n">
        <v>19</v>
      </c>
      <c r="X4" s="0" t="n">
        <f aca="false">Y4-W4</f>
        <v>0</v>
      </c>
      <c r="Y4" s="0" t="n">
        <v>19</v>
      </c>
      <c r="Z4" s="0" t="n">
        <v>19</v>
      </c>
      <c r="AA4" s="0" t="n">
        <f aca="false">AB4-Z4</f>
        <v>0</v>
      </c>
      <c r="AB4" s="0" t="n">
        <v>19</v>
      </c>
      <c r="AE4" s="4" t="n">
        <f aca="false">IFERROR(LOG((E4/G4)/(1-E4/G4)) / LOG($B4/$A4), 2 * SIGN( E4-G4/2))</f>
        <v>2</v>
      </c>
      <c r="AG4" s="4" t="n">
        <f aca="false">IFERROR(LOG((H4/J4)/(1-H4/J4)) / LOG($B4/$A4), 2 * SIGN( H4-J4/2))</f>
        <v>2</v>
      </c>
      <c r="AH4" s="4" t="n">
        <f aca="false">IFERROR(LOG((K4/M4)/(1-K4/M4)) / LOG($B4/$A4), 2 * SIGN( K4-M4/2))</f>
        <v>2</v>
      </c>
      <c r="AI4" s="4" t="n">
        <f aca="false">IFERROR(LOG((N4/P4)/(1-N4/P4)) / LOG($B4/$A4), 2 * SIGN( N4-P4/2))</f>
        <v>2</v>
      </c>
      <c r="AJ4" s="4" t="n">
        <f aca="false">IFERROR(LOG((Q4/S4)/(1-Q4/S4)) / LOG($B4/$A4), 2 * SIGN( Q4-S4/2))</f>
        <v>2</v>
      </c>
      <c r="AK4" s="4" t="n">
        <f aca="false">IFERROR(LOG((T4/V4)/(1-T4/V4)) / LOG($B4/$A4), 2 * SIGN( T4-V4/2))</f>
        <v>2</v>
      </c>
      <c r="AL4" s="4" t="n">
        <f aca="false">IFERROR(LOG((W4/Y4)/(1-W4/Y4)) / LOG($B4/$A4), 2 * SIGN( W4-Y4/2))</f>
        <v>2</v>
      </c>
      <c r="AM4" s="4" t="n">
        <f aca="false">IFERROR(LOG((Z4/AB4)/(1-Z4/AB4)) / LOG($B4/$A4), 2 * SIGN( Z4-AB4/2))</f>
        <v>2</v>
      </c>
    </row>
    <row r="5" customFormat="false" ht="12.8" hidden="false" customHeight="false" outlineLevel="0" collapsed="false">
      <c r="A5" s="38" t="n">
        <v>1</v>
      </c>
      <c r="B5" s="38" t="n">
        <v>13</v>
      </c>
      <c r="C5" s="38"/>
      <c r="D5" s="38" t="str">
        <f aca="false">A5&amp;B5</f>
        <v>113</v>
      </c>
      <c r="E5" s="0" t="n">
        <v>3</v>
      </c>
      <c r="F5" s="0" t="n">
        <f aca="false">G5-E5</f>
        <v>0</v>
      </c>
      <c r="G5" s="39" t="n">
        <v>3</v>
      </c>
      <c r="H5" s="0" t="n">
        <v>4</v>
      </c>
      <c r="I5" s="0" t="n">
        <f aca="false">J5-H5</f>
        <v>0</v>
      </c>
      <c r="J5" s="0" t="n">
        <v>4</v>
      </c>
      <c r="K5" s="0" t="n">
        <v>4</v>
      </c>
      <c r="L5" s="0" t="n">
        <f aca="false">M5-K5</f>
        <v>0</v>
      </c>
      <c r="M5" s="39" t="n">
        <v>4</v>
      </c>
      <c r="N5" s="0" t="n">
        <v>4</v>
      </c>
      <c r="O5" s="0" t="n">
        <f aca="false">P5-N5</f>
        <v>0</v>
      </c>
      <c r="P5" s="0" t="n">
        <v>4</v>
      </c>
      <c r="Q5" s="0" t="n">
        <v>4</v>
      </c>
      <c r="R5" s="0" t="n">
        <f aca="false">S5-Q5</f>
        <v>0</v>
      </c>
      <c r="S5" s="39" t="n">
        <v>4</v>
      </c>
      <c r="T5" s="0" t="n">
        <v>4</v>
      </c>
      <c r="U5" s="0" t="n">
        <f aca="false">V5-T5</f>
        <v>0</v>
      </c>
      <c r="V5" s="0" t="n">
        <v>4</v>
      </c>
      <c r="W5" s="0" t="n">
        <v>4</v>
      </c>
      <c r="X5" s="0" t="n">
        <f aca="false">Y5-W5</f>
        <v>0</v>
      </c>
      <c r="Y5" s="0" t="n">
        <v>4</v>
      </c>
      <c r="Z5" s="0" t="n">
        <v>4</v>
      </c>
      <c r="AA5" s="0" t="n">
        <f aca="false">AB5-Z5</f>
        <v>0</v>
      </c>
      <c r="AB5" s="0" t="n">
        <v>4</v>
      </c>
      <c r="AE5" s="4" t="n">
        <f aca="false">IFERROR(LOG((E5/G5)/(1-E5/G5)) / LOG($B5/$A5), 2 * SIGN( E5-G5/2))</f>
        <v>2</v>
      </c>
      <c r="AG5" s="4" t="n">
        <f aca="false">IFERROR(LOG((H5/J5)/(1-H5/J5)) / LOG($B5/$A5), 2 * SIGN( H5-J5/2))</f>
        <v>2</v>
      </c>
      <c r="AH5" s="4" t="n">
        <f aca="false">IFERROR(LOG((K5/M5)/(1-K5/M5)) / LOG($B5/$A5), 2 * SIGN( K5-M5/2))</f>
        <v>2</v>
      </c>
      <c r="AI5" s="4" t="n">
        <f aca="false">IFERROR(LOG((N5/P5)/(1-N5/P5)) / LOG($B5/$A5), 2 * SIGN( N5-P5/2))</f>
        <v>2</v>
      </c>
      <c r="AJ5" s="4" t="n">
        <f aca="false">IFERROR(LOG((Q5/S5)/(1-Q5/S5)) / LOG($B5/$A5), 2 * SIGN( Q5-S5/2))</f>
        <v>2</v>
      </c>
      <c r="AK5" s="4" t="n">
        <f aca="false">IFERROR(LOG((T5/V5)/(1-T5/V5)) / LOG($B5/$A5), 2 * SIGN( T5-V5/2))</f>
        <v>2</v>
      </c>
      <c r="AL5" s="4" t="n">
        <f aca="false">IFERROR(LOG((W5/Y5)/(1-W5/Y5)) / LOG($B5/$A5), 2 * SIGN( W5-Y5/2))</f>
        <v>2</v>
      </c>
      <c r="AM5" s="4" t="n">
        <f aca="false">IFERROR(LOG((Z5/AB5)/(1-Z5/AB5)) / LOG($B5/$A5), 2 * SIGN( Z5-AB5/2))</f>
        <v>2</v>
      </c>
    </row>
    <row r="6" customFormat="false" ht="12.8" hidden="false" customHeight="false" outlineLevel="0" collapsed="false">
      <c r="A6" s="38" t="n">
        <v>2</v>
      </c>
      <c r="B6" s="38" t="n">
        <v>3</v>
      </c>
      <c r="C6" s="38"/>
      <c r="D6" s="38" t="str">
        <f aca="false">A6&amp;B6</f>
        <v>23</v>
      </c>
      <c r="E6" s="0" t="n">
        <v>22</v>
      </c>
      <c r="F6" s="0" t="n">
        <f aca="false">G6-E6</f>
        <v>13</v>
      </c>
      <c r="G6" s="39" t="n">
        <v>35</v>
      </c>
      <c r="H6" s="0" t="n">
        <v>22</v>
      </c>
      <c r="I6" s="0" t="n">
        <f aca="false">J6-H6</f>
        <v>13</v>
      </c>
      <c r="J6" s="0" t="n">
        <v>35</v>
      </c>
      <c r="K6" s="0" t="n">
        <v>23</v>
      </c>
      <c r="L6" s="0" t="n">
        <f aca="false">M6-K6</f>
        <v>14</v>
      </c>
      <c r="M6" s="39" t="n">
        <v>37</v>
      </c>
      <c r="N6" s="0" t="n">
        <v>23</v>
      </c>
      <c r="O6" s="0" t="n">
        <f aca="false">P6-N6</f>
        <v>14</v>
      </c>
      <c r="P6" s="0" t="n">
        <v>37</v>
      </c>
      <c r="Q6" s="0" t="n">
        <v>23</v>
      </c>
      <c r="R6" s="0" t="n">
        <f aca="false">S6-Q6</f>
        <v>14</v>
      </c>
      <c r="S6" s="39" t="n">
        <v>37</v>
      </c>
      <c r="T6" s="0" t="n">
        <v>25</v>
      </c>
      <c r="U6" s="0" t="n">
        <f aca="false">V6-T6</f>
        <v>14</v>
      </c>
      <c r="V6" s="0" t="n">
        <v>39</v>
      </c>
      <c r="W6" s="0" t="n">
        <v>26</v>
      </c>
      <c r="X6" s="0" t="n">
        <f aca="false">Y6-W6</f>
        <v>14</v>
      </c>
      <c r="Y6" s="0" t="n">
        <v>40</v>
      </c>
      <c r="Z6" s="0" t="n">
        <v>26</v>
      </c>
      <c r="AA6" s="0" t="n">
        <v>15</v>
      </c>
      <c r="AB6" s="0" t="n">
        <v>41</v>
      </c>
      <c r="AE6" s="4" t="n">
        <f aca="false">IFERROR(LOG((E6/G6)/(1-E6/G6)) / LOG($B6/$A6), 2 * SIGN( E6-G6/2))</f>
        <v>1.29750522394256</v>
      </c>
      <c r="AG6" s="4" t="n">
        <f aca="false">IFERROR(LOG((H6/J6)/(1-H6/J6)) / LOG($B6/$A6), 2 * SIGN( H6-J6/2))</f>
        <v>1.29750522394256</v>
      </c>
      <c r="AH6" s="4" t="n">
        <f aca="false">IFERROR(LOG((K6/M6)/(1-K6/M6)) / LOG($B6/$A6), 2 * SIGN( K6-M6/2))</f>
        <v>1.22436401156732</v>
      </c>
      <c r="AI6" s="4" t="n">
        <f aca="false">IFERROR(LOG((N6/P6)/(1-N6/P6)) / LOG($B6/$A6), 2 * SIGN( N6-P6/2))</f>
        <v>1.22436401156732</v>
      </c>
      <c r="AJ6" s="4" t="n">
        <f aca="false">IFERROR(LOG((Q6/S6)/(1-Q6/S6)) / LOG($B6/$A6), 2 * SIGN( Q6-S6/2))</f>
        <v>1.22436401156732</v>
      </c>
      <c r="AK6" s="4" t="n">
        <f aca="false">IFERROR(LOG((T6/V6)/(1-T6/V6)) / LOG($B6/$A6), 2 * SIGN( T6-V6/2))</f>
        <v>1.43000836239222</v>
      </c>
      <c r="AL6" s="4" t="n">
        <f aca="false">IFERROR(LOG((W6/Y6)/(1-W6/Y6)) / LOG($B6/$A6), 2 * SIGN( W6-Y6/2))</f>
        <v>1.52673854303903</v>
      </c>
      <c r="AM6" s="4" t="n">
        <f aca="false">IFERROR(LOG((Z6/AB6)/(1-Z6/AB6)) / LOG($B6/$A6), 2 * SIGN( Z6-AB6/2))</f>
        <v>1.35658118521147</v>
      </c>
    </row>
    <row r="7" customFormat="false" ht="12.8" hidden="false" customHeight="false" outlineLevel="0" collapsed="false">
      <c r="A7" s="38" t="n">
        <v>2</v>
      </c>
      <c r="B7" s="38" t="n">
        <v>6</v>
      </c>
      <c r="C7" s="38"/>
      <c r="D7" s="38" t="str">
        <f aca="false">A7&amp;B7</f>
        <v>26</v>
      </c>
      <c r="E7" s="0" t="n">
        <v>19</v>
      </c>
      <c r="F7" s="0" t="n">
        <f aca="false">G7-E7</f>
        <v>6</v>
      </c>
      <c r="G7" s="39" t="n">
        <v>25</v>
      </c>
      <c r="H7" s="0" t="n">
        <v>20</v>
      </c>
      <c r="I7" s="0" t="n">
        <f aca="false">J7-H7</f>
        <v>6</v>
      </c>
      <c r="J7" s="0" t="n">
        <v>26</v>
      </c>
      <c r="K7" s="0" t="n">
        <v>21</v>
      </c>
      <c r="L7" s="0" t="n">
        <f aca="false">M7-K7</f>
        <v>6</v>
      </c>
      <c r="M7" s="39" t="n">
        <v>27</v>
      </c>
      <c r="N7" s="0" t="n">
        <v>22</v>
      </c>
      <c r="O7" s="0" t="n">
        <f aca="false">P7-N7</f>
        <v>6</v>
      </c>
      <c r="P7" s="0" t="n">
        <v>28</v>
      </c>
      <c r="Q7" s="0" t="n">
        <v>23</v>
      </c>
      <c r="R7" s="0" t="n">
        <f aca="false">S7-Q7</f>
        <v>6</v>
      </c>
      <c r="S7" s="39" t="n">
        <v>29</v>
      </c>
      <c r="T7" s="0" t="n">
        <v>23</v>
      </c>
      <c r="U7" s="0" t="n">
        <f aca="false">V7-T7</f>
        <v>6</v>
      </c>
      <c r="V7" s="0" t="n">
        <v>29</v>
      </c>
      <c r="W7" s="0" t="n">
        <v>23</v>
      </c>
      <c r="X7" s="0" t="n">
        <f aca="false">Y7-W7</f>
        <v>6</v>
      </c>
      <c r="Y7" s="0" t="n">
        <v>29</v>
      </c>
      <c r="Z7" s="0" t="n">
        <v>23</v>
      </c>
      <c r="AA7" s="0" t="n">
        <f aca="false">AB7-Z7</f>
        <v>6</v>
      </c>
      <c r="AB7" s="0" t="n">
        <v>29</v>
      </c>
      <c r="AE7" s="4" t="n">
        <f aca="false">IFERROR(LOG((E7/G7)/(1-E7/G7)) / LOG($B7/$A7), 2 * SIGN( E7-G7/2))</f>
        <v>1.04921410567492</v>
      </c>
      <c r="AG7" s="4" t="n">
        <f aca="false">IFERROR(LOG((H7/J7)/(1-H7/J7)) / LOG($B7/$A7), 2 * SIGN( H7-J7/2))</f>
        <v>1.09590327428938</v>
      </c>
      <c r="AH7" s="4" t="n">
        <f aca="false">IFERROR(LOG((K7/M7)/(1-K7/M7)) / LOG($B7/$A7), 2 * SIGN( K7-M7/2))</f>
        <v>1.14031399558996</v>
      </c>
      <c r="AI7" s="4" t="n">
        <f aca="false">IFERROR(LOG((N7/P7)/(1-N7/P7)) / LOG($B7/$A7), 2 * SIGN( N7-P7/2))</f>
        <v>1.18265833864414</v>
      </c>
      <c r="AJ7" s="4" t="n">
        <f aca="false">IFERROR(LOG((Q7/S7)/(1-Q7/S7)) / LOG($B7/$A7), 2 * SIGN( Q7-S7/2))</f>
        <v>1.22312007662881</v>
      </c>
      <c r="AK7" s="4" t="n">
        <f aca="false">IFERROR(LOG((T7/V7)/(1-T7/V7)) / LOG($B7/$A7), 2 * SIGN( T7-V7/2))</f>
        <v>1.22312007662881</v>
      </c>
      <c r="AL7" s="4" t="n">
        <f aca="false">IFERROR(LOG((W7/Y7)/(1-W7/Y7)) / LOG($B7/$A7), 2 * SIGN( W7-Y7/2))</f>
        <v>1.22312007662881</v>
      </c>
      <c r="AM7" s="4" t="n">
        <f aca="false">IFERROR(LOG((Z7/AB7)/(1-Z7/AB7)) / LOG($B7/$A7), 2 * SIGN( Z7-AB7/2))</f>
        <v>1.22312007662881</v>
      </c>
    </row>
    <row r="8" customFormat="false" ht="12.8" hidden="false" customHeight="false" outlineLevel="0" collapsed="false">
      <c r="A8" s="38" t="n">
        <v>2</v>
      </c>
      <c r="B8" s="38" t="n">
        <v>11</v>
      </c>
      <c r="C8" s="38"/>
      <c r="D8" s="38" t="str">
        <f aca="false">A8&amp;B8</f>
        <v>211</v>
      </c>
      <c r="E8" s="0" t="n">
        <v>9</v>
      </c>
      <c r="F8" s="0" t="n">
        <f aca="false">G8-E8</f>
        <v>1</v>
      </c>
      <c r="G8" s="39" t="n">
        <v>10</v>
      </c>
      <c r="H8" s="0" t="n">
        <v>10</v>
      </c>
      <c r="I8" s="0" t="n">
        <f aca="false">J8-H8</f>
        <v>1</v>
      </c>
      <c r="J8" s="0" t="n">
        <v>11</v>
      </c>
      <c r="K8" s="0" t="n">
        <v>10</v>
      </c>
      <c r="L8" s="0" t="n">
        <f aca="false">M8-K8</f>
        <v>1</v>
      </c>
      <c r="M8" s="39" t="n">
        <v>11</v>
      </c>
      <c r="N8" s="0" t="n">
        <v>11</v>
      </c>
      <c r="O8" s="0" t="n">
        <f aca="false">P8-N8</f>
        <v>1</v>
      </c>
      <c r="P8" s="0" t="n">
        <v>12</v>
      </c>
      <c r="Q8" s="0" t="n">
        <v>12</v>
      </c>
      <c r="R8" s="0" t="n">
        <f aca="false">S8-Q8</f>
        <v>1</v>
      </c>
      <c r="S8" s="39" t="n">
        <v>13</v>
      </c>
      <c r="T8" s="0" t="n">
        <v>12</v>
      </c>
      <c r="U8" s="0" t="n">
        <f aca="false">V8-T8</f>
        <v>1</v>
      </c>
      <c r="V8" s="0" t="n">
        <v>13</v>
      </c>
      <c r="W8" s="0" t="n">
        <v>12</v>
      </c>
      <c r="X8" s="0" t="n">
        <f aca="false">Y8-W8</f>
        <v>2</v>
      </c>
      <c r="Y8" s="0" t="n">
        <v>14</v>
      </c>
      <c r="Z8" s="0" t="n">
        <v>13</v>
      </c>
      <c r="AA8" s="0" t="n">
        <f aca="false">AB8-Z8</f>
        <v>2</v>
      </c>
      <c r="AB8" s="0" t="n">
        <v>15</v>
      </c>
      <c r="AE8" s="4" t="n">
        <f aca="false">IFERROR(LOG((E8/G8)/(1-E8/G8)) / LOG($B8/$A8), 2 * SIGN( E8-G8/2))</f>
        <v>1.28888519502676</v>
      </c>
      <c r="AG8" s="4" t="n">
        <f aca="false">IFERROR(LOG((H8/J8)/(1-H8/J8)) / LOG($B8/$A8), 2 * SIGN( H8-J8/2))</f>
        <v>1.35068935021985</v>
      </c>
      <c r="AH8" s="4" t="n">
        <f aca="false">IFERROR(LOG((K8/M8)/(1-K8/M8)) / LOG($B8/$A8), 2 * SIGN( K8-M8/2))</f>
        <v>1.35068935021985</v>
      </c>
      <c r="AI8" s="4" t="n">
        <f aca="false">IFERROR(LOG((N8/P8)/(1-N8/P8)) / LOG($B8/$A8), 2 * SIGN( N8-P8/2))</f>
        <v>1.40659800924007</v>
      </c>
      <c r="AJ8" s="4" t="n">
        <f aca="false">IFERROR(LOG((Q8/S8)/(1-Q8/S8)) / LOG($B8/$A8), 2 * SIGN( Q8-S8/2))</f>
        <v>1.45763861599351</v>
      </c>
      <c r="AK8" s="4" t="n">
        <f aca="false">IFERROR(LOG((T8/V8)/(1-T8/V8)) / LOG($B8/$A8), 2 * SIGN( T8-V8/2))</f>
        <v>1.45763861599351</v>
      </c>
      <c r="AL8" s="4" t="n">
        <f aca="false">IFERROR(LOG((W8/Y8)/(1-W8/Y8)) / LOG($B8/$A8), 2 * SIGN( W8-Y8/2))</f>
        <v>1.05104060675345</v>
      </c>
      <c r="AM8" s="4" t="n">
        <f aca="false">IFERROR(LOG((Z8/AB8)/(1-Z8/AB8)) / LOG($B8/$A8), 2 * SIGN( Z8-AB8/2))</f>
        <v>1.09799341346898</v>
      </c>
    </row>
    <row r="9" customFormat="false" ht="12.8" hidden="false" customHeight="false" outlineLevel="0" collapsed="false">
      <c r="A9" s="38" t="n">
        <v>3</v>
      </c>
      <c r="B9" s="38" t="n">
        <v>7</v>
      </c>
      <c r="C9" s="38"/>
      <c r="D9" s="38" t="str">
        <f aca="false">A9&amp;B9</f>
        <v>37</v>
      </c>
      <c r="E9" s="0" t="n">
        <v>6</v>
      </c>
      <c r="F9" s="0" t="n">
        <f aca="false">G9-E9</f>
        <v>2</v>
      </c>
      <c r="G9" s="39" t="n">
        <v>8</v>
      </c>
      <c r="H9" s="0" t="n">
        <v>6</v>
      </c>
      <c r="I9" s="0" t="n">
        <f aca="false">J9-H9</f>
        <v>3</v>
      </c>
      <c r="J9" s="0" t="n">
        <v>9</v>
      </c>
      <c r="K9" s="0" t="n">
        <v>6</v>
      </c>
      <c r="L9" s="0" t="n">
        <f aca="false">M9-K9</f>
        <v>3</v>
      </c>
      <c r="M9" s="39" t="n">
        <v>9</v>
      </c>
      <c r="N9" s="0" t="n">
        <v>6</v>
      </c>
      <c r="O9" s="0" t="n">
        <f aca="false">P9-N9</f>
        <v>4</v>
      </c>
      <c r="P9" s="0" t="n">
        <v>10</v>
      </c>
      <c r="Q9" s="0" t="n">
        <v>7</v>
      </c>
      <c r="R9" s="0" t="n">
        <f aca="false">S9-Q9</f>
        <v>5</v>
      </c>
      <c r="S9" s="39" t="n">
        <v>12</v>
      </c>
      <c r="T9" s="0" t="n">
        <v>7</v>
      </c>
      <c r="U9" s="0" t="n">
        <f aca="false">V9-T9</f>
        <v>5</v>
      </c>
      <c r="V9" s="0" t="n">
        <v>12</v>
      </c>
      <c r="W9" s="0" t="n">
        <v>8</v>
      </c>
      <c r="X9" s="0" t="n">
        <f aca="false">Y9-W9</f>
        <v>6</v>
      </c>
      <c r="Y9" s="0" t="n">
        <v>14</v>
      </c>
      <c r="Z9" s="0" t="n">
        <v>9</v>
      </c>
      <c r="AA9" s="0" t="n">
        <f aca="false">AB9-Z9</f>
        <v>6</v>
      </c>
      <c r="AB9" s="0" t="n">
        <v>15</v>
      </c>
      <c r="AE9" s="4" t="n">
        <f aca="false">IFERROR(LOG((E9/G9)/(1-E9/G9)) / LOG($B9/$A9), 2 * SIGN( E9-G9/2))</f>
        <v>1.29660694311922</v>
      </c>
      <c r="AG9" s="4" t="n">
        <f aca="false">IFERROR(LOG((H9/J9)/(1-H9/J9)) / LOG($B9/$A9), 2 * SIGN( H9-J9/2))</f>
        <v>0.818067899101251</v>
      </c>
      <c r="AH9" s="4" t="n">
        <f aca="false">IFERROR(LOG((K9/M9)/(1-K9/M9)) / LOG($B9/$A9), 2 * SIGN( K9-M9/2))</f>
        <v>0.818067899101251</v>
      </c>
      <c r="AI9" s="4" t="n">
        <f aca="false">IFERROR(LOG((N9/P9)/(1-N9/P9)) / LOG($B9/$A9), 2 * SIGN( N9-P9/2))</f>
        <v>0.47853904401797</v>
      </c>
      <c r="AJ9" s="4" t="n">
        <f aca="false">IFERROR(LOG((Q9/S9)/(1-Q9/S9)) / LOG($B9/$A9), 2 * SIGN( Q9-S9/2))</f>
        <v>0.397112104670546</v>
      </c>
      <c r="AK9" s="4" t="n">
        <f aca="false">IFERROR(LOG((T9/V9)/(1-T9/V9)) / LOG($B9/$A9), 2 * SIGN( T9-V9/2))</f>
        <v>0.397112104670546</v>
      </c>
      <c r="AL9" s="4" t="n">
        <f aca="false">IFERROR(LOG((W9/Y9)/(1-W9/Y9)) / LOG($B9/$A9), 2 * SIGN( W9-Y9/2))</f>
        <v>0.339528855083281</v>
      </c>
      <c r="AM9" s="4" t="n">
        <f aca="false">IFERROR(LOG((Z9/AB9)/(1-Z9/AB9)) / LOG($B9/$A9), 2 * SIGN( Z9-AB9/2))</f>
        <v>0.47853904401797</v>
      </c>
    </row>
    <row r="10" customFormat="false" ht="12.8" hidden="false" customHeight="false" outlineLevel="0" collapsed="false">
      <c r="A10" s="38" t="n">
        <v>3</v>
      </c>
      <c r="B10" s="38" t="n">
        <v>10</v>
      </c>
      <c r="C10" s="38"/>
      <c r="D10" s="38" t="str">
        <f aca="false">A10&amp;B10</f>
        <v>310</v>
      </c>
      <c r="E10" s="0" t="n">
        <v>8</v>
      </c>
      <c r="F10" s="0" t="n">
        <f aca="false">G10-E10</f>
        <v>4</v>
      </c>
      <c r="G10" s="39" t="n">
        <v>12</v>
      </c>
      <c r="H10" s="0" t="n">
        <v>9</v>
      </c>
      <c r="I10" s="0" t="n">
        <f aca="false">J10-H10</f>
        <v>4</v>
      </c>
      <c r="J10" s="0" t="n">
        <v>13</v>
      </c>
      <c r="K10" s="0" t="n">
        <v>9</v>
      </c>
      <c r="L10" s="0" t="n">
        <f aca="false">M10-K10</f>
        <v>4</v>
      </c>
      <c r="M10" s="39" t="n">
        <v>13</v>
      </c>
      <c r="N10" s="0" t="n">
        <v>9</v>
      </c>
      <c r="O10" s="0" t="n">
        <f aca="false">P10-N10</f>
        <v>4</v>
      </c>
      <c r="P10" s="0" t="n">
        <v>13</v>
      </c>
      <c r="Q10" s="0" t="n">
        <v>9</v>
      </c>
      <c r="R10" s="0" t="n">
        <f aca="false">S10-Q10</f>
        <v>4</v>
      </c>
      <c r="S10" s="39" t="n">
        <v>13</v>
      </c>
      <c r="T10" s="0" t="n">
        <v>9</v>
      </c>
      <c r="U10" s="0" t="n">
        <f aca="false">V10-T10</f>
        <v>4</v>
      </c>
      <c r="V10" s="0" t="n">
        <v>13</v>
      </c>
      <c r="W10" s="0" t="n">
        <v>9</v>
      </c>
      <c r="X10" s="0" t="n">
        <f aca="false">Y10-W10</f>
        <v>4</v>
      </c>
      <c r="Y10" s="0" t="n">
        <v>13</v>
      </c>
      <c r="Z10" s="0" t="n">
        <v>9</v>
      </c>
      <c r="AA10" s="0" t="n">
        <f aca="false">AB10-Z10</f>
        <v>4</v>
      </c>
      <c r="AB10" s="0" t="n">
        <v>13</v>
      </c>
      <c r="AE10" s="4" t="n">
        <f aca="false">IFERROR(LOG((E10/G10)/(1-E10/G10)) / LOG($B10/$A10), 2 * SIGN( E10-G10/2))</f>
        <v>0.575716642493445</v>
      </c>
      <c r="AG10" s="4" t="n">
        <f aca="false">IFERROR(LOG((H10/J10)/(1-H10/J10)) / LOG($B10/$A10), 2 * SIGN( H10-J10/2))</f>
        <v>0.673545293799507</v>
      </c>
      <c r="AH10" s="4" t="n">
        <f aca="false">IFERROR(LOG((K10/M10)/(1-K10/M10)) / LOG($B10/$A10), 2 * SIGN( K10-M10/2))</f>
        <v>0.673545293799507</v>
      </c>
      <c r="AI10" s="4" t="n">
        <f aca="false">IFERROR(LOG((N10/P10)/(1-N10/P10)) / LOG($B10/$A10), 2 * SIGN( N10-P10/2))</f>
        <v>0.673545293799507</v>
      </c>
      <c r="AJ10" s="4" t="n">
        <f aca="false">IFERROR(LOG((Q10/S10)/(1-Q10/S10)) / LOG($B10/$A10), 2 * SIGN( Q10-S10/2))</f>
        <v>0.673545293799507</v>
      </c>
      <c r="AK10" s="4" t="n">
        <f aca="false">IFERROR(LOG((T10/V10)/(1-T10/V10)) / LOG($B10/$A10), 2 * SIGN( T10-V10/2))</f>
        <v>0.673545293799507</v>
      </c>
      <c r="AL10" s="4" t="n">
        <f aca="false">IFERROR(LOG((W10/Y10)/(1-W10/Y10)) / LOG($B10/$A10), 2 * SIGN( W10-Y10/2))</f>
        <v>0.673545293799507</v>
      </c>
      <c r="AM10" s="4" t="n">
        <f aca="false">IFERROR(LOG((Z10/AB10)/(1-Z10/AB10)) / LOG($B10/$A10), 2 * SIGN( Z10-AB10/2))</f>
        <v>0.673545293799507</v>
      </c>
    </row>
    <row r="11" customFormat="false" ht="12.8" hidden="false" customHeight="false" outlineLevel="0" collapsed="false">
      <c r="A11" s="38" t="n">
        <v>3</v>
      </c>
      <c r="B11" s="38" t="n">
        <v>15</v>
      </c>
      <c r="C11" s="38"/>
      <c r="D11" s="38" t="str">
        <f aca="false">A11&amp;B11</f>
        <v>315</v>
      </c>
      <c r="E11" s="0" t="n">
        <v>0</v>
      </c>
      <c r="F11" s="0" t="n">
        <f aca="false">G11-E11</f>
        <v>0</v>
      </c>
      <c r="G11" s="39" t="n">
        <v>0</v>
      </c>
      <c r="H11" s="0" t="n">
        <v>0</v>
      </c>
      <c r="I11" s="0" t="n">
        <f aca="false">J11-H11</f>
        <v>0</v>
      </c>
      <c r="J11" s="0" t="n">
        <v>0</v>
      </c>
      <c r="K11" s="0" t="n">
        <v>1</v>
      </c>
      <c r="L11" s="0" t="n">
        <f aca="false">M11-K11</f>
        <v>0</v>
      </c>
      <c r="M11" s="39" t="n">
        <v>1</v>
      </c>
      <c r="N11" s="0" t="n">
        <v>1</v>
      </c>
      <c r="O11" s="0" t="n">
        <f aca="false">P11-N11</f>
        <v>0</v>
      </c>
      <c r="P11" s="0" t="n">
        <v>1</v>
      </c>
      <c r="Q11" s="0" t="n">
        <v>1</v>
      </c>
      <c r="R11" s="0" t="n">
        <f aca="false">S11-Q11</f>
        <v>0</v>
      </c>
      <c r="S11" s="39" t="n">
        <v>1</v>
      </c>
      <c r="T11" s="0" t="n">
        <v>1</v>
      </c>
      <c r="U11" s="0" t="n">
        <f aca="false">V11-T11</f>
        <v>0</v>
      </c>
      <c r="V11" s="0" t="n">
        <v>1</v>
      </c>
      <c r="W11" s="0" t="n">
        <v>1</v>
      </c>
      <c r="X11" s="0" t="n">
        <f aca="false">Y11-W11</f>
        <v>0</v>
      </c>
      <c r="Y11" s="0" t="n">
        <v>1</v>
      </c>
      <c r="Z11" s="0" t="n">
        <v>1</v>
      </c>
      <c r="AA11" s="0" t="n">
        <f aca="false">AB11-Z11</f>
        <v>0</v>
      </c>
      <c r="AB11" s="0" t="n">
        <v>1</v>
      </c>
      <c r="AE11" s="4" t="n">
        <f aca="false">IFERROR(LOG((E11/G11)/(1-E11/G11)) / LOG($B11/$A11), 2 * SIGN( E11-G11/2))</f>
        <v>0</v>
      </c>
      <c r="AG11" s="4" t="n">
        <f aca="false">IFERROR(LOG((H11/J11)/(1-H11/J11)) / LOG($B11/$A11), 2 * SIGN( H11-J11/2))</f>
        <v>0</v>
      </c>
      <c r="AH11" s="4" t="n">
        <f aca="false">IFERROR(LOG((K11/M11)/(1-K11/M11)) / LOG($B11/$A11), 2 * SIGN( K11-M11/2))</f>
        <v>2</v>
      </c>
      <c r="AI11" s="4" t="n">
        <f aca="false">IFERROR(LOG((N11/P11)/(1-N11/P11)) / LOG($B11/$A11), 2 * SIGN( N11-P11/2))</f>
        <v>2</v>
      </c>
      <c r="AJ11" s="4" t="n">
        <f aca="false">IFERROR(LOG((Q11/S11)/(1-Q11/S11)) / LOG($B11/$A11), 2 * SIGN( Q11-S11/2))</f>
        <v>2</v>
      </c>
      <c r="AK11" s="4" t="n">
        <f aca="false">IFERROR(LOG((T11/V11)/(1-T11/V11)) / LOG($B11/$A11), 2 * SIGN( T11-V11/2))</f>
        <v>2</v>
      </c>
      <c r="AL11" s="4" t="n">
        <f aca="false">IFERROR(LOG((W11/Y11)/(1-W11/Y11)) / LOG($B11/$A11), 2 * SIGN( W11-Y11/2))</f>
        <v>2</v>
      </c>
      <c r="AM11" s="4" t="n">
        <f aca="false">IFERROR(LOG((Z11/AB11)/(1-Z11/AB11)) / LOG($B11/$A11), 2 * SIGN( Z11-AB11/2))</f>
        <v>2</v>
      </c>
    </row>
    <row r="12" customFormat="false" ht="12.8" hidden="false" customHeight="false" outlineLevel="0" collapsed="false">
      <c r="A12" s="38" t="n">
        <v>4</v>
      </c>
      <c r="B12" s="38" t="n">
        <v>8</v>
      </c>
      <c r="C12" s="38"/>
      <c r="D12" s="38" t="str">
        <f aca="false">A12&amp;B12</f>
        <v>48</v>
      </c>
      <c r="E12" s="0" t="n">
        <v>2</v>
      </c>
      <c r="F12" s="0" t="n">
        <f aca="false">G12-E12</f>
        <v>4</v>
      </c>
      <c r="G12" s="39" t="n">
        <v>6</v>
      </c>
      <c r="H12" s="0" t="n">
        <v>2</v>
      </c>
      <c r="I12" s="0" t="n">
        <f aca="false">J12-H12</f>
        <v>4</v>
      </c>
      <c r="J12" s="0" t="n">
        <v>6</v>
      </c>
      <c r="K12" s="0" t="n">
        <v>2</v>
      </c>
      <c r="L12" s="0" t="n">
        <f aca="false">M12-K12</f>
        <v>4</v>
      </c>
      <c r="M12" s="39" t="n">
        <v>6</v>
      </c>
      <c r="N12" s="0" t="n">
        <v>2</v>
      </c>
      <c r="O12" s="0" t="n">
        <f aca="false">P12-N12</f>
        <v>5</v>
      </c>
      <c r="P12" s="0" t="n">
        <v>7</v>
      </c>
      <c r="Q12" s="0" t="n">
        <v>3</v>
      </c>
      <c r="R12" s="0" t="n">
        <f aca="false">S12-Q12</f>
        <v>5</v>
      </c>
      <c r="S12" s="39" t="n">
        <v>8</v>
      </c>
      <c r="T12" s="0" t="n">
        <v>3</v>
      </c>
      <c r="U12" s="0" t="n">
        <f aca="false">V12-T12</f>
        <v>5</v>
      </c>
      <c r="V12" s="0" t="n">
        <v>8</v>
      </c>
      <c r="W12" s="0" t="n">
        <v>4</v>
      </c>
      <c r="X12" s="0" t="n">
        <f aca="false">Y12-W12</f>
        <v>5</v>
      </c>
      <c r="Y12" s="0" t="n">
        <v>9</v>
      </c>
      <c r="Z12" s="0" t="n">
        <v>4</v>
      </c>
      <c r="AA12" s="0" t="n">
        <f aca="false">AB12-Z12</f>
        <v>5</v>
      </c>
      <c r="AB12" s="0" t="n">
        <v>9</v>
      </c>
      <c r="AE12" s="4" t="n">
        <f aca="false">IFERROR(LOG((E12/G12)/(1-E12/G12)) / LOG($B12/$A12), 2 * SIGN( E12-G12/2))</f>
        <v>-1</v>
      </c>
      <c r="AG12" s="4" t="n">
        <f aca="false">IFERROR(LOG((H12/J12)/(1-H12/J12)) / LOG($B12/$A12), 2 * SIGN( H12-J12/2))</f>
        <v>-1</v>
      </c>
      <c r="AH12" s="4" t="n">
        <f aca="false">IFERROR(LOG((K12/M12)/(1-K12/M12)) / LOG($B12/$A12), 2 * SIGN( K12-M12/2))</f>
        <v>-1</v>
      </c>
      <c r="AI12" s="4" t="n">
        <f aca="false">IFERROR(LOG((N12/P12)/(1-N12/P12)) / LOG($B12/$A12), 2 * SIGN( N12-P12/2))</f>
        <v>-1.32192809488736</v>
      </c>
      <c r="AJ12" s="4" t="n">
        <f aca="false">IFERROR(LOG((Q12/S12)/(1-Q12/S12)) / LOG($B12/$A12), 2 * SIGN( Q12-S12/2))</f>
        <v>-0.736965594166206</v>
      </c>
      <c r="AK12" s="4" t="n">
        <f aca="false">IFERROR(LOG((T12/V12)/(1-T12/V12)) / LOG($B12/$A12), 2 * SIGN( T12-V12/2))</f>
        <v>-0.736965594166206</v>
      </c>
      <c r="AL12" s="4" t="n">
        <f aca="false">IFERROR(LOG((W12/Y12)/(1-W12/Y12)) / LOG($B12/$A12), 2 * SIGN( W12-Y12/2))</f>
        <v>-0.321928094887362</v>
      </c>
      <c r="AM12" s="4" t="n">
        <f aca="false">IFERROR(LOG((Z12/AB12)/(1-Z12/AB12)) / LOG($B12/$A12), 2 * SIGN( Z12-AB12/2))</f>
        <v>-0.321928094887362</v>
      </c>
    </row>
    <row r="13" customFormat="false" ht="12.8" hidden="false" customHeight="false" outlineLevel="0" collapsed="false">
      <c r="A13" s="38" t="n">
        <v>4</v>
      </c>
      <c r="B13" s="38" t="n">
        <v>9</v>
      </c>
      <c r="C13" s="38"/>
      <c r="D13" s="38" t="str">
        <f aca="false">A13&amp;B13</f>
        <v>49</v>
      </c>
      <c r="E13" s="0" t="n">
        <v>2</v>
      </c>
      <c r="F13" s="0" t="n">
        <f aca="false">G13-E13</f>
        <v>0</v>
      </c>
      <c r="G13" s="39" t="n">
        <v>2</v>
      </c>
      <c r="H13" s="0" t="n">
        <v>2</v>
      </c>
      <c r="I13" s="0" t="n">
        <f aca="false">J13-H13</f>
        <v>0</v>
      </c>
      <c r="J13" s="0" t="n">
        <v>2</v>
      </c>
      <c r="K13" s="0" t="n">
        <v>2</v>
      </c>
      <c r="L13" s="0" t="n">
        <f aca="false">M13-K13</f>
        <v>0</v>
      </c>
      <c r="M13" s="39" t="n">
        <v>2</v>
      </c>
      <c r="N13" s="0" t="n">
        <v>2</v>
      </c>
      <c r="O13" s="0" t="n">
        <f aca="false">P13-N13</f>
        <v>0</v>
      </c>
      <c r="P13" s="0" t="n">
        <v>2</v>
      </c>
      <c r="Q13" s="0" t="n">
        <v>2</v>
      </c>
      <c r="R13" s="0" t="n">
        <f aca="false">S13-Q13</f>
        <v>0</v>
      </c>
      <c r="S13" s="39" t="n">
        <v>2</v>
      </c>
      <c r="T13" s="0" t="n">
        <v>2</v>
      </c>
      <c r="U13" s="0" t="n">
        <f aca="false">V13-T13</f>
        <v>0</v>
      </c>
      <c r="V13" s="0" t="n">
        <v>2</v>
      </c>
      <c r="W13" s="0" t="n">
        <v>2</v>
      </c>
      <c r="X13" s="0" t="n">
        <f aca="false">Y13-W13</f>
        <v>0</v>
      </c>
      <c r="Y13" s="0" t="n">
        <v>2</v>
      </c>
      <c r="Z13" s="0" t="n">
        <v>2</v>
      </c>
      <c r="AA13" s="0" t="n">
        <v>1</v>
      </c>
      <c r="AB13" s="0" t="n">
        <v>3</v>
      </c>
      <c r="AE13" s="4" t="n">
        <f aca="false">IFERROR(LOG((E13/G13)/(1-E13/G13)) / LOG($B13/$A13), 2 * SIGN( E13-G13/2))</f>
        <v>2</v>
      </c>
      <c r="AG13" s="4" t="n">
        <f aca="false">IFERROR(LOG((H13/J13)/(1-H13/J13)) / LOG($B13/$A13), 2 * SIGN( H13-J13/2))</f>
        <v>2</v>
      </c>
      <c r="AH13" s="4" t="n">
        <f aca="false">IFERROR(LOG((K13/M13)/(1-K13/M13)) / LOG($B13/$A13), 2 * SIGN( K13-M13/2))</f>
        <v>2</v>
      </c>
      <c r="AI13" s="4" t="n">
        <f aca="false">IFERROR(LOG((N13/P13)/(1-N13/P13)) / LOG($B13/$A13), 2 * SIGN( N13-P13/2))</f>
        <v>2</v>
      </c>
      <c r="AJ13" s="4" t="n">
        <f aca="false">IFERROR(LOG((Q13/S13)/(1-Q13/S13)) / LOG($B13/$A13), 2 * SIGN( Q13-S13/2))</f>
        <v>2</v>
      </c>
      <c r="AK13" s="4" t="n">
        <f aca="false">IFERROR(LOG((T13/V13)/(1-T13/V13)) / LOG($B13/$A13), 2 * SIGN( T13-V13/2))</f>
        <v>2</v>
      </c>
      <c r="AL13" s="4" t="n">
        <f aca="false">IFERROR(LOG((W13/Y13)/(1-W13/Y13)) / LOG($B13/$A13), 2 * SIGN( W13-Y13/2))</f>
        <v>2</v>
      </c>
      <c r="AM13" s="4" t="n">
        <f aca="false">IFERROR(LOG((Z13/AB13)/(1-Z13/AB13)) / LOG($B13/$A13), 2 * SIGN( Z13-AB13/2))</f>
        <v>0.854755645675727</v>
      </c>
    </row>
    <row r="14" customFormat="false" ht="12.8" hidden="false" customHeight="false" outlineLevel="0" collapsed="false">
      <c r="A14" s="38" t="n">
        <v>5</v>
      </c>
      <c r="B14" s="38" t="n">
        <v>8</v>
      </c>
      <c r="C14" s="38"/>
      <c r="D14" s="38" t="str">
        <f aca="false">A14&amp;B14</f>
        <v>58</v>
      </c>
      <c r="E14" s="0" t="n">
        <v>0</v>
      </c>
      <c r="F14" s="0" t="n">
        <f aca="false">G14-E14</f>
        <v>2</v>
      </c>
      <c r="G14" s="39" t="n">
        <v>2</v>
      </c>
      <c r="H14" s="0" t="n">
        <v>0</v>
      </c>
      <c r="I14" s="0" t="n">
        <f aca="false">J14-H14</f>
        <v>2</v>
      </c>
      <c r="J14" s="0" t="n">
        <v>2</v>
      </c>
      <c r="K14" s="0" t="n">
        <v>0</v>
      </c>
      <c r="L14" s="0" t="n">
        <f aca="false">M14-K14</f>
        <v>2</v>
      </c>
      <c r="M14" s="39" t="n">
        <v>2</v>
      </c>
      <c r="N14" s="0" t="n">
        <v>0</v>
      </c>
      <c r="O14" s="0" t="n">
        <f aca="false">P14-N14</f>
        <v>2</v>
      </c>
      <c r="P14" s="0" t="n">
        <v>2</v>
      </c>
      <c r="Q14" s="0" t="n">
        <v>0</v>
      </c>
      <c r="R14" s="0" t="n">
        <f aca="false">S14-Q14</f>
        <v>2</v>
      </c>
      <c r="S14" s="39" t="n">
        <v>2</v>
      </c>
      <c r="T14" s="0" t="n">
        <v>0</v>
      </c>
      <c r="U14" s="0" t="n">
        <f aca="false">V14-T14</f>
        <v>2</v>
      </c>
      <c r="V14" s="0" t="n">
        <v>2</v>
      </c>
      <c r="W14" s="0" t="n">
        <v>0</v>
      </c>
      <c r="X14" s="0" t="n">
        <f aca="false">Y14-W14</f>
        <v>2</v>
      </c>
      <c r="Y14" s="0" t="n">
        <v>2</v>
      </c>
      <c r="Z14" s="0" t="n">
        <v>0</v>
      </c>
      <c r="AA14" s="0" t="n">
        <f aca="false">AB14-Z14</f>
        <v>2</v>
      </c>
      <c r="AB14" s="0" t="n">
        <v>2</v>
      </c>
      <c r="AE14" s="4" t="n">
        <f aca="false">IFERROR(LOG((E14/G14)/(1-E14/G14)) / LOG($B14/$A14), 2 * SIGN( E14-G14/2))</f>
        <v>-2</v>
      </c>
      <c r="AG14" s="4" t="n">
        <f aca="false">IFERROR(LOG((H14/J14)/(1-H14/J14)) / LOG($B14/$A14), 2 * SIGN( H14-J14/2))</f>
        <v>-2</v>
      </c>
      <c r="AH14" s="4" t="n">
        <f aca="false">IFERROR(LOG((K14/M14)/(1-K14/M14)) / LOG($B14/$A14), 2 * SIGN( K14-M14/2))</f>
        <v>-2</v>
      </c>
      <c r="AI14" s="4" t="n">
        <f aca="false">IFERROR(LOG((N14/P14)/(1-N14/P14)) / LOG($B14/$A14), 2 * SIGN( N14-P14/2))</f>
        <v>-2</v>
      </c>
      <c r="AJ14" s="4" t="n">
        <f aca="false">IFERROR(LOG((Q14/S14)/(1-Q14/S14)) / LOG($B14/$A14), 2 * SIGN( Q14-S14/2))</f>
        <v>-2</v>
      </c>
      <c r="AK14" s="4" t="n">
        <f aca="false">IFERROR(LOG((T14/V14)/(1-T14/V14)) / LOG($B14/$A14), 2 * SIGN( T14-V14/2))</f>
        <v>-2</v>
      </c>
      <c r="AL14" s="4" t="n">
        <f aca="false">IFERROR(LOG((W14/Y14)/(1-W14/Y14)) / LOG($B14/$A14), 2 * SIGN( W14-Y14/2))</f>
        <v>-2</v>
      </c>
      <c r="AM14" s="4" t="n">
        <f aca="false">IFERROR(LOG((Z14/AB14)/(1-Z14/AB14)) / LOG($B14/$A14), 2 * SIGN( Z14-AB14/2))</f>
        <v>-2</v>
      </c>
    </row>
    <row r="15" customFormat="false" ht="12.8" hidden="false" customHeight="false" outlineLevel="0" collapsed="false">
      <c r="A15" s="38" t="n">
        <v>5</v>
      </c>
      <c r="B15" s="38" t="n">
        <v>9</v>
      </c>
      <c r="C15" s="38"/>
      <c r="D15" s="38" t="str">
        <f aca="false">A15&amp;B15</f>
        <v>59</v>
      </c>
      <c r="E15" s="0" t="n">
        <v>1</v>
      </c>
      <c r="F15" s="0" t="n">
        <f aca="false">G15-E15</f>
        <v>1</v>
      </c>
      <c r="G15" s="39" t="n">
        <v>2</v>
      </c>
      <c r="H15" s="0" t="n">
        <v>1</v>
      </c>
      <c r="I15" s="0" t="n">
        <f aca="false">J15-H15</f>
        <v>1</v>
      </c>
      <c r="J15" s="0" t="n">
        <v>2</v>
      </c>
      <c r="K15" s="0" t="n">
        <v>1</v>
      </c>
      <c r="L15" s="0" t="n">
        <f aca="false">M15-K15</f>
        <v>1</v>
      </c>
      <c r="M15" s="39" t="n">
        <v>2</v>
      </c>
      <c r="N15" s="0" t="n">
        <v>1</v>
      </c>
      <c r="O15" s="0" t="n">
        <f aca="false">P15-N15</f>
        <v>1</v>
      </c>
      <c r="P15" s="0" t="n">
        <v>2</v>
      </c>
      <c r="Q15" s="0" t="n">
        <v>1</v>
      </c>
      <c r="R15" s="0" t="n">
        <f aca="false">S15-Q15</f>
        <v>1</v>
      </c>
      <c r="S15" s="39" t="n">
        <v>2</v>
      </c>
      <c r="T15" s="0" t="n">
        <v>1</v>
      </c>
      <c r="U15" s="0" t="n">
        <f aca="false">V15-T15</f>
        <v>1</v>
      </c>
      <c r="V15" s="0" t="n">
        <v>2</v>
      </c>
      <c r="W15" s="0" t="n">
        <v>1</v>
      </c>
      <c r="X15" s="0" t="n">
        <f aca="false">Y15-W15</f>
        <v>1</v>
      </c>
      <c r="Y15" s="0" t="n">
        <v>2</v>
      </c>
      <c r="Z15" s="0" t="n">
        <v>1</v>
      </c>
      <c r="AA15" s="0" t="n">
        <v>2</v>
      </c>
      <c r="AB15" s="0" t="n">
        <v>3</v>
      </c>
      <c r="AE15" s="4" t="n">
        <f aca="false">IFERROR(LOG((E15/G15)/(1-E15/G15)) / LOG($B15/$A15), 2 * SIGN( E15-G15/2))</f>
        <v>0</v>
      </c>
      <c r="AG15" s="4" t="n">
        <f aca="false">IFERROR(LOG((H15/J15)/(1-H15/J15)) / LOG($B15/$A15), 2 * SIGN( H15-J15/2))</f>
        <v>0</v>
      </c>
      <c r="AH15" s="4" t="n">
        <f aca="false">IFERROR(LOG((K15/M15)/(1-K15/M15)) / LOG($B15/$A15), 2 * SIGN( K15-M15/2))</f>
        <v>0</v>
      </c>
      <c r="AI15" s="4" t="n">
        <f aca="false">IFERROR(LOG((N15/P15)/(1-N15/P15)) / LOG($B15/$A15), 2 * SIGN( N15-P15/2))</f>
        <v>0</v>
      </c>
      <c r="AJ15" s="4" t="n">
        <f aca="false">IFERROR(LOG((Q15/S15)/(1-Q15/S15)) / LOG($B15/$A15), 2 * SIGN( Q15-S15/2))</f>
        <v>0</v>
      </c>
      <c r="AK15" s="4" t="n">
        <f aca="false">IFERROR(LOG((T15/V15)/(1-T15/V15)) / LOG($B15/$A15), 2 * SIGN( T15-V15/2))</f>
        <v>0</v>
      </c>
      <c r="AL15" s="4" t="n">
        <f aca="false">IFERROR(LOG((W15/Y15)/(1-W15/Y15)) / LOG($B15/$A15), 2 * SIGN( W15-Y15/2))</f>
        <v>0</v>
      </c>
      <c r="AM15" s="4" t="n">
        <f aca="false">IFERROR(LOG((Z15/AB15)/(1-Z15/AB15)) / LOG($B15/$A15), 2 * SIGN( Z15-AB15/2))</f>
        <v>-1.17924958483938</v>
      </c>
    </row>
    <row r="16" customFormat="false" ht="12.8" hidden="false" customHeight="false" outlineLevel="0" collapsed="false">
      <c r="A16" s="38" t="n">
        <v>6</v>
      </c>
      <c r="B16" s="38" t="n">
        <v>7</v>
      </c>
      <c r="C16" s="38"/>
      <c r="D16" s="38" t="str">
        <f aca="false">A16&amp;B16</f>
        <v>67</v>
      </c>
      <c r="E16" s="0" t="n">
        <v>3</v>
      </c>
      <c r="F16" s="0" t="n">
        <f aca="false">G16-E16</f>
        <v>3</v>
      </c>
      <c r="G16" s="39" t="n">
        <v>6</v>
      </c>
      <c r="H16" s="0" t="n">
        <v>3</v>
      </c>
      <c r="I16" s="0" t="n">
        <f aca="false">J16-H16</f>
        <v>3</v>
      </c>
      <c r="J16" s="0" t="n">
        <v>6</v>
      </c>
      <c r="K16" s="0" t="n">
        <v>3</v>
      </c>
      <c r="L16" s="0" t="n">
        <f aca="false">M16-K16</f>
        <v>3</v>
      </c>
      <c r="M16" s="39" t="n">
        <v>6</v>
      </c>
      <c r="N16" s="0" t="n">
        <v>3</v>
      </c>
      <c r="O16" s="0" t="n">
        <f aca="false">P16-N16</f>
        <v>3</v>
      </c>
      <c r="P16" s="0" t="n">
        <v>6</v>
      </c>
      <c r="Q16" s="0" t="n">
        <v>3</v>
      </c>
      <c r="R16" s="0" t="n">
        <f aca="false">S16-Q16</f>
        <v>3</v>
      </c>
      <c r="S16" s="39" t="n">
        <v>6</v>
      </c>
      <c r="T16" s="0" t="n">
        <v>4</v>
      </c>
      <c r="U16" s="0" t="n">
        <f aca="false">V16-T16</f>
        <v>3</v>
      </c>
      <c r="V16" s="0" t="n">
        <v>7</v>
      </c>
      <c r="W16" s="0" t="n">
        <v>4</v>
      </c>
      <c r="X16" s="0" t="n">
        <f aca="false">Y16-W16</f>
        <v>3</v>
      </c>
      <c r="Y16" s="0" t="n">
        <v>7</v>
      </c>
      <c r="Z16" s="0" t="n">
        <v>4</v>
      </c>
      <c r="AA16" s="0" t="n">
        <f aca="false">AB16-Z16</f>
        <v>3</v>
      </c>
      <c r="AB16" s="0" t="n">
        <v>7</v>
      </c>
      <c r="AE16" s="4" t="n">
        <f aca="false">IFERROR(LOG((E16/G16)/(1-E16/G16)) / LOG($B16/$A16), 2 * SIGN( E16-G16/2))</f>
        <v>0</v>
      </c>
      <c r="AG16" s="4" t="n">
        <f aca="false">IFERROR(LOG((H16/J16)/(1-H16/J16)) / LOG($B16/$A16), 2 * SIGN( H16-J16/2))</f>
        <v>0</v>
      </c>
      <c r="AH16" s="4" t="n">
        <f aca="false">IFERROR(LOG((K16/M16)/(1-K16/M16)) / LOG($B16/$A16), 2 * SIGN( K16-M16/2))</f>
        <v>0</v>
      </c>
      <c r="AI16" s="4" t="n">
        <f aca="false">IFERROR(LOG((N16/P16)/(1-N16/P16)) / LOG($B16/$A16), 2 * SIGN( N16-P16/2))</f>
        <v>0</v>
      </c>
      <c r="AJ16" s="4" t="n">
        <f aca="false">IFERROR(LOG((Q16/S16)/(1-Q16/S16)) / LOG($B16/$A16), 2 * SIGN( Q16-S16/2))</f>
        <v>0</v>
      </c>
      <c r="AK16" s="4" t="n">
        <f aca="false">IFERROR(LOG((T16/V16)/(1-T16/V16)) / LOG($B16/$A16), 2 * SIGN( T16-V16/2))</f>
        <v>1.86623940143604</v>
      </c>
      <c r="AL16" s="4" t="n">
        <f aca="false">IFERROR(LOG((W16/Y16)/(1-W16/Y16)) / LOG($B16/$A16), 2 * SIGN( W16-Y16/2))</f>
        <v>1.86623940143604</v>
      </c>
      <c r="AM16" s="4" t="n">
        <f aca="false">IFERROR(LOG((Z16/AB16)/(1-Z16/AB16)) / LOG($B16/$A16), 2 * SIGN( Z16-AB16/2))</f>
        <v>1.86623940143604</v>
      </c>
    </row>
    <row r="17" customFormat="false" ht="12.8" hidden="false" customHeight="false" outlineLevel="0" collapsed="false">
      <c r="A17" s="38" t="n">
        <v>6</v>
      </c>
      <c r="B17" s="38" t="n">
        <v>10</v>
      </c>
      <c r="C17" s="38"/>
      <c r="D17" s="38" t="str">
        <f aca="false">A17&amp;B17</f>
        <v>610</v>
      </c>
      <c r="E17" s="0" t="n">
        <v>4</v>
      </c>
      <c r="F17" s="0" t="n">
        <f aca="false">G17-E17</f>
        <v>2</v>
      </c>
      <c r="G17" s="39" t="n">
        <v>6</v>
      </c>
      <c r="H17" s="0" t="n">
        <v>4</v>
      </c>
      <c r="I17" s="0" t="n">
        <f aca="false">J17-H17</f>
        <v>2</v>
      </c>
      <c r="J17" s="0" t="n">
        <v>6</v>
      </c>
      <c r="K17" s="0" t="n">
        <v>4</v>
      </c>
      <c r="L17" s="0" t="n">
        <f aca="false">M17-K17</f>
        <v>2</v>
      </c>
      <c r="M17" s="39" t="n">
        <v>6</v>
      </c>
      <c r="N17" s="0" t="n">
        <v>4</v>
      </c>
      <c r="O17" s="0" t="n">
        <f aca="false">P17-N17</f>
        <v>2</v>
      </c>
      <c r="P17" s="0" t="n">
        <v>6</v>
      </c>
      <c r="Q17" s="0" t="n">
        <v>4</v>
      </c>
      <c r="R17" s="0" t="n">
        <f aca="false">S17-Q17</f>
        <v>2</v>
      </c>
      <c r="S17" s="39" t="n">
        <v>6</v>
      </c>
      <c r="T17" s="0" t="n">
        <v>4</v>
      </c>
      <c r="U17" s="0" t="n">
        <f aca="false">V17-T17</f>
        <v>2</v>
      </c>
      <c r="V17" s="0" t="n">
        <v>6</v>
      </c>
      <c r="W17" s="0" t="n">
        <v>4</v>
      </c>
      <c r="X17" s="0" t="n">
        <f aca="false">Y17-W17</f>
        <v>2</v>
      </c>
      <c r="Y17" s="0" t="n">
        <v>6</v>
      </c>
      <c r="Z17" s="0" t="n">
        <v>4</v>
      </c>
      <c r="AA17" s="0" t="n">
        <f aca="false">AB17-Z17</f>
        <v>2</v>
      </c>
      <c r="AB17" s="0" t="n">
        <v>6</v>
      </c>
      <c r="AE17" s="4" t="n">
        <f aca="false">IFERROR(LOG((E17/G17)/(1-E17/G17)) / LOG($B17/$A17), 2 * SIGN( E17-G17/2))</f>
        <v>1.35691544885672</v>
      </c>
      <c r="AG17" s="4" t="n">
        <f aca="false">IFERROR(LOG((H17/J17)/(1-H17/J17)) / LOG($B17/$A17), 2 * SIGN( H17-J17/2))</f>
        <v>1.35691544885672</v>
      </c>
      <c r="AH17" s="4" t="n">
        <f aca="false">IFERROR(LOG((K17/M17)/(1-K17/M17)) / LOG($B17/$A17), 2 * SIGN( K17-M17/2))</f>
        <v>1.35691544885672</v>
      </c>
      <c r="AI17" s="4" t="n">
        <f aca="false">IFERROR(LOG((N17/P17)/(1-N17/P17)) / LOG($B17/$A17), 2 * SIGN( N17-P17/2))</f>
        <v>1.35691544885672</v>
      </c>
      <c r="AJ17" s="4" t="n">
        <f aca="false">IFERROR(LOG((Q17/S17)/(1-Q17/S17)) / LOG($B17/$A17), 2 * SIGN( Q17-S17/2))</f>
        <v>1.35691544885672</v>
      </c>
      <c r="AK17" s="4" t="n">
        <f aca="false">IFERROR(LOG((T17/V17)/(1-T17/V17)) / LOG($B17/$A17), 2 * SIGN( T17-V17/2))</f>
        <v>1.35691544885672</v>
      </c>
      <c r="AL17" s="4" t="n">
        <f aca="false">IFERROR(LOG((W17/Y17)/(1-W17/Y17)) / LOG($B17/$A17), 2 * SIGN( W17-Y17/2))</f>
        <v>1.35691544885672</v>
      </c>
      <c r="AM17" s="4" t="n">
        <f aca="false">IFERROR(LOG((Z17/AB17)/(1-Z17/AB17)) / LOG($B17/$A17), 2 * SIGN( Z17-AB17/2))</f>
        <v>1.35691544885672</v>
      </c>
    </row>
    <row r="18" customFormat="false" ht="12.8" hidden="false" customHeight="false" outlineLevel="0" collapsed="false">
      <c r="A18" s="38" t="n">
        <v>7</v>
      </c>
      <c r="B18" s="38" t="n">
        <v>11</v>
      </c>
      <c r="C18" s="38"/>
      <c r="D18" s="38" t="str">
        <f aca="false">A18&amp;B18</f>
        <v>711</v>
      </c>
      <c r="E18" s="0" t="n">
        <v>0</v>
      </c>
      <c r="F18" s="0" t="n">
        <f aca="false">G18-E18</f>
        <v>3</v>
      </c>
      <c r="G18" s="39" t="n">
        <v>3</v>
      </c>
      <c r="H18" s="0" t="n">
        <v>0</v>
      </c>
      <c r="I18" s="0" t="n">
        <f aca="false">J18-H18</f>
        <v>3</v>
      </c>
      <c r="J18" s="0" t="n">
        <v>3</v>
      </c>
      <c r="K18" s="0" t="n">
        <v>0</v>
      </c>
      <c r="L18" s="0" t="n">
        <f aca="false">M18-K18</f>
        <v>3</v>
      </c>
      <c r="M18" s="39" t="n">
        <v>3</v>
      </c>
      <c r="N18" s="0" t="n">
        <v>0</v>
      </c>
      <c r="O18" s="0" t="n">
        <f aca="false">P18-N18</f>
        <v>3</v>
      </c>
      <c r="P18" s="0" t="n">
        <v>3</v>
      </c>
      <c r="Q18" s="0" t="n">
        <v>0</v>
      </c>
      <c r="R18" s="0" t="n">
        <f aca="false">S18-Q18</f>
        <v>3</v>
      </c>
      <c r="S18" s="39" t="n">
        <v>3</v>
      </c>
      <c r="T18" s="0" t="n">
        <v>0</v>
      </c>
      <c r="U18" s="0" t="n">
        <f aca="false">V18-T18</f>
        <v>3</v>
      </c>
      <c r="V18" s="0" t="n">
        <v>3</v>
      </c>
      <c r="W18" s="0" t="n">
        <v>0</v>
      </c>
      <c r="X18" s="0" t="n">
        <f aca="false">Y18-W18</f>
        <v>3</v>
      </c>
      <c r="Y18" s="0" t="n">
        <v>3</v>
      </c>
      <c r="Z18" s="0" t="n">
        <v>0</v>
      </c>
      <c r="AA18" s="0" t="n">
        <v>4</v>
      </c>
      <c r="AB18" s="0" t="n">
        <v>4</v>
      </c>
      <c r="AE18" s="4" t="n">
        <f aca="false">IFERROR(LOG((E18/G18)/(1-E18/G18)) / LOG($B18/$A18), 2 * SIGN( E18-G18/2))</f>
        <v>-2</v>
      </c>
      <c r="AG18" s="4" t="n">
        <f aca="false">IFERROR(LOG((H18/J18)/(1-H18/J18)) / LOG($B18/$A18), 2 * SIGN( H18-J18/2))</f>
        <v>-2</v>
      </c>
      <c r="AH18" s="4" t="n">
        <f aca="false">IFERROR(LOG((K18/M18)/(1-K18/M18)) / LOG($B18/$A18), 2 * SIGN( K18-M18/2))</f>
        <v>-2</v>
      </c>
      <c r="AI18" s="4" t="n">
        <f aca="false">IFERROR(LOG((N18/P18)/(1-N18/P18)) / LOG($B18/$A18), 2 * SIGN( N18-P18/2))</f>
        <v>-2</v>
      </c>
      <c r="AJ18" s="4" t="n">
        <f aca="false">IFERROR(LOG((Q18/S18)/(1-Q18/S18)) / LOG($B18/$A18), 2 * SIGN( Q18-S18/2))</f>
        <v>-2</v>
      </c>
      <c r="AK18" s="4" t="n">
        <f aca="false">IFERROR(LOG((T18/V18)/(1-T18/V18)) / LOG($B18/$A18), 2 * SIGN( T18-V18/2))</f>
        <v>-2</v>
      </c>
      <c r="AL18" s="4" t="n">
        <f aca="false">IFERROR(LOG((W18/Y18)/(1-W18/Y18)) / LOG($B18/$A18), 2 * SIGN( W18-Y18/2))</f>
        <v>-2</v>
      </c>
      <c r="AM18" s="4" t="n">
        <f aca="false">IFERROR(LOG((Z18/AB18)/(1-Z18/AB18)) / LOG($B18/$A18), 2 * SIGN( Z18-AB18/2))</f>
        <v>-2</v>
      </c>
    </row>
    <row r="19" customFormat="false" ht="12.8" hidden="false" customHeight="false" outlineLevel="0" collapsed="false">
      <c r="A19" s="38" t="n">
        <v>7</v>
      </c>
      <c r="B19" s="38" t="n">
        <v>14</v>
      </c>
      <c r="C19" s="38"/>
      <c r="D19" s="38" t="str">
        <f aca="false">A19&amp;B19</f>
        <v>714</v>
      </c>
      <c r="E19" s="0" t="n">
        <v>1</v>
      </c>
      <c r="F19" s="0" t="n">
        <f aca="false">G19-E19</f>
        <v>0</v>
      </c>
      <c r="G19" s="39" t="n">
        <v>1</v>
      </c>
      <c r="H19" s="0" t="n">
        <v>1</v>
      </c>
      <c r="I19" s="0" t="n">
        <f aca="false">J19-H19</f>
        <v>0</v>
      </c>
      <c r="J19" s="0" t="n">
        <v>1</v>
      </c>
      <c r="K19" s="0" t="n">
        <v>1</v>
      </c>
      <c r="L19" s="0" t="n">
        <f aca="false">M19-K19</f>
        <v>0</v>
      </c>
      <c r="M19" s="39" t="n">
        <v>1</v>
      </c>
      <c r="N19" s="0" t="n">
        <v>1</v>
      </c>
      <c r="O19" s="0" t="n">
        <f aca="false">P19-N19</f>
        <v>0</v>
      </c>
      <c r="P19" s="0" t="n">
        <v>1</v>
      </c>
      <c r="Q19" s="0" t="n">
        <v>1</v>
      </c>
      <c r="R19" s="0" t="n">
        <f aca="false">S19-Q19</f>
        <v>0</v>
      </c>
      <c r="S19" s="39" t="n">
        <v>1</v>
      </c>
      <c r="T19" s="0" t="n">
        <v>1</v>
      </c>
      <c r="U19" s="0" t="n">
        <f aca="false">V19-T19</f>
        <v>0</v>
      </c>
      <c r="V19" s="0" t="n">
        <v>1</v>
      </c>
      <c r="W19" s="0" t="n">
        <v>1</v>
      </c>
      <c r="X19" s="0" t="n">
        <f aca="false">Y19-W19</f>
        <v>0</v>
      </c>
      <c r="Y19" s="0" t="n">
        <v>1</v>
      </c>
      <c r="Z19" s="0" t="n">
        <v>1</v>
      </c>
      <c r="AA19" s="0" t="n">
        <f aca="false">AB19-Z19</f>
        <v>0</v>
      </c>
      <c r="AB19" s="0" t="n">
        <v>1</v>
      </c>
      <c r="AE19" s="4" t="n">
        <f aca="false">IFERROR(LOG((E19/G19)/(1-E19/G19)) / LOG($B19/$A19), 2 * SIGN( E19-G19/2))</f>
        <v>2</v>
      </c>
      <c r="AG19" s="4" t="n">
        <f aca="false">IFERROR(LOG((H19/J19)/(1-H19/J19)) / LOG($B19/$A19), 2 * SIGN( H19-J19/2))</f>
        <v>2</v>
      </c>
      <c r="AH19" s="4" t="n">
        <f aca="false">IFERROR(LOG((K19/M19)/(1-K19/M19)) / LOG($B19/$A19), 2 * SIGN( K19-M19/2))</f>
        <v>2</v>
      </c>
      <c r="AI19" s="4" t="n">
        <f aca="false">IFERROR(LOG((N19/P19)/(1-N19/P19)) / LOG($B19/$A19), 2 * SIGN( N19-P19/2))</f>
        <v>2</v>
      </c>
      <c r="AJ19" s="4" t="n">
        <f aca="false">IFERROR(LOG((Q19/S19)/(1-Q19/S19)) / LOG($B19/$A19), 2 * SIGN( Q19-S19/2))</f>
        <v>2</v>
      </c>
      <c r="AK19" s="4" t="n">
        <f aca="false">IFERROR(LOG((T19/V19)/(1-T19/V19)) / LOG($B19/$A19), 2 * SIGN( T19-V19/2))</f>
        <v>2</v>
      </c>
      <c r="AL19" s="4" t="n">
        <f aca="false">IFERROR(LOG((W19/Y19)/(1-W19/Y19)) / LOG($B19/$A19), 2 * SIGN( W19-Y19/2))</f>
        <v>2</v>
      </c>
      <c r="AM19" s="4" t="n">
        <f aca="false">IFERROR(LOG((Z19/AB19)/(1-Z19/AB19)) / LOG($B19/$A19), 2 * SIGN( Z19-AB19/2))</f>
        <v>2</v>
      </c>
    </row>
    <row r="20" customFormat="false" ht="12.8" hidden="false" customHeight="false" outlineLevel="0" collapsed="false">
      <c r="A20" s="38" t="n">
        <v>8</v>
      </c>
      <c r="B20" s="38" t="n">
        <v>12</v>
      </c>
      <c r="C20" s="38"/>
      <c r="D20" s="38" t="str">
        <f aca="false">A20&amp;B20</f>
        <v>812</v>
      </c>
      <c r="E20" s="0" t="n">
        <v>0</v>
      </c>
      <c r="F20" s="0" t="n">
        <f aca="false">G20-E20</f>
        <v>1</v>
      </c>
      <c r="G20" s="39" t="n">
        <v>1</v>
      </c>
      <c r="H20" s="0" t="n">
        <v>0</v>
      </c>
      <c r="I20" s="0" t="n">
        <f aca="false">J20-H20</f>
        <v>1</v>
      </c>
      <c r="J20" s="0" t="n">
        <v>1</v>
      </c>
      <c r="K20" s="0" t="n">
        <v>0</v>
      </c>
      <c r="L20" s="0" t="n">
        <f aca="false">M20-K20</f>
        <v>1</v>
      </c>
      <c r="M20" s="39" t="n">
        <v>1</v>
      </c>
      <c r="N20" s="0" t="n">
        <v>0</v>
      </c>
      <c r="O20" s="0" t="n">
        <f aca="false">P20-N20</f>
        <v>1</v>
      </c>
      <c r="P20" s="0" t="n">
        <v>1</v>
      </c>
      <c r="Q20" s="0" t="n">
        <v>0</v>
      </c>
      <c r="R20" s="0" t="n">
        <f aca="false">S20-Q20</f>
        <v>1</v>
      </c>
      <c r="S20" s="39" t="n">
        <v>1</v>
      </c>
      <c r="T20" s="0" t="n">
        <v>0</v>
      </c>
      <c r="U20" s="0" t="n">
        <f aca="false">V20-T20</f>
        <v>1</v>
      </c>
      <c r="V20" s="0" t="n">
        <v>1</v>
      </c>
      <c r="W20" s="0" t="n">
        <v>0</v>
      </c>
      <c r="X20" s="0" t="n">
        <f aca="false">Y20-W20</f>
        <v>1</v>
      </c>
      <c r="Y20" s="0" t="n">
        <v>1</v>
      </c>
      <c r="Z20" s="0" t="n">
        <v>0</v>
      </c>
      <c r="AA20" s="0" t="n">
        <f aca="false">AB20-Z20</f>
        <v>1</v>
      </c>
      <c r="AB20" s="0" t="n">
        <v>1</v>
      </c>
      <c r="AE20" s="4" t="n">
        <f aca="false">IFERROR(LOG((E20/G20)/(1-E20/G20)) / LOG($B20/$A20), 2 * SIGN( E20-G20/2))</f>
        <v>-2</v>
      </c>
      <c r="AG20" s="4" t="n">
        <f aca="false">IFERROR(LOG((H20/J20)/(1-H20/J20)) / LOG($B20/$A20), 2 * SIGN( H20-J20/2))</f>
        <v>-2</v>
      </c>
      <c r="AH20" s="4" t="n">
        <f aca="false">IFERROR(LOG((K20/M20)/(1-K20/M20)) / LOG($B20/$A20), 2 * SIGN( K20-M20/2))</f>
        <v>-2</v>
      </c>
      <c r="AI20" s="4" t="n">
        <f aca="false">IFERROR(LOG((N20/P20)/(1-N20/P20)) / LOG($B20/$A20), 2 * SIGN( N20-P20/2))</f>
        <v>-2</v>
      </c>
      <c r="AJ20" s="4" t="n">
        <f aca="false">IFERROR(LOG((Q20/S20)/(1-Q20/S20)) / LOG($B20/$A20), 2 * SIGN( Q20-S20/2))</f>
        <v>-2</v>
      </c>
      <c r="AK20" s="4" t="n">
        <f aca="false">IFERROR(LOG((T20/V20)/(1-T20/V20)) / LOG($B20/$A20), 2 * SIGN( T20-V20/2))</f>
        <v>-2</v>
      </c>
      <c r="AL20" s="4" t="n">
        <f aca="false">IFERROR(LOG((W20/Y20)/(1-W20/Y20)) / LOG($B20/$A20), 2 * SIGN( W20-Y20/2))</f>
        <v>-2</v>
      </c>
      <c r="AM20" s="4" t="n">
        <f aca="false">IFERROR(LOG((Z20/AB20)/(1-Z20/AB20)) / LOG($B20/$A20), 2 * SIGN( Z20-AB20/2))</f>
        <v>-2</v>
      </c>
    </row>
    <row r="21" customFormat="false" ht="12.8" hidden="false" customHeight="false" outlineLevel="0" collapsed="false">
      <c r="A21" s="38" t="n">
        <v>8</v>
      </c>
      <c r="B21" s="38" t="n">
        <v>13</v>
      </c>
      <c r="C21" s="38"/>
      <c r="D21" s="38" t="str">
        <f aca="false">A21&amp;B21</f>
        <v>813</v>
      </c>
      <c r="E21" s="0" t="n">
        <v>1</v>
      </c>
      <c r="F21" s="0" t="n">
        <f aca="false">G21-E21</f>
        <v>0</v>
      </c>
      <c r="G21" s="39" t="n">
        <v>1</v>
      </c>
      <c r="H21" s="0" t="n">
        <v>1</v>
      </c>
      <c r="I21" s="0" t="n">
        <f aca="false">J21-H21</f>
        <v>0</v>
      </c>
      <c r="J21" s="0" t="n">
        <v>1</v>
      </c>
      <c r="K21" s="0" t="n">
        <v>1</v>
      </c>
      <c r="L21" s="0" t="n">
        <f aca="false">M21-K21</f>
        <v>0</v>
      </c>
      <c r="M21" s="39" t="n">
        <v>1</v>
      </c>
      <c r="N21" s="0" t="n">
        <v>1</v>
      </c>
      <c r="O21" s="0" t="n">
        <f aca="false">P21-N21</f>
        <v>0</v>
      </c>
      <c r="P21" s="0" t="n">
        <v>1</v>
      </c>
      <c r="Q21" s="0" t="n">
        <v>1</v>
      </c>
      <c r="R21" s="0" t="n">
        <f aca="false">S21-Q21</f>
        <v>0</v>
      </c>
      <c r="S21" s="39" t="n">
        <v>1</v>
      </c>
      <c r="T21" s="0" t="n">
        <v>1</v>
      </c>
      <c r="U21" s="0" t="n">
        <f aca="false">V21-T21</f>
        <v>0</v>
      </c>
      <c r="V21" s="0" t="n">
        <v>1</v>
      </c>
      <c r="W21" s="0" t="n">
        <v>1</v>
      </c>
      <c r="X21" s="0" t="n">
        <f aca="false">Y21-W21</f>
        <v>0</v>
      </c>
      <c r="Y21" s="0" t="n">
        <v>1</v>
      </c>
      <c r="Z21" s="0" t="n">
        <v>1</v>
      </c>
      <c r="AA21" s="0" t="n">
        <f aca="false">AB21-Z21</f>
        <v>0</v>
      </c>
      <c r="AB21" s="0" t="n">
        <v>1</v>
      </c>
      <c r="AE21" s="4" t="n">
        <f aca="false">IFERROR(LOG((E21/G21)/(1-E21/G21)) / LOG($B21/$A21), 2 * SIGN( E21-G21/2))</f>
        <v>2</v>
      </c>
      <c r="AG21" s="4" t="n">
        <f aca="false">IFERROR(LOG((H21/J21)/(1-H21/J21)) / LOG($B21/$A21), 2 * SIGN( H21-J21/2))</f>
        <v>2</v>
      </c>
      <c r="AH21" s="4" t="n">
        <f aca="false">IFERROR(LOG((K21/M21)/(1-K21/M21)) / LOG($B21/$A21), 2 * SIGN( K21-M21/2))</f>
        <v>2</v>
      </c>
      <c r="AI21" s="4" t="n">
        <f aca="false">IFERROR(LOG((N21/P21)/(1-N21/P21)) / LOG($B21/$A21), 2 * SIGN( N21-P21/2))</f>
        <v>2</v>
      </c>
      <c r="AJ21" s="4" t="n">
        <f aca="false">IFERROR(LOG((Q21/S21)/(1-Q21/S21)) / LOG($B21/$A21), 2 * SIGN( Q21-S21/2))</f>
        <v>2</v>
      </c>
      <c r="AK21" s="4" t="n">
        <f aca="false">IFERROR(LOG((T21/V21)/(1-T21/V21)) / LOG($B21/$A21), 2 * SIGN( T21-V21/2))</f>
        <v>2</v>
      </c>
      <c r="AL21" s="4" t="n">
        <f aca="false">IFERROR(LOG((W21/Y21)/(1-W21/Y21)) / LOG($B21/$A21), 2 * SIGN( W21-Y21/2))</f>
        <v>2</v>
      </c>
      <c r="AM21" s="4" t="n">
        <f aca="false">IFERROR(LOG((Z21/AB21)/(1-Z21/AB21)) / LOG($B21/$A21), 2 * SIGN( Z21-AB21/2))</f>
        <v>2</v>
      </c>
    </row>
    <row r="22" customFormat="false" ht="12.8" hidden="false" customHeight="false" outlineLevel="0" collapsed="false">
      <c r="A22" s="38" t="n">
        <v>9</v>
      </c>
      <c r="B22" s="38" t="n">
        <v>13</v>
      </c>
      <c r="C22" s="38"/>
      <c r="D22" s="38" t="str">
        <f aca="false">A22&amp;B22</f>
        <v>913</v>
      </c>
      <c r="E22" s="0" t="n">
        <v>0</v>
      </c>
      <c r="F22" s="0" t="n">
        <f aca="false">G22-E22</f>
        <v>0</v>
      </c>
      <c r="G22" s="39" t="n">
        <v>0</v>
      </c>
      <c r="H22" s="0" t="n">
        <v>0</v>
      </c>
      <c r="I22" s="0" t="n">
        <f aca="false">J22-H22</f>
        <v>0</v>
      </c>
      <c r="J22" s="0" t="n">
        <v>0</v>
      </c>
      <c r="K22" s="0" t="n">
        <v>1</v>
      </c>
      <c r="L22" s="0" t="n">
        <f aca="false">M22-K22</f>
        <v>0</v>
      </c>
      <c r="M22" s="39" t="n">
        <v>1</v>
      </c>
      <c r="N22" s="0" t="n">
        <v>1</v>
      </c>
      <c r="O22" s="0" t="n">
        <f aca="false">P22-N22</f>
        <v>0</v>
      </c>
      <c r="P22" s="0" t="n">
        <v>1</v>
      </c>
      <c r="Q22" s="0" t="n">
        <v>1</v>
      </c>
      <c r="R22" s="0" t="n">
        <f aca="false">S22-Q22</f>
        <v>0</v>
      </c>
      <c r="S22" s="39" t="n">
        <v>1</v>
      </c>
      <c r="T22" s="0" t="n">
        <v>1</v>
      </c>
      <c r="U22" s="0" t="n">
        <f aca="false">V22-T22</f>
        <v>0</v>
      </c>
      <c r="V22" s="0" t="n">
        <v>1</v>
      </c>
      <c r="W22" s="0" t="n">
        <v>1</v>
      </c>
      <c r="X22" s="0" t="n">
        <f aca="false">Y22-W22</f>
        <v>0</v>
      </c>
      <c r="Y22" s="0" t="n">
        <v>1</v>
      </c>
      <c r="Z22" s="0" t="n">
        <v>1</v>
      </c>
      <c r="AA22" s="0" t="n">
        <f aca="false">AB22-Z22</f>
        <v>0</v>
      </c>
      <c r="AB22" s="0" t="n">
        <v>1</v>
      </c>
      <c r="AE22" s="4" t="n">
        <f aca="false">IFERROR(LOG((E22/G22)/(1-E22/G22)) / LOG($B22/$A22), 2 * SIGN( E22-G22/2))</f>
        <v>0</v>
      </c>
      <c r="AG22" s="4" t="n">
        <f aca="false">IFERROR(LOG((H22/J22)/(1-H22/J22)) / LOG($B22/$A22), 2 * SIGN( H22-J22/2))</f>
        <v>0</v>
      </c>
      <c r="AH22" s="4" t="n">
        <f aca="false">IFERROR(LOG((K22/M22)/(1-K22/M22)) / LOG($B22/$A22), 2 * SIGN( K22-M22/2))</f>
        <v>2</v>
      </c>
      <c r="AI22" s="4" t="n">
        <f aca="false">IFERROR(LOG((N22/P22)/(1-N22/P22)) / LOG($B22/$A22), 2 * SIGN( N22-P22/2))</f>
        <v>2</v>
      </c>
      <c r="AJ22" s="4" t="n">
        <f aca="false">IFERROR(LOG((Q22/S22)/(1-Q22/S22)) / LOG($B22/$A22), 2 * SIGN( Q22-S22/2))</f>
        <v>2</v>
      </c>
      <c r="AK22" s="4" t="n">
        <f aca="false">IFERROR(LOG((T22/V22)/(1-T22/V22)) / LOG($B22/$A22), 2 * SIGN( T22-V22/2))</f>
        <v>2</v>
      </c>
      <c r="AL22" s="4" t="n">
        <f aca="false">IFERROR(LOG((W22/Y22)/(1-W22/Y22)) / LOG($B22/$A22), 2 * SIGN( W22-Y22/2))</f>
        <v>2</v>
      </c>
      <c r="AM22" s="4" t="n">
        <f aca="false">IFERROR(LOG((Z22/AB22)/(1-Z22/AB22)) / LOG($B22/$A22), 2 * SIGN( Z22-AB22/2))</f>
        <v>2</v>
      </c>
    </row>
    <row r="23" customFormat="false" ht="12.8" hidden="false" customHeight="false" outlineLevel="0" collapsed="false">
      <c r="A23" s="41" t="n">
        <v>10</v>
      </c>
      <c r="B23" s="41" t="n">
        <v>11</v>
      </c>
      <c r="C23" s="41"/>
      <c r="D23" s="38" t="str">
        <f aca="false">A23&amp;B23</f>
        <v>1011</v>
      </c>
      <c r="E23" s="0" t="n">
        <v>0</v>
      </c>
      <c r="F23" s="0" t="n">
        <f aca="false">G23-E23</f>
        <v>1</v>
      </c>
      <c r="G23" s="39" t="n">
        <v>1</v>
      </c>
      <c r="H23" s="0" t="n">
        <v>0</v>
      </c>
      <c r="I23" s="0" t="n">
        <f aca="false">J23-H23</f>
        <v>1</v>
      </c>
      <c r="J23" s="0" t="n">
        <v>1</v>
      </c>
      <c r="K23" s="0" t="n">
        <v>0</v>
      </c>
      <c r="L23" s="0" t="n">
        <f aca="false">M23-K23</f>
        <v>1</v>
      </c>
      <c r="M23" s="39" t="n">
        <v>1</v>
      </c>
      <c r="N23" s="0" t="n">
        <v>0</v>
      </c>
      <c r="O23" s="0" t="n">
        <f aca="false">P23-N23</f>
        <v>2</v>
      </c>
      <c r="P23" s="0" t="n">
        <v>2</v>
      </c>
      <c r="Q23" s="0" t="n">
        <v>0</v>
      </c>
      <c r="R23" s="0" t="n">
        <f aca="false">S23-Q23</f>
        <v>2</v>
      </c>
      <c r="S23" s="39" t="n">
        <v>2</v>
      </c>
      <c r="T23" s="0" t="n">
        <v>1</v>
      </c>
      <c r="U23" s="0" t="n">
        <f aca="false">V23-T23</f>
        <v>2</v>
      </c>
      <c r="V23" s="0" t="n">
        <v>3</v>
      </c>
      <c r="W23" s="0" t="n">
        <v>1</v>
      </c>
      <c r="X23" s="0" t="n">
        <f aca="false">Y23-W23</f>
        <v>2</v>
      </c>
      <c r="Y23" s="0" t="n">
        <v>3</v>
      </c>
      <c r="Z23" s="0" t="n">
        <v>1</v>
      </c>
      <c r="AA23" s="0" t="n">
        <f aca="false">AB23-Z23</f>
        <v>2</v>
      </c>
      <c r="AB23" s="0" t="n">
        <v>3</v>
      </c>
      <c r="AE23" s="4" t="n">
        <f aca="false">IFERROR(LOG((E23/G23)/(1-E23/G23)) / LOG($B23/$A23), 2 * SIGN( E23-G23/2))</f>
        <v>-2</v>
      </c>
      <c r="AG23" s="4" t="n">
        <f aca="false">IFERROR(LOG((H23/J23)/(1-H23/J23)) / LOG($B23/$A23), 2 * SIGN( H23-J23/2))</f>
        <v>-2</v>
      </c>
      <c r="AH23" s="4" t="n">
        <f aca="false">IFERROR(LOG((K23/M23)/(1-K23/M23)) / LOG($B23/$A23), 2 * SIGN( K23-M23/2))</f>
        <v>-2</v>
      </c>
      <c r="AI23" s="4" t="n">
        <f aca="false">IFERROR(LOG((N23/P23)/(1-N23/P23)) / LOG($B23/$A23), 2 * SIGN( N23-P23/2))</f>
        <v>-2</v>
      </c>
      <c r="AJ23" s="4" t="n">
        <f aca="false">IFERROR(LOG((Q23/S23)/(1-Q23/S23)) / LOG($B23/$A23), 2 * SIGN( Q23-S23/2))</f>
        <v>-2</v>
      </c>
      <c r="AK23" s="4" t="n">
        <f aca="false">IFERROR(LOG((T23/V23)/(1-T23/V23)) / LOG($B23/$A23), 2 * SIGN( T23-V23/2))</f>
        <v>-7.27254089734171</v>
      </c>
      <c r="AL23" s="4" t="n">
        <f aca="false">IFERROR(LOG((W23/Y23)/(1-W23/Y23)) / LOG($B23/$A23), 2 * SIGN( W23-Y23/2))</f>
        <v>-7.27254089734171</v>
      </c>
      <c r="AM23" s="4" t="n">
        <f aca="false">IFERROR(LOG((Z23/AB23)/(1-Z23/AB23)) / LOG($B23/$A23), 2 * SIGN( Z23-AB23/2))</f>
        <v>-7.27254089734171</v>
      </c>
    </row>
    <row r="24" customFormat="false" ht="12.8" hidden="false" customHeight="false" outlineLevel="0" collapsed="false">
      <c r="A24" s="38" t="n">
        <v>10</v>
      </c>
      <c r="B24" s="38" t="n">
        <v>14</v>
      </c>
      <c r="C24" s="38"/>
      <c r="D24" s="38" t="str">
        <f aca="false">A24&amp;B24</f>
        <v>1014</v>
      </c>
      <c r="E24" s="0" t="n">
        <v>1</v>
      </c>
      <c r="F24" s="0" t="n">
        <f aca="false">G24-E24</f>
        <v>0</v>
      </c>
      <c r="G24" s="39" t="n">
        <v>1</v>
      </c>
      <c r="H24" s="0" t="n">
        <v>1</v>
      </c>
      <c r="I24" s="0" t="n">
        <f aca="false">J24-H24</f>
        <v>0</v>
      </c>
      <c r="J24" s="0" t="n">
        <v>1</v>
      </c>
      <c r="K24" s="0" t="n">
        <v>1</v>
      </c>
      <c r="L24" s="0" t="n">
        <f aca="false">M24-K24</f>
        <v>0</v>
      </c>
      <c r="M24" s="39" t="n">
        <v>1</v>
      </c>
      <c r="N24" s="0" t="n">
        <v>1</v>
      </c>
      <c r="O24" s="0" t="n">
        <f aca="false">P24-N24</f>
        <v>0</v>
      </c>
      <c r="P24" s="0" t="n">
        <v>1</v>
      </c>
      <c r="Q24" s="0" t="n">
        <v>1</v>
      </c>
      <c r="R24" s="0" t="n">
        <f aca="false">S24-Q24</f>
        <v>0</v>
      </c>
      <c r="S24" s="39" t="n">
        <v>1</v>
      </c>
      <c r="T24" s="0" t="n">
        <v>1</v>
      </c>
      <c r="U24" s="0" t="n">
        <f aca="false">V24-T24</f>
        <v>0</v>
      </c>
      <c r="V24" s="0" t="n">
        <v>1</v>
      </c>
      <c r="W24" s="0" t="n">
        <v>1</v>
      </c>
      <c r="X24" s="0" t="n">
        <f aca="false">Y24-W24</f>
        <v>0</v>
      </c>
      <c r="Y24" s="0" t="n">
        <v>1</v>
      </c>
      <c r="Z24" s="0" t="n">
        <v>1</v>
      </c>
      <c r="AA24" s="0" t="n">
        <f aca="false">AB24-Z24</f>
        <v>0</v>
      </c>
      <c r="AB24" s="0" t="n">
        <v>1</v>
      </c>
      <c r="AE24" s="4" t="n">
        <f aca="false">IFERROR(LOG((E24/G24)/(1-E24/G24)) / LOG($B24/$A24), 2 * SIGN( E24-G24/2))</f>
        <v>2</v>
      </c>
      <c r="AG24" s="4" t="n">
        <f aca="false">IFERROR(LOG((H24/J24)/(1-H24/J24)) / LOG($B24/$A24), 2 * SIGN( H24-J24/2))</f>
        <v>2</v>
      </c>
      <c r="AH24" s="4" t="n">
        <f aca="false">IFERROR(LOG((K24/M24)/(1-K24/M24)) / LOG($B24/$A24), 2 * SIGN( K24-M24/2))</f>
        <v>2</v>
      </c>
      <c r="AI24" s="4" t="n">
        <f aca="false">IFERROR(LOG((N24/P24)/(1-N24/P24)) / LOG($B24/$A24), 2 * SIGN( N24-P24/2))</f>
        <v>2</v>
      </c>
      <c r="AJ24" s="4" t="n">
        <f aca="false">IFERROR(LOG((Q24/S24)/(1-Q24/S24)) / LOG($B24/$A24), 2 * SIGN( Q24-S24/2))</f>
        <v>2</v>
      </c>
      <c r="AK24" s="4" t="n">
        <f aca="false">IFERROR(LOG((T24/V24)/(1-T24/V24)) / LOG($B24/$A24), 2 * SIGN( T24-V24/2))</f>
        <v>2</v>
      </c>
      <c r="AL24" s="4" t="n">
        <f aca="false">IFERROR(LOG((W24/Y24)/(1-W24/Y24)) / LOG($B24/$A24), 2 * SIGN( W24-Y24/2))</f>
        <v>2</v>
      </c>
      <c r="AM24" s="4" t="n">
        <f aca="false">IFERROR(LOG((Z24/AB24)/(1-Z24/AB24)) / LOG($B24/$A24), 2 * SIGN( Z24-AB24/2))</f>
        <v>2</v>
      </c>
    </row>
    <row r="26" customFormat="false" ht="12.8" hidden="false" customHeight="false" outlineLevel="0" collapsed="false">
      <c r="A26" s="0" t="s">
        <v>26</v>
      </c>
      <c r="G26" s="0" t="n">
        <f aca="false">SUM(G2:G24)</f>
        <v>216</v>
      </c>
      <c r="J26" s="0" t="n">
        <f aca="false">SUM(J2:J24)</f>
        <v>224</v>
      </c>
      <c r="M26" s="0" t="n">
        <f aca="false">SUM(M2:M24)</f>
        <v>232</v>
      </c>
      <c r="P26" s="0" t="n">
        <f aca="false">SUM(P2:P24)</f>
        <v>240</v>
      </c>
      <c r="S26" s="0" t="n">
        <f aca="false">SUM(S2:S24)</f>
        <v>248</v>
      </c>
      <c r="V26" s="0" t="n">
        <f aca="false">SUM(V2:V24)</f>
        <v>256</v>
      </c>
      <c r="Y26" s="0" t="n">
        <f aca="false">SUM(Y2:Y24)</f>
        <v>264</v>
      </c>
      <c r="AB26" s="0" t="n">
        <f aca="false">SUM(AB2:AB24)</f>
        <v>272</v>
      </c>
      <c r="AD26" s="40" t="s">
        <v>15</v>
      </c>
      <c r="AE26" s="40" t="n">
        <f aca="false">SUMPRODUCT(AE2:AE24,G2:G24)/SUM(G2:G24)</f>
        <v>0.910721556621669</v>
      </c>
      <c r="AF26" s="40"/>
      <c r="AG26" s="40" t="n">
        <f aca="false">SUMPRODUCT(AG2:AG24,J2:J24)/SUM(J2:J24)</f>
        <v>0.907447239405564</v>
      </c>
      <c r="AH26" s="40" t="n">
        <f aca="false">SUMPRODUCT(AH2:AH24,M2:M24)/SUM(M2:M24)</f>
        <v>0.896308368111748</v>
      </c>
      <c r="AI26" s="40" t="n">
        <f aca="false">SUMPRODUCT(AI2:AI24,P2:P24)/SUM(P2:P24)</f>
        <v>0.858166432560206</v>
      </c>
      <c r="AJ26" s="40" t="n">
        <f aca="false">SUMPRODUCT(AJ2:AJ24,S2:S24)/SUM(S2:S24)</f>
        <v>0.881583448313588</v>
      </c>
      <c r="AK26" s="40" t="n">
        <f aca="false">SUMPRODUCT(AK2:AK24,V2:V24)/SUM(V2:V24)</f>
        <v>0.9021714769121</v>
      </c>
      <c r="AL26" s="40" t="n">
        <f aca="false">SUMPRODUCT(AL2:AL24,Y2:Y24)/SUM(Y2:Y24)</f>
        <v>0.908899328716531</v>
      </c>
      <c r="AM26" s="40" t="n">
        <f aca="false">SUMPRODUCT(AM2:AM24,AB2:AB24)/SUM(AB2:AB24)</f>
        <v>0.864482646747984</v>
      </c>
    </row>
    <row r="28" customFormat="false" ht="12.8" hidden="false" customHeight="false" outlineLevel="0" collapsed="false">
      <c r="A28" s="0" t="s">
        <v>16</v>
      </c>
      <c r="E28" s="0" t="n">
        <f aca="false">SUMPRODUCT($A2:$A24,E2:E24)/SUM(E2:E24)</f>
        <v>1.9741935483871</v>
      </c>
      <c r="F28" s="0" t="n">
        <f aca="false">SUMPRODUCT($B2:$B24,F2:F24)/SUM(F2:F24)</f>
        <v>6.11475409836066</v>
      </c>
      <c r="H28" s="0" t="n">
        <f aca="false">SUMPRODUCT($A2:$A24,H2:H24)/SUM(H2:H24)</f>
        <v>1.96273291925466</v>
      </c>
      <c r="I28" s="0" t="n">
        <f aca="false">SUMPRODUCT($B2:$B24,I2:I24)/SUM(I2:I24)</f>
        <v>6.0952380952381</v>
      </c>
      <c r="K28" s="0" t="n">
        <f aca="false">SUMPRODUCT($A2:$A24,K2:K24)/SUM(K2:K24)</f>
        <v>2.00602409638554</v>
      </c>
      <c r="L28" s="0" t="n">
        <f aca="false">SUMPRODUCT($B2:$B24,L2:L24)/SUM(L2:L24)</f>
        <v>5.98484848484848</v>
      </c>
      <c r="N28" s="0" t="n">
        <f aca="false">SUMPRODUCT($A2:$A24,N2:N24)/SUM(N2:N24)</f>
        <v>1.99411764705882</v>
      </c>
      <c r="O28" s="0" t="n">
        <f aca="false">SUMPRODUCT($B2:$B24,O2:O24)/SUM(O2:O24)</f>
        <v>6.07142857142857</v>
      </c>
      <c r="Q28" s="0" t="n">
        <f aca="false">SUMPRODUCT($A2:$A24,Q2:Q24)/SUM(Q2:Q24)</f>
        <v>1.99435028248588</v>
      </c>
      <c r="R28" s="0" t="n">
        <f aca="false">SUMPRODUCT($B2:$B24,R2:R24)/SUM(R2:R24)</f>
        <v>6.08450704225352</v>
      </c>
      <c r="T28" s="0" t="n">
        <f aca="false">SUMPRODUCT($A2:$A24,T2:T24)/SUM(T2:T24)</f>
        <v>2.03783783783784</v>
      </c>
      <c r="U28" s="0" t="n">
        <f aca="false">SUMPRODUCT($B2:$B24,U2:U24)/SUM(U2:U24)</f>
        <v>6.08450704225352</v>
      </c>
      <c r="W28" s="0" t="n">
        <f aca="false">SUMPRODUCT($A2:$A24,W2:W24)/SUM(W2:W24)</f>
        <v>2.03664921465969</v>
      </c>
      <c r="X28" s="0" t="n">
        <f aca="false">SUMPRODUCT($B2:$B24,X2:X24)/SUM(X2:X24)</f>
        <v>6.16438356164384</v>
      </c>
      <c r="Z28" s="0" t="n">
        <f aca="false">SUMPRODUCT($A2:$A24,Z2:Z24)/SUM(Z2:Z24)</f>
        <v>2.03076923076923</v>
      </c>
      <c r="AA28" s="0" t="n">
        <f aca="false">SUMPRODUCT($B2:$B24,AA2:AA24)/SUM(AA2:AA24)</f>
        <v>6.25974025974026</v>
      </c>
    </row>
    <row r="29" customFormat="false" ht="12.8" hidden="false" customHeight="false" outlineLevel="0" collapsed="false">
      <c r="A29" s="0" t="s">
        <v>17</v>
      </c>
      <c r="E29" s="0" t="n">
        <f aca="false">SUM(E2:E24)</f>
        <v>155</v>
      </c>
      <c r="F29" s="0" t="n">
        <f aca="false">SUM(F2:F24)</f>
        <v>61</v>
      </c>
      <c r="G29" s="0" t="n">
        <f aca="false">SUM(G2:G24)</f>
        <v>216</v>
      </c>
      <c r="H29" s="0" t="n">
        <f aca="false">SUM(H2:H24)</f>
        <v>161</v>
      </c>
      <c r="I29" s="0" t="n">
        <f aca="false">SUM(I2:I24)</f>
        <v>63</v>
      </c>
      <c r="J29" s="0" t="n">
        <f aca="false">SUM(J2:J24)</f>
        <v>224</v>
      </c>
      <c r="K29" s="0" t="n">
        <f aca="false">SUM(K2:K24)</f>
        <v>166</v>
      </c>
      <c r="L29" s="0" t="n">
        <f aca="false">SUM(L2:L24)</f>
        <v>66</v>
      </c>
      <c r="M29" s="0" t="n">
        <f aca="false">SUM(M2:M24)</f>
        <v>232</v>
      </c>
      <c r="N29" s="0" t="n">
        <f aca="false">SUM(N2:N24)</f>
        <v>170</v>
      </c>
      <c r="O29" s="0" t="n">
        <f aca="false">SUM(O2:O24)</f>
        <v>70</v>
      </c>
      <c r="P29" s="0" t="n">
        <f aca="false">SUM(P2:P24)</f>
        <v>240</v>
      </c>
      <c r="Q29" s="0" t="n">
        <f aca="false">SUM(Q2:Q24)</f>
        <v>177</v>
      </c>
      <c r="R29" s="0" t="n">
        <f aca="false">SUM(R2:R24)</f>
        <v>71</v>
      </c>
      <c r="S29" s="0" t="n">
        <f aca="false">SUM(S2:S24)</f>
        <v>248</v>
      </c>
      <c r="T29" s="0" t="n">
        <f aca="false">SUM(T2:T24)</f>
        <v>185</v>
      </c>
      <c r="U29" s="0" t="n">
        <f aca="false">SUM(U2:U24)</f>
        <v>71</v>
      </c>
      <c r="V29" s="0" t="n">
        <f aca="false">SUM(V2:V24)</f>
        <v>256</v>
      </c>
      <c r="W29" s="0" t="n">
        <f aca="false">SUM(W2:W24)</f>
        <v>191</v>
      </c>
      <c r="X29" s="0" t="n">
        <f aca="false">SUM(X2:X24)</f>
        <v>73</v>
      </c>
      <c r="Y29" s="0" t="n">
        <f aca="false">SUM(Y2:Y24)</f>
        <v>264</v>
      </c>
      <c r="Z29" s="0" t="n">
        <f aca="false">SUM(Z2:Z24)</f>
        <v>195</v>
      </c>
      <c r="AA29" s="0" t="n">
        <f aca="false">SUM(AA2:AA24)</f>
        <v>77</v>
      </c>
      <c r="AB29" s="0" t="n">
        <f aca="false">SUM(AB2:AB24)</f>
        <v>272</v>
      </c>
    </row>
    <row r="30" customFormat="false" ht="12.8" hidden="false" customHeight="false" outlineLevel="0" collapsed="false">
      <c r="A30" s="0" t="s">
        <v>18</v>
      </c>
      <c r="E30" s="0" t="n">
        <f aca="false">LOG((E29/G29)/(1 - (E29/G29)) / LOG(F28/E28))</f>
        <v>0.71392986327275</v>
      </c>
      <c r="H30" s="0" t="n">
        <f aca="false">LOG((H29/J29)/(1 - (H29/J29)) / LOG(I28/H28))</f>
        <v>0.715405955551897</v>
      </c>
      <c r="K30" s="0" t="n">
        <f aca="false">LOG((K29/M29)/(1 - (K29/M29)) / LOG(L28/K28))</f>
        <v>0.724129354690873</v>
      </c>
      <c r="N30" s="0" t="n">
        <f aca="false">LOG((N29/P29)/(1 - (N29/P29)) / LOG(O28/N28))</f>
        <v>0.700918373526842</v>
      </c>
      <c r="Q30" s="0" t="n">
        <f aca="false">LOG((Q29/S29)/(1 - (Q29/S29)) / LOG(R28/Q28))</f>
        <v>0.71148930291884</v>
      </c>
      <c r="T30" s="0" t="n">
        <f aca="false">LOG((T29/V29)/(1 - (T29/V29)) / LOG(U28/T28))</f>
        <v>0.739168776555473</v>
      </c>
      <c r="W30" s="0" t="n">
        <f aca="false">LOG((W29/Y29)/(1 - (W29/Y29)) / LOG(X28/W28))</f>
        <v>0.735589430857484</v>
      </c>
      <c r="Z30" s="0" t="n">
        <f aca="false">LOG((Z29/AB29)/(1 - (Z29/AB29)) / LOG(AA28/Z28))</f>
        <v>0.714327634470352</v>
      </c>
    </row>
  </sheetData>
  <mergeCells count="8">
    <mergeCell ref="E1:G1"/>
    <mergeCell ref="H1:J1"/>
    <mergeCell ref="K1:M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D30" activeCellId="0" sqref="AD30"/>
    </sheetView>
  </sheetViews>
  <sheetFormatPr defaultRowHeight="12.8"/>
  <cols>
    <col collapsed="false" hidden="false" max="1" min="1" style="0" width="9.09183673469388"/>
    <col collapsed="false" hidden="false" max="2" min="2" style="0" width="9.21428571428571"/>
    <col collapsed="false" hidden="true" max="7" min="3" style="0" width="0"/>
    <col collapsed="false" hidden="false" max="8" min="8" style="0" width="6.18367346938776"/>
    <col collapsed="false" hidden="true" max="9" min="9" style="0" width="0"/>
    <col collapsed="false" hidden="false" max="11" min="10" style="0" width="6.18367346938776"/>
    <col collapsed="false" hidden="true" max="12" min="12" style="0" width="0"/>
    <col collapsed="false" hidden="false" max="14" min="13" style="0" width="6.18367346938776"/>
    <col collapsed="false" hidden="true" max="15" min="15" style="0" width="0"/>
    <col collapsed="false" hidden="false" max="17" min="16" style="0" width="6.18367346938776"/>
    <col collapsed="false" hidden="true" max="18" min="18" style="0" width="0"/>
    <col collapsed="false" hidden="false" max="20" min="19" style="0" width="6.18367346938776"/>
    <col collapsed="false" hidden="true" max="21" min="21" style="0" width="0"/>
    <col collapsed="false" hidden="false" max="23" min="22" style="0" width="6.18367346938776"/>
    <col collapsed="false" hidden="true" max="24" min="24" style="0" width="0"/>
    <col collapsed="false" hidden="false" max="26" min="25" style="0" width="6.18367346938776"/>
    <col collapsed="false" hidden="true" max="27" min="27" style="0" width="0"/>
    <col collapsed="false" hidden="false" max="29" min="28" style="0" width="6.18367346938776"/>
    <col collapsed="false" hidden="false" max="30" min="30" style="4" width="7.70408163265306"/>
    <col collapsed="false" hidden="true" max="32" min="31" style="4" width="0"/>
    <col collapsed="false" hidden="false" max="39" min="33" style="4" width="6.81122448979592"/>
    <col collapsed="false" hidden="false" max="1025" min="40" style="0" width="11.5204081632653"/>
  </cols>
  <sheetData>
    <row r="1" customFormat="false" ht="22.45" hidden="false" customHeight="true" outlineLevel="0" collapsed="false">
      <c r="A1" s="1" t="s">
        <v>0</v>
      </c>
      <c r="B1" s="1" t="s">
        <v>1</v>
      </c>
      <c r="C1" s="1"/>
      <c r="D1" s="1"/>
      <c r="E1" s="1" t="n">
        <v>2012</v>
      </c>
      <c r="F1" s="1"/>
      <c r="G1" s="1"/>
      <c r="H1" s="1" t="n">
        <v>2013</v>
      </c>
      <c r="I1" s="1"/>
      <c r="J1" s="1"/>
      <c r="K1" s="1" t="n">
        <v>2014</v>
      </c>
      <c r="L1" s="1"/>
      <c r="M1" s="1"/>
      <c r="N1" s="1" t="n">
        <v>2015</v>
      </c>
      <c r="O1" s="1"/>
      <c r="P1" s="1"/>
      <c r="Q1" s="1" t="n">
        <v>2016</v>
      </c>
      <c r="R1" s="1"/>
      <c r="S1" s="1"/>
      <c r="T1" s="1" t="n">
        <v>2017</v>
      </c>
      <c r="U1" s="1"/>
      <c r="V1" s="1"/>
      <c r="W1" s="1" t="n">
        <v>2018</v>
      </c>
      <c r="X1" s="1"/>
      <c r="Y1" s="1"/>
      <c r="Z1" s="1" t="n">
        <v>2019</v>
      </c>
      <c r="AA1" s="1"/>
      <c r="AB1" s="1"/>
      <c r="AD1" s="37" t="s">
        <v>25</v>
      </c>
      <c r="AE1" s="36" t="n">
        <v>2012</v>
      </c>
      <c r="AF1" s="36"/>
      <c r="AG1" s="36" t="n">
        <v>2013</v>
      </c>
      <c r="AH1" s="36" t="n">
        <v>2014</v>
      </c>
      <c r="AI1" s="36" t="n">
        <v>2015</v>
      </c>
      <c r="AJ1" s="36" t="n">
        <v>2016</v>
      </c>
      <c r="AK1" s="36" t="n">
        <v>2017</v>
      </c>
      <c r="AL1" s="36" t="n">
        <v>2018</v>
      </c>
      <c r="AM1" s="36" t="n">
        <v>2019</v>
      </c>
    </row>
    <row r="2" customFormat="false" ht="12.8" hidden="false" customHeight="false" outlineLevel="0" collapsed="false">
      <c r="A2" s="38" t="n">
        <v>1</v>
      </c>
      <c r="B2" s="38" t="n">
        <v>2</v>
      </c>
      <c r="C2" s="38"/>
      <c r="D2" s="38" t="str">
        <f aca="false">A2&amp;B2</f>
        <v>12</v>
      </c>
      <c r="E2" s="0" t="n">
        <v>18</v>
      </c>
      <c r="F2" s="0" t="n">
        <f aca="false">G2-E2</f>
        <v>18</v>
      </c>
      <c r="G2" s="39" t="n">
        <v>36</v>
      </c>
      <c r="H2" s="0" t="n">
        <v>18</v>
      </c>
      <c r="I2" s="0" t="n">
        <f aca="false">J2-H2</f>
        <v>20</v>
      </c>
      <c r="J2" s="0" t="n">
        <v>38</v>
      </c>
      <c r="K2" s="0" t="n">
        <v>19</v>
      </c>
      <c r="L2" s="0" t="n">
        <f aca="false">M2-K2</f>
        <v>20</v>
      </c>
      <c r="M2" s="39" t="n">
        <v>39</v>
      </c>
      <c r="N2" s="0" t="n">
        <v>19</v>
      </c>
      <c r="O2" s="0" t="n">
        <f aca="false">P2-N2</f>
        <v>21</v>
      </c>
      <c r="P2" s="0" t="n">
        <v>40</v>
      </c>
      <c r="Q2" s="0" t="n">
        <v>21</v>
      </c>
      <c r="R2" s="0" t="n">
        <f aca="false">S2-Q2</f>
        <v>21</v>
      </c>
      <c r="S2" s="39" t="n">
        <v>42</v>
      </c>
      <c r="T2" s="0" t="n">
        <v>21</v>
      </c>
      <c r="U2" s="0" t="n">
        <f aca="false">V2-T2</f>
        <v>23</v>
      </c>
      <c r="V2" s="0" t="n">
        <v>44</v>
      </c>
      <c r="W2" s="0" t="n">
        <v>22</v>
      </c>
      <c r="X2" s="0" t="n">
        <f aca="false">Y2-W2</f>
        <v>23</v>
      </c>
      <c r="Y2" s="0" t="n">
        <v>45</v>
      </c>
      <c r="Z2" s="0" t="n">
        <v>23</v>
      </c>
      <c r="AA2" s="0" t="n">
        <f aca="false">AB2-Z2</f>
        <v>23</v>
      </c>
      <c r="AB2" s="0" t="n">
        <v>46</v>
      </c>
      <c r="AE2" s="4" t="n">
        <f aca="false">IFERROR(LOG((E2/G2)/(1-E2/G2)) / LOG($B2/$A2), 2 * SIGN( E2-G2/2))</f>
        <v>0</v>
      </c>
      <c r="AG2" s="4" t="n">
        <f aca="false">IFERROR(LOG((H2/J2)/(1-H2/J2)) / LOG($B2/$A2), 2 * SIGN( H2-J2/2))</f>
        <v>-0.15200309344505</v>
      </c>
      <c r="AH2" s="4" t="n">
        <f aca="false">IFERROR(LOG((K2/M2)/(1-K2/M2)) / LOG($B2/$A2), 2 * SIGN( K2-M2/2))</f>
        <v>-0.0740005814437768</v>
      </c>
      <c r="AI2" s="4" t="n">
        <f aca="false">IFERROR(LOG((N2/P2)/(1-N2/P2)) / LOG($B2/$A2), 2 * SIGN( N2-P2/2))</f>
        <v>-0.144389909335175</v>
      </c>
      <c r="AJ2" s="4" t="n">
        <f aca="false">IFERROR(LOG((Q2/S2)/(1-Q2/S2)) / LOG($B2/$A2), 2 * SIGN( Q2-S2/2))</f>
        <v>0</v>
      </c>
      <c r="AK2" s="4" t="n">
        <f aca="false">IFERROR(LOG((T2/V2)/(1-T2/V2)) / LOG($B2/$A2), 2 * SIGN( T2-V2/2))</f>
        <v>-0.131244533278253</v>
      </c>
      <c r="AL2" s="4" t="n">
        <f aca="false">IFERROR(LOG((W2/Y2)/(1-W2/Y2)) / LOG($B2/$A2), 2 * SIGN( W2-Y2/2))</f>
        <v>-0.0641303374197156</v>
      </c>
      <c r="AM2" s="4" t="n">
        <f aca="false">IFERROR(LOG((Z2/AB2)/(1-Z2/AB2)) / LOG($B2/$A2), 2 * SIGN( Z2-AB2/2))</f>
        <v>0</v>
      </c>
    </row>
    <row r="3" customFormat="false" ht="12.8" hidden="false" customHeight="false" outlineLevel="0" collapsed="false">
      <c r="A3" s="38" t="n">
        <v>1</v>
      </c>
      <c r="B3" s="38" t="n">
        <v>3</v>
      </c>
      <c r="C3" s="38"/>
      <c r="D3" s="38" t="str">
        <f aca="false">A3&amp;B3</f>
        <v>13</v>
      </c>
      <c r="E3" s="0" t="n">
        <v>11</v>
      </c>
      <c r="F3" s="0" t="n">
        <f aca="false">G3-E3</f>
        <v>8</v>
      </c>
      <c r="G3" s="39" t="n">
        <v>19</v>
      </c>
      <c r="H3" s="0" t="n">
        <v>12</v>
      </c>
      <c r="I3" s="0" t="n">
        <f aca="false">J3-H3</f>
        <v>8</v>
      </c>
      <c r="J3" s="0" t="n">
        <v>20</v>
      </c>
      <c r="K3" s="0" t="n">
        <v>12</v>
      </c>
      <c r="L3" s="0" t="n">
        <f aca="false">M3-K3</f>
        <v>8</v>
      </c>
      <c r="M3" s="39" t="n">
        <v>20</v>
      </c>
      <c r="N3" s="0" t="n">
        <v>12</v>
      </c>
      <c r="O3" s="0" t="n">
        <f aca="false">P3-N3</f>
        <v>8</v>
      </c>
      <c r="P3" s="0" t="n">
        <v>20</v>
      </c>
      <c r="Q3" s="0" t="n">
        <v>13</v>
      </c>
      <c r="R3" s="0" t="n">
        <f aca="false">S3-Q3</f>
        <v>8</v>
      </c>
      <c r="S3" s="39" t="n">
        <v>21</v>
      </c>
      <c r="T3" s="0" t="n">
        <v>13</v>
      </c>
      <c r="U3" s="0" t="n">
        <f aca="false">V3-T3</f>
        <v>8</v>
      </c>
      <c r="V3" s="0" t="n">
        <v>21</v>
      </c>
      <c r="W3" s="0" t="n">
        <v>13</v>
      </c>
      <c r="X3" s="0" t="n">
        <f aca="false">Y3-W3</f>
        <v>9</v>
      </c>
      <c r="Y3" s="0" t="n">
        <v>22</v>
      </c>
      <c r="Z3" s="0" t="n">
        <v>14</v>
      </c>
      <c r="AA3" s="0" t="n">
        <f aca="false">AB3-Z3</f>
        <v>9</v>
      </c>
      <c r="AB3" s="0" t="n">
        <v>23</v>
      </c>
      <c r="AE3" s="4" t="n">
        <f aca="false">IFERROR(LOG((E3/G3)/(1-E3/G3)) / LOG($B3/$A3), 2 * SIGN( E3-G3/2))</f>
        <v>0.289869077929766</v>
      </c>
      <c r="AG3" s="4" t="n">
        <f aca="false">IFERROR(LOG((H3/J3)/(1-H3/J3)) / LOG($B3/$A3), 2 * SIGN( H3-J3/2))</f>
        <v>0.369070246428542</v>
      </c>
      <c r="AH3" s="4" t="n">
        <f aca="false">IFERROR(LOG((K3/M3)/(1-K3/M3)) / LOG($B3/$A3), 2 * SIGN( K3-M3/2))</f>
        <v>0.369070246428542</v>
      </c>
      <c r="AI3" s="4" t="n">
        <f aca="false">IFERROR(LOG((N3/P3)/(1-N3/P3)) / LOG($B3/$A3), 2 * SIGN( N3-P3/2))</f>
        <v>0.369070246428542</v>
      </c>
      <c r="AJ3" s="4" t="n">
        <f aca="false">IFERROR(LOG((Q3/S3)/(1-Q3/S3)) / LOG($B3/$A3), 2 * SIGN( Q3-S3/2))</f>
        <v>0.44192825875842</v>
      </c>
      <c r="AK3" s="4" t="n">
        <f aca="false">IFERROR(LOG((T3/V3)/(1-T3/V3)) / LOG($B3/$A3), 2 * SIGN( T3-V3/2))</f>
        <v>0.44192825875842</v>
      </c>
      <c r="AL3" s="4" t="n">
        <f aca="false">IFERROR(LOG((W3/Y3)/(1-W3/Y3)) / LOG($B3/$A3), 2 * SIGN( W3-Y3/2))</f>
        <v>0.334717519472793</v>
      </c>
      <c r="AM3" s="4" t="n">
        <f aca="false">IFERROR(LOG((Z3/AB3)/(1-Z3/AB3)) / LOG($B3/$A3), 2 * SIGN( Z3-AB3/2))</f>
        <v>0.40217350273288</v>
      </c>
    </row>
    <row r="4" customFormat="false" ht="12.8" hidden="false" customHeight="false" outlineLevel="0" collapsed="false">
      <c r="A4" s="38" t="n">
        <v>1</v>
      </c>
      <c r="B4" s="38" t="n">
        <v>6</v>
      </c>
      <c r="C4" s="38"/>
      <c r="D4" s="38" t="str">
        <f aca="false">A4&amp;B4</f>
        <v>16</v>
      </c>
      <c r="E4" s="0" t="n">
        <v>6</v>
      </c>
      <c r="F4" s="0" t="n">
        <f aca="false">G4-E4</f>
        <v>2</v>
      </c>
      <c r="G4" s="39" t="n">
        <v>8</v>
      </c>
      <c r="H4" s="0" t="n">
        <v>6</v>
      </c>
      <c r="I4" s="0" t="n">
        <f aca="false">J4-H4</f>
        <v>2</v>
      </c>
      <c r="J4" s="0" t="n">
        <v>8</v>
      </c>
      <c r="K4" s="0" t="n">
        <v>6</v>
      </c>
      <c r="L4" s="0" t="n">
        <f aca="false">M4-K4</f>
        <v>2</v>
      </c>
      <c r="M4" s="39" t="n">
        <v>8</v>
      </c>
      <c r="N4" s="0" t="n">
        <v>6</v>
      </c>
      <c r="O4" s="0" t="n">
        <f aca="false">P4-N4</f>
        <v>2</v>
      </c>
      <c r="P4" s="0" t="n">
        <v>8</v>
      </c>
      <c r="Q4" s="0" t="n">
        <v>6</v>
      </c>
      <c r="R4" s="0" t="n">
        <f aca="false">S4-Q4</f>
        <v>2</v>
      </c>
      <c r="S4" s="39" t="n">
        <v>8</v>
      </c>
      <c r="T4" s="0" t="n">
        <v>7</v>
      </c>
      <c r="U4" s="0" t="n">
        <f aca="false">V4-T4</f>
        <v>2</v>
      </c>
      <c r="V4" s="0" t="n">
        <v>9</v>
      </c>
      <c r="W4" s="0" t="n">
        <v>7</v>
      </c>
      <c r="X4" s="0" t="n">
        <f aca="false">Y4-W4</f>
        <v>2</v>
      </c>
      <c r="Y4" s="0" t="n">
        <v>9</v>
      </c>
      <c r="Z4" s="0" t="n">
        <v>7</v>
      </c>
      <c r="AA4" s="0" t="n">
        <f aca="false">AB4-Z4</f>
        <v>2</v>
      </c>
      <c r="AB4" s="0" t="n">
        <v>9</v>
      </c>
      <c r="AE4" s="4" t="n">
        <f aca="false">IFERROR(LOG((E4/G4)/(1-E4/G4)) / LOG($B4/$A4), 2 * SIGN( E4-G4/2))</f>
        <v>0.613147192765458</v>
      </c>
      <c r="AG4" s="4" t="n">
        <f aca="false">IFERROR(LOG((H4/J4)/(1-H4/J4)) / LOG($B4/$A4), 2 * SIGN( H4-J4/2))</f>
        <v>0.613147192765458</v>
      </c>
      <c r="AH4" s="4" t="n">
        <f aca="false">IFERROR(LOG((K4/M4)/(1-K4/M4)) / LOG($B4/$A4), 2 * SIGN( K4-M4/2))</f>
        <v>0.613147192765458</v>
      </c>
      <c r="AI4" s="4" t="n">
        <f aca="false">IFERROR(LOG((N4/P4)/(1-N4/P4)) / LOG($B4/$A4), 2 * SIGN( N4-P4/2))</f>
        <v>0.613147192765458</v>
      </c>
      <c r="AJ4" s="4" t="n">
        <f aca="false">IFERROR(LOG((Q4/S4)/(1-Q4/S4)) / LOG($B4/$A4), 2 * SIGN( Q4-S4/2))</f>
        <v>0.613147192765458</v>
      </c>
      <c r="AK4" s="4" t="n">
        <f aca="false">IFERROR(LOG((T4/V4)/(1-T4/V4)) / LOG($B4/$A4), 2 * SIGN( T4-V4/2))</f>
        <v>0.69918032526715</v>
      </c>
      <c r="AL4" s="4" t="n">
        <f aca="false">IFERROR(LOG((W4/Y4)/(1-W4/Y4)) / LOG($B4/$A4), 2 * SIGN( W4-Y4/2))</f>
        <v>0.69918032526715</v>
      </c>
      <c r="AM4" s="4" t="n">
        <f aca="false">IFERROR(LOG((Z4/AB4)/(1-Z4/AB4)) / LOG($B4/$A4), 2 * SIGN( Z4-AB4/2))</f>
        <v>0.69918032526715</v>
      </c>
    </row>
    <row r="5" customFormat="false" ht="12.8" hidden="false" customHeight="false" outlineLevel="0" collapsed="false">
      <c r="A5" s="38" t="n">
        <v>1</v>
      </c>
      <c r="B5" s="38" t="n">
        <v>7</v>
      </c>
      <c r="C5" s="38"/>
      <c r="D5" s="38" t="str">
        <f aca="false">A5&amp;B5</f>
        <v>17</v>
      </c>
      <c r="E5" s="0" t="n">
        <v>4</v>
      </c>
      <c r="F5" s="0" t="n">
        <f aca="false">G5-E5</f>
        <v>0</v>
      </c>
      <c r="G5" s="39" t="n">
        <v>4</v>
      </c>
      <c r="H5" s="0" t="n">
        <v>4</v>
      </c>
      <c r="I5" s="0" t="n">
        <f aca="false">J5-H5</f>
        <v>0</v>
      </c>
      <c r="J5" s="0" t="n">
        <v>4</v>
      </c>
      <c r="K5" s="0" t="n">
        <v>4</v>
      </c>
      <c r="L5" s="0" t="n">
        <f aca="false">M5-K5</f>
        <v>0</v>
      </c>
      <c r="M5" s="39" t="n">
        <v>4</v>
      </c>
      <c r="N5" s="0" t="n">
        <v>4</v>
      </c>
      <c r="O5" s="0" t="n">
        <f aca="false">P5-N5</f>
        <v>0</v>
      </c>
      <c r="P5" s="0" t="n">
        <v>4</v>
      </c>
      <c r="Q5" s="0" t="n">
        <v>4</v>
      </c>
      <c r="R5" s="0" t="n">
        <f aca="false">S5-Q5</f>
        <v>0</v>
      </c>
      <c r="S5" s="39" t="n">
        <v>4</v>
      </c>
      <c r="T5" s="0" t="n">
        <v>4</v>
      </c>
      <c r="U5" s="0" t="n">
        <f aca="false">V5-T5</f>
        <v>0</v>
      </c>
      <c r="V5" s="0" t="n">
        <v>4</v>
      </c>
      <c r="W5" s="0" t="n">
        <v>4</v>
      </c>
      <c r="X5" s="0" t="n">
        <f aca="false">Y5-W5</f>
        <v>0</v>
      </c>
      <c r="Y5" s="0" t="n">
        <v>4</v>
      </c>
      <c r="Z5" s="0" t="n">
        <v>4</v>
      </c>
      <c r="AA5" s="0" t="n">
        <f aca="false">AB5-Z5</f>
        <v>0</v>
      </c>
      <c r="AB5" s="0" t="n">
        <v>4</v>
      </c>
      <c r="AE5" s="4" t="n">
        <f aca="false">IFERROR(LOG((E5/G5)/(1-E5/G5)) / LOG($B5/$A5), 2 * SIGN( E5-G5/2))</f>
        <v>2</v>
      </c>
      <c r="AG5" s="4" t="n">
        <f aca="false">IFERROR(LOG((H5/J5)/(1-H5/J5)) / LOG($B5/$A5), 2 * SIGN( H5-J5/2))</f>
        <v>2</v>
      </c>
      <c r="AH5" s="4" t="n">
        <f aca="false">IFERROR(LOG((K5/M5)/(1-K5/M5)) / LOG($B5/$A5), 2 * SIGN( K5-M5/2))</f>
        <v>2</v>
      </c>
      <c r="AI5" s="4" t="n">
        <f aca="false">IFERROR(LOG((N5/P5)/(1-N5/P5)) / LOG($B5/$A5), 2 * SIGN( N5-P5/2))</f>
        <v>2</v>
      </c>
      <c r="AJ5" s="4" t="n">
        <f aca="false">IFERROR(LOG((Q5/S5)/(1-Q5/S5)) / LOG($B5/$A5), 2 * SIGN( Q5-S5/2))</f>
        <v>2</v>
      </c>
      <c r="AK5" s="4" t="n">
        <f aca="false">IFERROR(LOG((T5/V5)/(1-T5/V5)) / LOG($B5/$A5), 2 * SIGN( T5-V5/2))</f>
        <v>2</v>
      </c>
      <c r="AL5" s="4" t="n">
        <f aca="false">IFERROR(LOG((W5/Y5)/(1-W5/Y5)) / LOG($B5/$A5), 2 * SIGN( W5-Y5/2))</f>
        <v>2</v>
      </c>
      <c r="AM5" s="4" t="n">
        <f aca="false">IFERROR(LOG((Z5/AB5)/(1-Z5/AB5)) / LOG($B5/$A5), 2 * SIGN( Z5-AB5/2))</f>
        <v>2</v>
      </c>
    </row>
    <row r="6" customFormat="false" ht="12.8" hidden="false" customHeight="false" outlineLevel="0" collapsed="false">
      <c r="A6" s="38" t="n">
        <v>1</v>
      </c>
      <c r="B6" s="38" t="n">
        <v>10</v>
      </c>
      <c r="C6" s="38"/>
      <c r="D6" s="38" t="str">
        <f aca="false">A6&amp;B6</f>
        <v>110</v>
      </c>
      <c r="E6" s="0" t="n">
        <v>4</v>
      </c>
      <c r="F6" s="0" t="n">
        <f aca="false">G6-E6</f>
        <v>0</v>
      </c>
      <c r="G6" s="39" t="n">
        <v>4</v>
      </c>
      <c r="H6" s="0" t="n">
        <v>4</v>
      </c>
      <c r="I6" s="0" t="n">
        <f aca="false">J6-H6</f>
        <v>0</v>
      </c>
      <c r="J6" s="0" t="n">
        <v>4</v>
      </c>
      <c r="K6" s="0" t="n">
        <v>4</v>
      </c>
      <c r="L6" s="0" t="n">
        <f aca="false">M6-K6</f>
        <v>0</v>
      </c>
      <c r="M6" s="39" t="n">
        <v>4</v>
      </c>
      <c r="N6" s="0" t="n">
        <v>4</v>
      </c>
      <c r="O6" s="0" t="n">
        <f aca="false">P6-N6</f>
        <v>0</v>
      </c>
      <c r="P6" s="0" t="n">
        <v>4</v>
      </c>
      <c r="Q6" s="0" t="n">
        <v>4</v>
      </c>
      <c r="R6" s="0" t="n">
        <f aca="false">S6-Q6</f>
        <v>0</v>
      </c>
      <c r="S6" s="39" t="n">
        <v>4</v>
      </c>
      <c r="T6" s="0" t="n">
        <v>4</v>
      </c>
      <c r="U6" s="0" t="n">
        <f aca="false">V6-T6</f>
        <v>1</v>
      </c>
      <c r="V6" s="0" t="n">
        <v>5</v>
      </c>
      <c r="W6" s="0" t="n">
        <v>4</v>
      </c>
      <c r="X6" s="0" t="n">
        <f aca="false">Y6-W6</f>
        <v>1</v>
      </c>
      <c r="Y6" s="0" t="n">
        <v>5</v>
      </c>
      <c r="Z6" s="0" t="n">
        <v>4</v>
      </c>
      <c r="AA6" s="0" t="n">
        <f aca="false">AB6-Z6</f>
        <v>1</v>
      </c>
      <c r="AB6" s="0" t="n">
        <v>5</v>
      </c>
      <c r="AE6" s="4" t="n">
        <f aca="false">IFERROR(LOG((E6/G6)/(1-E6/G6)) / LOG($B6/$A6), 2 * SIGN( E6-G6/2))</f>
        <v>2</v>
      </c>
      <c r="AG6" s="4" t="n">
        <f aca="false">IFERROR(LOG((H6/J6)/(1-H6/J6)) / LOG($B6/$A6), 2 * SIGN( H6-J6/2))</f>
        <v>2</v>
      </c>
      <c r="AH6" s="4" t="n">
        <f aca="false">IFERROR(LOG((K6/M6)/(1-K6/M6)) / LOG($B6/$A6), 2 * SIGN( K6-M6/2))</f>
        <v>2</v>
      </c>
      <c r="AI6" s="4" t="n">
        <f aca="false">IFERROR(LOG((N6/P6)/(1-N6/P6)) / LOG($B6/$A6), 2 * SIGN( N6-P6/2))</f>
        <v>2</v>
      </c>
      <c r="AJ6" s="4" t="n">
        <f aca="false">IFERROR(LOG((Q6/S6)/(1-Q6/S6)) / LOG($B6/$A6), 2 * SIGN( Q6-S6/2))</f>
        <v>2</v>
      </c>
      <c r="AK6" s="4" t="n">
        <f aca="false">IFERROR(LOG((T6/V6)/(1-T6/V6)) / LOG($B6/$A6), 2 * SIGN( T6-V6/2))</f>
        <v>0.602059991327962</v>
      </c>
      <c r="AL6" s="4" t="n">
        <f aca="false">IFERROR(LOG((W6/Y6)/(1-W6/Y6)) / LOG($B6/$A6), 2 * SIGN( W6-Y6/2))</f>
        <v>0.602059991327962</v>
      </c>
      <c r="AM6" s="4" t="n">
        <f aca="false">IFERROR(LOG((Z6/AB6)/(1-Z6/AB6)) / LOG($B6/$A6), 2 * SIGN( Z6-AB6/2))</f>
        <v>0.602059991327962</v>
      </c>
    </row>
    <row r="7" customFormat="false" ht="12.8" hidden="false" customHeight="false" outlineLevel="0" collapsed="false">
      <c r="A7" s="38" t="n">
        <v>1</v>
      </c>
      <c r="B7" s="38" t="n">
        <v>11</v>
      </c>
      <c r="C7" s="38"/>
      <c r="D7" s="38" t="str">
        <f aca="false">A7&amp;B7</f>
        <v>111</v>
      </c>
      <c r="E7" s="0" t="n">
        <v>2</v>
      </c>
      <c r="F7" s="0" t="n">
        <f aca="false">G7-E7</f>
        <v>3</v>
      </c>
      <c r="G7" s="39" t="n">
        <v>5</v>
      </c>
      <c r="H7" s="0" t="n">
        <v>2</v>
      </c>
      <c r="I7" s="0" t="n">
        <f aca="false">J7-H7</f>
        <v>3</v>
      </c>
      <c r="J7" s="0" t="n">
        <v>5</v>
      </c>
      <c r="K7" s="0" t="n">
        <v>2</v>
      </c>
      <c r="L7" s="0" t="n">
        <f aca="false">M7-K7</f>
        <v>3</v>
      </c>
      <c r="M7" s="39" t="n">
        <v>5</v>
      </c>
      <c r="N7" s="0" t="n">
        <v>3</v>
      </c>
      <c r="O7" s="0" t="n">
        <f aca="false">P7-N7</f>
        <v>3</v>
      </c>
      <c r="P7" s="0" t="n">
        <v>6</v>
      </c>
      <c r="Q7" s="0" t="n">
        <v>3</v>
      </c>
      <c r="R7" s="0" t="n">
        <f aca="false">S7-Q7</f>
        <v>3</v>
      </c>
      <c r="S7" s="39" t="n">
        <v>6</v>
      </c>
      <c r="T7" s="0" t="n">
        <v>3</v>
      </c>
      <c r="U7" s="0" t="n">
        <f aca="false">V7-T7</f>
        <v>3</v>
      </c>
      <c r="V7" s="0" t="n">
        <v>6</v>
      </c>
      <c r="W7" s="0" t="n">
        <v>4</v>
      </c>
      <c r="X7" s="0" t="n">
        <f aca="false">Y7-W7</f>
        <v>3</v>
      </c>
      <c r="Y7" s="0" t="n">
        <v>7</v>
      </c>
      <c r="Z7" s="0" t="n">
        <v>4</v>
      </c>
      <c r="AA7" s="0" t="n">
        <f aca="false">AB7-Z7</f>
        <v>3</v>
      </c>
      <c r="AB7" s="0" t="n">
        <v>7</v>
      </c>
      <c r="AE7" s="4" t="n">
        <f aca="false">IFERROR(LOG((E7/G7)/(1-E7/G7)) / LOG($B7/$A7), 2 * SIGN( E7-G7/2))</f>
        <v>-0.169092083673438</v>
      </c>
      <c r="AG7" s="4" t="n">
        <f aca="false">IFERROR(LOG((H7/J7)/(1-H7/J7)) / LOG($B7/$A7), 2 * SIGN( H7-J7/2))</f>
        <v>-0.169092083673438</v>
      </c>
      <c r="AH7" s="4" t="n">
        <f aca="false">IFERROR(LOG((K7/M7)/(1-K7/M7)) / LOG($B7/$A7), 2 * SIGN( K7-M7/2))</f>
        <v>-0.169092083673438</v>
      </c>
      <c r="AI7" s="4" t="n">
        <f aca="false">IFERROR(LOG((N7/P7)/(1-N7/P7)) / LOG($B7/$A7), 2 * SIGN( N7-P7/2))</f>
        <v>0</v>
      </c>
      <c r="AJ7" s="4" t="n">
        <f aca="false">IFERROR(LOG((Q7/S7)/(1-Q7/S7)) / LOG($B7/$A7), 2 * SIGN( Q7-S7/2))</f>
        <v>0</v>
      </c>
      <c r="AK7" s="4" t="n">
        <f aca="false">IFERROR(LOG((T7/V7)/(1-T7/V7)) / LOG($B7/$A7), 2 * SIGN( T7-V7/2))</f>
        <v>0</v>
      </c>
      <c r="AL7" s="4" t="n">
        <f aca="false">IFERROR(LOG((W7/Y7)/(1-W7/Y7)) / LOG($B7/$A7), 2 * SIGN( W7-Y7/2))</f>
        <v>0.119972742644449</v>
      </c>
      <c r="AM7" s="4" t="n">
        <f aca="false">IFERROR(LOG((Z7/AB7)/(1-Z7/AB7)) / LOG($B7/$A7), 2 * SIGN( Z7-AB7/2))</f>
        <v>0.119972742644449</v>
      </c>
    </row>
    <row r="8" customFormat="false" ht="12.8" hidden="false" customHeight="false" outlineLevel="0" collapsed="false">
      <c r="A8" s="38" t="n">
        <v>2</v>
      </c>
      <c r="B8" s="38" t="n">
        <v>4</v>
      </c>
      <c r="C8" s="38"/>
      <c r="D8" s="38" t="str">
        <f aca="false">A8&amp;B8</f>
        <v>24</v>
      </c>
      <c r="E8" s="0" t="n">
        <v>2</v>
      </c>
      <c r="F8" s="0" t="n">
        <f aca="false">G8-E8</f>
        <v>4</v>
      </c>
      <c r="G8" s="39" t="n">
        <v>6</v>
      </c>
      <c r="H8" s="0" t="n">
        <v>2</v>
      </c>
      <c r="I8" s="0" t="n">
        <f aca="false">J8-H8</f>
        <v>4</v>
      </c>
      <c r="J8" s="0" t="n">
        <v>6</v>
      </c>
      <c r="K8" s="0" t="n">
        <v>2</v>
      </c>
      <c r="L8" s="0" t="n">
        <f aca="false">M8-K8</f>
        <v>4</v>
      </c>
      <c r="M8" s="39" t="n">
        <v>6</v>
      </c>
      <c r="N8" s="0" t="n">
        <v>2</v>
      </c>
      <c r="O8" s="0" t="n">
        <f aca="false">P8-N8</f>
        <v>4</v>
      </c>
      <c r="P8" s="0" t="n">
        <v>6</v>
      </c>
      <c r="Q8" s="0" t="n">
        <v>2</v>
      </c>
      <c r="R8" s="0" t="n">
        <f aca="false">S8-Q8</f>
        <v>4</v>
      </c>
      <c r="S8" s="39" t="n">
        <v>6</v>
      </c>
      <c r="T8" s="0" t="n">
        <v>2</v>
      </c>
      <c r="U8" s="0" t="n">
        <f aca="false">V8-T8</f>
        <v>4</v>
      </c>
      <c r="V8" s="0" t="n">
        <v>6</v>
      </c>
      <c r="W8" s="0" t="n">
        <v>2</v>
      </c>
      <c r="X8" s="0" t="n">
        <f aca="false">Y8-W8</f>
        <v>4</v>
      </c>
      <c r="Y8" s="0" t="n">
        <v>6</v>
      </c>
      <c r="Z8" s="0" t="n">
        <v>2</v>
      </c>
      <c r="AA8" s="0" t="n">
        <f aca="false">AB8-Z8</f>
        <v>4</v>
      </c>
      <c r="AB8" s="0" t="n">
        <v>6</v>
      </c>
      <c r="AE8" s="4" t="n">
        <f aca="false">IFERROR(LOG((E8/G8)/(1-E8/G8)) / LOG($B8/$A8), 2 * SIGN( E8-G8/2))</f>
        <v>-1</v>
      </c>
      <c r="AG8" s="4" t="n">
        <f aca="false">IFERROR(LOG((H8/J8)/(1-H8/J8)) / LOG($B8/$A8), 2 * SIGN( H8-J8/2))</f>
        <v>-1</v>
      </c>
      <c r="AH8" s="4" t="n">
        <f aca="false">IFERROR(LOG((K8/M8)/(1-K8/M8)) / LOG($B8/$A8), 2 * SIGN( K8-M8/2))</f>
        <v>-1</v>
      </c>
      <c r="AI8" s="4" t="n">
        <f aca="false">IFERROR(LOG((N8/P8)/(1-N8/P8)) / LOG($B8/$A8), 2 * SIGN( N8-P8/2))</f>
        <v>-1</v>
      </c>
      <c r="AJ8" s="4" t="n">
        <f aca="false">IFERROR(LOG((Q8/S8)/(1-Q8/S8)) / LOG($B8/$A8), 2 * SIGN( Q8-S8/2))</f>
        <v>-1</v>
      </c>
      <c r="AK8" s="4" t="n">
        <f aca="false">IFERROR(LOG((T8/V8)/(1-T8/V8)) / LOG($B8/$A8), 2 * SIGN( T8-V8/2))</f>
        <v>-1</v>
      </c>
      <c r="AL8" s="4" t="n">
        <f aca="false">IFERROR(LOG((W8/Y8)/(1-W8/Y8)) / LOG($B8/$A8), 2 * SIGN( W8-Y8/2))</f>
        <v>-1</v>
      </c>
      <c r="AM8" s="4" t="n">
        <f aca="false">IFERROR(LOG((Z8/AB8)/(1-Z8/AB8)) / LOG($B8/$A8), 2 * SIGN( Z8-AB8/2))</f>
        <v>-1</v>
      </c>
    </row>
    <row r="9" customFormat="false" ht="12.8" hidden="false" customHeight="false" outlineLevel="0" collapsed="false">
      <c r="A9" s="38" t="n">
        <v>2</v>
      </c>
      <c r="B9" s="38" t="n">
        <v>5</v>
      </c>
      <c r="C9" s="38"/>
      <c r="D9" s="38" t="str">
        <f aca="false">A9&amp;B9</f>
        <v>25</v>
      </c>
      <c r="E9" s="0" t="n">
        <v>0</v>
      </c>
      <c r="F9" s="0" t="n">
        <f aca="false">G9-E9</f>
        <v>3</v>
      </c>
      <c r="G9" s="39" t="n">
        <v>3</v>
      </c>
      <c r="H9" s="0" t="n">
        <v>0</v>
      </c>
      <c r="I9" s="0" t="n">
        <f aca="false">J9-H9</f>
        <v>3</v>
      </c>
      <c r="J9" s="0" t="n">
        <v>3</v>
      </c>
      <c r="K9" s="0" t="n">
        <v>0</v>
      </c>
      <c r="L9" s="0" t="n">
        <f aca="false">M9-K9</f>
        <v>3</v>
      </c>
      <c r="M9" s="39" t="n">
        <v>3</v>
      </c>
      <c r="N9" s="0" t="n">
        <v>0</v>
      </c>
      <c r="O9" s="0" t="n">
        <f aca="false">P9-N9</f>
        <v>3</v>
      </c>
      <c r="P9" s="0" t="n">
        <v>3</v>
      </c>
      <c r="Q9" s="0" t="n">
        <v>0</v>
      </c>
      <c r="R9" s="0" t="n">
        <f aca="false">S9-Q9</f>
        <v>3</v>
      </c>
      <c r="S9" s="39" t="n">
        <v>3</v>
      </c>
      <c r="T9" s="0" t="n">
        <v>0</v>
      </c>
      <c r="U9" s="0" t="n">
        <f aca="false">V9-T9</f>
        <v>3</v>
      </c>
      <c r="V9" s="0" t="n">
        <v>3</v>
      </c>
      <c r="W9" s="0" t="n">
        <v>0</v>
      </c>
      <c r="X9" s="0" t="n">
        <f aca="false">Y9-W9</f>
        <v>3</v>
      </c>
      <c r="Y9" s="0" t="n">
        <v>3</v>
      </c>
      <c r="Z9" s="0" t="n">
        <v>0</v>
      </c>
      <c r="AA9" s="0" t="n">
        <f aca="false">AB9-Z9</f>
        <v>3</v>
      </c>
      <c r="AB9" s="0" t="n">
        <v>3</v>
      </c>
      <c r="AE9" s="4" t="n">
        <f aca="false">IFERROR(LOG((E9/G9)/(1-E9/G9)) / LOG($B9/$A9), 2 * SIGN( E9-G9/2))</f>
        <v>-2</v>
      </c>
      <c r="AG9" s="4" t="n">
        <f aca="false">IFERROR(LOG((H9/J9)/(1-H9/J9)) / LOG($B9/$A9), 2 * SIGN( H9-J9/2))</f>
        <v>-2</v>
      </c>
      <c r="AH9" s="4" t="n">
        <f aca="false">IFERROR(LOG((K9/M9)/(1-K9/M9)) / LOG($B9/$A9), 2 * SIGN( K9-M9/2))</f>
        <v>-2</v>
      </c>
      <c r="AI9" s="4" t="n">
        <f aca="false">IFERROR(LOG((N9/P9)/(1-N9/P9)) / LOG($B9/$A9), 2 * SIGN( N9-P9/2))</f>
        <v>-2</v>
      </c>
      <c r="AJ9" s="4" t="n">
        <f aca="false">IFERROR(LOG((Q9/S9)/(1-Q9/S9)) / LOG($B9/$A9), 2 * SIGN( Q9-S9/2))</f>
        <v>-2</v>
      </c>
      <c r="AK9" s="4" t="n">
        <f aca="false">IFERROR(LOG((T9/V9)/(1-T9/V9)) / LOG($B9/$A9), 2 * SIGN( T9-V9/2))</f>
        <v>-2</v>
      </c>
      <c r="AL9" s="4" t="n">
        <f aca="false">IFERROR(LOG((W9/Y9)/(1-W9/Y9)) / LOG($B9/$A9), 2 * SIGN( W9-Y9/2))</f>
        <v>-2</v>
      </c>
      <c r="AM9" s="4" t="n">
        <f aca="false">IFERROR(LOG((Z9/AB9)/(1-Z9/AB9)) / LOG($B9/$A9), 2 * SIGN( Z9-AB9/2))</f>
        <v>-2</v>
      </c>
    </row>
    <row r="10" customFormat="false" ht="12.8" hidden="false" customHeight="false" outlineLevel="0" collapsed="false">
      <c r="A10" s="38" t="n">
        <v>2</v>
      </c>
      <c r="B10" s="38" t="n">
        <v>8</v>
      </c>
      <c r="C10" s="38"/>
      <c r="D10" s="38" t="str">
        <f aca="false">A10&amp;B10</f>
        <v>28</v>
      </c>
      <c r="E10" s="0" t="n">
        <v>2</v>
      </c>
      <c r="F10" s="0" t="n">
        <f aca="false">G10-E10</f>
        <v>2</v>
      </c>
      <c r="G10" s="39" t="n">
        <v>4</v>
      </c>
      <c r="H10" s="0" t="n">
        <v>2</v>
      </c>
      <c r="I10" s="0" t="n">
        <f aca="false">J10-H10</f>
        <v>2</v>
      </c>
      <c r="J10" s="0" t="n">
        <v>4</v>
      </c>
      <c r="K10" s="0" t="n">
        <v>2</v>
      </c>
      <c r="L10" s="0" t="n">
        <f aca="false">M10-K10</f>
        <v>2</v>
      </c>
      <c r="M10" s="39" t="n">
        <v>4</v>
      </c>
      <c r="N10" s="0" t="n">
        <v>2</v>
      </c>
      <c r="O10" s="0" t="n">
        <f aca="false">P10-N10</f>
        <v>3</v>
      </c>
      <c r="P10" s="0" t="n">
        <v>5</v>
      </c>
      <c r="Q10" s="0" t="n">
        <v>2</v>
      </c>
      <c r="R10" s="0" t="n">
        <f aca="false">S10-Q10</f>
        <v>3</v>
      </c>
      <c r="S10" s="39" t="n">
        <v>5</v>
      </c>
      <c r="T10" s="0" t="n">
        <v>2</v>
      </c>
      <c r="U10" s="0" t="n">
        <f aca="false">V10-T10</f>
        <v>3</v>
      </c>
      <c r="V10" s="0" t="n">
        <v>5</v>
      </c>
      <c r="W10" s="0" t="n">
        <v>2</v>
      </c>
      <c r="X10" s="0" t="n">
        <f aca="false">Y10-W10</f>
        <v>3</v>
      </c>
      <c r="Y10" s="0" t="n">
        <v>5</v>
      </c>
      <c r="Z10" s="0" t="n">
        <v>2</v>
      </c>
      <c r="AA10" s="0" t="n">
        <f aca="false">AB10-Z10</f>
        <v>3</v>
      </c>
      <c r="AB10" s="0" t="n">
        <v>5</v>
      </c>
      <c r="AE10" s="4" t="n">
        <f aca="false">IFERROR(LOG((E10/G10)/(1-E10/G10)) / LOG($B10/$A10), 2 * SIGN( E10-G10/2))</f>
        <v>0</v>
      </c>
      <c r="AG10" s="4" t="n">
        <f aca="false">IFERROR(LOG((H10/J10)/(1-H10/J10)) / LOG($B10/$A10), 2 * SIGN( H10-J10/2))</f>
        <v>0</v>
      </c>
      <c r="AH10" s="4" t="n">
        <f aca="false">IFERROR(LOG((K10/M10)/(1-K10/M10)) / LOG($B10/$A10), 2 * SIGN( K10-M10/2))</f>
        <v>0</v>
      </c>
      <c r="AI10" s="4" t="n">
        <f aca="false">IFERROR(LOG((N10/P10)/(1-N10/P10)) / LOG($B10/$A10), 2 * SIGN( N10-P10/2))</f>
        <v>-0.292481250360578</v>
      </c>
      <c r="AJ10" s="4" t="n">
        <f aca="false">IFERROR(LOG((Q10/S10)/(1-Q10/S10)) / LOG($B10/$A10), 2 * SIGN( Q10-S10/2))</f>
        <v>-0.292481250360578</v>
      </c>
      <c r="AK10" s="4" t="n">
        <f aca="false">IFERROR(LOG((T10/V10)/(1-T10/V10)) / LOG($B10/$A10), 2 * SIGN( T10-V10/2))</f>
        <v>-0.292481250360578</v>
      </c>
      <c r="AL10" s="4" t="n">
        <f aca="false">IFERROR(LOG((W10/Y10)/(1-W10/Y10)) / LOG($B10/$A10), 2 * SIGN( W10-Y10/2))</f>
        <v>-0.292481250360578</v>
      </c>
      <c r="AM10" s="4" t="n">
        <f aca="false">IFERROR(LOG((Z10/AB10)/(1-Z10/AB10)) / LOG($B10/$A10), 2 * SIGN( Z10-AB10/2))</f>
        <v>-0.292481250360578</v>
      </c>
    </row>
    <row r="11" customFormat="false" ht="12.8" hidden="false" customHeight="false" outlineLevel="0" collapsed="false">
      <c r="A11" s="38" t="n">
        <v>2</v>
      </c>
      <c r="B11" s="38" t="n">
        <v>9</v>
      </c>
      <c r="C11" s="38"/>
      <c r="D11" s="38" t="str">
        <f aca="false">A11&amp;B11</f>
        <v>29</v>
      </c>
      <c r="E11" s="0" t="n">
        <v>0</v>
      </c>
      <c r="F11" s="0" t="n">
        <f aca="false">G11-E11</f>
        <v>0</v>
      </c>
      <c r="G11" s="39" t="n">
        <v>0</v>
      </c>
      <c r="H11" s="0" t="n">
        <v>0</v>
      </c>
      <c r="I11" s="0" t="n">
        <f aca="false">J11-H11</f>
        <v>0</v>
      </c>
      <c r="J11" s="0" t="n">
        <v>0</v>
      </c>
      <c r="K11" s="0" t="n">
        <v>0</v>
      </c>
      <c r="L11" s="0" t="n">
        <f aca="false">M11-K11</f>
        <v>1</v>
      </c>
      <c r="M11" s="39" t="n">
        <v>1</v>
      </c>
      <c r="N11" s="0" t="n">
        <v>0</v>
      </c>
      <c r="O11" s="0" t="n">
        <f aca="false">P11-N11</f>
        <v>1</v>
      </c>
      <c r="P11" s="0" t="n">
        <v>1</v>
      </c>
      <c r="Q11" s="0" t="n">
        <v>0</v>
      </c>
      <c r="R11" s="0" t="n">
        <f aca="false">S11-Q11</f>
        <v>1</v>
      </c>
      <c r="S11" s="39" t="n">
        <v>1</v>
      </c>
      <c r="T11" s="0" t="n">
        <v>0</v>
      </c>
      <c r="U11" s="0" t="n">
        <f aca="false">V11-T11</f>
        <v>1</v>
      </c>
      <c r="V11" s="0" t="n">
        <v>1</v>
      </c>
      <c r="W11" s="0" t="n">
        <v>0</v>
      </c>
      <c r="X11" s="0" t="n">
        <f aca="false">Y11-W11</f>
        <v>1</v>
      </c>
      <c r="Y11" s="0" t="n">
        <v>1</v>
      </c>
      <c r="Z11" s="0" t="n">
        <v>0</v>
      </c>
      <c r="AA11" s="0" t="n">
        <f aca="false">AB11-Z11</f>
        <v>1</v>
      </c>
      <c r="AB11" s="0" t="n">
        <v>1</v>
      </c>
      <c r="AE11" s="4" t="n">
        <f aca="false">IFERROR(LOG((E11/G11)/(1-E11/G11)) / LOG($B11/$A11), 2 * SIGN( E11-G11/2))</f>
        <v>0</v>
      </c>
      <c r="AG11" s="4" t="n">
        <f aca="false">IFERROR(LOG((H11/J11)/(1-H11/J11)) / LOG($B11/$A11), 2 * SIGN( H11-J11/2))</f>
        <v>0</v>
      </c>
      <c r="AH11" s="4" t="n">
        <f aca="false">IFERROR(LOG((K11/M11)/(1-K11/M11)) / LOG($B11/$A11), 2 * SIGN( K11-M11/2))</f>
        <v>-2</v>
      </c>
      <c r="AI11" s="4" t="n">
        <f aca="false">IFERROR(LOG((N11/P11)/(1-N11/P11)) / LOG($B11/$A11), 2 * SIGN( N11-P11/2))</f>
        <v>-2</v>
      </c>
      <c r="AJ11" s="4" t="n">
        <f aca="false">IFERROR(LOG((Q11/S11)/(1-Q11/S11)) / LOG($B11/$A11), 2 * SIGN( Q11-S11/2))</f>
        <v>-2</v>
      </c>
      <c r="AK11" s="4" t="n">
        <f aca="false">IFERROR(LOG((T11/V11)/(1-T11/V11)) / LOG($B11/$A11), 2 * SIGN( T11-V11/2))</f>
        <v>-2</v>
      </c>
      <c r="AL11" s="4" t="n">
        <f aca="false">IFERROR(LOG((W11/Y11)/(1-W11/Y11)) / LOG($B11/$A11), 2 * SIGN( W11-Y11/2))</f>
        <v>-2</v>
      </c>
      <c r="AM11" s="4" t="n">
        <f aca="false">IFERROR(LOG((Z11/AB11)/(1-Z11/AB11)) / LOG($B11/$A11), 2 * SIGN( Z11-AB11/2))</f>
        <v>-2</v>
      </c>
    </row>
    <row r="12" customFormat="false" ht="12.8" hidden="false" customHeight="false" outlineLevel="0" collapsed="false">
      <c r="A12" s="38" t="n">
        <v>2</v>
      </c>
      <c r="B12" s="38" t="n">
        <v>12</v>
      </c>
      <c r="C12" s="38"/>
      <c r="D12" s="38" t="str">
        <f aca="false">A12&amp;B12</f>
        <v>212</v>
      </c>
      <c r="E12" s="0" t="n">
        <v>1</v>
      </c>
      <c r="F12" s="0" t="n">
        <f aca="false">G12-E12</f>
        <v>0</v>
      </c>
      <c r="G12" s="39" t="n">
        <v>1</v>
      </c>
      <c r="H12" s="0" t="n">
        <v>1</v>
      </c>
      <c r="I12" s="0" t="n">
        <f aca="false">J12-H12</f>
        <v>0</v>
      </c>
      <c r="J12" s="0" t="n">
        <v>1</v>
      </c>
      <c r="K12" s="0" t="n">
        <v>1</v>
      </c>
      <c r="L12" s="0" t="n">
        <f aca="false">M12-K12</f>
        <v>0</v>
      </c>
      <c r="M12" s="39" t="n">
        <v>1</v>
      </c>
      <c r="N12" s="0" t="n">
        <v>1</v>
      </c>
      <c r="O12" s="0" t="n">
        <f aca="false">P12-N12</f>
        <v>0</v>
      </c>
      <c r="P12" s="0" t="n">
        <v>1</v>
      </c>
      <c r="Q12" s="0" t="n">
        <v>1</v>
      </c>
      <c r="R12" s="0" t="n">
        <f aca="false">S12-Q12</f>
        <v>0</v>
      </c>
      <c r="S12" s="39" t="n">
        <v>1</v>
      </c>
      <c r="T12" s="0" t="n">
        <v>1</v>
      </c>
      <c r="U12" s="0" t="n">
        <f aca="false">V12-T12</f>
        <v>0</v>
      </c>
      <c r="V12" s="0" t="n">
        <v>1</v>
      </c>
      <c r="W12" s="0" t="n">
        <v>1</v>
      </c>
      <c r="X12" s="0" t="n">
        <f aca="false">Y12-W12</f>
        <v>0</v>
      </c>
      <c r="Y12" s="0" t="n">
        <v>1</v>
      </c>
      <c r="Z12" s="0" t="n">
        <v>1</v>
      </c>
      <c r="AA12" s="0" t="n">
        <f aca="false">AB12-Z12</f>
        <v>0</v>
      </c>
      <c r="AB12" s="0" t="n">
        <v>1</v>
      </c>
      <c r="AE12" s="4" t="n">
        <f aca="false">IFERROR(LOG((E12/G12)/(1-E12/G12)) / LOG($B12/$A12), 2 * SIGN( E12-G12/2))</f>
        <v>2</v>
      </c>
      <c r="AG12" s="4" t="n">
        <f aca="false">IFERROR(LOG((H12/J12)/(1-H12/J12)) / LOG($B12/$A12), 2 * SIGN( H12-J12/2))</f>
        <v>2</v>
      </c>
      <c r="AH12" s="4" t="n">
        <f aca="false">IFERROR(LOG((K12/M12)/(1-K12/M12)) / LOG($B12/$A12), 2 * SIGN( K12-M12/2))</f>
        <v>2</v>
      </c>
      <c r="AI12" s="4" t="n">
        <f aca="false">IFERROR(LOG((N12/P12)/(1-N12/P12)) / LOG($B12/$A12), 2 * SIGN( N12-P12/2))</f>
        <v>2</v>
      </c>
      <c r="AJ12" s="4" t="n">
        <f aca="false">IFERROR(LOG((Q12/S12)/(1-Q12/S12)) / LOG($B12/$A12), 2 * SIGN( Q12-S12/2))</f>
        <v>2</v>
      </c>
      <c r="AK12" s="4" t="n">
        <f aca="false">IFERROR(LOG((T12/V12)/(1-T12/V12)) / LOG($B12/$A12), 2 * SIGN( T12-V12/2))</f>
        <v>2</v>
      </c>
      <c r="AL12" s="4" t="n">
        <f aca="false">IFERROR(LOG((W12/Y12)/(1-W12/Y12)) / LOG($B12/$A12), 2 * SIGN( W12-Y12/2))</f>
        <v>2</v>
      </c>
      <c r="AM12" s="4" t="n">
        <f aca="false">IFERROR(LOG((Z12/AB12)/(1-Z12/AB12)) / LOG($B12/$A12), 2 * SIGN( Z12-AB12/2))</f>
        <v>2</v>
      </c>
    </row>
    <row r="13" customFormat="false" ht="12.8" hidden="false" customHeight="false" outlineLevel="0" collapsed="false">
      <c r="A13" s="38" t="n">
        <v>3</v>
      </c>
      <c r="B13" s="38" t="n">
        <v>4</v>
      </c>
      <c r="C13" s="38"/>
      <c r="D13" s="38" t="str">
        <f aca="false">A13&amp;B13</f>
        <v>34</v>
      </c>
      <c r="E13" s="0" t="n">
        <v>2</v>
      </c>
      <c r="F13" s="0" t="n">
        <f aca="false">G13-E13</f>
        <v>1</v>
      </c>
      <c r="G13" s="39" t="n">
        <v>3</v>
      </c>
      <c r="H13" s="0" t="n">
        <v>2</v>
      </c>
      <c r="I13" s="0" t="n">
        <f aca="false">J13-H13</f>
        <v>1</v>
      </c>
      <c r="J13" s="0" t="n">
        <v>3</v>
      </c>
      <c r="K13" s="0" t="n">
        <v>2</v>
      </c>
      <c r="L13" s="0" t="n">
        <f aca="false">M13-K13</f>
        <v>3</v>
      </c>
      <c r="M13" s="39" t="n">
        <v>5</v>
      </c>
      <c r="N13" s="0" t="n">
        <v>2</v>
      </c>
      <c r="O13" s="0" t="n">
        <f aca="false">P13-N13</f>
        <v>3</v>
      </c>
      <c r="P13" s="0" t="n">
        <v>5</v>
      </c>
      <c r="Q13" s="0" t="n">
        <v>2</v>
      </c>
      <c r="R13" s="0" t="n">
        <f aca="false">S13-Q13</f>
        <v>3</v>
      </c>
      <c r="S13" s="39" t="n">
        <v>5</v>
      </c>
      <c r="T13" s="0" t="n">
        <v>2</v>
      </c>
      <c r="U13" s="0" t="n">
        <f aca="false">V13-T13</f>
        <v>3</v>
      </c>
      <c r="V13" s="0" t="n">
        <v>5</v>
      </c>
      <c r="W13" s="0" t="n">
        <v>2</v>
      </c>
      <c r="X13" s="0" t="n">
        <f aca="false">Y13-W13</f>
        <v>3</v>
      </c>
      <c r="Y13" s="0" t="n">
        <v>5</v>
      </c>
      <c r="Z13" s="0" t="n">
        <v>2</v>
      </c>
      <c r="AA13" s="0" t="n">
        <f aca="false">AB13-Z13</f>
        <v>3</v>
      </c>
      <c r="AB13" s="0" t="n">
        <v>5</v>
      </c>
      <c r="AE13" s="4" t="n">
        <f aca="false">IFERROR(LOG((E13/G13)/(1-E13/G13)) / LOG($B13/$A13), 2 * SIGN( E13-G13/2))</f>
        <v>2.40942083965321</v>
      </c>
      <c r="AG13" s="4" t="n">
        <f aca="false">IFERROR(LOG((H13/J13)/(1-H13/J13)) / LOG($B13/$A13), 2 * SIGN( H13-J13/2))</f>
        <v>2.40942083965321</v>
      </c>
      <c r="AH13" s="4" t="n">
        <f aca="false">IFERROR(LOG((K13/M13)/(1-K13/M13)) / LOG($B13/$A13), 2 * SIGN( K13-M13/2))</f>
        <v>-1.40942083965321</v>
      </c>
      <c r="AI13" s="4" t="n">
        <f aca="false">IFERROR(LOG((N13/P13)/(1-N13/P13)) / LOG($B13/$A13), 2 * SIGN( N13-P13/2))</f>
        <v>-1.40942083965321</v>
      </c>
      <c r="AJ13" s="4" t="n">
        <f aca="false">IFERROR(LOG((Q13/S13)/(1-Q13/S13)) / LOG($B13/$A13), 2 * SIGN( Q13-S13/2))</f>
        <v>-1.40942083965321</v>
      </c>
      <c r="AK13" s="4" t="n">
        <f aca="false">IFERROR(LOG((T13/V13)/(1-T13/V13)) / LOG($B13/$A13), 2 * SIGN( T13-V13/2))</f>
        <v>-1.40942083965321</v>
      </c>
      <c r="AL13" s="4" t="n">
        <f aca="false">IFERROR(LOG((W13/Y13)/(1-W13/Y13)) / LOG($B13/$A13), 2 * SIGN( W13-Y13/2))</f>
        <v>-1.40942083965321</v>
      </c>
      <c r="AM13" s="4" t="n">
        <f aca="false">IFERROR(LOG((Z13/AB13)/(1-Z13/AB13)) / LOG($B13/$A13), 2 * SIGN( Z13-AB13/2))</f>
        <v>-1.40942083965321</v>
      </c>
    </row>
    <row r="14" customFormat="false" ht="12.8" hidden="false" customHeight="false" outlineLevel="0" collapsed="false">
      <c r="A14" s="38" t="n">
        <v>3</v>
      </c>
      <c r="B14" s="38" t="n">
        <v>5</v>
      </c>
      <c r="C14" s="38"/>
      <c r="D14" s="38" t="str">
        <f aca="false">A14&amp;B14</f>
        <v>35</v>
      </c>
      <c r="E14" s="0" t="n">
        <v>2</v>
      </c>
      <c r="F14" s="0" t="n">
        <f aca="false">G14-E14</f>
        <v>1</v>
      </c>
      <c r="G14" s="39" t="n">
        <v>3</v>
      </c>
      <c r="H14" s="0" t="n">
        <v>2</v>
      </c>
      <c r="I14" s="0" t="n">
        <f aca="false">J14-H14</f>
        <v>1</v>
      </c>
      <c r="J14" s="0" t="n">
        <v>3</v>
      </c>
      <c r="K14" s="0" t="n">
        <v>2</v>
      </c>
      <c r="L14" s="0" t="n">
        <f aca="false">M14-K14</f>
        <v>1</v>
      </c>
      <c r="M14" s="39" t="n">
        <v>3</v>
      </c>
      <c r="N14" s="0" t="n">
        <v>2</v>
      </c>
      <c r="O14" s="0" t="n">
        <f aca="false">P14-N14</f>
        <v>1</v>
      </c>
      <c r="P14" s="0" t="n">
        <v>3</v>
      </c>
      <c r="Q14" s="0" t="n">
        <v>2</v>
      </c>
      <c r="R14" s="0" t="n">
        <f aca="false">S14-Q14</f>
        <v>1</v>
      </c>
      <c r="S14" s="39" t="n">
        <v>3</v>
      </c>
      <c r="T14" s="0" t="n">
        <v>2</v>
      </c>
      <c r="U14" s="0" t="n">
        <f aca="false">V14-T14</f>
        <v>1</v>
      </c>
      <c r="V14" s="0" t="n">
        <v>3</v>
      </c>
      <c r="W14" s="0" t="n">
        <v>2</v>
      </c>
      <c r="X14" s="0" t="n">
        <f aca="false">Y14-W14</f>
        <v>1</v>
      </c>
      <c r="Y14" s="0" t="n">
        <v>3</v>
      </c>
      <c r="Z14" s="0" t="n">
        <v>2</v>
      </c>
      <c r="AA14" s="0" t="n">
        <f aca="false">AB14-Z14</f>
        <v>1</v>
      </c>
      <c r="AB14" s="0" t="n">
        <v>3</v>
      </c>
      <c r="AE14" s="4" t="n">
        <f aca="false">IFERROR(LOG((E14/G14)/(1-E14/G14)) / LOG($B14/$A14), 2 * SIGN( E14-G14/2))</f>
        <v>1.35691544885672</v>
      </c>
      <c r="AG14" s="4" t="n">
        <f aca="false">IFERROR(LOG((H14/J14)/(1-H14/J14)) / LOG($B14/$A14), 2 * SIGN( H14-J14/2))</f>
        <v>1.35691544885672</v>
      </c>
      <c r="AH14" s="4" t="n">
        <f aca="false">IFERROR(LOG((K14/M14)/(1-K14/M14)) / LOG($B14/$A14), 2 * SIGN( K14-M14/2))</f>
        <v>1.35691544885672</v>
      </c>
      <c r="AI14" s="4" t="n">
        <f aca="false">IFERROR(LOG((N14/P14)/(1-N14/P14)) / LOG($B14/$A14), 2 * SIGN( N14-P14/2))</f>
        <v>1.35691544885672</v>
      </c>
      <c r="AJ14" s="4" t="n">
        <f aca="false">IFERROR(LOG((Q14/S14)/(1-Q14/S14)) / LOG($B14/$A14), 2 * SIGN( Q14-S14/2))</f>
        <v>1.35691544885672</v>
      </c>
      <c r="AK14" s="4" t="n">
        <f aca="false">IFERROR(LOG((T14/V14)/(1-T14/V14)) / LOG($B14/$A14), 2 * SIGN( T14-V14/2))</f>
        <v>1.35691544885672</v>
      </c>
      <c r="AL14" s="4" t="n">
        <f aca="false">IFERROR(LOG((W14/Y14)/(1-W14/Y14)) / LOG($B14/$A14), 2 * SIGN( W14-Y14/2))</f>
        <v>1.35691544885672</v>
      </c>
      <c r="AM14" s="4" t="n">
        <f aca="false">IFERROR(LOG((Z14/AB14)/(1-Z14/AB14)) / LOG($B14/$A14), 2 * SIGN( Z14-AB14/2))</f>
        <v>1.35691544885672</v>
      </c>
    </row>
    <row r="15" customFormat="false" ht="12.8" hidden="false" customHeight="false" outlineLevel="0" collapsed="false">
      <c r="A15" s="38" t="n">
        <v>3</v>
      </c>
      <c r="B15" s="38" t="n">
        <v>8</v>
      </c>
      <c r="C15" s="38"/>
      <c r="D15" s="38" t="str">
        <f aca="false">A15&amp;B15</f>
        <v>38</v>
      </c>
      <c r="E15" s="0" t="n">
        <v>1</v>
      </c>
      <c r="F15" s="0" t="n">
        <f aca="false">G15-E15</f>
        <v>0</v>
      </c>
      <c r="G15" s="39" t="n">
        <v>1</v>
      </c>
      <c r="H15" s="0" t="n">
        <v>1</v>
      </c>
      <c r="I15" s="0" t="n">
        <f aca="false">J15-H15</f>
        <v>0</v>
      </c>
      <c r="J15" s="0" t="n">
        <v>1</v>
      </c>
      <c r="K15" s="0" t="n">
        <v>1</v>
      </c>
      <c r="L15" s="0" t="n">
        <f aca="false">M15-K15</f>
        <v>0</v>
      </c>
      <c r="M15" s="39" t="n">
        <v>1</v>
      </c>
      <c r="N15" s="0" t="n">
        <v>1</v>
      </c>
      <c r="O15" s="0" t="n">
        <f aca="false">P15-N15</f>
        <v>0</v>
      </c>
      <c r="P15" s="0" t="n">
        <v>1</v>
      </c>
      <c r="Q15" s="0" t="n">
        <v>1</v>
      </c>
      <c r="R15" s="0" t="n">
        <f aca="false">S15-Q15</f>
        <v>0</v>
      </c>
      <c r="S15" s="39" t="n">
        <v>1</v>
      </c>
      <c r="T15" s="0" t="n">
        <v>1</v>
      </c>
      <c r="U15" s="0" t="n">
        <f aca="false">V15-T15</f>
        <v>0</v>
      </c>
      <c r="V15" s="0" t="n">
        <v>1</v>
      </c>
      <c r="W15" s="0" t="n">
        <v>1</v>
      </c>
      <c r="X15" s="0" t="n">
        <f aca="false">Y15-W15</f>
        <v>0</v>
      </c>
      <c r="Y15" s="0" t="n">
        <v>1</v>
      </c>
      <c r="Z15" s="0" t="n">
        <v>1</v>
      </c>
      <c r="AA15" s="0" t="n">
        <f aca="false">AB15-Z15</f>
        <v>0</v>
      </c>
      <c r="AB15" s="0" t="n">
        <v>1</v>
      </c>
      <c r="AE15" s="4" t="n">
        <f aca="false">IFERROR(LOG((E15/G15)/(1-E15/G15)) / LOG($B15/$A15), 2 * SIGN( E15-G15/2))</f>
        <v>2</v>
      </c>
      <c r="AG15" s="4" t="n">
        <f aca="false">IFERROR(LOG((H15/J15)/(1-H15/J15)) / LOG($B15/$A15), 2 * SIGN( H15-J15/2))</f>
        <v>2</v>
      </c>
      <c r="AH15" s="4" t="n">
        <f aca="false">IFERROR(LOG((K15/M15)/(1-K15/M15)) / LOG($B15/$A15), 2 * SIGN( K15-M15/2))</f>
        <v>2</v>
      </c>
      <c r="AI15" s="4" t="n">
        <f aca="false">IFERROR(LOG((N15/P15)/(1-N15/P15)) / LOG($B15/$A15), 2 * SIGN( N15-P15/2))</f>
        <v>2</v>
      </c>
      <c r="AJ15" s="4" t="n">
        <f aca="false">IFERROR(LOG((Q15/S15)/(1-Q15/S15)) / LOG($B15/$A15), 2 * SIGN( Q15-S15/2))</f>
        <v>2</v>
      </c>
      <c r="AK15" s="4" t="n">
        <f aca="false">IFERROR(LOG((T15/V15)/(1-T15/V15)) / LOG($B15/$A15), 2 * SIGN( T15-V15/2))</f>
        <v>2</v>
      </c>
      <c r="AL15" s="4" t="n">
        <f aca="false">IFERROR(LOG((W15/Y15)/(1-W15/Y15)) / LOG($B15/$A15), 2 * SIGN( W15-Y15/2))</f>
        <v>2</v>
      </c>
      <c r="AM15" s="4" t="n">
        <f aca="false">IFERROR(LOG((Z15/AB15)/(1-Z15/AB15)) / LOG($B15/$A15), 2 * SIGN( Z15-AB15/2))</f>
        <v>2</v>
      </c>
    </row>
    <row r="16" customFormat="false" ht="12.8" hidden="false" customHeight="false" outlineLevel="0" collapsed="false">
      <c r="A16" s="38" t="n">
        <v>3</v>
      </c>
      <c r="B16" s="38" t="n">
        <v>9</v>
      </c>
      <c r="C16" s="38"/>
      <c r="D16" s="38" t="str">
        <f aca="false">A16&amp;B16</f>
        <v>39</v>
      </c>
      <c r="E16" s="0" t="n">
        <v>1</v>
      </c>
      <c r="F16" s="0" t="n">
        <f aca="false">G16-E16</f>
        <v>0</v>
      </c>
      <c r="G16" s="39" t="n">
        <v>1</v>
      </c>
      <c r="H16" s="0" t="n">
        <v>1</v>
      </c>
      <c r="I16" s="0" t="n">
        <f aca="false">J16-H16</f>
        <v>0</v>
      </c>
      <c r="J16" s="0" t="n">
        <v>1</v>
      </c>
      <c r="K16" s="0" t="n">
        <v>1</v>
      </c>
      <c r="L16" s="0" t="n">
        <f aca="false">M16-K16</f>
        <v>0</v>
      </c>
      <c r="M16" s="39" t="n">
        <v>1</v>
      </c>
      <c r="N16" s="0" t="n">
        <v>1</v>
      </c>
      <c r="O16" s="0" t="n">
        <f aca="false">P16-N16</f>
        <v>0</v>
      </c>
      <c r="P16" s="0" t="n">
        <v>1</v>
      </c>
      <c r="Q16" s="0" t="n">
        <v>1</v>
      </c>
      <c r="R16" s="0" t="n">
        <f aca="false">S16-Q16</f>
        <v>0</v>
      </c>
      <c r="S16" s="39" t="n">
        <v>1</v>
      </c>
      <c r="T16" s="0" t="n">
        <v>1</v>
      </c>
      <c r="U16" s="0" t="n">
        <f aca="false">V16-T16</f>
        <v>0</v>
      </c>
      <c r="V16" s="0" t="n">
        <v>1</v>
      </c>
      <c r="W16" s="0" t="n">
        <v>1</v>
      </c>
      <c r="X16" s="0" t="n">
        <f aca="false">Y16-W16</f>
        <v>0</v>
      </c>
      <c r="Y16" s="0" t="n">
        <v>1</v>
      </c>
      <c r="Z16" s="0" t="n">
        <v>2</v>
      </c>
      <c r="AA16" s="0" t="n">
        <v>0</v>
      </c>
      <c r="AB16" s="0" t="n">
        <v>2</v>
      </c>
      <c r="AE16" s="4" t="n">
        <f aca="false">IFERROR(LOG((E16/G16)/(1-E16/G16)) / LOG($B16/$A16), 2 * SIGN( E16-G16/2))</f>
        <v>2</v>
      </c>
      <c r="AG16" s="4" t="n">
        <f aca="false">IFERROR(LOG((H16/J16)/(1-H16/J16)) / LOG($B16/$A16), 2 * SIGN( H16-J16/2))</f>
        <v>2</v>
      </c>
      <c r="AH16" s="4" t="n">
        <f aca="false">IFERROR(LOG((K16/M16)/(1-K16/M16)) / LOG($B16/$A16), 2 * SIGN( K16-M16/2))</f>
        <v>2</v>
      </c>
      <c r="AI16" s="4" t="n">
        <f aca="false">IFERROR(LOG((N16/P16)/(1-N16/P16)) / LOG($B16/$A16), 2 * SIGN( N16-P16/2))</f>
        <v>2</v>
      </c>
      <c r="AJ16" s="4" t="n">
        <f aca="false">IFERROR(LOG((Q16/S16)/(1-Q16/S16)) / LOG($B16/$A16), 2 * SIGN( Q16-S16/2))</f>
        <v>2</v>
      </c>
      <c r="AK16" s="4" t="n">
        <f aca="false">IFERROR(LOG((T16/V16)/(1-T16/V16)) / LOG($B16/$A16), 2 * SIGN( T16-V16/2))</f>
        <v>2</v>
      </c>
      <c r="AL16" s="4" t="n">
        <f aca="false">IFERROR(LOG((W16/Y16)/(1-W16/Y16)) / LOG($B16/$A16), 2 * SIGN( W16-Y16/2))</f>
        <v>2</v>
      </c>
      <c r="AM16" s="4" t="n">
        <f aca="false">IFERROR(LOG((Z16/AB16)/(1-Z16/AB16)) / LOG($B16/$A16), 2 * SIGN( Z16-AB16/2))</f>
        <v>2</v>
      </c>
    </row>
    <row r="17" customFormat="false" ht="12.8" hidden="false" customHeight="false" outlineLevel="0" collapsed="false">
      <c r="A17" s="38" t="n">
        <v>4</v>
      </c>
      <c r="B17" s="38" t="n">
        <v>6</v>
      </c>
      <c r="C17" s="38"/>
      <c r="D17" s="38" t="str">
        <f aca="false">A17&amp;B17</f>
        <v>46</v>
      </c>
      <c r="E17" s="0" t="n">
        <v>2</v>
      </c>
      <c r="F17" s="0" t="n">
        <f aca="false">G17-E17</f>
        <v>1</v>
      </c>
      <c r="G17" s="39" t="n">
        <v>3</v>
      </c>
      <c r="H17" s="0" t="n">
        <v>2</v>
      </c>
      <c r="I17" s="0" t="n">
        <f aca="false">J17-H17</f>
        <v>1</v>
      </c>
      <c r="J17" s="0" t="n">
        <v>3</v>
      </c>
      <c r="K17" s="0" t="n">
        <v>2</v>
      </c>
      <c r="L17" s="0" t="n">
        <f aca="false">M17-K17</f>
        <v>1</v>
      </c>
      <c r="M17" s="39" t="n">
        <v>3</v>
      </c>
      <c r="N17" s="0" t="n">
        <v>2</v>
      </c>
      <c r="O17" s="0" t="n">
        <f aca="false">P17-N17</f>
        <v>1</v>
      </c>
      <c r="P17" s="0" t="n">
        <v>3</v>
      </c>
      <c r="Q17" s="0" t="n">
        <v>2</v>
      </c>
      <c r="R17" s="0" t="n">
        <f aca="false">S17-Q17</f>
        <v>1</v>
      </c>
      <c r="S17" s="39" t="n">
        <v>3</v>
      </c>
      <c r="T17" s="0" t="n">
        <v>2</v>
      </c>
      <c r="U17" s="0" t="n">
        <f aca="false">V17-T17</f>
        <v>1</v>
      </c>
      <c r="V17" s="0" t="n">
        <v>3</v>
      </c>
      <c r="W17" s="0" t="n">
        <v>2</v>
      </c>
      <c r="X17" s="0" t="n">
        <f aca="false">Y17-W17</f>
        <v>1</v>
      </c>
      <c r="Y17" s="0" t="n">
        <v>3</v>
      </c>
      <c r="Z17" s="0" t="n">
        <v>2</v>
      </c>
      <c r="AA17" s="0" t="n">
        <f aca="false">AB17-Z17</f>
        <v>1</v>
      </c>
      <c r="AB17" s="0" t="n">
        <v>3</v>
      </c>
      <c r="AE17" s="4" t="n">
        <f aca="false">IFERROR(LOG((E17/G17)/(1-E17/G17)) / LOG($B17/$A17), 2 * SIGN( E17-G17/2))</f>
        <v>1.70951129135145</v>
      </c>
      <c r="AG17" s="4" t="n">
        <f aca="false">IFERROR(LOG((H17/J17)/(1-H17/J17)) / LOG($B17/$A17), 2 * SIGN( H17-J17/2))</f>
        <v>1.70951129135145</v>
      </c>
      <c r="AH17" s="4" t="n">
        <f aca="false">IFERROR(LOG((K17/M17)/(1-K17/M17)) / LOG($B17/$A17), 2 * SIGN( K17-M17/2))</f>
        <v>1.70951129135145</v>
      </c>
      <c r="AI17" s="4" t="n">
        <f aca="false">IFERROR(LOG((N17/P17)/(1-N17/P17)) / LOG($B17/$A17), 2 * SIGN( N17-P17/2))</f>
        <v>1.70951129135145</v>
      </c>
      <c r="AJ17" s="4" t="n">
        <f aca="false">IFERROR(LOG((Q17/S17)/(1-Q17/S17)) / LOG($B17/$A17), 2 * SIGN( Q17-S17/2))</f>
        <v>1.70951129135145</v>
      </c>
      <c r="AK17" s="4" t="n">
        <f aca="false">IFERROR(LOG((T17/V17)/(1-T17/V17)) / LOG($B17/$A17), 2 * SIGN( T17-V17/2))</f>
        <v>1.70951129135145</v>
      </c>
      <c r="AL17" s="4" t="n">
        <f aca="false">IFERROR(LOG((W17/Y17)/(1-W17/Y17)) / LOG($B17/$A17), 2 * SIGN( W17-Y17/2))</f>
        <v>1.70951129135145</v>
      </c>
      <c r="AM17" s="4" t="n">
        <f aca="false">IFERROR(LOG((Z17/AB17)/(1-Z17/AB17)) / LOG($B17/$A17), 2 * SIGN( Z17-AB17/2))</f>
        <v>1.70951129135145</v>
      </c>
    </row>
    <row r="18" customFormat="false" ht="12.8" hidden="false" customHeight="false" outlineLevel="0" collapsed="false">
      <c r="A18" s="38" t="n">
        <v>4</v>
      </c>
      <c r="B18" s="38" t="n">
        <v>7</v>
      </c>
      <c r="C18" s="38"/>
      <c r="D18" s="38" t="str">
        <f aca="false">A18&amp;B18</f>
        <v>47</v>
      </c>
      <c r="E18" s="0" t="n">
        <v>1</v>
      </c>
      <c r="F18" s="0" t="n">
        <f aca="false">G18-E18</f>
        <v>0</v>
      </c>
      <c r="G18" s="39" t="n">
        <v>1</v>
      </c>
      <c r="H18" s="0" t="n">
        <v>2</v>
      </c>
      <c r="I18" s="0" t="n">
        <f aca="false">J18-H18</f>
        <v>0</v>
      </c>
      <c r="J18" s="0" t="n">
        <v>2</v>
      </c>
      <c r="K18" s="0" t="n">
        <v>2</v>
      </c>
      <c r="L18" s="0" t="n">
        <f aca="false">M18-K18</f>
        <v>0</v>
      </c>
      <c r="M18" s="39" t="n">
        <v>2</v>
      </c>
      <c r="N18" s="0" t="n">
        <v>2</v>
      </c>
      <c r="O18" s="0" t="n">
        <f aca="false">P18-N18</f>
        <v>1</v>
      </c>
      <c r="P18" s="0" t="n">
        <v>3</v>
      </c>
      <c r="Q18" s="0" t="n">
        <v>2</v>
      </c>
      <c r="R18" s="0" t="n">
        <f aca="false">S18-Q18</f>
        <v>2</v>
      </c>
      <c r="S18" s="39" t="n">
        <v>4</v>
      </c>
      <c r="T18" s="0" t="n">
        <v>2</v>
      </c>
      <c r="U18" s="0" t="n">
        <f aca="false">V18-T18</f>
        <v>2</v>
      </c>
      <c r="V18" s="0" t="n">
        <v>4</v>
      </c>
      <c r="W18" s="0" t="n">
        <v>2</v>
      </c>
      <c r="X18" s="0" t="n">
        <f aca="false">Y18-W18</f>
        <v>3</v>
      </c>
      <c r="Y18" s="0" t="n">
        <v>5</v>
      </c>
      <c r="Z18" s="0" t="n">
        <v>2</v>
      </c>
      <c r="AA18" s="0" t="n">
        <f aca="false">AB18-Z18</f>
        <v>3</v>
      </c>
      <c r="AB18" s="0" t="n">
        <v>5</v>
      </c>
      <c r="AE18" s="4" t="n">
        <f aca="false">IFERROR(LOG((E18/G18)/(1-E18/G18)) / LOG($B18/$A18), 2 * SIGN( E18-G18/2))</f>
        <v>2</v>
      </c>
      <c r="AG18" s="4" t="n">
        <f aca="false">IFERROR(LOG((H18/J18)/(1-H18/J18)) / LOG($B18/$A18), 2 * SIGN( H18-J18/2))</f>
        <v>2</v>
      </c>
      <c r="AH18" s="4" t="n">
        <f aca="false">IFERROR(LOG((K18/M18)/(1-K18/M18)) / LOG($B18/$A18), 2 * SIGN( K18-M18/2))</f>
        <v>2</v>
      </c>
      <c r="AI18" s="4" t="n">
        <f aca="false">IFERROR(LOG((N18/P18)/(1-N18/P18)) / LOG($B18/$A18), 2 * SIGN( N18-P18/2))</f>
        <v>1.23861262584667</v>
      </c>
      <c r="AJ18" s="4" t="n">
        <f aca="false">IFERROR(LOG((Q18/S18)/(1-Q18/S18)) / LOG($B18/$A18), 2 * SIGN( Q18-S18/2))</f>
        <v>0</v>
      </c>
      <c r="AK18" s="4" t="n">
        <f aca="false">IFERROR(LOG((T18/V18)/(1-T18/V18)) / LOG($B18/$A18), 2 * SIGN( T18-V18/2))</f>
        <v>0</v>
      </c>
      <c r="AL18" s="4" t="n">
        <f aca="false">IFERROR(LOG((W18/Y18)/(1-W18/Y18)) / LOG($B18/$A18), 2 * SIGN( W18-Y18/2))</f>
        <v>-0.724541939040064</v>
      </c>
      <c r="AM18" s="4" t="n">
        <f aca="false">IFERROR(LOG((Z18/AB18)/(1-Z18/AB18)) / LOG($B18/$A18), 2 * SIGN( Z18-AB18/2))</f>
        <v>-0.724541939040064</v>
      </c>
    </row>
    <row r="19" customFormat="false" ht="12.8" hidden="false" customHeight="false" outlineLevel="0" collapsed="false">
      <c r="A19" s="38" t="n">
        <v>4</v>
      </c>
      <c r="B19" s="38" t="n">
        <v>10</v>
      </c>
      <c r="C19" s="38"/>
      <c r="D19" s="38" t="str">
        <f aca="false">A19&amp;B19</f>
        <v>410</v>
      </c>
      <c r="E19" s="0" t="n">
        <v>2</v>
      </c>
      <c r="F19" s="0" t="n">
        <f aca="false">G19-E19</f>
        <v>0</v>
      </c>
      <c r="G19" s="39" t="n">
        <v>2</v>
      </c>
      <c r="H19" s="0" t="n">
        <v>2</v>
      </c>
      <c r="I19" s="0" t="n">
        <f aca="false">J19-H19</f>
        <v>0</v>
      </c>
      <c r="J19" s="0" t="n">
        <v>2</v>
      </c>
      <c r="K19" s="0" t="n">
        <v>2</v>
      </c>
      <c r="L19" s="0" t="n">
        <f aca="false">M19-K19</f>
        <v>0</v>
      </c>
      <c r="M19" s="39" t="n">
        <v>2</v>
      </c>
      <c r="N19" s="0" t="n">
        <v>2</v>
      </c>
      <c r="O19" s="0" t="n">
        <f aca="false">P19-N19</f>
        <v>0</v>
      </c>
      <c r="P19" s="0" t="n">
        <v>2</v>
      </c>
      <c r="Q19" s="0" t="n">
        <v>2</v>
      </c>
      <c r="R19" s="0" t="n">
        <f aca="false">S19-Q19</f>
        <v>0</v>
      </c>
      <c r="S19" s="39" t="n">
        <v>2</v>
      </c>
      <c r="T19" s="0" t="n">
        <v>2</v>
      </c>
      <c r="U19" s="0" t="n">
        <f aca="false">V19-T19</f>
        <v>0</v>
      </c>
      <c r="V19" s="0" t="n">
        <v>2</v>
      </c>
      <c r="W19" s="0" t="n">
        <v>2</v>
      </c>
      <c r="X19" s="0" t="n">
        <f aca="false">Y19-W19</f>
        <v>0</v>
      </c>
      <c r="Y19" s="0" t="n">
        <v>2</v>
      </c>
      <c r="Z19" s="0" t="n">
        <v>2</v>
      </c>
      <c r="AA19" s="0" t="n">
        <f aca="false">AB19-Z19</f>
        <v>0</v>
      </c>
      <c r="AB19" s="0" t="n">
        <v>2</v>
      </c>
      <c r="AE19" s="4" t="n">
        <f aca="false">IFERROR(LOG((E19/G19)/(1-E19/G19)) / LOG($B19/$A19), 2 * SIGN( E19-G19/2))</f>
        <v>2</v>
      </c>
      <c r="AG19" s="4" t="n">
        <f aca="false">IFERROR(LOG((H19/J19)/(1-H19/J19)) / LOG($B19/$A19), 2 * SIGN( H19-J19/2))</f>
        <v>2</v>
      </c>
      <c r="AH19" s="4" t="n">
        <f aca="false">IFERROR(LOG((K19/M19)/(1-K19/M19)) / LOG($B19/$A19), 2 * SIGN( K19-M19/2))</f>
        <v>2</v>
      </c>
      <c r="AI19" s="4" t="n">
        <f aca="false">IFERROR(LOG((N19/P19)/(1-N19/P19)) / LOG($B19/$A19), 2 * SIGN( N19-P19/2))</f>
        <v>2</v>
      </c>
      <c r="AJ19" s="4" t="n">
        <f aca="false">IFERROR(LOG((Q19/S19)/(1-Q19/S19)) / LOG($B19/$A19), 2 * SIGN( Q19-S19/2))</f>
        <v>2</v>
      </c>
      <c r="AK19" s="4" t="n">
        <f aca="false">IFERROR(LOG((T19/V19)/(1-T19/V19)) / LOG($B19/$A19), 2 * SIGN( T19-V19/2))</f>
        <v>2</v>
      </c>
      <c r="AL19" s="4" t="n">
        <f aca="false">IFERROR(LOG((W19/Y19)/(1-W19/Y19)) / LOG($B19/$A19), 2 * SIGN( W19-Y19/2))</f>
        <v>2</v>
      </c>
      <c r="AM19" s="4" t="n">
        <f aca="false">IFERROR(LOG((Z19/AB19)/(1-Z19/AB19)) / LOG($B19/$A19), 2 * SIGN( Z19-AB19/2))</f>
        <v>2</v>
      </c>
    </row>
    <row r="20" customFormat="false" ht="12.8" hidden="false" customHeight="false" outlineLevel="0" collapsed="false">
      <c r="A20" s="38" t="n">
        <v>5</v>
      </c>
      <c r="B20" s="38" t="n">
        <v>6</v>
      </c>
      <c r="C20" s="38"/>
      <c r="D20" s="38" t="str">
        <f aca="false">A20&amp;B20</f>
        <v>56</v>
      </c>
      <c r="E20" s="0" t="n">
        <v>1</v>
      </c>
      <c r="F20" s="0" t="n">
        <f aca="false">G20-E20</f>
        <v>0</v>
      </c>
      <c r="G20" s="39" t="n">
        <v>1</v>
      </c>
      <c r="H20" s="0" t="n">
        <v>1</v>
      </c>
      <c r="I20" s="0" t="n">
        <f aca="false">J20-H20</f>
        <v>0</v>
      </c>
      <c r="J20" s="0" t="n">
        <v>1</v>
      </c>
      <c r="K20" s="0" t="n">
        <v>1</v>
      </c>
      <c r="L20" s="0" t="n">
        <f aca="false">M20-K20</f>
        <v>0</v>
      </c>
      <c r="M20" s="39" t="n">
        <v>1</v>
      </c>
      <c r="N20" s="0" t="n">
        <v>1</v>
      </c>
      <c r="O20" s="0" t="n">
        <f aca="false">P20-N20</f>
        <v>0</v>
      </c>
      <c r="P20" s="0" t="n">
        <v>1</v>
      </c>
      <c r="Q20" s="0" t="n">
        <v>1</v>
      </c>
      <c r="R20" s="0" t="n">
        <f aca="false">S20-Q20</f>
        <v>0</v>
      </c>
      <c r="S20" s="39" t="n">
        <v>1</v>
      </c>
      <c r="T20" s="0" t="n">
        <v>1</v>
      </c>
      <c r="U20" s="0" t="n">
        <f aca="false">V20-T20</f>
        <v>0</v>
      </c>
      <c r="V20" s="0" t="n">
        <v>1</v>
      </c>
      <c r="W20" s="0" t="n">
        <v>1</v>
      </c>
      <c r="X20" s="0" t="n">
        <f aca="false">Y20-W20</f>
        <v>0</v>
      </c>
      <c r="Y20" s="0" t="n">
        <v>1</v>
      </c>
      <c r="Z20" s="0" t="n">
        <v>1</v>
      </c>
      <c r="AA20" s="0" t="n">
        <f aca="false">AB20-Z20</f>
        <v>0</v>
      </c>
      <c r="AB20" s="0" t="n">
        <v>1</v>
      </c>
      <c r="AE20" s="4" t="n">
        <f aca="false">IFERROR(LOG((E20/G20)/(1-E20/G20)) / LOG($B20/$A20), 2 * SIGN( E20-G20/2))</f>
        <v>2</v>
      </c>
      <c r="AG20" s="4" t="n">
        <f aca="false">IFERROR(LOG((H20/J20)/(1-H20/J20)) / LOG($B20/$A20), 2 * SIGN( H20-J20/2))</f>
        <v>2</v>
      </c>
      <c r="AH20" s="4" t="n">
        <f aca="false">IFERROR(LOG((K20/M20)/(1-K20/M20)) / LOG($B20/$A20), 2 * SIGN( K20-M20/2))</f>
        <v>2</v>
      </c>
      <c r="AI20" s="4" t="n">
        <f aca="false">IFERROR(LOG((N20/P20)/(1-N20/P20)) / LOG($B20/$A20), 2 * SIGN( N20-P20/2))</f>
        <v>2</v>
      </c>
      <c r="AJ20" s="4" t="n">
        <f aca="false">IFERROR(LOG((Q20/S20)/(1-Q20/S20)) / LOG($B20/$A20), 2 * SIGN( Q20-S20/2))</f>
        <v>2</v>
      </c>
      <c r="AK20" s="4" t="n">
        <f aca="false">IFERROR(LOG((T20/V20)/(1-T20/V20)) / LOG($B20/$A20), 2 * SIGN( T20-V20/2))</f>
        <v>2</v>
      </c>
      <c r="AL20" s="4" t="n">
        <f aca="false">IFERROR(LOG((W20/Y20)/(1-W20/Y20)) / LOG($B20/$A20), 2 * SIGN( W20-Y20/2))</f>
        <v>2</v>
      </c>
      <c r="AM20" s="4" t="n">
        <f aca="false">IFERROR(LOG((Z20/AB20)/(1-Z20/AB20)) / LOG($B20/$A20), 2 * SIGN( Z20-AB20/2))</f>
        <v>2</v>
      </c>
    </row>
    <row r="21" customFormat="false" ht="12.8" hidden="false" customHeight="false" outlineLevel="0" collapsed="false">
      <c r="A21" s="38" t="n">
        <v>5</v>
      </c>
      <c r="B21" s="38" t="n">
        <v>10</v>
      </c>
      <c r="C21" s="38"/>
      <c r="D21" s="38" t="str">
        <f aca="false">A21&amp;B21</f>
        <v>510</v>
      </c>
      <c r="E21" s="0" t="n">
        <v>1</v>
      </c>
      <c r="F21" s="0" t="n">
        <f aca="false">G21-E21</f>
        <v>0</v>
      </c>
      <c r="G21" s="39" t="n">
        <v>1</v>
      </c>
      <c r="H21" s="0" t="n">
        <v>1</v>
      </c>
      <c r="I21" s="0" t="n">
        <f aca="false">J21-H21</f>
        <v>0</v>
      </c>
      <c r="J21" s="0" t="n">
        <v>1</v>
      </c>
      <c r="K21" s="0" t="n">
        <v>1</v>
      </c>
      <c r="L21" s="0" t="n">
        <f aca="false">M21-K21</f>
        <v>0</v>
      </c>
      <c r="M21" s="39" t="n">
        <v>1</v>
      </c>
      <c r="N21" s="0" t="n">
        <v>1</v>
      </c>
      <c r="O21" s="0" t="n">
        <f aca="false">P21-N21</f>
        <v>0</v>
      </c>
      <c r="P21" s="0" t="n">
        <v>1</v>
      </c>
      <c r="Q21" s="0" t="n">
        <v>1</v>
      </c>
      <c r="R21" s="0" t="n">
        <f aca="false">S21-Q21</f>
        <v>0</v>
      </c>
      <c r="S21" s="39" t="n">
        <v>1</v>
      </c>
      <c r="T21" s="0" t="n">
        <v>1</v>
      </c>
      <c r="U21" s="0" t="n">
        <f aca="false">V21-T21</f>
        <v>0</v>
      </c>
      <c r="V21" s="0" t="n">
        <v>1</v>
      </c>
      <c r="W21" s="0" t="n">
        <v>1</v>
      </c>
      <c r="X21" s="0" t="n">
        <f aca="false">Y21-W21</f>
        <v>0</v>
      </c>
      <c r="Y21" s="0" t="n">
        <v>1</v>
      </c>
      <c r="Z21" s="0" t="n">
        <v>1</v>
      </c>
      <c r="AA21" s="0" t="n">
        <f aca="false">AB21-Z21</f>
        <v>0</v>
      </c>
      <c r="AB21" s="0" t="n">
        <v>1</v>
      </c>
      <c r="AE21" s="4" t="n">
        <f aca="false">IFERROR(LOG((E21/G21)/(1-E21/G21)) / LOG($B21/$A21), 2 * SIGN( E21-G21/2))</f>
        <v>2</v>
      </c>
      <c r="AG21" s="4" t="n">
        <f aca="false">IFERROR(LOG((H21/J21)/(1-H21/J21)) / LOG($B21/$A21), 2 * SIGN( H21-J21/2))</f>
        <v>2</v>
      </c>
      <c r="AH21" s="4" t="n">
        <f aca="false">IFERROR(LOG((K21/M21)/(1-K21/M21)) / LOG($B21/$A21), 2 * SIGN( K21-M21/2))</f>
        <v>2</v>
      </c>
      <c r="AI21" s="4" t="n">
        <f aca="false">IFERROR(LOG((N21/P21)/(1-N21/P21)) / LOG($B21/$A21), 2 * SIGN( N21-P21/2))</f>
        <v>2</v>
      </c>
      <c r="AJ21" s="4" t="n">
        <f aca="false">IFERROR(LOG((Q21/S21)/(1-Q21/S21)) / LOG($B21/$A21), 2 * SIGN( Q21-S21/2))</f>
        <v>2</v>
      </c>
      <c r="AK21" s="4" t="n">
        <f aca="false">IFERROR(LOG((T21/V21)/(1-T21/V21)) / LOG($B21/$A21), 2 * SIGN( T21-V21/2))</f>
        <v>2</v>
      </c>
      <c r="AL21" s="4" t="n">
        <f aca="false">IFERROR(LOG((W21/Y21)/(1-W21/Y21)) / LOG($B21/$A21), 2 * SIGN( W21-Y21/2))</f>
        <v>2</v>
      </c>
      <c r="AM21" s="4" t="n">
        <f aca="false">IFERROR(LOG((Z21/AB21)/(1-Z21/AB21)) / LOG($B21/$A21), 2 * SIGN( Z21-AB21/2))</f>
        <v>2</v>
      </c>
    </row>
    <row r="22" customFormat="false" ht="12.8" hidden="false" customHeight="false" outlineLevel="0" collapsed="false">
      <c r="A22" s="38" t="n">
        <v>6</v>
      </c>
      <c r="B22" s="38" t="n">
        <v>8</v>
      </c>
      <c r="C22" s="38"/>
      <c r="D22" s="38" t="str">
        <f aca="false">A22&amp;B22</f>
        <v>68</v>
      </c>
      <c r="E22" s="0" t="n">
        <v>0</v>
      </c>
      <c r="F22" s="0" t="n">
        <f aca="false">G22-E22</f>
        <v>1</v>
      </c>
      <c r="G22" s="39" t="n">
        <v>1</v>
      </c>
      <c r="H22" s="0" t="n">
        <v>0</v>
      </c>
      <c r="I22" s="0" t="n">
        <f aca="false">J22-H22</f>
        <v>1</v>
      </c>
      <c r="J22" s="0" t="n">
        <v>1</v>
      </c>
      <c r="K22" s="0" t="n">
        <v>0</v>
      </c>
      <c r="L22" s="0" t="n">
        <f aca="false">M22-K22</f>
        <v>1</v>
      </c>
      <c r="M22" s="39" t="n">
        <v>1</v>
      </c>
      <c r="N22" s="0" t="n">
        <v>0</v>
      </c>
      <c r="O22" s="0" t="n">
        <f aca="false">P22-N22</f>
        <v>1</v>
      </c>
      <c r="P22" s="0" t="n">
        <v>1</v>
      </c>
      <c r="Q22" s="0" t="n">
        <v>0</v>
      </c>
      <c r="R22" s="0" t="n">
        <f aca="false">S22-Q22</f>
        <v>1</v>
      </c>
      <c r="S22" s="39" t="n">
        <v>1</v>
      </c>
      <c r="T22" s="0" t="n">
        <v>0</v>
      </c>
      <c r="U22" s="0" t="n">
        <f aca="false">V22-T22</f>
        <v>1</v>
      </c>
      <c r="V22" s="0" t="n">
        <v>1</v>
      </c>
      <c r="W22" s="0" t="n">
        <v>0</v>
      </c>
      <c r="X22" s="0" t="n">
        <f aca="false">Y22-W22</f>
        <v>1</v>
      </c>
      <c r="Y22" s="0" t="n">
        <v>1</v>
      </c>
      <c r="Z22" s="0" t="n">
        <v>0</v>
      </c>
      <c r="AA22" s="0" t="n">
        <f aca="false">AB22-Z22</f>
        <v>1</v>
      </c>
      <c r="AB22" s="0" t="n">
        <v>1</v>
      </c>
      <c r="AE22" s="4" t="n">
        <f aca="false">IFERROR(LOG((E22/G22)/(1-E22/G22)) / LOG($B22/$A22), 2 * SIGN( E22-G22/2))</f>
        <v>-2</v>
      </c>
      <c r="AG22" s="4" t="n">
        <f aca="false">IFERROR(LOG((H22/J22)/(1-H22/J22)) / LOG($B22/$A22), 2 * SIGN( H22-J22/2))</f>
        <v>-2</v>
      </c>
      <c r="AH22" s="4" t="n">
        <f aca="false">IFERROR(LOG((K22/M22)/(1-K22/M22)) / LOG($B22/$A22), 2 * SIGN( K22-M22/2))</f>
        <v>-2</v>
      </c>
      <c r="AI22" s="4" t="n">
        <f aca="false">IFERROR(LOG((N22/P22)/(1-N22/P22)) / LOG($B22/$A22), 2 * SIGN( N22-P22/2))</f>
        <v>-2</v>
      </c>
      <c r="AJ22" s="4" t="n">
        <f aca="false">IFERROR(LOG((Q22/S22)/(1-Q22/S22)) / LOG($B22/$A22), 2 * SIGN( Q22-S22/2))</f>
        <v>-2</v>
      </c>
      <c r="AK22" s="4" t="n">
        <f aca="false">IFERROR(LOG((T22/V22)/(1-T22/V22)) / LOG($B22/$A22), 2 * SIGN( T22-V22/2))</f>
        <v>-2</v>
      </c>
      <c r="AL22" s="4" t="n">
        <f aca="false">IFERROR(LOG((W22/Y22)/(1-W22/Y22)) / LOG($B22/$A22), 2 * SIGN( W22-Y22/2))</f>
        <v>-2</v>
      </c>
      <c r="AM22" s="4" t="n">
        <f aca="false">IFERROR(LOG((Z22/AB22)/(1-Z22/AB22)) / LOG($B22/$A22), 2 * SIGN( Z22-AB22/2))</f>
        <v>-2</v>
      </c>
    </row>
    <row r="23" customFormat="false" ht="12.8" hidden="false" customHeight="false" outlineLevel="0" collapsed="false">
      <c r="A23" s="38" t="n">
        <v>7</v>
      </c>
      <c r="B23" s="38" t="n">
        <v>8</v>
      </c>
      <c r="C23" s="38"/>
      <c r="D23" s="38" t="str">
        <f aca="false">A23&amp;B23</f>
        <v>78</v>
      </c>
      <c r="E23" s="0" t="n">
        <v>0</v>
      </c>
      <c r="F23" s="0" t="n">
        <f aca="false">G23-E23</f>
        <v>1</v>
      </c>
      <c r="G23" s="39" t="n">
        <v>1</v>
      </c>
      <c r="H23" s="0" t="n">
        <v>0</v>
      </c>
      <c r="I23" s="0" t="n">
        <f aca="false">J23-H23</f>
        <v>1</v>
      </c>
      <c r="J23" s="0" t="n">
        <v>1</v>
      </c>
      <c r="K23" s="0" t="n">
        <v>0</v>
      </c>
      <c r="L23" s="0" t="n">
        <f aca="false">M23-K23</f>
        <v>1</v>
      </c>
      <c r="M23" s="39" t="n">
        <v>1</v>
      </c>
      <c r="N23" s="0" t="n">
        <v>0</v>
      </c>
      <c r="O23" s="0" t="n">
        <f aca="false">P23-N23</f>
        <v>1</v>
      </c>
      <c r="P23" s="0" t="n">
        <v>1</v>
      </c>
      <c r="Q23" s="0" t="n">
        <v>0</v>
      </c>
      <c r="R23" s="0" t="n">
        <f aca="false">S23-Q23</f>
        <v>1</v>
      </c>
      <c r="S23" s="39" t="n">
        <v>1</v>
      </c>
      <c r="T23" s="0" t="n">
        <v>0</v>
      </c>
      <c r="U23" s="0" t="n">
        <f aca="false">V23-T23</f>
        <v>1</v>
      </c>
      <c r="V23" s="0" t="n">
        <v>1</v>
      </c>
      <c r="W23" s="0" t="n">
        <v>0</v>
      </c>
      <c r="X23" s="0" t="n">
        <f aca="false">Y23-W23</f>
        <v>1</v>
      </c>
      <c r="Y23" s="0" t="n">
        <v>1</v>
      </c>
      <c r="Z23" s="0" t="n">
        <v>0</v>
      </c>
      <c r="AA23" s="0" t="n">
        <f aca="false">AB23-Z23</f>
        <v>1</v>
      </c>
      <c r="AB23" s="0" t="n">
        <v>1</v>
      </c>
      <c r="AE23" s="4" t="n">
        <f aca="false">IFERROR(LOG((E23/G23)/(1-E23/G23)) / LOG($B23/$A23), 2 * SIGN( E23-G23/2))</f>
        <v>-2</v>
      </c>
      <c r="AG23" s="4" t="n">
        <f aca="false">IFERROR(LOG((H23/J23)/(1-H23/J23)) / LOG($B23/$A23), 2 * SIGN( H23-J23/2))</f>
        <v>-2</v>
      </c>
      <c r="AH23" s="4" t="n">
        <f aca="false">IFERROR(LOG((K23/M23)/(1-K23/M23)) / LOG($B23/$A23), 2 * SIGN( K23-M23/2))</f>
        <v>-2</v>
      </c>
      <c r="AI23" s="4" t="n">
        <f aca="false">IFERROR(LOG((N23/P23)/(1-N23/P23)) / LOG($B23/$A23), 2 * SIGN( N23-P23/2))</f>
        <v>-2</v>
      </c>
      <c r="AJ23" s="4" t="n">
        <f aca="false">IFERROR(LOG((Q23/S23)/(1-Q23/S23)) / LOG($B23/$A23), 2 * SIGN( Q23-S23/2))</f>
        <v>-2</v>
      </c>
      <c r="AK23" s="4" t="n">
        <f aca="false">IFERROR(LOG((T23/V23)/(1-T23/V23)) / LOG($B23/$A23), 2 * SIGN( T23-V23/2))</f>
        <v>-2</v>
      </c>
      <c r="AL23" s="4" t="n">
        <f aca="false">IFERROR(LOG((W23/Y23)/(1-W23/Y23)) / LOG($B23/$A23), 2 * SIGN( W23-Y23/2))</f>
        <v>-2</v>
      </c>
      <c r="AM23" s="4" t="n">
        <f aca="false">IFERROR(LOG((Z23/AB23)/(1-Z23/AB23)) / LOG($B23/$A23), 2 * SIGN( Z23-AB23/2))</f>
        <v>-2</v>
      </c>
    </row>
    <row r="24" customFormat="false" ht="12.8" hidden="false" customHeight="false" outlineLevel="0" collapsed="false">
      <c r="A24" s="38" t="n">
        <v>9</v>
      </c>
      <c r="B24" s="38" t="n">
        <v>11</v>
      </c>
      <c r="C24" s="38"/>
      <c r="D24" s="38"/>
      <c r="G24" s="39"/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1</v>
      </c>
      <c r="AB24" s="0" t="n">
        <v>1</v>
      </c>
      <c r="AE24" s="4" t="n">
        <f aca="false">IFERROR(LOG((E24/G24)/(1-E24/G24)) / LOG($B24/$A24), 2 * SIGN( E24-G24/2))</f>
        <v>0</v>
      </c>
      <c r="AG24" s="4" t="n">
        <f aca="false">IFERROR(LOG((H24/J24)/(1-H24/J24)) / LOG($B24/$A24), 2 * SIGN( H24-J24/2))</f>
        <v>0</v>
      </c>
      <c r="AH24" s="4" t="n">
        <f aca="false">IFERROR(LOG((K24/M24)/(1-K24/M24)) / LOG($B24/$A24), 2 * SIGN( K24-M24/2))</f>
        <v>0</v>
      </c>
      <c r="AI24" s="4" t="n">
        <f aca="false">IFERROR(LOG((N24/P24)/(1-N24/P24)) / LOG($B24/$A24), 2 * SIGN( N24-P24/2))</f>
        <v>0</v>
      </c>
      <c r="AJ24" s="4" t="n">
        <f aca="false">IFERROR(LOG((Q24/S24)/(1-Q24/S24)) / LOG($B24/$A24), 2 * SIGN( Q24-S24/2))</f>
        <v>0</v>
      </c>
      <c r="AK24" s="4" t="n">
        <f aca="false">IFERROR(LOG((T24/V24)/(1-T24/V24)) / LOG($B24/$A24), 2 * SIGN( T24-V24/2))</f>
        <v>0</v>
      </c>
      <c r="AL24" s="4" t="n">
        <f aca="false">IFERROR(LOG((W24/Y24)/(1-W24/Y24)) / LOG($B24/$A24), 2 * SIGN( W24-Y24/2))</f>
        <v>0</v>
      </c>
      <c r="AM24" s="4" t="n">
        <f aca="false">IFERROR(LOG((Z24/AB24)/(1-Z24/AB24)) / LOG($B24/$A24), 2 * SIGN( Z24-AB24/2))</f>
        <v>-2</v>
      </c>
    </row>
    <row r="26" customFormat="false" ht="12.8" hidden="false" customHeight="false" outlineLevel="0" collapsed="false">
      <c r="A26" s="0" t="s">
        <v>26</v>
      </c>
      <c r="G26" s="0" t="n">
        <f aca="false">SUM(G2:G23)</f>
        <v>108</v>
      </c>
      <c r="J26" s="0" t="n">
        <f aca="false">SUM(J2:J23)</f>
        <v>112</v>
      </c>
      <c r="M26" s="0" t="n">
        <f aca="false">SUM(M2:M23)</f>
        <v>116</v>
      </c>
      <c r="P26" s="0" t="n">
        <f aca="false">SUM(P2:P23)</f>
        <v>120</v>
      </c>
      <c r="S26" s="0" t="n">
        <f aca="false">SUM(S2:S23)</f>
        <v>124</v>
      </c>
      <c r="V26" s="0" t="n">
        <f aca="false">SUM(V2:V23)</f>
        <v>128</v>
      </c>
      <c r="AD26" s="40" t="s">
        <v>15</v>
      </c>
      <c r="AE26" s="40" t="n">
        <f aca="false">SUMPRODUCT(AE2:AE23,G2:G23)/SUM(G2:G23)</f>
        <v>0.388840484666724</v>
      </c>
      <c r="AF26" s="40"/>
      <c r="AG26" s="40" t="n">
        <f aca="false">SUMPRODUCT(AG2:AG24,J2:J24)/SUM(J2:J24)</f>
        <v>0.357969171794639</v>
      </c>
      <c r="AH26" s="40" t="n">
        <f aca="false">SUMPRODUCT(AH2:AH24,M2:M24)/SUM(M2:M24)</f>
        <v>0.230235132744642</v>
      </c>
      <c r="AI26" s="40" t="n">
        <f aca="false">SUMPRODUCT(AI2:AI24,P2:P24)/SUM(P2:P24)</f>
        <v>0.190971614544859</v>
      </c>
      <c r="AJ26" s="40" t="n">
        <f aca="false">SUMPRODUCT(AJ2:AJ24,S2:S24)/SUM(S2:S24)</f>
        <v>0.216737425375856</v>
      </c>
      <c r="AK26" s="40" t="n">
        <f aca="false">SUMPRODUCT(AK2:AK24,V2:V24)/SUM(V2:V24)</f>
        <v>0.136706458002215</v>
      </c>
      <c r="AL26" s="40" t="n">
        <f aca="false">SUMPRODUCT(AL2:AL24,Y2:Y24)/SUM(Y2:Y24)</f>
        <v>0.118846306078976</v>
      </c>
      <c r="AM26" s="40" t="n">
        <f aca="false">SUMPRODUCT(AM2:AM24,AB2:AB24)/SUM(AB2:AB24)</f>
        <v>0.150439578829168</v>
      </c>
    </row>
    <row r="28" customFormat="false" ht="12.8" hidden="false" customHeight="false" outlineLevel="0" collapsed="false">
      <c r="A28" s="0" t="s">
        <v>16</v>
      </c>
      <c r="E28" s="0" t="n">
        <f aca="false">SUMPRODUCT($A2:$A23,E2:E23)/SUM(E2:E23)</f>
        <v>1.63492063492063</v>
      </c>
      <c r="F28" s="0" t="n">
        <f aca="false">SUMPRODUCT($B2:$B23,F2:F23)/SUM(F2:F23)</f>
        <v>4.06666666666667</v>
      </c>
      <c r="H28" s="0" t="n">
        <f aca="false">SUMPRODUCT($A2:$A24,H2:H24)/SUM(H2:H24)</f>
        <v>1.66153846153846</v>
      </c>
      <c r="I28" s="0" t="n">
        <f aca="false">SUMPRODUCT($B2:$B24,I2:I24)/SUM(I2:I24)</f>
        <v>3.97872340425532</v>
      </c>
      <c r="K28" s="0" t="n">
        <f aca="false">SUMPRODUCT($A2:$A24,K2:K24)/SUM(K2:K24)</f>
        <v>1.65151515151515</v>
      </c>
      <c r="L28" s="0" t="n">
        <f aca="false">SUMPRODUCT($B2:$B24,L2:L24)/SUM(L2:L24)</f>
        <v>4.08</v>
      </c>
      <c r="N28" s="0" t="n">
        <f aca="false">SUMPRODUCT($A2:$A24,N2:N24)/SUM(N2:N24)</f>
        <v>1.64179104477612</v>
      </c>
      <c r="O28" s="0" t="n">
        <f aca="false">SUMPRODUCT($B2:$B24,O2:O24)/SUM(O2:O24)</f>
        <v>4.16981132075472</v>
      </c>
      <c r="Q28" s="0" t="n">
        <f aca="false">SUMPRODUCT($A2:$A24,Q2:Q24)/SUM(Q2:Q24)</f>
        <v>1.61428571428571</v>
      </c>
      <c r="R28" s="0" t="n">
        <f aca="false">SUMPRODUCT($B2:$B24,R2:R24)/SUM(R2:R24)</f>
        <v>4.22222222222222</v>
      </c>
      <c r="T28" s="0" t="n">
        <f aca="false">SUMPRODUCT($A2:$A24,T2:T24)/SUM(T2:T24)</f>
        <v>1.6056338028169</v>
      </c>
      <c r="U28" s="0" t="n">
        <f aca="false">SUMPRODUCT($B2:$B24,U2:U24)/SUM(U2:U24)</f>
        <v>4.24561403508772</v>
      </c>
      <c r="W28" s="0" t="n">
        <f aca="false">SUMPRODUCT($A2:$A24,W2:W24)/SUM(W2:W24)</f>
        <v>1.58904109589041</v>
      </c>
      <c r="X28" s="0" t="n">
        <f aca="false">SUMPRODUCT($B2:$B24,X2:X24)/SUM(X2:X24)</f>
        <v>4.27118644067797</v>
      </c>
      <c r="Z28" s="0" t="n">
        <f aca="false">SUMPRODUCT($A2:$A24,Z2:Z24)/SUM(Z2:Z24)</f>
        <v>1.59210526315789</v>
      </c>
      <c r="AA28" s="0" t="n">
        <f aca="false">SUMPRODUCT($B2:$B24,AA2:AA24)/SUM(AA2:AA24)</f>
        <v>4.38333333333333</v>
      </c>
    </row>
    <row r="29" customFormat="false" ht="12.8" hidden="false" customHeight="false" outlineLevel="0" collapsed="false">
      <c r="A29" s="0" t="s">
        <v>17</v>
      </c>
      <c r="E29" s="0" t="n">
        <f aca="false">SUM(E2:E23)</f>
        <v>63</v>
      </c>
      <c r="F29" s="0" t="n">
        <f aca="false">SUM(F2:F23)</f>
        <v>45</v>
      </c>
      <c r="G29" s="0" t="n">
        <f aca="false">SUM(G2:G23)</f>
        <v>108</v>
      </c>
      <c r="H29" s="0" t="n">
        <f aca="false">SUM(H2:H24)</f>
        <v>65</v>
      </c>
      <c r="I29" s="0" t="n">
        <f aca="false">SUM(I2:I24)</f>
        <v>47</v>
      </c>
      <c r="J29" s="0" t="n">
        <f aca="false">SUM(J2:J24)</f>
        <v>112</v>
      </c>
      <c r="K29" s="0" t="n">
        <f aca="false">SUM(K2:K24)</f>
        <v>66</v>
      </c>
      <c r="L29" s="0" t="n">
        <f aca="false">SUM(L2:L24)</f>
        <v>50</v>
      </c>
      <c r="M29" s="0" t="n">
        <f aca="false">SUM(M2:M24)</f>
        <v>116</v>
      </c>
      <c r="N29" s="0" t="n">
        <f aca="false">SUM(N2:N24)</f>
        <v>67</v>
      </c>
      <c r="O29" s="0" t="n">
        <f aca="false">SUM(O2:O24)</f>
        <v>53</v>
      </c>
      <c r="P29" s="0" t="n">
        <f aca="false">SUM(P2:P24)</f>
        <v>120</v>
      </c>
      <c r="Q29" s="0" t="n">
        <f aca="false">SUM(Q2:Q24)</f>
        <v>70</v>
      </c>
      <c r="R29" s="0" t="n">
        <f aca="false">SUM(R2:R24)</f>
        <v>54</v>
      </c>
      <c r="S29" s="0" t="n">
        <f aca="false">SUM(S2:S24)</f>
        <v>124</v>
      </c>
      <c r="T29" s="0" t="n">
        <f aca="false">SUM(T2:T24)</f>
        <v>71</v>
      </c>
      <c r="U29" s="0" t="n">
        <f aca="false">SUM(U2:U24)</f>
        <v>57</v>
      </c>
      <c r="V29" s="0" t="n">
        <f aca="false">SUM(V2:V24)</f>
        <v>128</v>
      </c>
      <c r="W29" s="0" t="n">
        <f aca="false">SUM(W2:W24)</f>
        <v>73</v>
      </c>
      <c r="X29" s="0" t="n">
        <f aca="false">SUM(X2:X24)</f>
        <v>59</v>
      </c>
      <c r="Y29" s="0" t="n">
        <f aca="false">SUM(Y2:Y24)</f>
        <v>132</v>
      </c>
      <c r="Z29" s="0" t="n">
        <f aca="false">SUM(Z2:Z24)</f>
        <v>76</v>
      </c>
      <c r="AA29" s="0" t="n">
        <f aca="false">SUM(AA2:AA24)</f>
        <v>60</v>
      </c>
      <c r="AB29" s="0" t="n">
        <f aca="false">SUM(AB2:AB24)</f>
        <v>136</v>
      </c>
    </row>
    <row r="30" customFormat="false" ht="12.8" hidden="false" customHeight="false" outlineLevel="0" collapsed="false">
      <c r="A30" s="0" t="s">
        <v>18</v>
      </c>
      <c r="E30" s="0" t="n">
        <f aca="false">LOG((E29/G29)/(1 - (E29/G29)) / LOG(F28/E28))</f>
        <v>0.548716000370689</v>
      </c>
      <c r="H30" s="0" t="n">
        <f aca="false">LOG((H29/J29)/(1 - (H29/J29)) / LOG(I28/H28))</f>
        <v>0.561908976532567</v>
      </c>
      <c r="K30" s="0" t="n">
        <f aca="false">LOG((K29/M29)/(1 - (K29/M29)) / LOG(L28/K28))</f>
        <v>0.526427218317055</v>
      </c>
      <c r="N30" s="0" t="n">
        <f aca="false">LOG((N29/P29)/(1 - (N29/P29)) / LOG(O28/N28))</f>
        <v>0.494560015361284</v>
      </c>
      <c r="Q30" s="0" t="n">
        <f aca="false">LOG((Q29/S29)/(1 - (Q29/S29)) / LOG(R28/Q28))</f>
        <v>0.491984680169205</v>
      </c>
      <c r="T30" s="0" t="n">
        <f aca="false">LOG((T29/V29)/(1 - (T29/V29)) / LOG(U28/T28))</f>
        <v>0.469768574172932</v>
      </c>
      <c r="W30" s="0" t="n">
        <f aca="false">LOG((W29/Y29)/(1 - (W29/Y29)) / LOG(X28/W28))</f>
        <v>0.459595255817392</v>
      </c>
      <c r="Z30" s="0" t="n">
        <f aca="false">LOG((Z29/AB29)/(1 - (Z29/AB29)) / LOG(AA28/Z28))</f>
        <v>0.45937480760118</v>
      </c>
    </row>
  </sheetData>
  <mergeCells count="8">
    <mergeCell ref="E1:G1"/>
    <mergeCell ref="H1:J1"/>
    <mergeCell ref="K1:M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6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M63" activeCellId="0" sqref="M63"/>
    </sheetView>
  </sheetViews>
  <sheetFormatPr defaultRowHeight="12.8"/>
  <cols>
    <col collapsed="false" hidden="false" max="1" min="1" style="0" width="10.0969387755102"/>
    <col collapsed="false" hidden="false" max="2" min="2" style="0" width="10.2244897959184"/>
    <col collapsed="false" hidden="true" max="7" min="3" style="0" width="0"/>
    <col collapsed="false" hidden="false" max="8" min="8" style="0" width="6.18367346938776"/>
    <col collapsed="false" hidden="true" max="9" min="9" style="0" width="0"/>
    <col collapsed="false" hidden="false" max="11" min="10" style="0" width="6.18367346938776"/>
    <col collapsed="false" hidden="true" max="12" min="12" style="0" width="0"/>
    <col collapsed="false" hidden="false" max="14" min="13" style="0" width="6.18367346938776"/>
    <col collapsed="false" hidden="true" max="15" min="15" style="0" width="0"/>
    <col collapsed="false" hidden="false" max="17" min="16" style="0" width="6.18367346938776"/>
    <col collapsed="false" hidden="true" max="18" min="18" style="0" width="0"/>
    <col collapsed="false" hidden="false" max="20" min="19" style="0" width="6.18367346938776"/>
    <col collapsed="false" hidden="true" max="21" min="21" style="0" width="0"/>
    <col collapsed="false" hidden="false" max="23" min="22" style="0" width="6.18367346938776"/>
    <col collapsed="false" hidden="true" max="24" min="24" style="0" width="0"/>
    <col collapsed="false" hidden="false" max="26" min="25" style="0" width="6.18367346938776"/>
    <col collapsed="false" hidden="true" max="27" min="27" style="0" width="0"/>
    <col collapsed="false" hidden="false" max="29" min="28" style="0" width="6.18367346938776"/>
    <col collapsed="false" hidden="false" max="30" min="30" style="4" width="8.33163265306122"/>
    <col collapsed="false" hidden="true" max="32" min="31" style="4" width="0"/>
    <col collapsed="false" hidden="false" max="39" min="33" style="4" width="5.42857142857143"/>
    <col collapsed="false" hidden="false" max="1025" min="40" style="0" width="11.5204081632653"/>
  </cols>
  <sheetData>
    <row r="1" customFormat="false" ht="22.45" hidden="false" customHeight="true" outlineLevel="0" collapsed="false">
      <c r="A1" s="1" t="s">
        <v>0</v>
      </c>
      <c r="B1" s="1" t="s">
        <v>1</v>
      </c>
      <c r="C1" s="1"/>
      <c r="D1" s="1"/>
      <c r="E1" s="1" t="n">
        <v>2012</v>
      </c>
      <c r="F1" s="1"/>
      <c r="G1" s="1"/>
      <c r="H1" s="1" t="n">
        <v>2013</v>
      </c>
      <c r="I1" s="1"/>
      <c r="J1" s="1"/>
      <c r="K1" s="1" t="n">
        <v>2014</v>
      </c>
      <c r="L1" s="1"/>
      <c r="M1" s="1"/>
      <c r="N1" s="1" t="n">
        <v>2015</v>
      </c>
      <c r="O1" s="1"/>
      <c r="P1" s="1"/>
      <c r="Q1" s="1" t="n">
        <v>2016</v>
      </c>
      <c r="R1" s="1"/>
      <c r="S1" s="1"/>
      <c r="T1" s="1" t="n">
        <v>2017</v>
      </c>
      <c r="U1" s="1"/>
      <c r="V1" s="1"/>
      <c r="W1" s="1" t="n">
        <v>2018</v>
      </c>
      <c r="X1" s="1"/>
      <c r="Y1" s="1"/>
      <c r="Z1" s="1" t="n">
        <v>2019</v>
      </c>
      <c r="AA1" s="1"/>
      <c r="AB1" s="1"/>
      <c r="AD1" s="37"/>
      <c r="AE1" s="37"/>
      <c r="AF1" s="37"/>
      <c r="AG1" s="36"/>
      <c r="AH1" s="36"/>
      <c r="AI1" s="36"/>
      <c r="AJ1" s="36"/>
      <c r="AK1" s="36"/>
      <c r="AL1" s="36"/>
      <c r="AM1" s="36"/>
    </row>
    <row r="2" customFormat="false" ht="12.8" hidden="false" customHeight="false" outlineLevel="0" collapsed="false">
      <c r="A2" s="42" t="n">
        <v>1</v>
      </c>
      <c r="B2" s="42" t="n">
        <v>1</v>
      </c>
      <c r="C2" s="42"/>
      <c r="D2" s="42" t="str">
        <f aca="false">A2&amp;B2</f>
        <v>11</v>
      </c>
      <c r="E2" s="4" t="n">
        <v>11</v>
      </c>
      <c r="F2" s="4" t="n">
        <f aca="false">G2-E2</f>
        <v>0</v>
      </c>
      <c r="G2" s="43" t="n">
        <v>11</v>
      </c>
      <c r="H2" s="4" t="n">
        <v>11</v>
      </c>
      <c r="I2" s="4" t="n">
        <f aca="false">J2-H2</f>
        <v>0</v>
      </c>
      <c r="J2" s="43" t="n">
        <v>11</v>
      </c>
      <c r="K2" s="4" t="n">
        <v>11</v>
      </c>
      <c r="L2" s="4" t="n">
        <f aca="false">M2-K2</f>
        <v>0</v>
      </c>
      <c r="M2" s="43" t="n">
        <v>11</v>
      </c>
      <c r="N2" s="4" t="n">
        <v>11</v>
      </c>
      <c r="O2" s="4" t="n">
        <f aca="false">P2-N2</f>
        <v>0</v>
      </c>
      <c r="P2" s="43" t="n">
        <v>11</v>
      </c>
      <c r="Q2" s="4" t="n">
        <v>12</v>
      </c>
      <c r="R2" s="4" t="n">
        <f aca="false">S2-Q2</f>
        <v>0</v>
      </c>
      <c r="S2" s="43" t="n">
        <v>12</v>
      </c>
      <c r="T2" s="4" t="n">
        <v>12</v>
      </c>
      <c r="U2" s="4" t="n">
        <f aca="false">V2-T2</f>
        <v>0</v>
      </c>
      <c r="V2" s="43" t="n">
        <v>12</v>
      </c>
      <c r="W2" s="4" t="n">
        <v>12</v>
      </c>
      <c r="X2" s="4" t="n">
        <f aca="false">Y2-W2</f>
        <v>0</v>
      </c>
      <c r="Y2" s="43" t="n">
        <v>12</v>
      </c>
      <c r="Z2" s="4" t="n">
        <v>13</v>
      </c>
      <c r="AA2" s="4" t="n">
        <f aca="false">AB2-Z2</f>
        <v>0</v>
      </c>
      <c r="AB2" s="43" t="n">
        <v>13</v>
      </c>
    </row>
    <row r="3" customFormat="false" ht="12.8" hidden="false" customHeight="false" outlineLevel="0" collapsed="false">
      <c r="A3" s="42" t="n">
        <v>1</v>
      </c>
      <c r="B3" s="42" t="n">
        <v>2</v>
      </c>
      <c r="C3" s="42"/>
      <c r="D3" s="42" t="str">
        <f aca="false">A3&amp;B3</f>
        <v>12</v>
      </c>
      <c r="E3" s="4" t="n">
        <v>6</v>
      </c>
      <c r="F3" s="4" t="n">
        <f aca="false">G3-E3</f>
        <v>4</v>
      </c>
      <c r="G3" s="43" t="n">
        <v>10</v>
      </c>
      <c r="H3" s="4" t="n">
        <v>6</v>
      </c>
      <c r="I3" s="4" t="n">
        <f aca="false">J3-H3</f>
        <v>4</v>
      </c>
      <c r="J3" s="4" t="n">
        <v>10</v>
      </c>
      <c r="K3" s="4" t="n">
        <v>6</v>
      </c>
      <c r="L3" s="4" t="n">
        <f aca="false">M3-K3</f>
        <v>4</v>
      </c>
      <c r="M3" s="43" t="n">
        <v>10</v>
      </c>
      <c r="N3" s="4" t="n">
        <v>6</v>
      </c>
      <c r="O3" s="4" t="n">
        <f aca="false">P3-N3</f>
        <v>4</v>
      </c>
      <c r="P3" s="4" t="n">
        <v>10</v>
      </c>
      <c r="Q3" s="4" t="n">
        <v>6</v>
      </c>
      <c r="R3" s="4" t="n">
        <f aca="false">S3-Q3</f>
        <v>4</v>
      </c>
      <c r="S3" s="43" t="n">
        <v>10</v>
      </c>
      <c r="T3" s="4" t="n">
        <v>6</v>
      </c>
      <c r="U3" s="4" t="n">
        <f aca="false">V3-T3</f>
        <v>4</v>
      </c>
      <c r="V3" s="4" t="n">
        <v>10</v>
      </c>
      <c r="W3" s="4" t="n">
        <v>6</v>
      </c>
      <c r="X3" s="4" t="n">
        <f aca="false">Y3-W3</f>
        <v>4</v>
      </c>
      <c r="Y3" s="4" t="n">
        <v>10</v>
      </c>
      <c r="Z3" s="4" t="n">
        <v>6</v>
      </c>
      <c r="AA3" s="4" t="n">
        <f aca="false">AB3-Z3</f>
        <v>4</v>
      </c>
      <c r="AB3" s="4" t="n">
        <v>10</v>
      </c>
    </row>
    <row r="4" customFormat="false" ht="12.8" hidden="false" customHeight="false" outlineLevel="0" collapsed="false">
      <c r="A4" s="42" t="n">
        <v>1</v>
      </c>
      <c r="B4" s="42" t="n">
        <v>3</v>
      </c>
      <c r="C4" s="42"/>
      <c r="D4" s="42" t="str">
        <f aca="false">A4&amp;B4</f>
        <v>13</v>
      </c>
      <c r="E4" s="4" t="n">
        <v>2</v>
      </c>
      <c r="F4" s="4" t="n">
        <f aca="false">G4-E4</f>
        <v>4</v>
      </c>
      <c r="G4" s="43" t="n">
        <v>6</v>
      </c>
      <c r="H4" s="4" t="n">
        <v>2</v>
      </c>
      <c r="I4" s="4" t="n">
        <f aca="false">J4-H4</f>
        <v>4</v>
      </c>
      <c r="J4" s="4" t="n">
        <v>6</v>
      </c>
      <c r="K4" s="4" t="n">
        <v>2</v>
      </c>
      <c r="L4" s="4" t="n">
        <f aca="false">M4-K4</f>
        <v>4</v>
      </c>
      <c r="M4" s="43" t="n">
        <v>6</v>
      </c>
      <c r="N4" s="4" t="n">
        <v>2</v>
      </c>
      <c r="O4" s="4" t="n">
        <f aca="false">P4-N4</f>
        <v>4</v>
      </c>
      <c r="P4" s="4" t="n">
        <v>6</v>
      </c>
      <c r="Q4" s="4" t="n">
        <v>2</v>
      </c>
      <c r="R4" s="4" t="n">
        <f aca="false">S4-Q4</f>
        <v>4</v>
      </c>
      <c r="S4" s="43" t="n">
        <v>6</v>
      </c>
      <c r="T4" s="4" t="n">
        <v>2</v>
      </c>
      <c r="U4" s="4" t="n">
        <f aca="false">V4-T4</f>
        <v>4</v>
      </c>
      <c r="V4" s="4" t="n">
        <v>6</v>
      </c>
      <c r="W4" s="4" t="n">
        <v>3</v>
      </c>
      <c r="X4" s="4" t="n">
        <f aca="false">Y4-W4</f>
        <v>4</v>
      </c>
      <c r="Y4" s="4" t="n">
        <v>7</v>
      </c>
      <c r="Z4" s="4" t="n">
        <v>3</v>
      </c>
      <c r="AA4" s="4" t="n">
        <f aca="false">AB4-Z4</f>
        <v>4</v>
      </c>
      <c r="AB4" s="4" t="n">
        <v>7</v>
      </c>
    </row>
    <row r="5" customFormat="false" ht="12.8" hidden="false" customHeight="false" outlineLevel="0" collapsed="false">
      <c r="A5" s="42" t="n">
        <v>1</v>
      </c>
      <c r="B5" s="42" t="n">
        <v>4</v>
      </c>
      <c r="C5" s="42"/>
      <c r="D5" s="42" t="str">
        <f aca="false">A5&amp;B5</f>
        <v>14</v>
      </c>
      <c r="E5" s="4" t="n">
        <v>4</v>
      </c>
      <c r="F5" s="4" t="n">
        <f aca="false">G5-E5</f>
        <v>1</v>
      </c>
      <c r="G5" s="43" t="n">
        <v>5</v>
      </c>
      <c r="H5" s="4" t="n">
        <v>5</v>
      </c>
      <c r="I5" s="4" t="n">
        <f aca="false">J5-H5</f>
        <v>1</v>
      </c>
      <c r="J5" s="4" t="n">
        <v>6</v>
      </c>
      <c r="K5" s="4" t="n">
        <v>5</v>
      </c>
      <c r="L5" s="4" t="n">
        <f aca="false">M5-K5</f>
        <v>1</v>
      </c>
      <c r="M5" s="43" t="n">
        <v>6</v>
      </c>
      <c r="N5" s="4" t="n">
        <v>5</v>
      </c>
      <c r="O5" s="4" t="n">
        <f aca="false">P5-N5</f>
        <v>1</v>
      </c>
      <c r="P5" s="4" t="n">
        <v>6</v>
      </c>
      <c r="Q5" s="4" t="n">
        <v>5</v>
      </c>
      <c r="R5" s="4" t="n">
        <f aca="false">S5-Q5</f>
        <v>1</v>
      </c>
      <c r="S5" s="43" t="n">
        <v>6</v>
      </c>
      <c r="T5" s="4" t="n">
        <v>5</v>
      </c>
      <c r="U5" s="4" t="n">
        <f aca="false">V5-T5</f>
        <v>1</v>
      </c>
      <c r="V5" s="4" t="n">
        <v>6</v>
      </c>
      <c r="W5" s="4" t="n">
        <v>5</v>
      </c>
      <c r="X5" s="4" t="n">
        <f aca="false">Y5-W5</f>
        <v>1</v>
      </c>
      <c r="Y5" s="4" t="n">
        <v>6</v>
      </c>
      <c r="Z5" s="4" t="n">
        <v>5</v>
      </c>
      <c r="AA5" s="4" t="n">
        <f aca="false">AB5-Z5</f>
        <v>1</v>
      </c>
      <c r="AB5" s="4" t="n">
        <v>6</v>
      </c>
    </row>
    <row r="6" customFormat="false" ht="12.8" hidden="false" customHeight="false" outlineLevel="0" collapsed="false">
      <c r="A6" s="42" t="n">
        <v>1</v>
      </c>
      <c r="B6" s="42" t="n">
        <v>5</v>
      </c>
      <c r="C6" s="42"/>
      <c r="D6" s="42" t="str">
        <f aca="false">A6&amp;B6</f>
        <v>15</v>
      </c>
      <c r="E6" s="4" t="n">
        <v>1</v>
      </c>
      <c r="F6" s="4" t="n">
        <f aca="false">G6-E6</f>
        <v>0</v>
      </c>
      <c r="G6" s="43" t="n">
        <v>1</v>
      </c>
      <c r="H6" s="4" t="n">
        <v>1</v>
      </c>
      <c r="I6" s="4" t="n">
        <f aca="false">J6-H6</f>
        <v>0</v>
      </c>
      <c r="J6" s="4" t="n">
        <v>1</v>
      </c>
      <c r="K6" s="4" t="n">
        <v>1</v>
      </c>
      <c r="L6" s="4" t="n">
        <f aca="false">M6-K6</f>
        <v>0</v>
      </c>
      <c r="M6" s="43" t="n">
        <v>1</v>
      </c>
      <c r="N6" s="4" t="n">
        <v>1</v>
      </c>
      <c r="O6" s="4" t="n">
        <f aca="false">P6-N6</f>
        <v>0</v>
      </c>
      <c r="P6" s="4" t="n">
        <v>1</v>
      </c>
      <c r="Q6" s="4" t="n">
        <v>1</v>
      </c>
      <c r="R6" s="4" t="n">
        <f aca="false">S6-Q6</f>
        <v>0</v>
      </c>
      <c r="S6" s="43" t="n">
        <v>1</v>
      </c>
      <c r="T6" s="4" t="n">
        <v>1</v>
      </c>
      <c r="U6" s="4" t="n">
        <f aca="false">V6-T6</f>
        <v>0</v>
      </c>
      <c r="V6" s="4" t="n">
        <v>1</v>
      </c>
      <c r="W6" s="4" t="n">
        <v>1</v>
      </c>
      <c r="X6" s="4" t="n">
        <f aca="false">Y6-W6</f>
        <v>0</v>
      </c>
      <c r="Y6" s="4" t="n">
        <v>1</v>
      </c>
      <c r="Z6" s="4" t="n">
        <v>1</v>
      </c>
      <c r="AA6" s="4" t="n">
        <f aca="false">AB6-Z6</f>
        <v>0</v>
      </c>
      <c r="AB6" s="4" t="n">
        <v>1</v>
      </c>
    </row>
    <row r="7" customFormat="false" ht="12.8" hidden="false" customHeight="false" outlineLevel="0" collapsed="false">
      <c r="A7" s="42" t="n">
        <v>1</v>
      </c>
      <c r="B7" s="42" t="n">
        <v>7</v>
      </c>
      <c r="C7" s="42"/>
      <c r="D7" s="42" t="str">
        <f aca="false">A7&amp;B7</f>
        <v>17</v>
      </c>
      <c r="E7" s="4" t="n">
        <v>0</v>
      </c>
      <c r="F7" s="4" t="n">
        <f aca="false">G7-E7</f>
        <v>0</v>
      </c>
      <c r="G7" s="43" t="n">
        <v>0</v>
      </c>
      <c r="H7" s="4" t="n">
        <v>0</v>
      </c>
      <c r="I7" s="4" t="n">
        <f aca="false">J7-H7</f>
        <v>0</v>
      </c>
      <c r="J7" s="4" t="n">
        <v>0</v>
      </c>
      <c r="K7" s="4" t="n">
        <v>0</v>
      </c>
      <c r="L7" s="4" t="n">
        <f aca="false">M7-K7</f>
        <v>0</v>
      </c>
      <c r="M7" s="43" t="n">
        <v>0</v>
      </c>
      <c r="N7" s="4" t="n">
        <v>0</v>
      </c>
      <c r="O7" s="4" t="n">
        <f aca="false">P7-N7</f>
        <v>1</v>
      </c>
      <c r="P7" s="4" t="n">
        <v>1</v>
      </c>
      <c r="Q7" s="4" t="n">
        <v>1</v>
      </c>
      <c r="R7" s="4" t="n">
        <f aca="false">S7-Q7</f>
        <v>1</v>
      </c>
      <c r="S7" s="43" t="n">
        <v>2</v>
      </c>
      <c r="T7" s="4" t="n">
        <v>1</v>
      </c>
      <c r="U7" s="4" t="n">
        <f aca="false">V7-T7</f>
        <v>1</v>
      </c>
      <c r="V7" s="4" t="n">
        <v>2</v>
      </c>
      <c r="W7" s="4" t="n">
        <v>2</v>
      </c>
      <c r="X7" s="4" t="n">
        <f aca="false">Y7-W7</f>
        <v>1</v>
      </c>
      <c r="Y7" s="4" t="n">
        <v>3</v>
      </c>
      <c r="Z7" s="4" t="n">
        <v>2</v>
      </c>
      <c r="AA7" s="4" t="n">
        <f aca="false">AB7-Z7</f>
        <v>1</v>
      </c>
      <c r="AB7" s="4" t="n">
        <v>3</v>
      </c>
    </row>
    <row r="8" customFormat="false" ht="12.8" hidden="false" customHeight="false" outlineLevel="0" collapsed="false">
      <c r="A8" s="42" t="n">
        <v>1</v>
      </c>
      <c r="B8" s="42" t="n">
        <v>8</v>
      </c>
      <c r="C8" s="42"/>
      <c r="D8" s="42" t="str">
        <f aca="false">A8&amp;B8</f>
        <v>18</v>
      </c>
      <c r="E8" s="4" t="n">
        <v>1</v>
      </c>
      <c r="F8" s="4" t="n">
        <f aca="false">G8-E8</f>
        <v>0</v>
      </c>
      <c r="G8" s="43" t="n">
        <v>1</v>
      </c>
      <c r="H8" s="4" t="n">
        <v>1</v>
      </c>
      <c r="I8" s="4" t="n">
        <f aca="false">J8-H8</f>
        <v>0</v>
      </c>
      <c r="J8" s="4" t="n">
        <v>1</v>
      </c>
      <c r="K8" s="4" t="n">
        <v>1</v>
      </c>
      <c r="L8" s="4" t="n">
        <f aca="false">M8-K8</f>
        <v>0</v>
      </c>
      <c r="M8" s="43" t="n">
        <v>1</v>
      </c>
      <c r="N8" s="4" t="n">
        <v>1</v>
      </c>
      <c r="O8" s="4" t="n">
        <f aca="false">P8-N8</f>
        <v>0</v>
      </c>
      <c r="P8" s="4" t="n">
        <v>1</v>
      </c>
      <c r="Q8" s="4" t="n">
        <v>1</v>
      </c>
      <c r="R8" s="4" t="n">
        <f aca="false">S8-Q8</f>
        <v>0</v>
      </c>
      <c r="S8" s="43" t="n">
        <v>1</v>
      </c>
      <c r="T8" s="4" t="n">
        <v>1</v>
      </c>
      <c r="U8" s="4" t="n">
        <f aca="false">V8-T8</f>
        <v>0</v>
      </c>
      <c r="V8" s="4" t="n">
        <v>1</v>
      </c>
      <c r="W8" s="4" t="n">
        <v>1</v>
      </c>
      <c r="X8" s="4" t="n">
        <f aca="false">Y8-W8</f>
        <v>0</v>
      </c>
      <c r="Y8" s="4" t="n">
        <v>1</v>
      </c>
      <c r="Z8" s="4" t="n">
        <v>1</v>
      </c>
      <c r="AA8" s="4" t="n">
        <f aca="false">AB8-Z8</f>
        <v>0</v>
      </c>
      <c r="AB8" s="4" t="n">
        <v>1</v>
      </c>
    </row>
    <row r="9" customFormat="false" ht="12.8" hidden="false" customHeight="false" outlineLevel="0" collapsed="false">
      <c r="A9" s="42" t="n">
        <v>1</v>
      </c>
      <c r="B9" s="42" t="n">
        <v>9</v>
      </c>
      <c r="C9" s="42"/>
      <c r="D9" s="42" t="str">
        <f aca="false">A9&amp;B9</f>
        <v>19</v>
      </c>
      <c r="E9" s="4" t="n">
        <v>0</v>
      </c>
      <c r="F9" s="4" t="n">
        <f aca="false">G9-E9</f>
        <v>0</v>
      </c>
      <c r="G9" s="43" t="n">
        <v>0</v>
      </c>
      <c r="H9" s="4" t="n">
        <v>0</v>
      </c>
      <c r="I9" s="4" t="n">
        <f aca="false">J9-H9</f>
        <v>0</v>
      </c>
      <c r="J9" s="4" t="n">
        <v>0</v>
      </c>
      <c r="K9" s="4" t="n">
        <v>1</v>
      </c>
      <c r="L9" s="4" t="n">
        <f aca="false">M9-K9</f>
        <v>0</v>
      </c>
      <c r="M9" s="43" t="n">
        <v>1</v>
      </c>
      <c r="N9" s="4" t="n">
        <v>1</v>
      </c>
      <c r="O9" s="4" t="n">
        <f aca="false">P9-N9</f>
        <v>0</v>
      </c>
      <c r="P9" s="4" t="n">
        <v>1</v>
      </c>
      <c r="Q9" s="4" t="n">
        <v>1</v>
      </c>
      <c r="R9" s="4" t="n">
        <f aca="false">S9-Q9</f>
        <v>0</v>
      </c>
      <c r="S9" s="43" t="n">
        <v>1</v>
      </c>
      <c r="T9" s="4" t="n">
        <v>1</v>
      </c>
      <c r="U9" s="4" t="n">
        <f aca="false">V9-T9</f>
        <v>0</v>
      </c>
      <c r="V9" s="4" t="n">
        <v>1</v>
      </c>
      <c r="W9" s="4" t="n">
        <v>1</v>
      </c>
      <c r="X9" s="4" t="n">
        <f aca="false">Y9-W9</f>
        <v>0</v>
      </c>
      <c r="Y9" s="4" t="n">
        <v>1</v>
      </c>
      <c r="Z9" s="4" t="n">
        <v>1</v>
      </c>
      <c r="AA9" s="4" t="n">
        <f aca="false">AB9-Z9</f>
        <v>0</v>
      </c>
      <c r="AB9" s="4" t="n">
        <v>1</v>
      </c>
    </row>
    <row r="10" customFormat="false" ht="12.8" hidden="false" customHeight="false" outlineLevel="0" collapsed="false">
      <c r="A10" s="42" t="n">
        <v>1</v>
      </c>
      <c r="B10" s="42" t="n">
        <v>10</v>
      </c>
      <c r="C10" s="42"/>
      <c r="D10" s="42" t="str">
        <f aca="false">A10&amp;B10</f>
        <v>110</v>
      </c>
      <c r="E10" s="4" t="n">
        <v>0</v>
      </c>
      <c r="F10" s="4" t="n">
        <f aca="false">G10-E10</f>
        <v>0</v>
      </c>
      <c r="G10" s="43" t="n">
        <v>0</v>
      </c>
      <c r="H10" s="4" t="n">
        <v>0</v>
      </c>
      <c r="I10" s="4" t="n">
        <f aca="false">J10-H10</f>
        <v>0</v>
      </c>
      <c r="J10" s="4" t="n">
        <v>0</v>
      </c>
      <c r="K10" s="4" t="n">
        <v>0</v>
      </c>
      <c r="L10" s="4" t="n">
        <f aca="false">M10-K10</f>
        <v>0</v>
      </c>
      <c r="M10" s="43" t="n">
        <v>0</v>
      </c>
      <c r="N10" s="4" t="n">
        <v>0</v>
      </c>
      <c r="O10" s="4" t="n">
        <f aca="false">P10-N10</f>
        <v>0</v>
      </c>
      <c r="P10" s="4" t="n">
        <v>0</v>
      </c>
      <c r="Q10" s="4" t="n">
        <v>0</v>
      </c>
      <c r="R10" s="4" t="n">
        <f aca="false">S10-Q10</f>
        <v>0</v>
      </c>
      <c r="S10" s="43" t="n">
        <v>0</v>
      </c>
      <c r="T10" s="4" t="n">
        <v>1</v>
      </c>
      <c r="U10" s="4" t="n">
        <f aca="false">V10-T10</f>
        <v>0</v>
      </c>
      <c r="V10" s="4" t="n">
        <v>1</v>
      </c>
      <c r="W10" s="4" t="n">
        <v>1</v>
      </c>
      <c r="X10" s="4" t="n">
        <f aca="false">Y10-W10</f>
        <v>0</v>
      </c>
      <c r="Y10" s="4" t="n">
        <v>1</v>
      </c>
      <c r="Z10" s="4" t="n">
        <v>1</v>
      </c>
      <c r="AA10" s="4" t="n">
        <f aca="false">AB10-Z10</f>
        <v>0</v>
      </c>
      <c r="AB10" s="4" t="n">
        <v>1</v>
      </c>
    </row>
    <row r="11" customFormat="false" ht="12.8" hidden="false" customHeight="false" outlineLevel="0" collapsed="false">
      <c r="A11" s="42" t="n">
        <v>2</v>
      </c>
      <c r="B11" s="42" t="n">
        <v>2</v>
      </c>
      <c r="C11" s="42"/>
      <c r="D11" s="42" t="str">
        <f aca="false">A11&amp;B11</f>
        <v>22</v>
      </c>
      <c r="E11" s="4" t="n">
        <v>1</v>
      </c>
      <c r="F11" s="4" t="n">
        <f aca="false">G11-E11</f>
        <v>0</v>
      </c>
      <c r="G11" s="43" t="n">
        <v>1</v>
      </c>
      <c r="H11" s="4" t="n">
        <v>2</v>
      </c>
      <c r="I11" s="4" t="n">
        <f aca="false">J11-H11</f>
        <v>0</v>
      </c>
      <c r="J11" s="4" t="n">
        <v>2</v>
      </c>
      <c r="K11" s="4" t="n">
        <v>2</v>
      </c>
      <c r="L11" s="4" t="n">
        <f aca="false">M11-K11</f>
        <v>0</v>
      </c>
      <c r="M11" s="43" t="n">
        <v>2</v>
      </c>
      <c r="N11" s="4" t="n">
        <v>2</v>
      </c>
      <c r="O11" s="4" t="n">
        <f aca="false">P11-N11</f>
        <v>0</v>
      </c>
      <c r="P11" s="4" t="n">
        <v>2</v>
      </c>
      <c r="Q11" s="4" t="n">
        <v>2</v>
      </c>
      <c r="R11" s="4" t="n">
        <f aca="false">S11-Q11</f>
        <v>0</v>
      </c>
      <c r="S11" s="43" t="n">
        <v>2</v>
      </c>
      <c r="T11" s="4" t="n">
        <v>3</v>
      </c>
      <c r="U11" s="4" t="n">
        <f aca="false">V11-T11</f>
        <v>0</v>
      </c>
      <c r="V11" s="4" t="n">
        <v>3</v>
      </c>
      <c r="W11" s="4" t="n">
        <v>3</v>
      </c>
      <c r="X11" s="4" t="n">
        <f aca="false">Y11-W11</f>
        <v>0</v>
      </c>
      <c r="Y11" s="4" t="n">
        <v>3</v>
      </c>
      <c r="Z11" s="4" t="n">
        <v>3</v>
      </c>
      <c r="AA11" s="4" t="n">
        <f aca="false">AB11-Z11</f>
        <v>0</v>
      </c>
      <c r="AB11" s="4" t="n">
        <v>3</v>
      </c>
    </row>
    <row r="12" customFormat="false" ht="12.8" hidden="false" customHeight="false" outlineLevel="0" collapsed="false">
      <c r="A12" s="42" t="n">
        <v>2</v>
      </c>
      <c r="B12" s="42" t="n">
        <v>3</v>
      </c>
      <c r="C12" s="42"/>
      <c r="D12" s="42" t="str">
        <f aca="false">A12&amp;B12</f>
        <v>23</v>
      </c>
      <c r="E12" s="4" t="n">
        <v>3</v>
      </c>
      <c r="F12" s="4" t="n">
        <f aca="false">G12-E12</f>
        <v>2</v>
      </c>
      <c r="G12" s="43" t="n">
        <v>5</v>
      </c>
      <c r="H12" s="4" t="n">
        <v>3</v>
      </c>
      <c r="I12" s="4" t="n">
        <f aca="false">J12-H12</f>
        <v>2</v>
      </c>
      <c r="J12" s="4" t="n">
        <v>5</v>
      </c>
      <c r="K12" s="4" t="n">
        <v>3</v>
      </c>
      <c r="L12" s="4" t="n">
        <f aca="false">M12-K12</f>
        <v>2</v>
      </c>
      <c r="M12" s="43" t="n">
        <v>5</v>
      </c>
      <c r="N12" s="4" t="n">
        <v>3</v>
      </c>
      <c r="O12" s="4" t="n">
        <f aca="false">P12-N12</f>
        <v>2</v>
      </c>
      <c r="P12" s="4" t="n">
        <v>5</v>
      </c>
      <c r="Q12" s="4" t="n">
        <v>3</v>
      </c>
      <c r="R12" s="4" t="n">
        <f aca="false">S12-Q12</f>
        <v>2</v>
      </c>
      <c r="S12" s="43" t="n">
        <v>5</v>
      </c>
      <c r="T12" s="4" t="n">
        <v>3</v>
      </c>
      <c r="U12" s="4" t="n">
        <f aca="false">V12-T12</f>
        <v>2</v>
      </c>
      <c r="V12" s="4" t="n">
        <v>5</v>
      </c>
      <c r="W12" s="4" t="n">
        <v>3</v>
      </c>
      <c r="X12" s="4" t="n">
        <f aca="false">Y12-W12</f>
        <v>2</v>
      </c>
      <c r="Y12" s="4" t="n">
        <v>5</v>
      </c>
      <c r="Z12" s="4" t="n">
        <v>3</v>
      </c>
      <c r="AA12" s="4" t="n">
        <f aca="false">AB12-Z12</f>
        <v>2</v>
      </c>
      <c r="AB12" s="4" t="n">
        <v>5</v>
      </c>
    </row>
    <row r="13" customFormat="false" ht="12.8" hidden="false" customHeight="false" outlineLevel="0" collapsed="false">
      <c r="A13" s="42" t="n">
        <v>2</v>
      </c>
      <c r="B13" s="42" t="n">
        <v>4</v>
      </c>
      <c r="C13" s="42"/>
      <c r="D13" s="42" t="str">
        <f aca="false">A13&amp;B13</f>
        <v>24</v>
      </c>
      <c r="E13" s="4" t="n">
        <v>1</v>
      </c>
      <c r="F13" s="4" t="n">
        <f aca="false">G13-E13</f>
        <v>0</v>
      </c>
      <c r="G13" s="43" t="n">
        <v>1</v>
      </c>
      <c r="H13" s="4" t="n">
        <v>1</v>
      </c>
      <c r="I13" s="4" t="n">
        <f aca="false">J13-H13</f>
        <v>0</v>
      </c>
      <c r="J13" s="4" t="n">
        <v>1</v>
      </c>
      <c r="K13" s="4" t="n">
        <v>1</v>
      </c>
      <c r="L13" s="4" t="n">
        <f aca="false">M13-K13</f>
        <v>0</v>
      </c>
      <c r="M13" s="43" t="n">
        <v>1</v>
      </c>
      <c r="N13" s="4" t="n">
        <v>1</v>
      </c>
      <c r="O13" s="4" t="n">
        <f aca="false">P13-N13</f>
        <v>0</v>
      </c>
      <c r="P13" s="4" t="n">
        <v>1</v>
      </c>
      <c r="Q13" s="4" t="n">
        <v>1</v>
      </c>
      <c r="R13" s="4" t="n">
        <f aca="false">S13-Q13</f>
        <v>0</v>
      </c>
      <c r="S13" s="43" t="n">
        <v>1</v>
      </c>
      <c r="T13" s="4" t="n">
        <v>1</v>
      </c>
      <c r="U13" s="4" t="n">
        <f aca="false">V13-T13</f>
        <v>0</v>
      </c>
      <c r="V13" s="4" t="n">
        <v>1</v>
      </c>
      <c r="W13" s="4" t="n">
        <v>1</v>
      </c>
      <c r="X13" s="4" t="n">
        <f aca="false">Y13-W13</f>
        <v>0</v>
      </c>
      <c r="Y13" s="4" t="n">
        <v>1</v>
      </c>
      <c r="Z13" s="4" t="n">
        <v>1</v>
      </c>
      <c r="AA13" s="4" t="n">
        <f aca="false">AB13-Z13</f>
        <v>0</v>
      </c>
      <c r="AB13" s="4" t="n">
        <v>1</v>
      </c>
    </row>
    <row r="14" customFormat="false" ht="12.8" hidden="false" customHeight="false" outlineLevel="0" collapsed="false">
      <c r="A14" s="42" t="n">
        <v>2</v>
      </c>
      <c r="B14" s="42" t="n">
        <v>5</v>
      </c>
      <c r="C14" s="42"/>
      <c r="D14" s="42" t="str">
        <f aca="false">A14&amp;B14</f>
        <v>25</v>
      </c>
      <c r="E14" s="4" t="n">
        <v>0</v>
      </c>
      <c r="F14" s="4" t="n">
        <f aca="false">G14-E14</f>
        <v>1</v>
      </c>
      <c r="G14" s="43" t="n">
        <v>1</v>
      </c>
      <c r="H14" s="4" t="n">
        <v>0</v>
      </c>
      <c r="I14" s="4" t="n">
        <f aca="false">J14-H14</f>
        <v>1</v>
      </c>
      <c r="J14" s="4" t="n">
        <v>1</v>
      </c>
      <c r="K14" s="4" t="n">
        <v>0</v>
      </c>
      <c r="L14" s="4" t="n">
        <f aca="false">M14-K14</f>
        <v>1</v>
      </c>
      <c r="M14" s="43" t="n">
        <v>1</v>
      </c>
      <c r="N14" s="4" t="n">
        <v>0</v>
      </c>
      <c r="O14" s="4" t="n">
        <f aca="false">P14-N14</f>
        <v>1</v>
      </c>
      <c r="P14" s="4" t="n">
        <v>1</v>
      </c>
      <c r="Q14" s="4" t="n">
        <v>0</v>
      </c>
      <c r="R14" s="4" t="n">
        <f aca="false">S14-Q14</f>
        <v>1</v>
      </c>
      <c r="S14" s="43" t="n">
        <v>1</v>
      </c>
      <c r="T14" s="4" t="n">
        <v>0</v>
      </c>
      <c r="U14" s="4" t="n">
        <f aca="false">V14-T14</f>
        <v>1</v>
      </c>
      <c r="V14" s="4" t="n">
        <v>1</v>
      </c>
      <c r="W14" s="4" t="n">
        <v>0</v>
      </c>
      <c r="X14" s="4" t="n">
        <f aca="false">Y14-W14</f>
        <v>1</v>
      </c>
      <c r="Y14" s="4" t="n">
        <v>1</v>
      </c>
      <c r="Z14" s="4" t="n">
        <v>0</v>
      </c>
      <c r="AA14" s="4" t="n">
        <f aca="false">AB14-Z14</f>
        <v>1</v>
      </c>
      <c r="AB14" s="4" t="n">
        <v>1</v>
      </c>
    </row>
    <row r="15" customFormat="false" ht="12.8" hidden="false" customHeight="false" outlineLevel="0" collapsed="false">
      <c r="A15" s="42" t="n">
        <v>2</v>
      </c>
      <c r="B15" s="42" t="n">
        <v>6</v>
      </c>
      <c r="C15" s="42"/>
      <c r="D15" s="42" t="str">
        <f aca="false">A15&amp;B15</f>
        <v>26</v>
      </c>
      <c r="E15" s="4" t="n">
        <v>1</v>
      </c>
      <c r="F15" s="4" t="n">
        <f aca="false">G15-E15</f>
        <v>1</v>
      </c>
      <c r="G15" s="43" t="n">
        <v>2</v>
      </c>
      <c r="H15" s="4" t="n">
        <v>1</v>
      </c>
      <c r="I15" s="4" t="n">
        <f aca="false">J15-H15</f>
        <v>1</v>
      </c>
      <c r="J15" s="4" t="n">
        <v>2</v>
      </c>
      <c r="K15" s="4" t="n">
        <v>1</v>
      </c>
      <c r="L15" s="4" t="n">
        <f aca="false">M15-K15</f>
        <v>1</v>
      </c>
      <c r="M15" s="43" t="n">
        <v>2</v>
      </c>
      <c r="N15" s="4" t="n">
        <v>1</v>
      </c>
      <c r="O15" s="4" t="n">
        <f aca="false">P15-N15</f>
        <v>1</v>
      </c>
      <c r="P15" s="4" t="n">
        <v>2</v>
      </c>
      <c r="Q15" s="4" t="n">
        <v>1</v>
      </c>
      <c r="R15" s="4" t="n">
        <f aca="false">S15-Q15</f>
        <v>1</v>
      </c>
      <c r="S15" s="43" t="n">
        <v>2</v>
      </c>
      <c r="T15" s="4" t="n">
        <v>1</v>
      </c>
      <c r="U15" s="4" t="n">
        <f aca="false">V15-T15</f>
        <v>1</v>
      </c>
      <c r="V15" s="4" t="n">
        <v>2</v>
      </c>
      <c r="W15" s="4" t="n">
        <v>1</v>
      </c>
      <c r="X15" s="4" t="n">
        <f aca="false">Y15-W15</f>
        <v>1</v>
      </c>
      <c r="Y15" s="4" t="n">
        <v>2</v>
      </c>
      <c r="Z15" s="4" t="n">
        <v>1</v>
      </c>
      <c r="AA15" s="4" t="n">
        <f aca="false">AB15-Z15</f>
        <v>1</v>
      </c>
      <c r="AB15" s="4" t="n">
        <v>2</v>
      </c>
    </row>
    <row r="16" customFormat="false" ht="12.8" hidden="false" customHeight="false" outlineLevel="0" collapsed="false">
      <c r="A16" s="42" t="n">
        <v>2</v>
      </c>
      <c r="B16" s="42" t="n">
        <v>8</v>
      </c>
      <c r="C16" s="42"/>
      <c r="D16" s="42" t="str">
        <f aca="false">A16&amp;B16</f>
        <v>28</v>
      </c>
      <c r="E16" s="4" t="n">
        <v>0</v>
      </c>
      <c r="F16" s="4" t="n">
        <f aca="false">G16-E16</f>
        <v>1</v>
      </c>
      <c r="G16" s="43" t="n">
        <v>1</v>
      </c>
      <c r="H16" s="4" t="n">
        <v>0</v>
      </c>
      <c r="I16" s="4" t="n">
        <f aca="false">J16-H16</f>
        <v>1</v>
      </c>
      <c r="J16" s="4" t="n">
        <v>1</v>
      </c>
      <c r="K16" s="4" t="n">
        <v>0</v>
      </c>
      <c r="L16" s="4" t="n">
        <f aca="false">M16-K16</f>
        <v>1</v>
      </c>
      <c r="M16" s="43" t="n">
        <v>1</v>
      </c>
      <c r="N16" s="4" t="n">
        <v>0</v>
      </c>
      <c r="O16" s="4" t="n">
        <f aca="false">P16-N16</f>
        <v>2</v>
      </c>
      <c r="P16" s="4" t="n">
        <v>2</v>
      </c>
      <c r="Q16" s="4" t="n">
        <v>0</v>
      </c>
      <c r="R16" s="4" t="n">
        <f aca="false">S16-Q16</f>
        <v>2</v>
      </c>
      <c r="S16" s="43" t="n">
        <v>2</v>
      </c>
      <c r="T16" s="4" t="n">
        <v>0</v>
      </c>
      <c r="U16" s="4" t="n">
        <f aca="false">V16-T16</f>
        <v>2</v>
      </c>
      <c r="V16" s="4" t="n">
        <v>2</v>
      </c>
      <c r="W16" s="4" t="n">
        <v>0</v>
      </c>
      <c r="X16" s="4" t="n">
        <f aca="false">Y16-W16</f>
        <v>2</v>
      </c>
      <c r="Y16" s="4" t="n">
        <v>2</v>
      </c>
      <c r="Z16" s="4" t="n">
        <v>0</v>
      </c>
      <c r="AA16" s="4" t="n">
        <f aca="false">AB16-Z16</f>
        <v>2</v>
      </c>
      <c r="AB16" s="4" t="n">
        <v>2</v>
      </c>
    </row>
    <row r="17" customFormat="false" ht="12.8" hidden="false" customHeight="false" outlineLevel="0" collapsed="false">
      <c r="A17" s="42" t="n">
        <v>2</v>
      </c>
      <c r="B17" s="42" t="n">
        <v>11</v>
      </c>
      <c r="C17" s="42"/>
      <c r="D17" s="42" t="str">
        <f aca="false">A17&amp;B17</f>
        <v>211</v>
      </c>
      <c r="E17" s="4" t="n">
        <v>1</v>
      </c>
      <c r="F17" s="4" t="n">
        <f aca="false">G17-E17</f>
        <v>0</v>
      </c>
      <c r="G17" s="43" t="n">
        <v>1</v>
      </c>
      <c r="H17" s="4" t="n">
        <v>1</v>
      </c>
      <c r="I17" s="4" t="n">
        <f aca="false">J17-H17</f>
        <v>0</v>
      </c>
      <c r="J17" s="4" t="n">
        <v>1</v>
      </c>
      <c r="K17" s="4" t="n">
        <v>1</v>
      </c>
      <c r="L17" s="4" t="n">
        <f aca="false">M17-K17</f>
        <v>0</v>
      </c>
      <c r="M17" s="43" t="n">
        <v>1</v>
      </c>
      <c r="N17" s="4" t="n">
        <v>1</v>
      </c>
      <c r="O17" s="4" t="n">
        <f aca="false">P17-N17</f>
        <v>0</v>
      </c>
      <c r="P17" s="4" t="n">
        <v>1</v>
      </c>
      <c r="Q17" s="4" t="n">
        <v>1</v>
      </c>
      <c r="R17" s="4" t="n">
        <f aca="false">S17-Q17</f>
        <v>0</v>
      </c>
      <c r="S17" s="43" t="n">
        <v>1</v>
      </c>
      <c r="T17" s="4" t="n">
        <v>1</v>
      </c>
      <c r="U17" s="4" t="n">
        <f aca="false">V17-T17</f>
        <v>0</v>
      </c>
      <c r="V17" s="4" t="n">
        <v>1</v>
      </c>
      <c r="W17" s="4" t="n">
        <v>1</v>
      </c>
      <c r="X17" s="4" t="n">
        <f aca="false">Y17-W17</f>
        <v>0</v>
      </c>
      <c r="Y17" s="4" t="n">
        <v>1</v>
      </c>
      <c r="Z17" s="4" t="n">
        <v>1</v>
      </c>
      <c r="AA17" s="4" t="n">
        <f aca="false">AB17-Z17</f>
        <v>0</v>
      </c>
      <c r="AB17" s="4" t="n">
        <v>1</v>
      </c>
    </row>
    <row r="18" customFormat="false" ht="12.8" hidden="false" customHeight="false" outlineLevel="0" collapsed="false">
      <c r="A18" s="42" t="n">
        <v>3</v>
      </c>
      <c r="B18" s="42" t="n">
        <v>4</v>
      </c>
      <c r="C18" s="42"/>
      <c r="D18" s="42" t="str">
        <f aca="false">A18&amp;B18</f>
        <v>34</v>
      </c>
      <c r="E18" s="4" t="n">
        <v>2</v>
      </c>
      <c r="F18" s="4" t="n">
        <f aca="false">G18-E18</f>
        <v>0</v>
      </c>
      <c r="G18" s="43" t="n">
        <v>2</v>
      </c>
      <c r="H18" s="4" t="n">
        <v>2</v>
      </c>
      <c r="I18" s="4" t="n">
        <f aca="false">J18-H18</f>
        <v>0</v>
      </c>
      <c r="J18" s="4" t="n">
        <v>2</v>
      </c>
      <c r="K18" s="4" t="n">
        <v>2</v>
      </c>
      <c r="L18" s="4" t="n">
        <f aca="false">M18-K18</f>
        <v>0</v>
      </c>
      <c r="M18" s="43" t="n">
        <v>2</v>
      </c>
      <c r="N18" s="4" t="n">
        <v>2</v>
      </c>
      <c r="O18" s="4" t="n">
        <f aca="false">P18-N18</f>
        <v>0</v>
      </c>
      <c r="P18" s="4" t="n">
        <v>2</v>
      </c>
      <c r="Q18" s="4" t="n">
        <v>2</v>
      </c>
      <c r="R18" s="4" t="n">
        <f aca="false">S18-Q18</f>
        <v>0</v>
      </c>
      <c r="S18" s="43" t="n">
        <v>2</v>
      </c>
      <c r="T18" s="4" t="n">
        <v>2</v>
      </c>
      <c r="U18" s="4" t="n">
        <f aca="false">V18-T18</f>
        <v>0</v>
      </c>
      <c r="V18" s="4" t="n">
        <v>2</v>
      </c>
      <c r="W18" s="4" t="n">
        <v>2</v>
      </c>
      <c r="X18" s="4" t="n">
        <f aca="false">Y18-W18</f>
        <v>0</v>
      </c>
      <c r="Y18" s="4" t="n">
        <v>2</v>
      </c>
      <c r="Z18" s="4" t="n">
        <v>2</v>
      </c>
      <c r="AA18" s="4" t="n">
        <f aca="false">AB18-Z18</f>
        <v>0</v>
      </c>
      <c r="AB18" s="4" t="n">
        <v>2</v>
      </c>
    </row>
    <row r="19" customFormat="false" ht="12.8" hidden="false" customHeight="false" outlineLevel="0" collapsed="false">
      <c r="A19" s="42" t="n">
        <v>3</v>
      </c>
      <c r="B19" s="42" t="n">
        <v>11</v>
      </c>
      <c r="C19" s="42"/>
      <c r="D19" s="42" t="str">
        <f aca="false">A19&amp;B19</f>
        <v>311</v>
      </c>
      <c r="E19" s="4" t="n">
        <v>1</v>
      </c>
      <c r="F19" s="4" t="n">
        <f aca="false">G19-E19</f>
        <v>0</v>
      </c>
      <c r="G19" s="43" t="n">
        <v>1</v>
      </c>
      <c r="H19" s="4" t="n">
        <v>1</v>
      </c>
      <c r="I19" s="4" t="n">
        <f aca="false">J19-H19</f>
        <v>0</v>
      </c>
      <c r="J19" s="4" t="n">
        <v>1</v>
      </c>
      <c r="K19" s="4" t="n">
        <v>1</v>
      </c>
      <c r="L19" s="4" t="n">
        <f aca="false">M19-K19</f>
        <v>0</v>
      </c>
      <c r="M19" s="43" t="n">
        <v>1</v>
      </c>
      <c r="N19" s="4" t="n">
        <v>1</v>
      </c>
      <c r="O19" s="4" t="n">
        <f aca="false">P19-N19</f>
        <v>0</v>
      </c>
      <c r="P19" s="4" t="n">
        <v>1</v>
      </c>
      <c r="Q19" s="4" t="n">
        <v>1</v>
      </c>
      <c r="R19" s="4" t="n">
        <f aca="false">S19-Q19</f>
        <v>0</v>
      </c>
      <c r="S19" s="43" t="n">
        <v>1</v>
      </c>
      <c r="T19" s="4" t="n">
        <v>1</v>
      </c>
      <c r="U19" s="4" t="n">
        <f aca="false">V19-T19</f>
        <v>0</v>
      </c>
      <c r="V19" s="4" t="n">
        <v>1</v>
      </c>
      <c r="W19" s="4" t="n">
        <v>1</v>
      </c>
      <c r="X19" s="4" t="n">
        <f aca="false">Y19-W19</f>
        <v>0</v>
      </c>
      <c r="Y19" s="4" t="n">
        <v>1</v>
      </c>
      <c r="Z19" s="4" t="n">
        <v>2</v>
      </c>
      <c r="AA19" s="4" t="n">
        <f aca="false">AB19-Z19</f>
        <v>0</v>
      </c>
      <c r="AB19" s="4" t="n">
        <v>2</v>
      </c>
    </row>
    <row r="20" customFormat="false" ht="12.8" hidden="false" customHeight="false" outlineLevel="0" collapsed="false">
      <c r="A20" s="42" t="n">
        <v>4</v>
      </c>
      <c r="B20" s="42" t="n">
        <v>4</v>
      </c>
      <c r="C20" s="42"/>
      <c r="D20" s="42" t="str">
        <f aca="false">A20&amp;B20</f>
        <v>44</v>
      </c>
      <c r="E20" s="4" t="n">
        <v>0</v>
      </c>
      <c r="F20" s="4" t="n">
        <f aca="false">G20-E20</f>
        <v>0</v>
      </c>
      <c r="G20" s="43" t="n">
        <v>0</v>
      </c>
      <c r="H20" s="4" t="n">
        <v>0</v>
      </c>
      <c r="I20" s="4" t="n">
        <f aca="false">J20-H20</f>
        <v>0</v>
      </c>
      <c r="J20" s="4" t="n">
        <v>0</v>
      </c>
      <c r="K20" s="4" t="n">
        <v>1</v>
      </c>
      <c r="L20" s="4" t="n">
        <f aca="false">M20-K20</f>
        <v>0</v>
      </c>
      <c r="M20" s="43" t="n">
        <v>1</v>
      </c>
      <c r="N20" s="4" t="n">
        <v>1</v>
      </c>
      <c r="O20" s="4" t="n">
        <f aca="false">P20-N20</f>
        <v>0</v>
      </c>
      <c r="P20" s="4" t="n">
        <v>1</v>
      </c>
      <c r="Q20" s="4" t="n">
        <v>1</v>
      </c>
      <c r="R20" s="4" t="n">
        <f aca="false">S20-Q20</f>
        <v>0</v>
      </c>
      <c r="S20" s="43" t="n">
        <v>1</v>
      </c>
      <c r="T20" s="4" t="n">
        <v>1</v>
      </c>
      <c r="U20" s="4" t="n">
        <f aca="false">V20-T20</f>
        <v>0</v>
      </c>
      <c r="V20" s="4" t="n">
        <v>1</v>
      </c>
      <c r="W20" s="4" t="n">
        <v>1</v>
      </c>
      <c r="X20" s="4" t="n">
        <f aca="false">Y20-W20</f>
        <v>0</v>
      </c>
      <c r="Y20" s="4" t="n">
        <v>1</v>
      </c>
      <c r="Z20" s="4" t="n">
        <v>1</v>
      </c>
      <c r="AA20" s="4" t="n">
        <f aca="false">AB20-Z20</f>
        <v>0</v>
      </c>
      <c r="AB20" s="4" t="n">
        <v>1</v>
      </c>
    </row>
    <row r="21" customFormat="false" ht="12.8" hidden="false" customHeight="false" outlineLevel="0" collapsed="false">
      <c r="A21" s="42" t="n">
        <v>4</v>
      </c>
      <c r="B21" s="42" t="n">
        <v>5</v>
      </c>
      <c r="C21" s="42"/>
      <c r="D21" s="42" t="str">
        <f aca="false">A21&amp;B21</f>
        <v>45</v>
      </c>
      <c r="E21" s="4" t="n">
        <v>1</v>
      </c>
      <c r="F21" s="4" t="n">
        <f aca="false">G21-E21</f>
        <v>0</v>
      </c>
      <c r="G21" s="43" t="n">
        <v>1</v>
      </c>
      <c r="H21" s="4" t="n">
        <v>1</v>
      </c>
      <c r="I21" s="4" t="n">
        <f aca="false">J21-H21</f>
        <v>0</v>
      </c>
      <c r="J21" s="4" t="n">
        <v>1</v>
      </c>
      <c r="K21" s="4" t="n">
        <v>1</v>
      </c>
      <c r="L21" s="4" t="n">
        <f aca="false">M21-K21</f>
        <v>0</v>
      </c>
      <c r="M21" s="43" t="n">
        <v>1</v>
      </c>
      <c r="N21" s="4" t="n">
        <v>1</v>
      </c>
      <c r="O21" s="4" t="n">
        <f aca="false">P21-N21</f>
        <v>0</v>
      </c>
      <c r="P21" s="4" t="n">
        <v>1</v>
      </c>
      <c r="Q21" s="4" t="n">
        <v>1</v>
      </c>
      <c r="R21" s="4" t="n">
        <f aca="false">S21-Q21</f>
        <v>0</v>
      </c>
      <c r="S21" s="43" t="n">
        <v>1</v>
      </c>
      <c r="T21" s="4" t="n">
        <v>1</v>
      </c>
      <c r="U21" s="4" t="n">
        <f aca="false">V21-T21</f>
        <v>0</v>
      </c>
      <c r="V21" s="4" t="n">
        <v>1</v>
      </c>
      <c r="W21" s="4" t="n">
        <v>1</v>
      </c>
      <c r="X21" s="4" t="n">
        <f aca="false">Y21-W21</f>
        <v>0</v>
      </c>
      <c r="Y21" s="4" t="n">
        <v>1</v>
      </c>
      <c r="Z21" s="4" t="n">
        <v>1</v>
      </c>
      <c r="AA21" s="4" t="n">
        <f aca="false">AB21-Z21</f>
        <v>0</v>
      </c>
      <c r="AB21" s="4" t="n">
        <v>1</v>
      </c>
    </row>
    <row r="22" customFormat="false" ht="12.8" hidden="false" customHeight="false" outlineLevel="0" collapsed="false">
      <c r="A22" s="42" t="n">
        <v>4</v>
      </c>
      <c r="B22" s="42" t="n">
        <v>6</v>
      </c>
      <c r="C22" s="42"/>
      <c r="D22" s="42" t="str">
        <f aca="false">A22&amp;B22</f>
        <v>46</v>
      </c>
      <c r="E22" s="4" t="n">
        <v>0</v>
      </c>
      <c r="F22" s="4" t="n">
        <f aca="false">G22-E22</f>
        <v>1</v>
      </c>
      <c r="G22" s="43" t="n">
        <v>1</v>
      </c>
      <c r="H22" s="4" t="n">
        <v>0</v>
      </c>
      <c r="I22" s="4" t="n">
        <f aca="false">J22-H22</f>
        <v>1</v>
      </c>
      <c r="J22" s="4" t="n">
        <v>1</v>
      </c>
      <c r="K22" s="4" t="n">
        <v>0</v>
      </c>
      <c r="L22" s="4" t="n">
        <f aca="false">M22-K22</f>
        <v>1</v>
      </c>
      <c r="M22" s="43" t="n">
        <v>1</v>
      </c>
      <c r="N22" s="4" t="n">
        <v>0</v>
      </c>
      <c r="O22" s="4" t="n">
        <f aca="false">P22-N22</f>
        <v>1</v>
      </c>
      <c r="P22" s="4" t="n">
        <v>1</v>
      </c>
      <c r="Q22" s="4" t="n">
        <v>0</v>
      </c>
      <c r="R22" s="4" t="n">
        <f aca="false">S22-Q22</f>
        <v>1</v>
      </c>
      <c r="S22" s="43" t="n">
        <v>1</v>
      </c>
      <c r="T22" s="4" t="n">
        <v>0</v>
      </c>
      <c r="U22" s="4" t="n">
        <f aca="false">V22-T22</f>
        <v>1</v>
      </c>
      <c r="V22" s="4" t="n">
        <v>1</v>
      </c>
      <c r="W22" s="4" t="n">
        <v>0</v>
      </c>
      <c r="X22" s="4" t="n">
        <f aca="false">Y22-W22</f>
        <v>1</v>
      </c>
      <c r="Y22" s="4" t="n">
        <v>1</v>
      </c>
      <c r="Z22" s="4" t="n">
        <v>0</v>
      </c>
      <c r="AA22" s="4" t="n">
        <f aca="false">AB22-Z22</f>
        <v>1</v>
      </c>
      <c r="AB22" s="4" t="n">
        <v>1</v>
      </c>
    </row>
    <row r="23" customFormat="false" ht="12.8" hidden="false" customHeight="false" outlineLevel="0" collapsed="false">
      <c r="A23" s="42" t="n">
        <v>5</v>
      </c>
      <c r="B23" s="42" t="n">
        <v>5</v>
      </c>
      <c r="C23" s="42"/>
      <c r="D23" s="42" t="str">
        <f aca="false">A23&amp;B23</f>
        <v>55</v>
      </c>
      <c r="E23" s="4" t="n">
        <v>1</v>
      </c>
      <c r="F23" s="4" t="n">
        <f aca="false">G23-E23</f>
        <v>0</v>
      </c>
      <c r="G23" s="43" t="n">
        <v>1</v>
      </c>
      <c r="H23" s="4" t="n">
        <v>1</v>
      </c>
      <c r="I23" s="4" t="n">
        <f aca="false">J23-H23</f>
        <v>0</v>
      </c>
      <c r="J23" s="4" t="n">
        <v>1</v>
      </c>
      <c r="K23" s="4" t="n">
        <v>1</v>
      </c>
      <c r="L23" s="4" t="n">
        <f aca="false">M23-K23</f>
        <v>0</v>
      </c>
      <c r="M23" s="43" t="n">
        <v>1</v>
      </c>
      <c r="N23" s="4" t="n">
        <v>1</v>
      </c>
      <c r="O23" s="4" t="n">
        <f aca="false">P23-N23</f>
        <v>0</v>
      </c>
      <c r="P23" s="4" t="n">
        <v>1</v>
      </c>
      <c r="Q23" s="4" t="n">
        <v>1</v>
      </c>
      <c r="R23" s="4" t="n">
        <f aca="false">S23-Q23</f>
        <v>0</v>
      </c>
      <c r="S23" s="43" t="n">
        <v>1</v>
      </c>
      <c r="T23" s="4" t="n">
        <v>1</v>
      </c>
      <c r="U23" s="4" t="n">
        <f aca="false">V23-T23</f>
        <v>0</v>
      </c>
      <c r="V23" s="4" t="n">
        <v>1</v>
      </c>
      <c r="W23" s="4" t="n">
        <v>1</v>
      </c>
      <c r="X23" s="4" t="n">
        <f aca="false">Y23-W23</f>
        <v>0</v>
      </c>
      <c r="Y23" s="4" t="n">
        <v>1</v>
      </c>
      <c r="Z23" s="4" t="n">
        <v>1</v>
      </c>
      <c r="AA23" s="4" t="n">
        <f aca="false">AB23-Z23</f>
        <v>0</v>
      </c>
      <c r="AB23" s="4" t="n">
        <v>1</v>
      </c>
    </row>
    <row r="24" customFormat="false" ht="12.8" hidden="false" customHeight="false" outlineLevel="0" collapsed="false">
      <c r="A24" s="42" t="n">
        <v>5</v>
      </c>
      <c r="B24" s="42" t="n">
        <v>8</v>
      </c>
      <c r="C24" s="42"/>
      <c r="D24" s="42" t="str">
        <f aca="false">A24&amp;B24</f>
        <v>58</v>
      </c>
      <c r="E24" s="4" t="n">
        <v>1</v>
      </c>
      <c r="F24" s="4" t="n">
        <f aca="false">G24-E24</f>
        <v>0</v>
      </c>
      <c r="G24" s="43" t="n">
        <v>1</v>
      </c>
      <c r="H24" s="4" t="n">
        <v>1</v>
      </c>
      <c r="I24" s="4" t="n">
        <f aca="false">J24-H24</f>
        <v>0</v>
      </c>
      <c r="J24" s="4" t="n">
        <v>1</v>
      </c>
      <c r="K24" s="4" t="n">
        <v>1</v>
      </c>
      <c r="L24" s="4" t="n">
        <f aca="false">M24-K24</f>
        <v>0</v>
      </c>
      <c r="M24" s="43" t="n">
        <v>1</v>
      </c>
      <c r="N24" s="4" t="n">
        <v>1</v>
      </c>
      <c r="O24" s="4" t="n">
        <f aca="false">P24-N24</f>
        <v>0</v>
      </c>
      <c r="P24" s="4" t="n">
        <v>1</v>
      </c>
      <c r="Q24" s="4" t="n">
        <v>1</v>
      </c>
      <c r="R24" s="4" t="n">
        <f aca="false">S24-Q24</f>
        <v>0</v>
      </c>
      <c r="S24" s="43" t="n">
        <v>1</v>
      </c>
      <c r="T24" s="4" t="n">
        <v>1</v>
      </c>
      <c r="U24" s="4" t="n">
        <f aca="false">V24-T24</f>
        <v>0</v>
      </c>
      <c r="V24" s="4" t="n">
        <v>1</v>
      </c>
      <c r="W24" s="4" t="n">
        <v>1</v>
      </c>
      <c r="X24" s="4" t="n">
        <f aca="false">Y24-W24</f>
        <v>0</v>
      </c>
      <c r="Y24" s="4" t="n">
        <v>1</v>
      </c>
      <c r="Z24" s="4" t="n">
        <v>1</v>
      </c>
      <c r="AA24" s="4" t="n">
        <f aca="false">AB24-Z24</f>
        <v>0</v>
      </c>
      <c r="AB24" s="4" t="n">
        <v>1</v>
      </c>
    </row>
    <row r="25" customFormat="false" ht="12.8" hidden="false" customHeight="false" outlineLevel="0" collapsed="false">
      <c r="A25" s="42" t="n">
        <v>8</v>
      </c>
      <c r="B25" s="42" t="n">
        <v>11</v>
      </c>
      <c r="C25" s="42"/>
      <c r="D25" s="42" t="str">
        <f aca="false">A25&amp;B25</f>
        <v>811</v>
      </c>
      <c r="E25" s="4" t="n">
        <v>1</v>
      </c>
      <c r="F25" s="4" t="n">
        <f aca="false">G25-E25</f>
        <v>0</v>
      </c>
      <c r="G25" s="43" t="n">
        <v>1</v>
      </c>
      <c r="H25" s="4" t="n">
        <v>1</v>
      </c>
      <c r="I25" s="4" t="n">
        <f aca="false">J25-H25</f>
        <v>0</v>
      </c>
      <c r="J25" s="4" t="n">
        <v>1</v>
      </c>
      <c r="K25" s="4" t="n">
        <v>1</v>
      </c>
      <c r="L25" s="4" t="n">
        <f aca="false">M25-K25</f>
        <v>0</v>
      </c>
      <c r="M25" s="43" t="n">
        <v>1</v>
      </c>
      <c r="N25" s="4" t="n">
        <v>1</v>
      </c>
      <c r="O25" s="4" t="n">
        <f aca="false">P25-N25</f>
        <v>0</v>
      </c>
      <c r="P25" s="4" t="n">
        <v>1</v>
      </c>
      <c r="Q25" s="4" t="n">
        <v>1</v>
      </c>
      <c r="R25" s="4" t="n">
        <f aca="false">S25-Q25</f>
        <v>0</v>
      </c>
      <c r="S25" s="43" t="n">
        <v>1</v>
      </c>
      <c r="T25" s="4" t="n">
        <v>1</v>
      </c>
      <c r="U25" s="4" t="n">
        <f aca="false">V25-T25</f>
        <v>0</v>
      </c>
      <c r="V25" s="4" t="n">
        <v>1</v>
      </c>
      <c r="W25" s="4" t="n">
        <v>1</v>
      </c>
      <c r="X25" s="4" t="n">
        <f aca="false">Y25-W25</f>
        <v>0</v>
      </c>
      <c r="Y25" s="4" t="n">
        <v>1</v>
      </c>
      <c r="Z25" s="4" t="n">
        <v>1</v>
      </c>
      <c r="AA25" s="4" t="n">
        <f aca="false">AB25-Z25</f>
        <v>0</v>
      </c>
      <c r="AB25" s="4" t="n">
        <v>1</v>
      </c>
    </row>
    <row r="27" customFormat="false" ht="12.8" hidden="false" customHeight="false" outlineLevel="0" collapsed="false">
      <c r="A27" s="0" t="s">
        <v>26</v>
      </c>
      <c r="G27" s="0" t="n">
        <f aca="false">SUM(G2:G25)</f>
        <v>54</v>
      </c>
      <c r="J27" s="0" t="n">
        <f aca="false">SUM(J2:J25)</f>
        <v>56</v>
      </c>
      <c r="M27" s="0" t="n">
        <f aca="false">SUM(M2:M25)</f>
        <v>58</v>
      </c>
      <c r="P27" s="0" t="n">
        <f aca="false">SUM(P2:P25)</f>
        <v>60</v>
      </c>
      <c r="S27" s="0" t="n">
        <f aca="false">SUM(S2:S25)</f>
        <v>62</v>
      </c>
      <c r="V27" s="0" t="n">
        <f aca="false">SUM(V2:V25)</f>
        <v>64</v>
      </c>
      <c r="Y27" s="0" t="n">
        <f aca="false">SUM(Y2:Y25)</f>
        <v>66</v>
      </c>
      <c r="AB27" s="0" t="n">
        <f aca="false">SUM(AB2:AB25)</f>
        <v>68</v>
      </c>
    </row>
    <row r="34" customFormat="false" ht="12.8" hidden="false" customHeight="false" outlineLevel="0" collapsed="false">
      <c r="A34" s="0" t="s">
        <v>27</v>
      </c>
    </row>
    <row r="36" customFormat="false" ht="12.8" hidden="false" customHeight="false" outlineLevel="0" collapsed="false">
      <c r="A36" s="42" t="n">
        <v>1</v>
      </c>
      <c r="B36" s="42" t="n">
        <v>2</v>
      </c>
      <c r="C36" s="42"/>
      <c r="D36" s="42" t="str">
        <f aca="false">A36&amp;B36</f>
        <v>12</v>
      </c>
      <c r="E36" s="4" t="n">
        <v>6</v>
      </c>
      <c r="F36" s="4" t="n">
        <f aca="false">G36-E36</f>
        <v>4</v>
      </c>
      <c r="G36" s="43" t="n">
        <v>10</v>
      </c>
      <c r="H36" s="4" t="n">
        <v>6</v>
      </c>
      <c r="I36" s="4" t="n">
        <f aca="false">J36-H36</f>
        <v>4</v>
      </c>
      <c r="J36" s="4" t="n">
        <v>10</v>
      </c>
      <c r="K36" s="4" t="n">
        <v>6</v>
      </c>
      <c r="L36" s="4" t="n">
        <f aca="false">M36-K36</f>
        <v>4</v>
      </c>
      <c r="M36" s="43" t="n">
        <v>10</v>
      </c>
      <c r="N36" s="4" t="n">
        <v>6</v>
      </c>
      <c r="O36" s="4" t="n">
        <f aca="false">P36-N36</f>
        <v>4</v>
      </c>
      <c r="P36" s="4" t="n">
        <v>10</v>
      </c>
      <c r="Q36" s="4" t="n">
        <v>6</v>
      </c>
      <c r="R36" s="4" t="n">
        <f aca="false">S36-Q36</f>
        <v>4</v>
      </c>
      <c r="S36" s="43" t="n">
        <v>10</v>
      </c>
      <c r="T36" s="4" t="n">
        <v>6</v>
      </c>
      <c r="U36" s="4" t="n">
        <f aca="false">V36-T36</f>
        <v>4</v>
      </c>
      <c r="V36" s="4" t="n">
        <v>10</v>
      </c>
      <c r="W36" s="4" t="n">
        <v>6</v>
      </c>
      <c r="X36" s="4" t="n">
        <f aca="false">Y36-W36</f>
        <v>4</v>
      </c>
      <c r="Y36" s="4" t="n">
        <v>10</v>
      </c>
      <c r="Z36" s="4" t="n">
        <v>6</v>
      </c>
      <c r="AA36" s="4" t="n">
        <f aca="false">AB36-Z36</f>
        <v>4</v>
      </c>
      <c r="AB36" s="4" t="n">
        <v>10</v>
      </c>
      <c r="AE36" s="4" t="n">
        <f aca="false">IFERROR(LOG((E36/G36)/(1-E36/G36)) / LOG($B36/$A36), 2 * SIGN( E36-G36/2))</f>
        <v>0.584962500721156</v>
      </c>
      <c r="AG36" s="4" t="n">
        <f aca="false">IFERROR(LOG((H36/J36)/(1-H36/J36)) / LOG($B36/$A36), 2 * SIGN( H36-J36/2))</f>
        <v>0.584962500721156</v>
      </c>
      <c r="AH36" s="4" t="n">
        <f aca="false">IFERROR(LOG((K36/M36)/(1-K36/M36)) / LOG($B36/$A36), 2 * SIGN( K36-M36/2))</f>
        <v>0.584962500721156</v>
      </c>
      <c r="AI36" s="4" t="n">
        <f aca="false">IFERROR(LOG((N36/P36)/(1-N36/P36)) / LOG($B36/$A36), 2 * SIGN( N36-P36/2))</f>
        <v>0.584962500721156</v>
      </c>
      <c r="AJ36" s="4" t="n">
        <f aca="false">IFERROR(LOG((Q36/S36)/(1-Q36/S36)) / LOG($B36/$A36), 2 * SIGN( Q36-S36/2))</f>
        <v>0.584962500721156</v>
      </c>
      <c r="AK36" s="4" t="n">
        <f aca="false">IFERROR(LOG((T36/V36)/(1-T36/V36)) / LOG($B36/$A36), 2 * SIGN( T36-V36/2))</f>
        <v>0.584962500721156</v>
      </c>
      <c r="AL36" s="4" t="n">
        <f aca="false">IFERROR(LOG((W36/Y36)/(1-W36/Y36)) / LOG($B36/$A36), 2 * SIGN( W36-Y36/2))</f>
        <v>0.584962500721156</v>
      </c>
      <c r="AM36" s="4" t="n">
        <f aca="false">IFERROR(LOG((Z36/AB36)/(1-Z36/AB36)) / LOG($B36/$A36), 2 * SIGN( Z36-AB36/2))</f>
        <v>0.584962500721156</v>
      </c>
    </row>
    <row r="37" customFormat="false" ht="12.8" hidden="false" customHeight="false" outlineLevel="0" collapsed="false">
      <c r="A37" s="42" t="n">
        <v>1</v>
      </c>
      <c r="B37" s="42" t="n">
        <v>3</v>
      </c>
      <c r="C37" s="42"/>
      <c r="D37" s="42" t="str">
        <f aca="false">A37&amp;B37</f>
        <v>13</v>
      </c>
      <c r="E37" s="4" t="n">
        <v>2</v>
      </c>
      <c r="F37" s="4" t="n">
        <f aca="false">G37-E37</f>
        <v>4</v>
      </c>
      <c r="G37" s="43" t="n">
        <v>6</v>
      </c>
      <c r="H37" s="4" t="n">
        <v>2</v>
      </c>
      <c r="I37" s="4" t="n">
        <f aca="false">J37-H37</f>
        <v>4</v>
      </c>
      <c r="J37" s="4" t="n">
        <v>6</v>
      </c>
      <c r="K37" s="4" t="n">
        <v>2</v>
      </c>
      <c r="L37" s="4" t="n">
        <f aca="false">M37-K37</f>
        <v>4</v>
      </c>
      <c r="M37" s="43" t="n">
        <v>6</v>
      </c>
      <c r="N37" s="4" t="n">
        <v>2</v>
      </c>
      <c r="O37" s="4" t="n">
        <f aca="false">P37-N37</f>
        <v>4</v>
      </c>
      <c r="P37" s="4" t="n">
        <v>6</v>
      </c>
      <c r="Q37" s="4" t="n">
        <v>2</v>
      </c>
      <c r="R37" s="4" t="n">
        <f aca="false">S37-Q37</f>
        <v>4</v>
      </c>
      <c r="S37" s="43" t="n">
        <v>6</v>
      </c>
      <c r="T37" s="4" t="n">
        <v>2</v>
      </c>
      <c r="U37" s="4" t="n">
        <f aca="false">V37-T37</f>
        <v>4</v>
      </c>
      <c r="V37" s="4" t="n">
        <v>6</v>
      </c>
      <c r="W37" s="4" t="n">
        <v>3</v>
      </c>
      <c r="X37" s="4" t="n">
        <f aca="false">Y37-W37</f>
        <v>4</v>
      </c>
      <c r="Y37" s="4" t="n">
        <v>7</v>
      </c>
      <c r="Z37" s="4" t="n">
        <v>3</v>
      </c>
      <c r="AA37" s="4" t="n">
        <f aca="false">AB37-Z37</f>
        <v>4</v>
      </c>
      <c r="AB37" s="4" t="n">
        <v>7</v>
      </c>
      <c r="AE37" s="4" t="n">
        <f aca="false">IFERROR(LOG((E37/G37)/(1-E37/G37)) / LOG($B37/$A37), 2 * SIGN( E37-G37/2))</f>
        <v>-0.630929753571457</v>
      </c>
      <c r="AG37" s="4" t="n">
        <f aca="false">IFERROR(LOG((H37/J37)/(1-H37/J37)) / LOG($B37/$A37), 2 * SIGN( H37-J37/2))</f>
        <v>-0.630929753571457</v>
      </c>
      <c r="AH37" s="4" t="n">
        <f aca="false">IFERROR(LOG((K37/M37)/(1-K37/M37)) / LOG($B37/$A37), 2 * SIGN( K37-M37/2))</f>
        <v>-0.630929753571457</v>
      </c>
      <c r="AI37" s="4" t="n">
        <f aca="false">IFERROR(LOG((N37/P37)/(1-N37/P37)) / LOG($B37/$A37), 2 * SIGN( N37-P37/2))</f>
        <v>-0.630929753571457</v>
      </c>
      <c r="AJ37" s="4" t="n">
        <f aca="false">IFERROR(LOG((Q37/S37)/(1-Q37/S37)) / LOG($B37/$A37), 2 * SIGN( Q37-S37/2))</f>
        <v>-0.630929753571457</v>
      </c>
      <c r="AK37" s="4" t="n">
        <f aca="false">IFERROR(LOG((T37/V37)/(1-T37/V37)) / LOG($B37/$A37), 2 * SIGN( T37-V37/2))</f>
        <v>-0.630929753571457</v>
      </c>
      <c r="AL37" s="4" t="n">
        <f aca="false">IFERROR(LOG((W37/Y37)/(1-W37/Y37)) / LOG($B37/$A37), 2 * SIGN( W37-Y37/2))</f>
        <v>-0.261859507142915</v>
      </c>
      <c r="AM37" s="4" t="n">
        <f aca="false">IFERROR(LOG((Z37/AB37)/(1-Z37/AB37)) / LOG($B37/$A37), 2 * SIGN( Z37-AB37/2))</f>
        <v>-0.261859507142915</v>
      </c>
    </row>
    <row r="38" customFormat="false" ht="12.8" hidden="false" customHeight="false" outlineLevel="0" collapsed="false">
      <c r="A38" s="42" t="n">
        <v>1</v>
      </c>
      <c r="B38" s="42" t="n">
        <v>4</v>
      </c>
      <c r="C38" s="42"/>
      <c r="D38" s="42" t="str">
        <f aca="false">A38&amp;B38</f>
        <v>14</v>
      </c>
      <c r="E38" s="4" t="n">
        <v>4</v>
      </c>
      <c r="F38" s="4" t="n">
        <f aca="false">G38-E38</f>
        <v>1</v>
      </c>
      <c r="G38" s="43" t="n">
        <v>5</v>
      </c>
      <c r="H38" s="4" t="n">
        <v>5</v>
      </c>
      <c r="I38" s="4" t="n">
        <f aca="false">J38-H38</f>
        <v>1</v>
      </c>
      <c r="J38" s="4" t="n">
        <v>6</v>
      </c>
      <c r="K38" s="4" t="n">
        <v>5</v>
      </c>
      <c r="L38" s="4" t="n">
        <f aca="false">M38-K38</f>
        <v>1</v>
      </c>
      <c r="M38" s="43" t="n">
        <v>6</v>
      </c>
      <c r="N38" s="4" t="n">
        <v>5</v>
      </c>
      <c r="O38" s="4" t="n">
        <f aca="false">P38-N38</f>
        <v>1</v>
      </c>
      <c r="P38" s="4" t="n">
        <v>6</v>
      </c>
      <c r="Q38" s="4" t="n">
        <v>5</v>
      </c>
      <c r="R38" s="4" t="n">
        <f aca="false">S38-Q38</f>
        <v>1</v>
      </c>
      <c r="S38" s="43" t="n">
        <v>6</v>
      </c>
      <c r="T38" s="4" t="n">
        <v>5</v>
      </c>
      <c r="U38" s="4" t="n">
        <f aca="false">V38-T38</f>
        <v>1</v>
      </c>
      <c r="V38" s="4" t="n">
        <v>6</v>
      </c>
      <c r="W38" s="4" t="n">
        <v>5</v>
      </c>
      <c r="X38" s="4" t="n">
        <f aca="false">Y38-W38</f>
        <v>1</v>
      </c>
      <c r="Y38" s="4" t="n">
        <v>6</v>
      </c>
      <c r="Z38" s="4" t="n">
        <v>5</v>
      </c>
      <c r="AA38" s="4" t="n">
        <f aca="false">AB38-Z38</f>
        <v>1</v>
      </c>
      <c r="AB38" s="4" t="n">
        <v>6</v>
      </c>
      <c r="AE38" s="4" t="n">
        <f aca="false">IFERROR(LOG((E38/G38)/(1-E38/G38)) / LOG($B38/$A38), 2 * SIGN( E38-G38/2))</f>
        <v>1</v>
      </c>
      <c r="AG38" s="4" t="n">
        <f aca="false">IFERROR(LOG((H38/J38)/(1-H38/J38)) / LOG($B38/$A38), 2 * SIGN( H38-J38/2))</f>
        <v>1.16096404744368</v>
      </c>
      <c r="AH38" s="4" t="n">
        <f aca="false">IFERROR(LOG((K38/M38)/(1-K38/M38)) / LOG($B38/$A38), 2 * SIGN( K38-M38/2))</f>
        <v>1.16096404744368</v>
      </c>
      <c r="AI38" s="4" t="n">
        <f aca="false">IFERROR(LOG((N38/P38)/(1-N38/P38)) / LOG($B38/$A38), 2 * SIGN( N38-P38/2))</f>
        <v>1.16096404744368</v>
      </c>
      <c r="AJ38" s="4" t="n">
        <f aca="false">IFERROR(LOG((Q38/S38)/(1-Q38/S38)) / LOG($B38/$A38), 2 * SIGN( Q38-S38/2))</f>
        <v>1.16096404744368</v>
      </c>
      <c r="AK38" s="4" t="n">
        <f aca="false">IFERROR(LOG((T38/V38)/(1-T38/V38)) / LOG($B38/$A38), 2 * SIGN( T38-V38/2))</f>
        <v>1.16096404744368</v>
      </c>
      <c r="AL38" s="4" t="n">
        <f aca="false">IFERROR(LOG((W38/Y38)/(1-W38/Y38)) / LOG($B38/$A38), 2 * SIGN( W38-Y38/2))</f>
        <v>1.16096404744368</v>
      </c>
      <c r="AM38" s="4" t="n">
        <f aca="false">IFERROR(LOG((Z38/AB38)/(1-Z38/AB38)) / LOG($B38/$A38), 2 * SIGN( Z38-AB38/2))</f>
        <v>1.16096404744368</v>
      </c>
    </row>
    <row r="39" customFormat="false" ht="12.8" hidden="false" customHeight="false" outlineLevel="0" collapsed="false">
      <c r="A39" s="42" t="n">
        <v>1</v>
      </c>
      <c r="B39" s="42" t="n">
        <v>5</v>
      </c>
      <c r="C39" s="42"/>
      <c r="D39" s="42" t="str">
        <f aca="false">A39&amp;B39</f>
        <v>15</v>
      </c>
      <c r="E39" s="4" t="n">
        <v>1</v>
      </c>
      <c r="F39" s="4" t="n">
        <f aca="false">G39-E39</f>
        <v>0</v>
      </c>
      <c r="G39" s="43" t="n">
        <v>1</v>
      </c>
      <c r="H39" s="4" t="n">
        <v>1</v>
      </c>
      <c r="I39" s="4" t="n">
        <f aca="false">J39-H39</f>
        <v>0</v>
      </c>
      <c r="J39" s="4" t="n">
        <v>1</v>
      </c>
      <c r="K39" s="4" t="n">
        <v>1</v>
      </c>
      <c r="L39" s="4" t="n">
        <f aca="false">M39-K39</f>
        <v>0</v>
      </c>
      <c r="M39" s="43" t="n">
        <v>1</v>
      </c>
      <c r="N39" s="4" t="n">
        <v>1</v>
      </c>
      <c r="O39" s="4" t="n">
        <f aca="false">P39-N39</f>
        <v>0</v>
      </c>
      <c r="P39" s="4" t="n">
        <v>1</v>
      </c>
      <c r="Q39" s="4" t="n">
        <v>1</v>
      </c>
      <c r="R39" s="4" t="n">
        <f aca="false">S39-Q39</f>
        <v>0</v>
      </c>
      <c r="S39" s="43" t="n">
        <v>1</v>
      </c>
      <c r="T39" s="4" t="n">
        <v>1</v>
      </c>
      <c r="U39" s="4" t="n">
        <f aca="false">V39-T39</f>
        <v>0</v>
      </c>
      <c r="V39" s="4" t="n">
        <v>1</v>
      </c>
      <c r="W39" s="4" t="n">
        <v>1</v>
      </c>
      <c r="X39" s="4" t="n">
        <f aca="false">Y39-W39</f>
        <v>0</v>
      </c>
      <c r="Y39" s="4" t="n">
        <v>1</v>
      </c>
      <c r="Z39" s="4" t="n">
        <v>1</v>
      </c>
      <c r="AA39" s="4" t="n">
        <f aca="false">AB39-Z39</f>
        <v>0</v>
      </c>
      <c r="AB39" s="4" t="n">
        <v>1</v>
      </c>
      <c r="AE39" s="4" t="n">
        <f aca="false">IFERROR(LOG((E39/G39)/(1-E39/G39)) / LOG($B39/$A39), 2 * SIGN( E39-G39/2))</f>
        <v>2</v>
      </c>
      <c r="AG39" s="4" t="n">
        <f aca="false">IFERROR(LOG((H39/J39)/(1-H39/J39)) / LOG($B39/$A39), 2 * SIGN( H39-J39/2))</f>
        <v>2</v>
      </c>
      <c r="AH39" s="4" t="n">
        <f aca="false">IFERROR(LOG((K39/M39)/(1-K39/M39)) / LOG($B39/$A39), 2 * SIGN( K39-M39/2))</f>
        <v>2</v>
      </c>
      <c r="AI39" s="4" t="n">
        <f aca="false">IFERROR(LOG((N39/P39)/(1-N39/P39)) / LOG($B39/$A39), 2 * SIGN( N39-P39/2))</f>
        <v>2</v>
      </c>
      <c r="AJ39" s="4" t="n">
        <f aca="false">IFERROR(LOG((Q39/S39)/(1-Q39/S39)) / LOG($B39/$A39), 2 * SIGN( Q39-S39/2))</f>
        <v>2</v>
      </c>
      <c r="AK39" s="4" t="n">
        <f aca="false">IFERROR(LOG((T39/V39)/(1-T39/V39)) / LOG($B39/$A39), 2 * SIGN( T39-V39/2))</f>
        <v>2</v>
      </c>
      <c r="AL39" s="4" t="n">
        <f aca="false">IFERROR(LOG((W39/Y39)/(1-W39/Y39)) / LOG($B39/$A39), 2 * SIGN( W39-Y39/2))</f>
        <v>2</v>
      </c>
      <c r="AM39" s="4" t="n">
        <f aca="false">IFERROR(LOG((Z39/AB39)/(1-Z39/AB39)) / LOG($B39/$A39), 2 * SIGN( Z39-AB39/2))</f>
        <v>2</v>
      </c>
    </row>
    <row r="40" customFormat="false" ht="12.8" hidden="false" customHeight="false" outlineLevel="0" collapsed="false">
      <c r="A40" s="42" t="n">
        <v>1</v>
      </c>
      <c r="B40" s="42" t="n">
        <v>7</v>
      </c>
      <c r="C40" s="42"/>
      <c r="D40" s="42" t="str">
        <f aca="false">A40&amp;B40</f>
        <v>17</v>
      </c>
      <c r="E40" s="4" t="n">
        <v>0</v>
      </c>
      <c r="F40" s="4" t="n">
        <f aca="false">G40-E40</f>
        <v>0</v>
      </c>
      <c r="G40" s="43" t="n">
        <v>0</v>
      </c>
      <c r="H40" s="4" t="n">
        <v>0</v>
      </c>
      <c r="I40" s="4" t="n">
        <f aca="false">J40-H40</f>
        <v>0</v>
      </c>
      <c r="J40" s="4" t="n">
        <v>0</v>
      </c>
      <c r="K40" s="4" t="n">
        <v>0</v>
      </c>
      <c r="L40" s="4" t="n">
        <f aca="false">M40-K40</f>
        <v>0</v>
      </c>
      <c r="M40" s="43" t="n">
        <v>0</v>
      </c>
      <c r="N40" s="4" t="n">
        <v>0</v>
      </c>
      <c r="O40" s="4" t="n">
        <f aca="false">P40-N40</f>
        <v>1</v>
      </c>
      <c r="P40" s="4" t="n">
        <v>1</v>
      </c>
      <c r="Q40" s="4" t="n">
        <v>1</v>
      </c>
      <c r="R40" s="4" t="n">
        <f aca="false">S40-Q40</f>
        <v>1</v>
      </c>
      <c r="S40" s="43" t="n">
        <v>2</v>
      </c>
      <c r="T40" s="4" t="n">
        <v>1</v>
      </c>
      <c r="U40" s="4" t="n">
        <f aca="false">V40-T40</f>
        <v>1</v>
      </c>
      <c r="V40" s="4" t="n">
        <v>2</v>
      </c>
      <c r="W40" s="4" t="n">
        <v>2</v>
      </c>
      <c r="X40" s="4" t="n">
        <f aca="false">Y40-W40</f>
        <v>1</v>
      </c>
      <c r="Y40" s="4" t="n">
        <v>3</v>
      </c>
      <c r="Z40" s="4" t="n">
        <v>2</v>
      </c>
      <c r="AA40" s="4" t="n">
        <f aca="false">AB40-Z40</f>
        <v>1</v>
      </c>
      <c r="AB40" s="4" t="n">
        <v>3</v>
      </c>
      <c r="AE40" s="4" t="n">
        <f aca="false">IFERROR(LOG((E40/G40)/(1-E40/G40)) / LOG($B40/$A40), 2 * SIGN( E40-G40/2))</f>
        <v>0</v>
      </c>
      <c r="AG40" s="4" t="n">
        <f aca="false">IFERROR(LOG((H40/J40)/(1-H40/J40)) / LOG($B40/$A40), 2 * SIGN( H40-J40/2))</f>
        <v>0</v>
      </c>
      <c r="AH40" s="4" t="n">
        <f aca="false">IFERROR(LOG((K40/M40)/(1-K40/M40)) / LOG($B40/$A40), 2 * SIGN( K40-M40/2))</f>
        <v>0</v>
      </c>
      <c r="AI40" s="4" t="n">
        <f aca="false">IFERROR(LOG((N40/P40)/(1-N40/P40)) / LOG($B40/$A40), 2 * SIGN( N40-P40/2))</f>
        <v>-2</v>
      </c>
      <c r="AJ40" s="4" t="n">
        <f aca="false">IFERROR(LOG((Q40/S40)/(1-Q40/S40)) / LOG($B40/$A40), 2 * SIGN( Q40-S40/2))</f>
        <v>0</v>
      </c>
      <c r="AK40" s="4" t="n">
        <f aca="false">IFERROR(LOG((T40/V40)/(1-T40/V40)) / LOG($B40/$A40), 2 * SIGN( T40-V40/2))</f>
        <v>0</v>
      </c>
      <c r="AL40" s="4" t="n">
        <f aca="false">IFERROR(LOG((W40/Y40)/(1-W40/Y40)) / LOG($B40/$A40), 2 * SIGN( W40-Y40/2))</f>
        <v>0.356207187108022</v>
      </c>
      <c r="AM40" s="4" t="n">
        <f aca="false">IFERROR(LOG((Z40/AB40)/(1-Z40/AB40)) / LOG($B40/$A40), 2 * SIGN( Z40-AB40/2))</f>
        <v>0.356207187108022</v>
      </c>
    </row>
    <row r="41" customFormat="false" ht="12.8" hidden="false" customHeight="false" outlineLevel="0" collapsed="false">
      <c r="A41" s="42" t="n">
        <v>1</v>
      </c>
      <c r="B41" s="42" t="n">
        <v>8</v>
      </c>
      <c r="C41" s="42"/>
      <c r="D41" s="42" t="str">
        <f aca="false">A41&amp;B41</f>
        <v>18</v>
      </c>
      <c r="E41" s="4" t="n">
        <v>1</v>
      </c>
      <c r="F41" s="4" t="n">
        <f aca="false">G41-E41</f>
        <v>0</v>
      </c>
      <c r="G41" s="43" t="n">
        <v>1</v>
      </c>
      <c r="H41" s="4" t="n">
        <v>1</v>
      </c>
      <c r="I41" s="4" t="n">
        <f aca="false">J41-H41</f>
        <v>0</v>
      </c>
      <c r="J41" s="4" t="n">
        <v>1</v>
      </c>
      <c r="K41" s="4" t="n">
        <v>1</v>
      </c>
      <c r="L41" s="4" t="n">
        <f aca="false">M41-K41</f>
        <v>0</v>
      </c>
      <c r="M41" s="43" t="n">
        <v>1</v>
      </c>
      <c r="N41" s="4" t="n">
        <v>1</v>
      </c>
      <c r="O41" s="4" t="n">
        <f aca="false">P41-N41</f>
        <v>0</v>
      </c>
      <c r="P41" s="4" t="n">
        <v>1</v>
      </c>
      <c r="Q41" s="4" t="n">
        <v>1</v>
      </c>
      <c r="R41" s="4" t="n">
        <f aca="false">S41-Q41</f>
        <v>0</v>
      </c>
      <c r="S41" s="43" t="n">
        <v>1</v>
      </c>
      <c r="T41" s="4" t="n">
        <v>1</v>
      </c>
      <c r="U41" s="4" t="n">
        <f aca="false">V41-T41</f>
        <v>0</v>
      </c>
      <c r="V41" s="4" t="n">
        <v>1</v>
      </c>
      <c r="W41" s="4" t="n">
        <v>1</v>
      </c>
      <c r="X41" s="4" t="n">
        <f aca="false">Y41-W41</f>
        <v>0</v>
      </c>
      <c r="Y41" s="4" t="n">
        <v>1</v>
      </c>
      <c r="Z41" s="4" t="n">
        <v>1</v>
      </c>
      <c r="AA41" s="4" t="n">
        <f aca="false">AB41-Z41</f>
        <v>0</v>
      </c>
      <c r="AB41" s="4" t="n">
        <v>1</v>
      </c>
      <c r="AE41" s="4" t="n">
        <f aca="false">IFERROR(LOG((E41/G41)/(1-E41/G41)) / LOG($B41/$A41), 2 * SIGN( E41-G41/2))</f>
        <v>2</v>
      </c>
      <c r="AG41" s="4" t="n">
        <f aca="false">IFERROR(LOG((H41/J41)/(1-H41/J41)) / LOG($B41/$A41), 2 * SIGN( H41-J41/2))</f>
        <v>2</v>
      </c>
      <c r="AH41" s="4" t="n">
        <f aca="false">IFERROR(LOG((K41/M41)/(1-K41/M41)) / LOG($B41/$A41), 2 * SIGN( K41-M41/2))</f>
        <v>2</v>
      </c>
      <c r="AI41" s="4" t="n">
        <f aca="false">IFERROR(LOG((N41/P41)/(1-N41/P41)) / LOG($B41/$A41), 2 * SIGN( N41-P41/2))</f>
        <v>2</v>
      </c>
      <c r="AJ41" s="4" t="n">
        <f aca="false">IFERROR(LOG((Q41/S41)/(1-Q41/S41)) / LOG($B41/$A41), 2 * SIGN( Q41-S41/2))</f>
        <v>2</v>
      </c>
      <c r="AK41" s="4" t="n">
        <f aca="false">IFERROR(LOG((T41/V41)/(1-T41/V41)) / LOG($B41/$A41), 2 * SIGN( T41-V41/2))</f>
        <v>2</v>
      </c>
      <c r="AL41" s="4" t="n">
        <f aca="false">IFERROR(LOG((W41/Y41)/(1-W41/Y41)) / LOG($B41/$A41), 2 * SIGN( W41-Y41/2))</f>
        <v>2</v>
      </c>
      <c r="AM41" s="4" t="n">
        <f aca="false">IFERROR(LOG((Z41/AB41)/(1-Z41/AB41)) / LOG($B41/$A41), 2 * SIGN( Z41-AB41/2))</f>
        <v>2</v>
      </c>
    </row>
    <row r="42" customFormat="false" ht="12.8" hidden="false" customHeight="false" outlineLevel="0" collapsed="false">
      <c r="A42" s="42" t="n">
        <v>1</v>
      </c>
      <c r="B42" s="42" t="n">
        <v>9</v>
      </c>
      <c r="C42" s="42"/>
      <c r="D42" s="42" t="str">
        <f aca="false">A42&amp;B42</f>
        <v>19</v>
      </c>
      <c r="E42" s="4" t="n">
        <v>0</v>
      </c>
      <c r="F42" s="4" t="n">
        <f aca="false">G42-E42</f>
        <v>0</v>
      </c>
      <c r="G42" s="43" t="n">
        <v>0</v>
      </c>
      <c r="H42" s="4" t="n">
        <v>0</v>
      </c>
      <c r="I42" s="4" t="n">
        <f aca="false">J42-H42</f>
        <v>0</v>
      </c>
      <c r="J42" s="4" t="n">
        <v>0</v>
      </c>
      <c r="K42" s="4" t="n">
        <v>1</v>
      </c>
      <c r="L42" s="4" t="n">
        <f aca="false">M42-K42</f>
        <v>0</v>
      </c>
      <c r="M42" s="43" t="n">
        <v>1</v>
      </c>
      <c r="N42" s="4" t="n">
        <v>1</v>
      </c>
      <c r="O42" s="4" t="n">
        <f aca="false">P42-N42</f>
        <v>0</v>
      </c>
      <c r="P42" s="4" t="n">
        <v>1</v>
      </c>
      <c r="Q42" s="4" t="n">
        <v>1</v>
      </c>
      <c r="R42" s="4" t="n">
        <f aca="false">S42-Q42</f>
        <v>0</v>
      </c>
      <c r="S42" s="43" t="n">
        <v>1</v>
      </c>
      <c r="T42" s="4" t="n">
        <v>1</v>
      </c>
      <c r="U42" s="4" t="n">
        <f aca="false">V42-T42</f>
        <v>0</v>
      </c>
      <c r="V42" s="4" t="n">
        <v>1</v>
      </c>
      <c r="W42" s="4" t="n">
        <v>1</v>
      </c>
      <c r="X42" s="4" t="n">
        <f aca="false">Y42-W42</f>
        <v>0</v>
      </c>
      <c r="Y42" s="4" t="n">
        <v>1</v>
      </c>
      <c r="Z42" s="4" t="n">
        <v>1</v>
      </c>
      <c r="AA42" s="4" t="n">
        <f aca="false">AB42-Z42</f>
        <v>0</v>
      </c>
      <c r="AB42" s="4" t="n">
        <v>1</v>
      </c>
      <c r="AE42" s="4" t="n">
        <f aca="false">IFERROR(LOG((E42/G42)/(1-E42/G42)) / LOG($B42/$A42), 2 * SIGN( E42-G42/2))</f>
        <v>0</v>
      </c>
      <c r="AG42" s="4" t="n">
        <f aca="false">IFERROR(LOG((H42/J42)/(1-H42/J42)) / LOG($B42/$A42), 2 * SIGN( H42-J42/2))</f>
        <v>0</v>
      </c>
      <c r="AH42" s="4" t="n">
        <f aca="false">IFERROR(LOG((K42/M42)/(1-K42/M42)) / LOG($B42/$A42), 2 * SIGN( K42-M42/2))</f>
        <v>2</v>
      </c>
      <c r="AI42" s="4" t="n">
        <f aca="false">IFERROR(LOG((N42/P42)/(1-N42/P42)) / LOG($B42/$A42), 2 * SIGN( N42-P42/2))</f>
        <v>2</v>
      </c>
      <c r="AJ42" s="4" t="n">
        <f aca="false">IFERROR(LOG((Q42/S42)/(1-Q42/S42)) / LOG($B42/$A42), 2 * SIGN( Q42-S42/2))</f>
        <v>2</v>
      </c>
      <c r="AK42" s="4" t="n">
        <f aca="false">IFERROR(LOG((T42/V42)/(1-T42/V42)) / LOG($B42/$A42), 2 * SIGN( T42-V42/2))</f>
        <v>2</v>
      </c>
      <c r="AL42" s="4" t="n">
        <f aca="false">IFERROR(LOG((W42/Y42)/(1-W42/Y42)) / LOG($B42/$A42), 2 * SIGN( W42-Y42/2))</f>
        <v>2</v>
      </c>
      <c r="AM42" s="4" t="n">
        <f aca="false">IFERROR(LOG((Z42/AB42)/(1-Z42/AB42)) / LOG($B42/$A42), 2 * SIGN( Z42-AB42/2))</f>
        <v>2</v>
      </c>
    </row>
    <row r="43" customFormat="false" ht="12.8" hidden="false" customHeight="false" outlineLevel="0" collapsed="false">
      <c r="A43" s="42" t="n">
        <v>1</v>
      </c>
      <c r="B43" s="42" t="n">
        <v>10</v>
      </c>
      <c r="C43" s="42"/>
      <c r="D43" s="42" t="str">
        <f aca="false">A43&amp;B43</f>
        <v>110</v>
      </c>
      <c r="E43" s="4" t="n">
        <v>0</v>
      </c>
      <c r="F43" s="4" t="n">
        <f aca="false">G43-E43</f>
        <v>0</v>
      </c>
      <c r="G43" s="43" t="n">
        <v>0</v>
      </c>
      <c r="H43" s="4" t="n">
        <v>0</v>
      </c>
      <c r="I43" s="4" t="n">
        <f aca="false">J43-H43</f>
        <v>0</v>
      </c>
      <c r="J43" s="4" t="n">
        <v>0</v>
      </c>
      <c r="K43" s="4" t="n">
        <v>0</v>
      </c>
      <c r="L43" s="4" t="n">
        <f aca="false">M43-K43</f>
        <v>0</v>
      </c>
      <c r="M43" s="43" t="n">
        <v>0</v>
      </c>
      <c r="N43" s="4" t="n">
        <v>0</v>
      </c>
      <c r="O43" s="4" t="n">
        <f aca="false">P43-N43</f>
        <v>0</v>
      </c>
      <c r="P43" s="4" t="n">
        <v>0</v>
      </c>
      <c r="Q43" s="4" t="n">
        <v>0</v>
      </c>
      <c r="R43" s="4" t="n">
        <f aca="false">S43-Q43</f>
        <v>0</v>
      </c>
      <c r="S43" s="43" t="n">
        <v>0</v>
      </c>
      <c r="T43" s="4" t="n">
        <v>1</v>
      </c>
      <c r="U43" s="4" t="n">
        <f aca="false">V43-T43</f>
        <v>0</v>
      </c>
      <c r="V43" s="4" t="n">
        <v>1</v>
      </c>
      <c r="W43" s="4" t="n">
        <v>1</v>
      </c>
      <c r="X43" s="4" t="n">
        <f aca="false">Y43-W43</f>
        <v>0</v>
      </c>
      <c r="Y43" s="4" t="n">
        <v>1</v>
      </c>
      <c r="Z43" s="4" t="n">
        <v>1</v>
      </c>
      <c r="AA43" s="4" t="n">
        <f aca="false">AB43-Z43</f>
        <v>0</v>
      </c>
      <c r="AB43" s="4" t="n">
        <v>1</v>
      </c>
      <c r="AE43" s="4" t="n">
        <f aca="false">IFERROR(LOG((E43/G43)/(1-E43/G43)) / LOG($B43/$A43), 2 * SIGN( E43-G43/2))</f>
        <v>0</v>
      </c>
      <c r="AG43" s="4" t="n">
        <f aca="false">IFERROR(LOG((H43/J43)/(1-H43/J43)) / LOG($B43/$A43), 2 * SIGN( H43-J43/2))</f>
        <v>0</v>
      </c>
      <c r="AH43" s="4" t="n">
        <f aca="false">IFERROR(LOG((K43/M43)/(1-K43/M43)) / LOG($B43/$A43), 2 * SIGN( K43-M43/2))</f>
        <v>0</v>
      </c>
      <c r="AI43" s="4" t="n">
        <f aca="false">IFERROR(LOG((N43/P43)/(1-N43/P43)) / LOG($B43/$A43), 2 * SIGN( N43-P43/2))</f>
        <v>0</v>
      </c>
      <c r="AJ43" s="4" t="n">
        <f aca="false">IFERROR(LOG((Q43/S43)/(1-Q43/S43)) / LOG($B43/$A43), 2 * SIGN( Q43-S43/2))</f>
        <v>0</v>
      </c>
      <c r="AK43" s="4" t="n">
        <f aca="false">IFERROR(LOG((T43/V43)/(1-T43/V43)) / LOG($B43/$A43), 2 * SIGN( T43-V43/2))</f>
        <v>2</v>
      </c>
      <c r="AL43" s="4" t="n">
        <f aca="false">IFERROR(LOG((W43/Y43)/(1-W43/Y43)) / LOG($B43/$A43), 2 * SIGN( W43-Y43/2))</f>
        <v>2</v>
      </c>
      <c r="AM43" s="4" t="n">
        <f aca="false">IFERROR(LOG((Z43/AB43)/(1-Z43/AB43)) / LOG($B43/$A43), 2 * SIGN( Z43-AB43/2))</f>
        <v>2</v>
      </c>
    </row>
    <row r="44" customFormat="false" ht="12.8" hidden="false" customHeight="false" outlineLevel="0" collapsed="false">
      <c r="A44" s="42" t="n">
        <v>2</v>
      </c>
      <c r="B44" s="42" t="n">
        <v>3</v>
      </c>
      <c r="C44" s="42"/>
      <c r="D44" s="42" t="str">
        <f aca="false">A44&amp;B44</f>
        <v>23</v>
      </c>
      <c r="E44" s="4" t="n">
        <v>3</v>
      </c>
      <c r="F44" s="4" t="n">
        <f aca="false">G44-E44</f>
        <v>2</v>
      </c>
      <c r="G44" s="43" t="n">
        <v>5</v>
      </c>
      <c r="H44" s="4" t="n">
        <v>3</v>
      </c>
      <c r="I44" s="4" t="n">
        <f aca="false">J44-H44</f>
        <v>2</v>
      </c>
      <c r="J44" s="4" t="n">
        <v>5</v>
      </c>
      <c r="K44" s="4" t="n">
        <v>3</v>
      </c>
      <c r="L44" s="4" t="n">
        <f aca="false">M44-K44</f>
        <v>2</v>
      </c>
      <c r="M44" s="43" t="n">
        <v>5</v>
      </c>
      <c r="N44" s="4" t="n">
        <v>3</v>
      </c>
      <c r="O44" s="4" t="n">
        <f aca="false">P44-N44</f>
        <v>2</v>
      </c>
      <c r="P44" s="4" t="n">
        <v>5</v>
      </c>
      <c r="Q44" s="4" t="n">
        <v>3</v>
      </c>
      <c r="R44" s="4" t="n">
        <f aca="false">S44-Q44</f>
        <v>2</v>
      </c>
      <c r="S44" s="43" t="n">
        <v>5</v>
      </c>
      <c r="T44" s="4" t="n">
        <v>3</v>
      </c>
      <c r="U44" s="4" t="n">
        <f aca="false">V44-T44</f>
        <v>2</v>
      </c>
      <c r="V44" s="4" t="n">
        <v>5</v>
      </c>
      <c r="W44" s="4" t="n">
        <v>3</v>
      </c>
      <c r="X44" s="4" t="n">
        <f aca="false">Y44-W44</f>
        <v>2</v>
      </c>
      <c r="Y44" s="4" t="n">
        <v>5</v>
      </c>
      <c r="Z44" s="4" t="n">
        <v>3</v>
      </c>
      <c r="AA44" s="4" t="n">
        <f aca="false">AB44-Z44</f>
        <v>2</v>
      </c>
      <c r="AB44" s="4" t="n">
        <v>5</v>
      </c>
      <c r="AE44" s="4" t="n">
        <f aca="false">IFERROR(LOG((E44/G44)/(1-E44/G44)) / LOG($B44/$A44), 2 * SIGN( E44-G44/2))</f>
        <v>1</v>
      </c>
      <c r="AG44" s="4" t="n">
        <f aca="false">IFERROR(LOG((H44/J44)/(1-H44/J44)) / LOG($B44/$A44), 2 * SIGN( H44-J44/2))</f>
        <v>1</v>
      </c>
      <c r="AH44" s="4" t="n">
        <f aca="false">IFERROR(LOG((K44/M44)/(1-K44/M44)) / LOG($B44/$A44), 2 * SIGN( K44-M44/2))</f>
        <v>1</v>
      </c>
      <c r="AI44" s="4" t="n">
        <f aca="false">IFERROR(LOG((N44/P44)/(1-N44/P44)) / LOG($B44/$A44), 2 * SIGN( N44-P44/2))</f>
        <v>1</v>
      </c>
      <c r="AJ44" s="4" t="n">
        <f aca="false">IFERROR(LOG((Q44/S44)/(1-Q44/S44)) / LOG($B44/$A44), 2 * SIGN( Q44-S44/2))</f>
        <v>1</v>
      </c>
      <c r="AK44" s="4" t="n">
        <f aca="false">IFERROR(LOG((T44/V44)/(1-T44/V44)) / LOG($B44/$A44), 2 * SIGN( T44-V44/2))</f>
        <v>1</v>
      </c>
      <c r="AL44" s="4" t="n">
        <f aca="false">IFERROR(LOG((W44/Y44)/(1-W44/Y44)) / LOG($B44/$A44), 2 * SIGN( W44-Y44/2))</f>
        <v>1</v>
      </c>
      <c r="AM44" s="4" t="n">
        <f aca="false">IFERROR(LOG((Z44/AB44)/(1-Z44/AB44)) / LOG($B44/$A44), 2 * SIGN( Z44-AB44/2))</f>
        <v>1</v>
      </c>
    </row>
    <row r="45" customFormat="false" ht="12.8" hidden="false" customHeight="false" outlineLevel="0" collapsed="false">
      <c r="A45" s="42" t="n">
        <v>2</v>
      </c>
      <c r="B45" s="42" t="n">
        <v>4</v>
      </c>
      <c r="C45" s="42"/>
      <c r="D45" s="42" t="str">
        <f aca="false">A45&amp;B45</f>
        <v>24</v>
      </c>
      <c r="E45" s="4" t="n">
        <v>1</v>
      </c>
      <c r="F45" s="4" t="n">
        <f aca="false">G45-E45</f>
        <v>0</v>
      </c>
      <c r="G45" s="43" t="n">
        <v>1</v>
      </c>
      <c r="H45" s="4" t="n">
        <v>1</v>
      </c>
      <c r="I45" s="4" t="n">
        <f aca="false">J45-H45</f>
        <v>0</v>
      </c>
      <c r="J45" s="4" t="n">
        <v>1</v>
      </c>
      <c r="K45" s="4" t="n">
        <v>1</v>
      </c>
      <c r="L45" s="4" t="n">
        <f aca="false">M45-K45</f>
        <v>0</v>
      </c>
      <c r="M45" s="43" t="n">
        <v>1</v>
      </c>
      <c r="N45" s="4" t="n">
        <v>1</v>
      </c>
      <c r="O45" s="4" t="n">
        <f aca="false">P45-N45</f>
        <v>0</v>
      </c>
      <c r="P45" s="4" t="n">
        <v>1</v>
      </c>
      <c r="Q45" s="4" t="n">
        <v>1</v>
      </c>
      <c r="R45" s="4" t="n">
        <f aca="false">S45-Q45</f>
        <v>0</v>
      </c>
      <c r="S45" s="43" t="n">
        <v>1</v>
      </c>
      <c r="T45" s="4" t="n">
        <v>1</v>
      </c>
      <c r="U45" s="4" t="n">
        <f aca="false">V45-T45</f>
        <v>0</v>
      </c>
      <c r="V45" s="4" t="n">
        <v>1</v>
      </c>
      <c r="W45" s="4" t="n">
        <v>1</v>
      </c>
      <c r="X45" s="4" t="n">
        <f aca="false">Y45-W45</f>
        <v>0</v>
      </c>
      <c r="Y45" s="4" t="n">
        <v>1</v>
      </c>
      <c r="Z45" s="4" t="n">
        <v>1</v>
      </c>
      <c r="AA45" s="4" t="n">
        <f aca="false">AB45-Z45</f>
        <v>0</v>
      </c>
      <c r="AB45" s="4" t="n">
        <v>1</v>
      </c>
      <c r="AE45" s="4" t="n">
        <f aca="false">IFERROR(LOG((E45/G45)/(1-E45/G45)) / LOG($B45/$A45), 2 * SIGN( E45-G45/2))</f>
        <v>2</v>
      </c>
      <c r="AG45" s="4" t="n">
        <f aca="false">IFERROR(LOG((H45/J45)/(1-H45/J45)) / LOG($B45/$A45), 2 * SIGN( H45-J45/2))</f>
        <v>2</v>
      </c>
      <c r="AH45" s="4" t="n">
        <f aca="false">IFERROR(LOG((K45/M45)/(1-K45/M45)) / LOG($B45/$A45), 2 * SIGN( K45-M45/2))</f>
        <v>2</v>
      </c>
      <c r="AI45" s="4" t="n">
        <f aca="false">IFERROR(LOG((N45/P45)/(1-N45/P45)) / LOG($B45/$A45), 2 * SIGN( N45-P45/2))</f>
        <v>2</v>
      </c>
      <c r="AJ45" s="4" t="n">
        <f aca="false">IFERROR(LOG((Q45/S45)/(1-Q45/S45)) / LOG($B45/$A45), 2 * SIGN( Q45-S45/2))</f>
        <v>2</v>
      </c>
      <c r="AK45" s="4" t="n">
        <f aca="false">IFERROR(LOG((T45/V45)/(1-T45/V45)) / LOG($B45/$A45), 2 * SIGN( T45-V45/2))</f>
        <v>2</v>
      </c>
      <c r="AL45" s="4" t="n">
        <f aca="false">IFERROR(LOG((W45/Y45)/(1-W45/Y45)) / LOG($B45/$A45), 2 * SIGN( W45-Y45/2))</f>
        <v>2</v>
      </c>
      <c r="AM45" s="4" t="n">
        <f aca="false">IFERROR(LOG((Z45/AB45)/(1-Z45/AB45)) / LOG($B45/$A45), 2 * SIGN( Z45-AB45/2))</f>
        <v>2</v>
      </c>
    </row>
    <row r="46" customFormat="false" ht="12.8" hidden="false" customHeight="false" outlineLevel="0" collapsed="false">
      <c r="A46" s="42" t="n">
        <v>2</v>
      </c>
      <c r="B46" s="42" t="n">
        <v>5</v>
      </c>
      <c r="C46" s="42"/>
      <c r="D46" s="42" t="str">
        <f aca="false">A46&amp;B46</f>
        <v>25</v>
      </c>
      <c r="E46" s="4" t="n">
        <v>0</v>
      </c>
      <c r="F46" s="4" t="n">
        <f aca="false">G46-E46</f>
        <v>1</v>
      </c>
      <c r="G46" s="43" t="n">
        <v>1</v>
      </c>
      <c r="H46" s="4" t="n">
        <v>0</v>
      </c>
      <c r="I46" s="4" t="n">
        <f aca="false">J46-H46</f>
        <v>1</v>
      </c>
      <c r="J46" s="4" t="n">
        <v>1</v>
      </c>
      <c r="K46" s="4" t="n">
        <v>0</v>
      </c>
      <c r="L46" s="4" t="n">
        <f aca="false">M46-K46</f>
        <v>1</v>
      </c>
      <c r="M46" s="43" t="n">
        <v>1</v>
      </c>
      <c r="N46" s="4" t="n">
        <v>0</v>
      </c>
      <c r="O46" s="4" t="n">
        <f aca="false">P46-N46</f>
        <v>1</v>
      </c>
      <c r="P46" s="4" t="n">
        <v>1</v>
      </c>
      <c r="Q46" s="4" t="n">
        <v>0</v>
      </c>
      <c r="R46" s="4" t="n">
        <f aca="false">S46-Q46</f>
        <v>1</v>
      </c>
      <c r="S46" s="43" t="n">
        <v>1</v>
      </c>
      <c r="T46" s="4" t="n">
        <v>0</v>
      </c>
      <c r="U46" s="4" t="n">
        <f aca="false">V46-T46</f>
        <v>1</v>
      </c>
      <c r="V46" s="4" t="n">
        <v>1</v>
      </c>
      <c r="W46" s="4" t="n">
        <v>0</v>
      </c>
      <c r="X46" s="4" t="n">
        <f aca="false">Y46-W46</f>
        <v>1</v>
      </c>
      <c r="Y46" s="4" t="n">
        <v>1</v>
      </c>
      <c r="Z46" s="4" t="n">
        <v>0</v>
      </c>
      <c r="AA46" s="4" t="n">
        <f aca="false">AB46-Z46</f>
        <v>1</v>
      </c>
      <c r="AB46" s="4" t="n">
        <v>1</v>
      </c>
      <c r="AE46" s="4" t="n">
        <f aca="false">IFERROR(LOG((E46/G46)/(1-E46/G46)) / LOG($B46/$A46), 2 * SIGN( E46-G46/2))</f>
        <v>-2</v>
      </c>
      <c r="AG46" s="4" t="n">
        <f aca="false">IFERROR(LOG((H46/J46)/(1-H46/J46)) / LOG($B46/$A46), 2 * SIGN( H46-J46/2))</f>
        <v>-2</v>
      </c>
      <c r="AH46" s="4" t="n">
        <f aca="false">IFERROR(LOG((K46/M46)/(1-K46/M46)) / LOG($B46/$A46), 2 * SIGN( K46-M46/2))</f>
        <v>-2</v>
      </c>
      <c r="AI46" s="4" t="n">
        <f aca="false">IFERROR(LOG((N46/P46)/(1-N46/P46)) / LOG($B46/$A46), 2 * SIGN( N46-P46/2))</f>
        <v>-2</v>
      </c>
      <c r="AJ46" s="4" t="n">
        <f aca="false">IFERROR(LOG((Q46/S46)/(1-Q46/S46)) / LOG($B46/$A46), 2 * SIGN( Q46-S46/2))</f>
        <v>-2</v>
      </c>
      <c r="AK46" s="4" t="n">
        <f aca="false">IFERROR(LOG((T46/V46)/(1-T46/V46)) / LOG($B46/$A46), 2 * SIGN( T46-V46/2))</f>
        <v>-2</v>
      </c>
      <c r="AL46" s="4" t="n">
        <f aca="false">IFERROR(LOG((W46/Y46)/(1-W46/Y46)) / LOG($B46/$A46), 2 * SIGN( W46-Y46/2))</f>
        <v>-2</v>
      </c>
      <c r="AM46" s="4" t="n">
        <f aca="false">IFERROR(LOG((Z46/AB46)/(1-Z46/AB46)) / LOG($B46/$A46), 2 * SIGN( Z46-AB46/2))</f>
        <v>-2</v>
      </c>
    </row>
    <row r="47" customFormat="false" ht="12.8" hidden="false" customHeight="false" outlineLevel="0" collapsed="false">
      <c r="A47" s="42" t="n">
        <v>2</v>
      </c>
      <c r="B47" s="42" t="n">
        <v>6</v>
      </c>
      <c r="C47" s="42"/>
      <c r="D47" s="42" t="str">
        <f aca="false">A47&amp;B47</f>
        <v>26</v>
      </c>
      <c r="E47" s="4" t="n">
        <v>1</v>
      </c>
      <c r="F47" s="4" t="n">
        <f aca="false">G47-E47</f>
        <v>1</v>
      </c>
      <c r="G47" s="43" t="n">
        <v>2</v>
      </c>
      <c r="H47" s="4" t="n">
        <v>1</v>
      </c>
      <c r="I47" s="4" t="n">
        <f aca="false">J47-H47</f>
        <v>1</v>
      </c>
      <c r="J47" s="4" t="n">
        <v>2</v>
      </c>
      <c r="K47" s="4" t="n">
        <v>1</v>
      </c>
      <c r="L47" s="4" t="n">
        <f aca="false">M47-K47</f>
        <v>1</v>
      </c>
      <c r="M47" s="43" t="n">
        <v>2</v>
      </c>
      <c r="N47" s="4" t="n">
        <v>1</v>
      </c>
      <c r="O47" s="4" t="n">
        <f aca="false">P47-N47</f>
        <v>1</v>
      </c>
      <c r="P47" s="4" t="n">
        <v>2</v>
      </c>
      <c r="Q47" s="4" t="n">
        <v>1</v>
      </c>
      <c r="R47" s="4" t="n">
        <f aca="false">S47-Q47</f>
        <v>1</v>
      </c>
      <c r="S47" s="43" t="n">
        <v>2</v>
      </c>
      <c r="T47" s="4" t="n">
        <v>1</v>
      </c>
      <c r="U47" s="4" t="n">
        <f aca="false">V47-T47</f>
        <v>1</v>
      </c>
      <c r="V47" s="4" t="n">
        <v>2</v>
      </c>
      <c r="W47" s="4" t="n">
        <v>1</v>
      </c>
      <c r="X47" s="4" t="n">
        <f aca="false">Y47-W47</f>
        <v>1</v>
      </c>
      <c r="Y47" s="4" t="n">
        <v>2</v>
      </c>
      <c r="Z47" s="4" t="n">
        <v>1</v>
      </c>
      <c r="AA47" s="4" t="n">
        <f aca="false">AB47-Z47</f>
        <v>1</v>
      </c>
      <c r="AB47" s="4" t="n">
        <v>2</v>
      </c>
      <c r="AE47" s="4" t="n">
        <f aca="false">IFERROR(LOG((E47/G47)/(1-E47/G47)) / LOG($B47/$A47), 2 * SIGN( E47-G47/2))</f>
        <v>0</v>
      </c>
      <c r="AG47" s="4" t="n">
        <f aca="false">IFERROR(LOG((H47/J47)/(1-H47/J47)) / LOG($B47/$A47), 2 * SIGN( H47-J47/2))</f>
        <v>0</v>
      </c>
      <c r="AH47" s="4" t="n">
        <f aca="false">IFERROR(LOG((K47/M47)/(1-K47/M47)) / LOG($B47/$A47), 2 * SIGN( K47-M47/2))</f>
        <v>0</v>
      </c>
      <c r="AI47" s="4" t="n">
        <f aca="false">IFERROR(LOG((N47/P47)/(1-N47/P47)) / LOG($B47/$A47), 2 * SIGN( N47-P47/2))</f>
        <v>0</v>
      </c>
      <c r="AJ47" s="4" t="n">
        <f aca="false">IFERROR(LOG((Q47/S47)/(1-Q47/S47)) / LOG($B47/$A47), 2 * SIGN( Q47-S47/2))</f>
        <v>0</v>
      </c>
      <c r="AK47" s="4" t="n">
        <f aca="false">IFERROR(LOG((T47/V47)/(1-T47/V47)) / LOG($B47/$A47), 2 * SIGN( T47-V47/2))</f>
        <v>0</v>
      </c>
      <c r="AL47" s="4" t="n">
        <f aca="false">IFERROR(LOG((W47/Y47)/(1-W47/Y47)) / LOG($B47/$A47), 2 * SIGN( W47-Y47/2))</f>
        <v>0</v>
      </c>
      <c r="AM47" s="4" t="n">
        <f aca="false">IFERROR(LOG((Z47/AB47)/(1-Z47/AB47)) / LOG($B47/$A47), 2 * SIGN( Z47-AB47/2))</f>
        <v>0</v>
      </c>
    </row>
    <row r="48" customFormat="false" ht="12.8" hidden="false" customHeight="false" outlineLevel="0" collapsed="false">
      <c r="A48" s="42" t="n">
        <v>2</v>
      </c>
      <c r="B48" s="42" t="n">
        <v>8</v>
      </c>
      <c r="C48" s="42"/>
      <c r="D48" s="42" t="str">
        <f aca="false">A48&amp;B48</f>
        <v>28</v>
      </c>
      <c r="E48" s="4" t="n">
        <v>0</v>
      </c>
      <c r="F48" s="4" t="n">
        <f aca="false">G48-E48</f>
        <v>1</v>
      </c>
      <c r="G48" s="43" t="n">
        <v>1</v>
      </c>
      <c r="H48" s="4" t="n">
        <v>0</v>
      </c>
      <c r="I48" s="4" t="n">
        <f aca="false">J48-H48</f>
        <v>1</v>
      </c>
      <c r="J48" s="4" t="n">
        <v>1</v>
      </c>
      <c r="K48" s="4" t="n">
        <v>0</v>
      </c>
      <c r="L48" s="4" t="n">
        <f aca="false">M48-K48</f>
        <v>1</v>
      </c>
      <c r="M48" s="43" t="n">
        <v>1</v>
      </c>
      <c r="N48" s="4" t="n">
        <v>0</v>
      </c>
      <c r="O48" s="4" t="n">
        <f aca="false">P48-N48</f>
        <v>2</v>
      </c>
      <c r="P48" s="4" t="n">
        <v>2</v>
      </c>
      <c r="Q48" s="4" t="n">
        <v>0</v>
      </c>
      <c r="R48" s="4" t="n">
        <f aca="false">S48-Q48</f>
        <v>2</v>
      </c>
      <c r="S48" s="43" t="n">
        <v>2</v>
      </c>
      <c r="T48" s="4" t="n">
        <v>0</v>
      </c>
      <c r="U48" s="4" t="n">
        <f aca="false">V48-T48</f>
        <v>2</v>
      </c>
      <c r="V48" s="4" t="n">
        <v>2</v>
      </c>
      <c r="W48" s="4" t="n">
        <v>0</v>
      </c>
      <c r="X48" s="4" t="n">
        <f aca="false">Y48-W48</f>
        <v>2</v>
      </c>
      <c r="Y48" s="4" t="n">
        <v>2</v>
      </c>
      <c r="Z48" s="4" t="n">
        <v>0</v>
      </c>
      <c r="AA48" s="4" t="n">
        <f aca="false">AB48-Z48</f>
        <v>2</v>
      </c>
      <c r="AB48" s="4" t="n">
        <v>2</v>
      </c>
      <c r="AE48" s="4" t="n">
        <f aca="false">IFERROR(LOG((E48/G48)/(1-E48/G48)) / LOG($B48/$A48), 2 * SIGN( E48-G48/2))</f>
        <v>-2</v>
      </c>
      <c r="AG48" s="4" t="n">
        <f aca="false">IFERROR(LOG((H48/J48)/(1-H48/J48)) / LOG($B48/$A48), 2 * SIGN( H48-J48/2))</f>
        <v>-2</v>
      </c>
      <c r="AH48" s="4" t="n">
        <f aca="false">IFERROR(LOG((K48/M48)/(1-K48/M48)) / LOG($B48/$A48), 2 * SIGN( K48-M48/2))</f>
        <v>-2</v>
      </c>
      <c r="AI48" s="4" t="n">
        <f aca="false">IFERROR(LOG((N48/P48)/(1-N48/P48)) / LOG($B48/$A48), 2 * SIGN( N48-P48/2))</f>
        <v>-2</v>
      </c>
      <c r="AJ48" s="4" t="n">
        <f aca="false">IFERROR(LOG((Q48/S48)/(1-Q48/S48)) / LOG($B48/$A48), 2 * SIGN( Q48-S48/2))</f>
        <v>-2</v>
      </c>
      <c r="AK48" s="4" t="n">
        <f aca="false">IFERROR(LOG((T48/V48)/(1-T48/V48)) / LOG($B48/$A48), 2 * SIGN( T48-V48/2))</f>
        <v>-2</v>
      </c>
      <c r="AL48" s="4" t="n">
        <f aca="false">IFERROR(LOG((W48/Y48)/(1-W48/Y48)) / LOG($B48/$A48), 2 * SIGN( W48-Y48/2))</f>
        <v>-2</v>
      </c>
      <c r="AM48" s="4" t="n">
        <f aca="false">IFERROR(LOG((Z48/AB48)/(1-Z48/AB48)) / LOG($B48/$A48), 2 * SIGN( Z48-AB48/2))</f>
        <v>-2</v>
      </c>
    </row>
    <row r="49" customFormat="false" ht="12.8" hidden="false" customHeight="false" outlineLevel="0" collapsed="false">
      <c r="A49" s="42" t="n">
        <v>2</v>
      </c>
      <c r="B49" s="42" t="n">
        <v>11</v>
      </c>
      <c r="C49" s="42"/>
      <c r="D49" s="42" t="str">
        <f aca="false">A49&amp;B49</f>
        <v>211</v>
      </c>
      <c r="E49" s="4" t="n">
        <v>1</v>
      </c>
      <c r="F49" s="4" t="n">
        <f aca="false">G49-E49</f>
        <v>0</v>
      </c>
      <c r="G49" s="43" t="n">
        <v>1</v>
      </c>
      <c r="H49" s="4" t="n">
        <v>1</v>
      </c>
      <c r="I49" s="4" t="n">
        <f aca="false">J49-H49</f>
        <v>0</v>
      </c>
      <c r="J49" s="4" t="n">
        <v>1</v>
      </c>
      <c r="K49" s="4" t="n">
        <v>1</v>
      </c>
      <c r="L49" s="4" t="n">
        <f aca="false">M49-K49</f>
        <v>0</v>
      </c>
      <c r="M49" s="43" t="n">
        <v>1</v>
      </c>
      <c r="N49" s="4" t="n">
        <v>1</v>
      </c>
      <c r="O49" s="4" t="n">
        <f aca="false">P49-N49</f>
        <v>0</v>
      </c>
      <c r="P49" s="4" t="n">
        <v>1</v>
      </c>
      <c r="Q49" s="4" t="n">
        <v>1</v>
      </c>
      <c r="R49" s="4" t="n">
        <f aca="false">S49-Q49</f>
        <v>0</v>
      </c>
      <c r="S49" s="43" t="n">
        <v>1</v>
      </c>
      <c r="T49" s="4" t="n">
        <v>1</v>
      </c>
      <c r="U49" s="4" t="n">
        <f aca="false">V49-T49</f>
        <v>0</v>
      </c>
      <c r="V49" s="4" t="n">
        <v>1</v>
      </c>
      <c r="W49" s="4" t="n">
        <v>1</v>
      </c>
      <c r="X49" s="4" t="n">
        <f aca="false">Y49-W49</f>
        <v>0</v>
      </c>
      <c r="Y49" s="4" t="n">
        <v>1</v>
      </c>
      <c r="Z49" s="4" t="n">
        <v>1</v>
      </c>
      <c r="AA49" s="4" t="n">
        <f aca="false">AB49-Z49</f>
        <v>0</v>
      </c>
      <c r="AB49" s="4" t="n">
        <v>1</v>
      </c>
      <c r="AE49" s="4" t="n">
        <f aca="false">IFERROR(LOG((E49/G49)/(1-E49/G49)) / LOG($B49/$A49), 2 * SIGN( E49-G49/2))</f>
        <v>2</v>
      </c>
      <c r="AG49" s="4" t="n">
        <f aca="false">IFERROR(LOG((H49/J49)/(1-H49/J49)) / LOG($B49/$A49), 2 * SIGN( H49-J49/2))</f>
        <v>2</v>
      </c>
      <c r="AH49" s="4" t="n">
        <f aca="false">IFERROR(LOG((K49/M49)/(1-K49/M49)) / LOG($B49/$A49), 2 * SIGN( K49-M49/2))</f>
        <v>2</v>
      </c>
      <c r="AI49" s="4" t="n">
        <f aca="false">IFERROR(LOG((N49/P49)/(1-N49/P49)) / LOG($B49/$A49), 2 * SIGN( N49-P49/2))</f>
        <v>2</v>
      </c>
      <c r="AJ49" s="4" t="n">
        <f aca="false">IFERROR(LOG((Q49/S49)/(1-Q49/S49)) / LOG($B49/$A49), 2 * SIGN( Q49-S49/2))</f>
        <v>2</v>
      </c>
      <c r="AK49" s="4" t="n">
        <f aca="false">IFERROR(LOG((T49/V49)/(1-T49/V49)) / LOG($B49/$A49), 2 * SIGN( T49-V49/2))</f>
        <v>2</v>
      </c>
      <c r="AL49" s="4" t="n">
        <f aca="false">IFERROR(LOG((W49/Y49)/(1-W49/Y49)) / LOG($B49/$A49), 2 * SIGN( W49-Y49/2))</f>
        <v>2</v>
      </c>
      <c r="AM49" s="4" t="n">
        <f aca="false">IFERROR(LOG((Z49/AB49)/(1-Z49/AB49)) / LOG($B49/$A49), 2 * SIGN( Z49-AB49/2))</f>
        <v>2</v>
      </c>
    </row>
    <row r="50" customFormat="false" ht="12.8" hidden="false" customHeight="false" outlineLevel="0" collapsed="false">
      <c r="A50" s="42" t="n">
        <v>3</v>
      </c>
      <c r="B50" s="42" t="n">
        <v>4</v>
      </c>
      <c r="C50" s="42"/>
      <c r="D50" s="42" t="str">
        <f aca="false">A50&amp;B50</f>
        <v>34</v>
      </c>
      <c r="E50" s="4" t="n">
        <v>2</v>
      </c>
      <c r="F50" s="4" t="n">
        <f aca="false">G50-E50</f>
        <v>0</v>
      </c>
      <c r="G50" s="43" t="n">
        <v>2</v>
      </c>
      <c r="H50" s="4" t="n">
        <v>2</v>
      </c>
      <c r="I50" s="4" t="n">
        <f aca="false">J50-H50</f>
        <v>0</v>
      </c>
      <c r="J50" s="4" t="n">
        <v>2</v>
      </c>
      <c r="K50" s="4" t="n">
        <v>2</v>
      </c>
      <c r="L50" s="4" t="n">
        <f aca="false">M50-K50</f>
        <v>0</v>
      </c>
      <c r="M50" s="43" t="n">
        <v>2</v>
      </c>
      <c r="N50" s="4" t="n">
        <v>2</v>
      </c>
      <c r="O50" s="4" t="n">
        <f aca="false">P50-N50</f>
        <v>0</v>
      </c>
      <c r="P50" s="4" t="n">
        <v>2</v>
      </c>
      <c r="Q50" s="4" t="n">
        <v>2</v>
      </c>
      <c r="R50" s="4" t="n">
        <f aca="false">S50-Q50</f>
        <v>0</v>
      </c>
      <c r="S50" s="43" t="n">
        <v>2</v>
      </c>
      <c r="T50" s="4" t="n">
        <v>2</v>
      </c>
      <c r="U50" s="4" t="n">
        <f aca="false">V50-T50</f>
        <v>0</v>
      </c>
      <c r="V50" s="4" t="n">
        <v>2</v>
      </c>
      <c r="W50" s="4" t="n">
        <v>2</v>
      </c>
      <c r="X50" s="4" t="n">
        <f aca="false">Y50-W50</f>
        <v>0</v>
      </c>
      <c r="Y50" s="4" t="n">
        <v>2</v>
      </c>
      <c r="Z50" s="4" t="n">
        <v>2</v>
      </c>
      <c r="AA50" s="4" t="n">
        <f aca="false">AB50-Z50</f>
        <v>0</v>
      </c>
      <c r="AB50" s="4" t="n">
        <v>2</v>
      </c>
      <c r="AE50" s="4" t="n">
        <f aca="false">IFERROR(LOG((E50/G50)/(1-E50/G50)) / LOG($B50/$A50), 2 * SIGN( E50-G50/2))</f>
        <v>2</v>
      </c>
      <c r="AG50" s="4" t="n">
        <f aca="false">IFERROR(LOG((H50/J50)/(1-H50/J50)) / LOG($B50/$A50), 2 * SIGN( H50-J50/2))</f>
        <v>2</v>
      </c>
      <c r="AH50" s="4" t="n">
        <f aca="false">IFERROR(LOG((K50/M50)/(1-K50/M50)) / LOG($B50/$A50), 2 * SIGN( K50-M50/2))</f>
        <v>2</v>
      </c>
      <c r="AI50" s="4" t="n">
        <f aca="false">IFERROR(LOG((N50/P50)/(1-N50/P50)) / LOG($B50/$A50), 2 * SIGN( N50-P50/2))</f>
        <v>2</v>
      </c>
      <c r="AJ50" s="4" t="n">
        <f aca="false">IFERROR(LOG((Q50/S50)/(1-Q50/S50)) / LOG($B50/$A50), 2 * SIGN( Q50-S50/2))</f>
        <v>2</v>
      </c>
      <c r="AK50" s="4" t="n">
        <f aca="false">IFERROR(LOG((T50/V50)/(1-T50/V50)) / LOG($B50/$A50), 2 * SIGN( T50-V50/2))</f>
        <v>2</v>
      </c>
      <c r="AL50" s="4" t="n">
        <f aca="false">IFERROR(LOG((W50/Y50)/(1-W50/Y50)) / LOG($B50/$A50), 2 * SIGN( W50-Y50/2))</f>
        <v>2</v>
      </c>
      <c r="AM50" s="4" t="n">
        <f aca="false">IFERROR(LOG((Z50/AB50)/(1-Z50/AB50)) / LOG($B50/$A50), 2 * SIGN( Z50-AB50/2))</f>
        <v>2</v>
      </c>
    </row>
    <row r="51" customFormat="false" ht="12.8" hidden="false" customHeight="false" outlineLevel="0" collapsed="false">
      <c r="A51" s="42" t="n">
        <v>3</v>
      </c>
      <c r="B51" s="42" t="n">
        <v>11</v>
      </c>
      <c r="C51" s="42"/>
      <c r="D51" s="42" t="str">
        <f aca="false">A51&amp;B51</f>
        <v>311</v>
      </c>
      <c r="E51" s="4" t="n">
        <v>1</v>
      </c>
      <c r="F51" s="4" t="n">
        <f aca="false">G51-E51</f>
        <v>0</v>
      </c>
      <c r="G51" s="43" t="n">
        <v>1</v>
      </c>
      <c r="H51" s="4" t="n">
        <v>1</v>
      </c>
      <c r="I51" s="4" t="n">
        <f aca="false">J51-H51</f>
        <v>0</v>
      </c>
      <c r="J51" s="4" t="n">
        <v>1</v>
      </c>
      <c r="K51" s="4" t="n">
        <v>1</v>
      </c>
      <c r="L51" s="4" t="n">
        <f aca="false">M51-K51</f>
        <v>0</v>
      </c>
      <c r="M51" s="43" t="n">
        <v>1</v>
      </c>
      <c r="N51" s="4" t="n">
        <v>1</v>
      </c>
      <c r="O51" s="4" t="n">
        <f aca="false">P51-N51</f>
        <v>0</v>
      </c>
      <c r="P51" s="4" t="n">
        <v>1</v>
      </c>
      <c r="Q51" s="4" t="n">
        <v>1</v>
      </c>
      <c r="R51" s="4" t="n">
        <f aca="false">S51-Q51</f>
        <v>0</v>
      </c>
      <c r="S51" s="43" t="n">
        <v>1</v>
      </c>
      <c r="T51" s="4" t="n">
        <v>1</v>
      </c>
      <c r="U51" s="4" t="n">
        <f aca="false">V51-T51</f>
        <v>0</v>
      </c>
      <c r="V51" s="4" t="n">
        <v>1</v>
      </c>
      <c r="W51" s="4" t="n">
        <v>1</v>
      </c>
      <c r="X51" s="4" t="n">
        <f aca="false">Y51-W51</f>
        <v>0</v>
      </c>
      <c r="Y51" s="4" t="n">
        <v>1</v>
      </c>
      <c r="Z51" s="4" t="n">
        <v>2</v>
      </c>
      <c r="AA51" s="4" t="n">
        <f aca="false">AB51-Z51</f>
        <v>0</v>
      </c>
      <c r="AB51" s="4" t="n">
        <v>2</v>
      </c>
      <c r="AE51" s="4" t="n">
        <f aca="false">IFERROR(LOG((E51/G51)/(1-E51/G51)) / LOG($B51/$A51), 2 * SIGN( E51-G51/2))</f>
        <v>2</v>
      </c>
      <c r="AG51" s="4" t="n">
        <f aca="false">IFERROR(LOG((H51/J51)/(1-H51/J51)) / LOG($B51/$A51), 2 * SIGN( H51-J51/2))</f>
        <v>2</v>
      </c>
      <c r="AH51" s="4" t="n">
        <f aca="false">IFERROR(LOG((K51/M51)/(1-K51/M51)) / LOG($B51/$A51), 2 * SIGN( K51-M51/2))</f>
        <v>2</v>
      </c>
      <c r="AI51" s="4" t="n">
        <f aca="false">IFERROR(LOG((N51/P51)/(1-N51/P51)) / LOG($B51/$A51), 2 * SIGN( N51-P51/2))</f>
        <v>2</v>
      </c>
      <c r="AJ51" s="4" t="n">
        <f aca="false">IFERROR(LOG((Q51/S51)/(1-Q51/S51)) / LOG($B51/$A51), 2 * SIGN( Q51-S51/2))</f>
        <v>2</v>
      </c>
      <c r="AK51" s="4" t="n">
        <f aca="false">IFERROR(LOG((T51/V51)/(1-T51/V51)) / LOG($B51/$A51), 2 * SIGN( T51-V51/2))</f>
        <v>2</v>
      </c>
      <c r="AL51" s="4" t="n">
        <f aca="false">IFERROR(LOG((W51/Y51)/(1-W51/Y51)) / LOG($B51/$A51), 2 * SIGN( W51-Y51/2))</f>
        <v>2</v>
      </c>
      <c r="AM51" s="4" t="n">
        <f aca="false">IFERROR(LOG((Z51/AB51)/(1-Z51/AB51)) / LOG($B51/$A51), 2 * SIGN( Z51-AB51/2))</f>
        <v>2</v>
      </c>
    </row>
    <row r="52" customFormat="false" ht="12.8" hidden="false" customHeight="false" outlineLevel="0" collapsed="false">
      <c r="A52" s="42" t="n">
        <v>4</v>
      </c>
      <c r="B52" s="42" t="n">
        <v>5</v>
      </c>
      <c r="C52" s="42"/>
      <c r="D52" s="42" t="str">
        <f aca="false">A52&amp;B52</f>
        <v>45</v>
      </c>
      <c r="E52" s="4" t="n">
        <v>1</v>
      </c>
      <c r="F52" s="4" t="n">
        <f aca="false">G52-E52</f>
        <v>0</v>
      </c>
      <c r="G52" s="43" t="n">
        <v>1</v>
      </c>
      <c r="H52" s="4" t="n">
        <v>1</v>
      </c>
      <c r="I52" s="4" t="n">
        <f aca="false">J52-H52</f>
        <v>0</v>
      </c>
      <c r="J52" s="4" t="n">
        <v>1</v>
      </c>
      <c r="K52" s="4" t="n">
        <v>1</v>
      </c>
      <c r="L52" s="4" t="n">
        <f aca="false">M52-K52</f>
        <v>0</v>
      </c>
      <c r="M52" s="43" t="n">
        <v>1</v>
      </c>
      <c r="N52" s="4" t="n">
        <v>1</v>
      </c>
      <c r="O52" s="4" t="n">
        <f aca="false">P52-N52</f>
        <v>0</v>
      </c>
      <c r="P52" s="4" t="n">
        <v>1</v>
      </c>
      <c r="Q52" s="4" t="n">
        <v>1</v>
      </c>
      <c r="R52" s="4" t="n">
        <f aca="false">S52-Q52</f>
        <v>0</v>
      </c>
      <c r="S52" s="43" t="n">
        <v>1</v>
      </c>
      <c r="T52" s="4" t="n">
        <v>1</v>
      </c>
      <c r="U52" s="4" t="n">
        <f aca="false">V52-T52</f>
        <v>0</v>
      </c>
      <c r="V52" s="4" t="n">
        <v>1</v>
      </c>
      <c r="W52" s="4" t="n">
        <v>1</v>
      </c>
      <c r="X52" s="4" t="n">
        <f aca="false">Y52-W52</f>
        <v>0</v>
      </c>
      <c r="Y52" s="4" t="n">
        <v>1</v>
      </c>
      <c r="Z52" s="4" t="n">
        <v>1</v>
      </c>
      <c r="AA52" s="4" t="n">
        <f aca="false">AB52-Z52</f>
        <v>0</v>
      </c>
      <c r="AB52" s="4" t="n">
        <v>1</v>
      </c>
      <c r="AE52" s="4" t="n">
        <f aca="false">IFERROR(LOG((E52/G52)/(1-E52/G52)) / LOG($B52/$A52), 2 * SIGN( E52-G52/2))</f>
        <v>2</v>
      </c>
      <c r="AG52" s="4" t="n">
        <f aca="false">IFERROR(LOG((H52/J52)/(1-H52/J52)) / LOG($B52/$A52), 2 * SIGN( H52-J52/2))</f>
        <v>2</v>
      </c>
      <c r="AH52" s="4" t="n">
        <f aca="false">IFERROR(LOG((K52/M52)/(1-K52/M52)) / LOG($B52/$A52), 2 * SIGN( K52-M52/2))</f>
        <v>2</v>
      </c>
      <c r="AI52" s="4" t="n">
        <f aca="false">IFERROR(LOG((N52/P52)/(1-N52/P52)) / LOG($B52/$A52), 2 * SIGN( N52-P52/2))</f>
        <v>2</v>
      </c>
      <c r="AJ52" s="4" t="n">
        <f aca="false">IFERROR(LOG((Q52/S52)/(1-Q52/S52)) / LOG($B52/$A52), 2 * SIGN( Q52-S52/2))</f>
        <v>2</v>
      </c>
      <c r="AK52" s="4" t="n">
        <f aca="false">IFERROR(LOG((T52/V52)/(1-T52/V52)) / LOG($B52/$A52), 2 * SIGN( T52-V52/2))</f>
        <v>2</v>
      </c>
      <c r="AL52" s="4" t="n">
        <f aca="false">IFERROR(LOG((W52/Y52)/(1-W52/Y52)) / LOG($B52/$A52), 2 * SIGN( W52-Y52/2))</f>
        <v>2</v>
      </c>
      <c r="AM52" s="4" t="n">
        <f aca="false">IFERROR(LOG((Z52/AB52)/(1-Z52/AB52)) / LOG($B52/$A52), 2 * SIGN( Z52-AB52/2))</f>
        <v>2</v>
      </c>
    </row>
    <row r="53" customFormat="false" ht="12.8" hidden="false" customHeight="false" outlineLevel="0" collapsed="false">
      <c r="A53" s="42" t="n">
        <v>4</v>
      </c>
      <c r="B53" s="42" t="n">
        <v>6</v>
      </c>
      <c r="C53" s="42"/>
      <c r="D53" s="42" t="str">
        <f aca="false">A53&amp;B53</f>
        <v>46</v>
      </c>
      <c r="E53" s="4" t="n">
        <v>0</v>
      </c>
      <c r="F53" s="4" t="n">
        <f aca="false">G53-E53</f>
        <v>1</v>
      </c>
      <c r="G53" s="43" t="n">
        <v>1</v>
      </c>
      <c r="H53" s="4" t="n">
        <v>0</v>
      </c>
      <c r="I53" s="4" t="n">
        <f aca="false">J53-H53</f>
        <v>1</v>
      </c>
      <c r="J53" s="4" t="n">
        <v>1</v>
      </c>
      <c r="K53" s="4" t="n">
        <v>0</v>
      </c>
      <c r="L53" s="4" t="n">
        <f aca="false">M53-K53</f>
        <v>1</v>
      </c>
      <c r="M53" s="43" t="n">
        <v>1</v>
      </c>
      <c r="N53" s="4" t="n">
        <v>0</v>
      </c>
      <c r="O53" s="4" t="n">
        <f aca="false">P53-N53</f>
        <v>1</v>
      </c>
      <c r="P53" s="4" t="n">
        <v>1</v>
      </c>
      <c r="Q53" s="4" t="n">
        <v>0</v>
      </c>
      <c r="R53" s="4" t="n">
        <f aca="false">S53-Q53</f>
        <v>1</v>
      </c>
      <c r="S53" s="43" t="n">
        <v>1</v>
      </c>
      <c r="T53" s="4" t="n">
        <v>0</v>
      </c>
      <c r="U53" s="4" t="n">
        <f aca="false">V53-T53</f>
        <v>1</v>
      </c>
      <c r="V53" s="4" t="n">
        <v>1</v>
      </c>
      <c r="W53" s="4" t="n">
        <v>0</v>
      </c>
      <c r="X53" s="4" t="n">
        <f aca="false">Y53-W53</f>
        <v>1</v>
      </c>
      <c r="Y53" s="4" t="n">
        <v>1</v>
      </c>
      <c r="Z53" s="4" t="n">
        <v>0</v>
      </c>
      <c r="AA53" s="4" t="n">
        <f aca="false">AB53-Z53</f>
        <v>1</v>
      </c>
      <c r="AB53" s="4" t="n">
        <v>1</v>
      </c>
      <c r="AE53" s="4" t="n">
        <f aca="false">IFERROR(LOG((E53/G53)/(1-E53/G53)) / LOG($B53/$A53), 2 * SIGN( E53-G53/2))</f>
        <v>-2</v>
      </c>
      <c r="AG53" s="4" t="n">
        <f aca="false">IFERROR(LOG((H53/J53)/(1-H53/J53)) / LOG($B53/$A53), 2 * SIGN( H53-J53/2))</f>
        <v>-2</v>
      </c>
      <c r="AH53" s="4" t="n">
        <f aca="false">IFERROR(LOG((K53/M53)/(1-K53/M53)) / LOG($B53/$A53), 2 * SIGN( K53-M53/2))</f>
        <v>-2</v>
      </c>
      <c r="AI53" s="4" t="n">
        <f aca="false">IFERROR(LOG((N53/P53)/(1-N53/P53)) / LOG($B53/$A53), 2 * SIGN( N53-P53/2))</f>
        <v>-2</v>
      </c>
      <c r="AJ53" s="4" t="n">
        <f aca="false">IFERROR(LOG((Q53/S53)/(1-Q53/S53)) / LOG($B53/$A53), 2 * SIGN( Q53-S53/2))</f>
        <v>-2</v>
      </c>
      <c r="AK53" s="4" t="n">
        <f aca="false">IFERROR(LOG((T53/V53)/(1-T53/V53)) / LOG($B53/$A53), 2 * SIGN( T53-V53/2))</f>
        <v>-2</v>
      </c>
      <c r="AL53" s="4" t="n">
        <f aca="false">IFERROR(LOG((W53/Y53)/(1-W53/Y53)) / LOG($B53/$A53), 2 * SIGN( W53-Y53/2))</f>
        <v>-2</v>
      </c>
      <c r="AM53" s="4" t="n">
        <f aca="false">IFERROR(LOG((Z53/AB53)/(1-Z53/AB53)) / LOG($B53/$A53), 2 * SIGN( Z53-AB53/2))</f>
        <v>-2</v>
      </c>
    </row>
    <row r="54" customFormat="false" ht="12.8" hidden="false" customHeight="false" outlineLevel="0" collapsed="false">
      <c r="A54" s="42" t="n">
        <v>5</v>
      </c>
      <c r="B54" s="42" t="n">
        <v>8</v>
      </c>
      <c r="C54" s="42"/>
      <c r="D54" s="42" t="str">
        <f aca="false">A54&amp;B54</f>
        <v>58</v>
      </c>
      <c r="E54" s="4" t="n">
        <v>1</v>
      </c>
      <c r="F54" s="4" t="n">
        <f aca="false">G54-E54</f>
        <v>0</v>
      </c>
      <c r="G54" s="43" t="n">
        <v>1</v>
      </c>
      <c r="H54" s="4" t="n">
        <v>1</v>
      </c>
      <c r="I54" s="4" t="n">
        <f aca="false">J54-H54</f>
        <v>0</v>
      </c>
      <c r="J54" s="4" t="n">
        <v>1</v>
      </c>
      <c r="K54" s="4" t="n">
        <v>1</v>
      </c>
      <c r="L54" s="4" t="n">
        <f aca="false">M54-K54</f>
        <v>0</v>
      </c>
      <c r="M54" s="43" t="n">
        <v>1</v>
      </c>
      <c r="N54" s="4" t="n">
        <v>1</v>
      </c>
      <c r="O54" s="4" t="n">
        <f aca="false">P54-N54</f>
        <v>0</v>
      </c>
      <c r="P54" s="4" t="n">
        <v>1</v>
      </c>
      <c r="Q54" s="4" t="n">
        <v>1</v>
      </c>
      <c r="R54" s="4" t="n">
        <f aca="false">S54-Q54</f>
        <v>0</v>
      </c>
      <c r="S54" s="43" t="n">
        <v>1</v>
      </c>
      <c r="T54" s="4" t="n">
        <v>1</v>
      </c>
      <c r="U54" s="4" t="n">
        <f aca="false">V54-T54</f>
        <v>0</v>
      </c>
      <c r="V54" s="4" t="n">
        <v>1</v>
      </c>
      <c r="W54" s="4" t="n">
        <v>1</v>
      </c>
      <c r="X54" s="4" t="n">
        <f aca="false">Y54-W54</f>
        <v>0</v>
      </c>
      <c r="Y54" s="4" t="n">
        <v>1</v>
      </c>
      <c r="Z54" s="4" t="n">
        <v>1</v>
      </c>
      <c r="AA54" s="4" t="n">
        <f aca="false">AB54-Z54</f>
        <v>0</v>
      </c>
      <c r="AB54" s="4" t="n">
        <v>1</v>
      </c>
      <c r="AE54" s="4" t="n">
        <f aca="false">IFERROR(LOG((E54/G54)/(1-E54/G54)) / LOG($B54/$A54), 2 * SIGN( E54-G54/2))</f>
        <v>2</v>
      </c>
      <c r="AG54" s="4" t="n">
        <f aca="false">IFERROR(LOG((H54/J54)/(1-H54/J54)) / LOG($B54/$A54), 2 * SIGN( H54-J54/2))</f>
        <v>2</v>
      </c>
      <c r="AH54" s="4" t="n">
        <f aca="false">IFERROR(LOG((K54/M54)/(1-K54/M54)) / LOG($B54/$A54), 2 * SIGN( K54-M54/2))</f>
        <v>2</v>
      </c>
      <c r="AI54" s="4" t="n">
        <f aca="false">IFERROR(LOG((N54/P54)/(1-N54/P54)) / LOG($B54/$A54), 2 * SIGN( N54-P54/2))</f>
        <v>2</v>
      </c>
      <c r="AJ54" s="4" t="n">
        <f aca="false">IFERROR(LOG((Q54/S54)/(1-Q54/S54)) / LOG($B54/$A54), 2 * SIGN( Q54-S54/2))</f>
        <v>2</v>
      </c>
      <c r="AK54" s="4" t="n">
        <f aca="false">IFERROR(LOG((T54/V54)/(1-T54/V54)) / LOG($B54/$A54), 2 * SIGN( T54-V54/2))</f>
        <v>2</v>
      </c>
      <c r="AL54" s="4" t="n">
        <f aca="false">IFERROR(LOG((W54/Y54)/(1-W54/Y54)) / LOG($B54/$A54), 2 * SIGN( W54-Y54/2))</f>
        <v>2</v>
      </c>
      <c r="AM54" s="4" t="n">
        <f aca="false">IFERROR(LOG((Z54/AB54)/(1-Z54/AB54)) / LOG($B54/$A54), 2 * SIGN( Z54-AB54/2))</f>
        <v>2</v>
      </c>
    </row>
    <row r="55" customFormat="false" ht="12.8" hidden="false" customHeight="false" outlineLevel="0" collapsed="false">
      <c r="A55" s="42" t="n">
        <v>8</v>
      </c>
      <c r="B55" s="42" t="n">
        <v>11</v>
      </c>
      <c r="C55" s="42"/>
      <c r="D55" s="42" t="str">
        <f aca="false">A55&amp;B55</f>
        <v>811</v>
      </c>
      <c r="E55" s="4" t="n">
        <v>1</v>
      </c>
      <c r="F55" s="4" t="n">
        <f aca="false">G55-E55</f>
        <v>0</v>
      </c>
      <c r="G55" s="43" t="n">
        <v>1</v>
      </c>
      <c r="H55" s="4" t="n">
        <v>1</v>
      </c>
      <c r="I55" s="4" t="n">
        <f aca="false">J55-H55</f>
        <v>0</v>
      </c>
      <c r="J55" s="4" t="n">
        <v>1</v>
      </c>
      <c r="K55" s="4" t="n">
        <v>1</v>
      </c>
      <c r="L55" s="4" t="n">
        <f aca="false">M55-K55</f>
        <v>0</v>
      </c>
      <c r="M55" s="43" t="n">
        <v>1</v>
      </c>
      <c r="N55" s="4" t="n">
        <v>1</v>
      </c>
      <c r="O55" s="4" t="n">
        <f aca="false">P55-N55</f>
        <v>0</v>
      </c>
      <c r="P55" s="4" t="n">
        <v>1</v>
      </c>
      <c r="Q55" s="4" t="n">
        <v>1</v>
      </c>
      <c r="R55" s="4" t="n">
        <f aca="false">S55-Q55</f>
        <v>0</v>
      </c>
      <c r="S55" s="43" t="n">
        <v>1</v>
      </c>
      <c r="T55" s="4" t="n">
        <v>1</v>
      </c>
      <c r="U55" s="4" t="n">
        <f aca="false">V55-T55</f>
        <v>0</v>
      </c>
      <c r="V55" s="4" t="n">
        <v>1</v>
      </c>
      <c r="W55" s="4" t="n">
        <v>1</v>
      </c>
      <c r="X55" s="4" t="n">
        <f aca="false">Y55-W55</f>
        <v>0</v>
      </c>
      <c r="Y55" s="4" t="n">
        <v>1</v>
      </c>
      <c r="Z55" s="4" t="n">
        <v>1</v>
      </c>
      <c r="AA55" s="4" t="n">
        <f aca="false">AB55-Z55</f>
        <v>0</v>
      </c>
      <c r="AB55" s="4" t="n">
        <v>1</v>
      </c>
      <c r="AE55" s="4" t="n">
        <f aca="false">IFERROR(LOG((E55/G55)/(1-E55/G55)) / LOG($B55/$A55), 2 * SIGN( E55-G55/2))</f>
        <v>2</v>
      </c>
      <c r="AG55" s="4" t="n">
        <f aca="false">IFERROR(LOG((H55/J55)/(1-H55/J55)) / LOG($B55/$A55), 2 * SIGN( H55-J55/2))</f>
        <v>2</v>
      </c>
      <c r="AH55" s="4" t="n">
        <f aca="false">IFERROR(LOG((K55/M55)/(1-K55/M55)) / LOG($B55/$A55), 2 * SIGN( K55-M55/2))</f>
        <v>2</v>
      </c>
      <c r="AI55" s="4" t="n">
        <f aca="false">IFERROR(LOG((N55/P55)/(1-N55/P55)) / LOG($B55/$A55), 2 * SIGN( N55-P55/2))</f>
        <v>2</v>
      </c>
      <c r="AJ55" s="4" t="n">
        <f aca="false">IFERROR(LOG((Q55/S55)/(1-Q55/S55)) / LOG($B55/$A55), 2 * SIGN( Q55-S55/2))</f>
        <v>2</v>
      </c>
      <c r="AK55" s="4" t="n">
        <f aca="false">IFERROR(LOG((T55/V55)/(1-T55/V55)) / LOG($B55/$A55), 2 * SIGN( T55-V55/2))</f>
        <v>2</v>
      </c>
      <c r="AL55" s="4" t="n">
        <f aca="false">IFERROR(LOG((W55/Y55)/(1-W55/Y55)) / LOG($B55/$A55), 2 * SIGN( W55-Y55/2))</f>
        <v>2</v>
      </c>
      <c r="AM55" s="4" t="n">
        <f aca="false">IFERROR(LOG((Z55/AB55)/(1-Z55/AB55)) / LOG($B55/$A55), 2 * SIGN( Z55-AB55/2))</f>
        <v>2</v>
      </c>
    </row>
    <row r="57" customFormat="false" ht="12.8" hidden="false" customHeight="false" outlineLevel="0" collapsed="false">
      <c r="A57" s="0" t="s">
        <v>26</v>
      </c>
      <c r="G57" s="0" t="n">
        <f aca="false">SUM(G36:G55)</f>
        <v>41</v>
      </c>
      <c r="J57" s="0" t="n">
        <f aca="false">SUM(J36:J55)</f>
        <v>42</v>
      </c>
      <c r="M57" s="0" t="n">
        <f aca="false">SUM(M36:M55)</f>
        <v>43</v>
      </c>
      <c r="P57" s="0" t="n">
        <f aca="false">SUM(P36:P55)</f>
        <v>45</v>
      </c>
      <c r="S57" s="0" t="n">
        <f aca="false">SUM(S36:S55)</f>
        <v>46</v>
      </c>
      <c r="V57" s="0" t="n">
        <f aca="false">SUM(V36:V55)</f>
        <v>47</v>
      </c>
      <c r="Y57" s="0" t="n">
        <f aca="false">SUM(Y36:Y55)</f>
        <v>49</v>
      </c>
      <c r="AB57" s="0" t="n">
        <f aca="false">SUM(AB36:AB55)</f>
        <v>50</v>
      </c>
      <c r="AD57" s="40" t="s">
        <v>15</v>
      </c>
      <c r="AE57" s="40" t="n">
        <f aca="false">SUMPRODUCT(AE36:AE55,G36:G55)/SUM(G36:G55)</f>
        <v>0.635708450872752</v>
      </c>
      <c r="AF57" s="40"/>
      <c r="AG57" s="40" t="n">
        <f aca="false">SUMPRODUCT(AG36:AG55,J36:J55)/SUM(J36:J55)</f>
        <v>0.667376923105831</v>
      </c>
      <c r="AH57" s="40" t="n">
        <f aca="false">SUMPRODUCT(AH36:AH55,M36:M55)/SUM(M36:M55)</f>
        <v>0.698368157452207</v>
      </c>
      <c r="AI57" s="40" t="n">
        <f aca="false">SUMPRODUCT(AI36:AI55,P36:P55)/SUM(P36:P55)</f>
        <v>0.578440683787665</v>
      </c>
      <c r="AJ57" s="40" t="n">
        <f aca="false">SUMPRODUCT(AJ36:AJ55,S36:S55)/SUM(S36:S55)</f>
        <v>0.609344147183585</v>
      </c>
      <c r="AK57" s="40" t="n">
        <f aca="false">SUMPRODUCT(AK36:AK55,V36:V55)/SUM(V36:V55)</f>
        <v>0.638932569583934</v>
      </c>
      <c r="AL57" s="40" t="n">
        <f aca="false">SUMPRODUCT(AL36:AL55,Y36:Y55)/SUM(Y36:Y55)</f>
        <v>0.674510495983619</v>
      </c>
      <c r="AM57" s="40" t="n">
        <f aca="false">SUMPRODUCT(AM36:AM55,AB36:AB55)/SUM(AB36:AB55)</f>
        <v>0.701020286063946</v>
      </c>
    </row>
    <row r="59" customFormat="false" ht="12.8" hidden="false" customHeight="false" outlineLevel="0" collapsed="false">
      <c r="A59" s="0" t="s">
        <v>16</v>
      </c>
      <c r="E59" s="0" t="n">
        <f aca="false">SUMPRODUCT($A36:$A55,E36:E55)/SUM(E36:E55)</f>
        <v>2</v>
      </c>
      <c r="F59" s="0" t="n">
        <f aca="false">SUMPRODUCT($B36:$B55,F36:F55)/SUM(F36:F55)</f>
        <v>3.66666666666667</v>
      </c>
      <c r="H59" s="0" t="n">
        <f aca="false">SUMPRODUCT($A36:$A55,H36:H55)/SUM(H36:H55)</f>
        <v>1.96296296296296</v>
      </c>
      <c r="I59" s="0" t="n">
        <f aca="false">SUMPRODUCT($B36:$B55,I36:I55)/SUM(I36:I55)</f>
        <v>3.66666666666667</v>
      </c>
      <c r="K59" s="0" t="n">
        <f aca="false">SUMPRODUCT($A36:$A55,K36:K55)/SUM(K36:K55)</f>
        <v>1.92857142857143</v>
      </c>
      <c r="L59" s="0" t="n">
        <f aca="false">SUMPRODUCT($B36:$B55,L36:L55)/SUM(L36:L55)</f>
        <v>3.66666666666667</v>
      </c>
      <c r="N59" s="0" t="n">
        <f aca="false">SUMPRODUCT($A36:$A55,N36:N55)/SUM(N36:N55)</f>
        <v>1.92857142857143</v>
      </c>
      <c r="O59" s="0" t="n">
        <f aca="false">SUMPRODUCT($B36:$B55,O36:O55)/SUM(O36:O55)</f>
        <v>4.11764705882353</v>
      </c>
      <c r="Q59" s="0" t="n">
        <f aca="false">SUMPRODUCT($A36:$A55,Q36:Q55)/SUM(Q36:Q55)</f>
        <v>1.89655172413793</v>
      </c>
      <c r="R59" s="0" t="n">
        <f aca="false">SUMPRODUCT($B36:$B55,R36:R55)/SUM(R36:R55)</f>
        <v>4.11764705882353</v>
      </c>
      <c r="T59" s="0" t="n">
        <f aca="false">SUMPRODUCT($A36:$A55,T36:T55)/SUM(T36:T55)</f>
        <v>1.86666666666667</v>
      </c>
      <c r="U59" s="0" t="n">
        <f aca="false">SUMPRODUCT($B36:$B55,U36:U55)/SUM(U36:U55)</f>
        <v>4.11764705882353</v>
      </c>
      <c r="W59" s="0" t="n">
        <f aca="false">SUMPRODUCT($A36:$A55,W36:W55)/SUM(W36:W55)</f>
        <v>1.8125</v>
      </c>
      <c r="X59" s="0" t="n">
        <f aca="false">SUMPRODUCT($B36:$B55,X36:X55)/SUM(X36:X55)</f>
        <v>4.11764705882353</v>
      </c>
      <c r="Z59" s="0" t="n">
        <f aca="false">SUMPRODUCT($A36:$A55,Z36:Z55)/SUM(Z36:Z55)</f>
        <v>1.84848484848485</v>
      </c>
      <c r="AA59" s="0" t="n">
        <f aca="false">SUMPRODUCT($B36:$B55,AA36:AA55)/SUM(AA36:AA55)</f>
        <v>4.11764705882353</v>
      </c>
    </row>
    <row r="60" customFormat="false" ht="12.8" hidden="false" customHeight="false" outlineLevel="0" collapsed="false">
      <c r="A60" s="0" t="s">
        <v>17</v>
      </c>
      <c r="E60" s="0" t="n">
        <f aca="false">SUM(E36:E55)</f>
        <v>26</v>
      </c>
      <c r="F60" s="0" t="n">
        <f aca="false">SUM(F36:F55)</f>
        <v>15</v>
      </c>
      <c r="G60" s="0" t="n">
        <f aca="false">SUM(G36:G55)</f>
        <v>41</v>
      </c>
      <c r="H60" s="0" t="n">
        <f aca="false">SUM(H36:H55)</f>
        <v>27</v>
      </c>
      <c r="I60" s="0" t="n">
        <f aca="false">SUM(I36:I55)</f>
        <v>15</v>
      </c>
      <c r="J60" s="0" t="n">
        <f aca="false">SUM(J36:J55)</f>
        <v>42</v>
      </c>
      <c r="K60" s="0" t="n">
        <f aca="false">SUM(K36:K55)</f>
        <v>28</v>
      </c>
      <c r="L60" s="0" t="n">
        <f aca="false">SUM(L36:L55)</f>
        <v>15</v>
      </c>
      <c r="M60" s="0" t="n">
        <f aca="false">SUM(M36:M55)</f>
        <v>43</v>
      </c>
      <c r="N60" s="0" t="n">
        <f aca="false">SUM(N36:N55)</f>
        <v>28</v>
      </c>
      <c r="O60" s="0" t="n">
        <f aca="false">SUM(O36:O55)</f>
        <v>17</v>
      </c>
      <c r="P60" s="0" t="n">
        <f aca="false">SUM(P36:P55)</f>
        <v>45</v>
      </c>
      <c r="Q60" s="0" t="n">
        <f aca="false">SUM(Q36:Q55)</f>
        <v>29</v>
      </c>
      <c r="R60" s="0" t="n">
        <f aca="false">SUM(R36:R55)</f>
        <v>17</v>
      </c>
      <c r="S60" s="0" t="n">
        <f aca="false">SUM(S36:S55)</f>
        <v>46</v>
      </c>
      <c r="T60" s="0" t="n">
        <f aca="false">SUM(T36:T55)</f>
        <v>30</v>
      </c>
      <c r="U60" s="0" t="n">
        <f aca="false">SUM(U36:U55)</f>
        <v>17</v>
      </c>
      <c r="V60" s="0" t="n">
        <f aca="false">SUM(V36:V55)</f>
        <v>47</v>
      </c>
      <c r="W60" s="0" t="n">
        <f aca="false">SUM(W36:W55)</f>
        <v>32</v>
      </c>
      <c r="X60" s="0" t="n">
        <f aca="false">SUM(X36:X55)</f>
        <v>17</v>
      </c>
      <c r="Y60" s="0" t="n">
        <f aca="false">SUM(Y36:Y55)</f>
        <v>49</v>
      </c>
      <c r="Z60" s="0" t="n">
        <f aca="false">SUM(Z36:Z55)</f>
        <v>33</v>
      </c>
      <c r="AA60" s="0" t="n">
        <f aca="false">SUM(AA36:AA55)</f>
        <v>17</v>
      </c>
      <c r="AB60" s="0" t="n">
        <f aca="false">SUM(AB36:AB55)</f>
        <v>50</v>
      </c>
    </row>
    <row r="61" customFormat="false" ht="12.8" hidden="false" customHeight="false" outlineLevel="0" collapsed="false">
      <c r="A61" s="0" t="s">
        <v>18</v>
      </c>
      <c r="E61" s="0" t="n">
        <f aca="false">LOG((E60/G60)/(1 - (E60/G60)) / LOG(F59/E59))</f>
        <v>0.818527839696366</v>
      </c>
      <c r="H61" s="0" t="n">
        <f aca="false">LOG((H60/J60)/(1 - (H60/J60)) / LOG(I59/H59))</f>
        <v>0.821727754827934</v>
      </c>
      <c r="K61" s="0" t="n">
        <f aca="false">LOG((K60/M60)/(1 - (K60/M60)) / LOG(L59/K59))</f>
        <v>0.825406998506472</v>
      </c>
      <c r="N61" s="0" t="n">
        <f aca="false">LOG((N60/P60)/(1 - (N60/P60)) / LOG(O59/N59))</f>
        <v>0.698967861358694</v>
      </c>
      <c r="Q61" s="0" t="n">
        <f aca="false">LOG((Q60/S60)/(1 - (Q60/S60)) / LOG(R59/Q59))</f>
        <v>0.704726047470591</v>
      </c>
      <c r="T61" s="0" t="n">
        <f aca="false">LOG((T60/V60)/(1 - (T60/V60)) / LOG(U59/T59))</f>
        <v>0.710641492151872</v>
      </c>
      <c r="W61" s="0" t="n">
        <f aca="false">LOG((W60/Y60)/(1 - (W60/Y60)) / LOG(X59/W59))</f>
        <v>0.722798575229352</v>
      </c>
      <c r="Z61" s="0" t="n">
        <f aca="false">LOG((Z60/AB60)/(1 - (Z60/AB60)) / LOG(AA59/Z59))</f>
        <v>0.746693956948624</v>
      </c>
    </row>
  </sheetData>
  <mergeCells count="8">
    <mergeCell ref="E1:G1"/>
    <mergeCell ref="H1:J1"/>
    <mergeCell ref="K1:M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D13" activeCellId="0" sqref="AD13"/>
    </sheetView>
  </sheetViews>
  <sheetFormatPr defaultRowHeight="12.8"/>
  <cols>
    <col collapsed="false" hidden="false" max="1" min="1" style="0" width="4.54591836734694"/>
    <col collapsed="false" hidden="false" max="2" min="2" style="0" width="4.79591836734694"/>
    <col collapsed="false" hidden="true" max="7" min="3" style="0" width="0"/>
    <col collapsed="false" hidden="false" max="8" min="8" style="0" width="6.18367346938776"/>
    <col collapsed="false" hidden="true" max="9" min="9" style="0" width="0"/>
    <col collapsed="false" hidden="false" max="11" min="10" style="0" width="6.18367346938776"/>
    <col collapsed="false" hidden="true" max="12" min="12" style="0" width="0"/>
    <col collapsed="false" hidden="false" max="14" min="13" style="0" width="6.18367346938776"/>
    <col collapsed="false" hidden="true" max="15" min="15" style="0" width="0"/>
    <col collapsed="false" hidden="false" max="17" min="16" style="0" width="6.18367346938776"/>
    <col collapsed="false" hidden="true" max="18" min="18" style="0" width="0"/>
    <col collapsed="false" hidden="false" max="20" min="19" style="0" width="6.18367346938776"/>
    <col collapsed="false" hidden="true" max="21" min="21" style="0" width="0"/>
    <col collapsed="false" hidden="false" max="23" min="22" style="0" width="6.18367346938776"/>
    <col collapsed="false" hidden="true" max="24" min="24" style="0" width="0"/>
    <col collapsed="false" hidden="false" max="26" min="25" style="0" width="6.18367346938776"/>
    <col collapsed="false" hidden="true" max="27" min="27" style="0" width="0"/>
    <col collapsed="false" hidden="false" max="29" min="28" style="0" width="6.18367346938776"/>
    <col collapsed="false" hidden="false" max="30" min="30" style="4" width="8.45918367346939"/>
    <col collapsed="false" hidden="true" max="33" min="31" style="4" width="0"/>
    <col collapsed="false" hidden="false" max="40" min="34" style="4" width="5.80612244897959"/>
    <col collapsed="false" hidden="false" max="1025" min="41" style="0" width="11.5204081632653"/>
  </cols>
  <sheetData>
    <row r="1" customFormat="false" ht="22.45" hidden="false" customHeight="true" outlineLevel="0" collapsed="false">
      <c r="A1" s="1" t="s">
        <v>0</v>
      </c>
      <c r="B1" s="1" t="s">
        <v>1</v>
      </c>
      <c r="C1" s="1"/>
      <c r="D1" s="1"/>
      <c r="E1" s="1" t="n">
        <v>2012</v>
      </c>
      <c r="F1" s="1"/>
      <c r="G1" s="1"/>
      <c r="H1" s="1" t="n">
        <v>2013</v>
      </c>
      <c r="I1" s="1"/>
      <c r="J1" s="1"/>
      <c r="K1" s="1" t="n">
        <v>2014</v>
      </c>
      <c r="L1" s="1"/>
      <c r="M1" s="1"/>
      <c r="N1" s="1" t="n">
        <v>2015</v>
      </c>
      <c r="O1" s="1"/>
      <c r="P1" s="1"/>
      <c r="Q1" s="1" t="n">
        <v>2016</v>
      </c>
      <c r="R1" s="1"/>
      <c r="S1" s="1"/>
      <c r="T1" s="1" t="n">
        <v>2017</v>
      </c>
      <c r="U1" s="1"/>
      <c r="V1" s="1"/>
      <c r="W1" s="1" t="n">
        <v>2018</v>
      </c>
      <c r="X1" s="1"/>
      <c r="Y1" s="1"/>
      <c r="Z1" s="1" t="n">
        <v>2019</v>
      </c>
      <c r="AA1" s="1"/>
      <c r="AB1" s="1"/>
      <c r="AD1" s="37"/>
      <c r="AE1" s="37"/>
      <c r="AF1" s="37"/>
      <c r="AG1" s="37"/>
      <c r="AH1" s="36"/>
      <c r="AI1" s="36"/>
      <c r="AJ1" s="36"/>
      <c r="AK1" s="36"/>
      <c r="AL1" s="36"/>
      <c r="AM1" s="36"/>
      <c r="AN1" s="36"/>
    </row>
    <row r="2" customFormat="false" ht="12.8" hidden="false" customHeight="false" outlineLevel="0" collapsed="false">
      <c r="A2" s="42" t="n">
        <v>1</v>
      </c>
      <c r="B2" s="42" t="n">
        <v>1</v>
      </c>
      <c r="C2" s="42"/>
      <c r="D2" s="42" t="str">
        <f aca="false">A2&amp;B2</f>
        <v>11</v>
      </c>
      <c r="E2" s="4" t="n">
        <v>5</v>
      </c>
      <c r="F2" s="4" t="n">
        <f aca="false">G2-E2</f>
        <v>0</v>
      </c>
      <c r="G2" s="43" t="n">
        <v>5</v>
      </c>
      <c r="H2" s="4" t="n">
        <v>5</v>
      </c>
      <c r="I2" s="4" t="n">
        <f aca="false">J2-H2</f>
        <v>0</v>
      </c>
      <c r="J2" s="43" t="n">
        <v>5</v>
      </c>
      <c r="K2" s="4" t="n">
        <v>5</v>
      </c>
      <c r="L2" s="4" t="n">
        <f aca="false">M2-K2</f>
        <v>0</v>
      </c>
      <c r="M2" s="43" t="n">
        <v>5</v>
      </c>
      <c r="N2" s="4" t="n">
        <v>5</v>
      </c>
      <c r="O2" s="4" t="n">
        <f aca="false">P2-N2</f>
        <v>0</v>
      </c>
      <c r="P2" s="43" t="n">
        <v>5</v>
      </c>
      <c r="Q2" s="4" t="n">
        <v>6</v>
      </c>
      <c r="R2" s="4" t="n">
        <f aca="false">S2-Q2</f>
        <v>0</v>
      </c>
      <c r="S2" s="43" t="n">
        <v>6</v>
      </c>
      <c r="T2" s="4" t="n">
        <v>6</v>
      </c>
      <c r="U2" s="4" t="n">
        <f aca="false">V2-T2</f>
        <v>0</v>
      </c>
      <c r="V2" s="43" t="n">
        <v>6</v>
      </c>
      <c r="W2" s="4" t="n">
        <v>7</v>
      </c>
      <c r="X2" s="4" t="n">
        <f aca="false">Y2-W2</f>
        <v>0</v>
      </c>
      <c r="Y2" s="43" t="n">
        <v>7</v>
      </c>
      <c r="Z2" s="4" t="n">
        <v>7</v>
      </c>
      <c r="AA2" s="4" t="n">
        <f aca="false">AB2-Z2</f>
        <v>0</v>
      </c>
      <c r="AB2" s="43" t="n">
        <v>7</v>
      </c>
    </row>
    <row r="3" customFormat="false" ht="12.8" hidden="false" customHeight="false" outlineLevel="0" collapsed="false">
      <c r="A3" s="42" t="n">
        <v>1</v>
      </c>
      <c r="B3" s="42" t="n">
        <v>2</v>
      </c>
      <c r="C3" s="42"/>
      <c r="D3" s="42" t="str">
        <f aca="false">A3&amp;B3</f>
        <v>12</v>
      </c>
      <c r="E3" s="4" t="n">
        <v>5</v>
      </c>
      <c r="F3" s="4" t="n">
        <f aca="false">G3-E3</f>
        <v>1</v>
      </c>
      <c r="G3" s="43" t="n">
        <v>6</v>
      </c>
      <c r="H3" s="4" t="n">
        <v>6</v>
      </c>
      <c r="I3" s="4" t="n">
        <f aca="false">J3-H3</f>
        <v>1</v>
      </c>
      <c r="J3" s="4" t="n">
        <v>7</v>
      </c>
      <c r="K3" s="4" t="n">
        <v>6</v>
      </c>
      <c r="L3" s="4" t="n">
        <f aca="false">M3-K3</f>
        <v>1</v>
      </c>
      <c r="M3" s="43" t="n">
        <v>7</v>
      </c>
      <c r="N3" s="4" t="n">
        <v>6</v>
      </c>
      <c r="O3" s="4" t="n">
        <f aca="false">P3-N3</f>
        <v>1</v>
      </c>
      <c r="P3" s="4" t="n">
        <v>7</v>
      </c>
      <c r="Q3" s="4" t="n">
        <v>6</v>
      </c>
      <c r="R3" s="4" t="n">
        <f aca="false">S3-Q3</f>
        <v>1</v>
      </c>
      <c r="S3" s="43" t="n">
        <v>7</v>
      </c>
      <c r="T3" s="4" t="n">
        <v>6</v>
      </c>
      <c r="U3" s="4" t="n">
        <f aca="false">V3-T3</f>
        <v>2</v>
      </c>
      <c r="V3" s="4" t="n">
        <v>8</v>
      </c>
      <c r="W3" s="4" t="n">
        <v>6</v>
      </c>
      <c r="X3" s="4" t="n">
        <f aca="false">Y3-W3</f>
        <v>2</v>
      </c>
      <c r="Y3" s="4" t="n">
        <v>8</v>
      </c>
      <c r="Z3" s="4" t="n">
        <v>6</v>
      </c>
      <c r="AA3" s="4" t="n">
        <f aca="false">AB3-Z3</f>
        <v>2</v>
      </c>
      <c r="AB3" s="4" t="n">
        <v>8</v>
      </c>
    </row>
    <row r="4" customFormat="false" ht="12.8" hidden="false" customHeight="false" outlineLevel="0" collapsed="false">
      <c r="A4" s="42" t="n">
        <v>1</v>
      </c>
      <c r="B4" s="42" t="n">
        <v>3</v>
      </c>
      <c r="C4" s="42"/>
      <c r="D4" s="42" t="str">
        <f aca="false">A4&amp;B4</f>
        <v>13</v>
      </c>
      <c r="E4" s="4" t="n">
        <v>1</v>
      </c>
      <c r="F4" s="4" t="n">
        <f aca="false">G4-E4</f>
        <v>0</v>
      </c>
      <c r="G4" s="43" t="n">
        <v>1</v>
      </c>
      <c r="H4" s="4" t="n">
        <v>1</v>
      </c>
      <c r="I4" s="4" t="n">
        <f aca="false">J4-H4</f>
        <v>0</v>
      </c>
      <c r="J4" s="4" t="n">
        <v>1</v>
      </c>
      <c r="K4" s="4" t="n">
        <v>1</v>
      </c>
      <c r="L4" s="4" t="n">
        <f aca="false">M4-K4</f>
        <v>0</v>
      </c>
      <c r="M4" s="43" t="n">
        <v>1</v>
      </c>
      <c r="N4" s="4" t="n">
        <v>1</v>
      </c>
      <c r="O4" s="4" t="n">
        <f aca="false">P4-N4</f>
        <v>0</v>
      </c>
      <c r="P4" s="4" t="n">
        <v>1</v>
      </c>
      <c r="Q4" s="4" t="n">
        <v>1</v>
      </c>
      <c r="R4" s="4" t="n">
        <f aca="false">S4-Q4</f>
        <v>0</v>
      </c>
      <c r="S4" s="43" t="n">
        <v>1</v>
      </c>
      <c r="T4" s="4" t="n">
        <v>1</v>
      </c>
      <c r="U4" s="4" t="n">
        <f aca="false">V4-T4</f>
        <v>0</v>
      </c>
      <c r="V4" s="4" t="n">
        <v>1</v>
      </c>
      <c r="W4" s="4" t="n">
        <v>1</v>
      </c>
      <c r="X4" s="4" t="n">
        <f aca="false">Y4-W4</f>
        <v>0</v>
      </c>
      <c r="Y4" s="4" t="n">
        <v>1</v>
      </c>
      <c r="Z4" s="4" t="n">
        <v>2</v>
      </c>
      <c r="AA4" s="4" t="n">
        <f aca="false">AB4-Z4</f>
        <v>0</v>
      </c>
      <c r="AB4" s="4" t="n">
        <v>2</v>
      </c>
    </row>
    <row r="5" customFormat="false" ht="12.8" hidden="false" customHeight="false" outlineLevel="0" collapsed="false">
      <c r="A5" s="42" t="n">
        <v>1</v>
      </c>
      <c r="B5" s="42" t="n">
        <v>4</v>
      </c>
      <c r="C5" s="42"/>
      <c r="D5" s="42" t="str">
        <f aca="false">A5&amp;B5</f>
        <v>14</v>
      </c>
      <c r="E5" s="4" t="n">
        <v>1</v>
      </c>
      <c r="F5" s="4" t="n">
        <f aca="false">G5-E5</f>
        <v>1</v>
      </c>
      <c r="G5" s="43" t="n">
        <v>2</v>
      </c>
      <c r="H5" s="4" t="n">
        <v>1</v>
      </c>
      <c r="I5" s="4" t="n">
        <f aca="false">J5-H5</f>
        <v>1</v>
      </c>
      <c r="J5" s="4" t="n">
        <v>2</v>
      </c>
      <c r="K5" s="4" t="n">
        <v>2</v>
      </c>
      <c r="L5" s="4" t="n">
        <f aca="false">M5-K5</f>
        <v>1</v>
      </c>
      <c r="M5" s="43" t="n">
        <v>3</v>
      </c>
      <c r="N5" s="4" t="n">
        <v>2</v>
      </c>
      <c r="O5" s="4" t="n">
        <f aca="false">P5-N5</f>
        <v>1</v>
      </c>
      <c r="P5" s="4" t="n">
        <v>3</v>
      </c>
      <c r="Q5" s="4" t="n">
        <v>2</v>
      </c>
      <c r="R5" s="4" t="n">
        <f aca="false">S5-Q5</f>
        <v>1</v>
      </c>
      <c r="S5" s="43" t="n">
        <v>3</v>
      </c>
      <c r="T5" s="4" t="n">
        <v>2</v>
      </c>
      <c r="U5" s="4" t="n">
        <f aca="false">V5-T5</f>
        <v>1</v>
      </c>
      <c r="V5" s="4" t="n">
        <v>3</v>
      </c>
      <c r="W5" s="4" t="n">
        <v>2</v>
      </c>
      <c r="X5" s="4" t="n">
        <f aca="false">Y5-W5</f>
        <v>1</v>
      </c>
      <c r="Y5" s="4" t="n">
        <v>3</v>
      </c>
      <c r="Z5" s="4" t="n">
        <v>2</v>
      </c>
      <c r="AA5" s="4" t="n">
        <f aca="false">AB5-Z5</f>
        <v>1</v>
      </c>
      <c r="AB5" s="4" t="n">
        <v>3</v>
      </c>
    </row>
    <row r="6" customFormat="false" ht="12.8" hidden="false" customHeight="false" outlineLevel="0" collapsed="false">
      <c r="A6" s="42" t="n">
        <v>1</v>
      </c>
      <c r="B6" s="42" t="n">
        <v>5</v>
      </c>
      <c r="C6" s="42"/>
      <c r="D6" s="42" t="str">
        <f aca="false">A6&amp;B6</f>
        <v>15</v>
      </c>
      <c r="E6" s="4" t="n">
        <v>3</v>
      </c>
      <c r="F6" s="4" t="n">
        <f aca="false">G6-E6</f>
        <v>0</v>
      </c>
      <c r="G6" s="43" t="n">
        <v>3</v>
      </c>
      <c r="H6" s="4" t="n">
        <v>3</v>
      </c>
      <c r="I6" s="4" t="n">
        <f aca="false">J6-H6</f>
        <v>0</v>
      </c>
      <c r="J6" s="4" t="n">
        <v>3</v>
      </c>
      <c r="K6" s="4" t="n">
        <v>3</v>
      </c>
      <c r="L6" s="4" t="n">
        <f aca="false">M6-K6</f>
        <v>0</v>
      </c>
      <c r="M6" s="43" t="n">
        <v>3</v>
      </c>
      <c r="N6" s="4" t="n">
        <v>3</v>
      </c>
      <c r="O6" s="4" t="n">
        <f aca="false">P6-N6</f>
        <v>0</v>
      </c>
      <c r="P6" s="4" t="n">
        <v>3</v>
      </c>
      <c r="Q6" s="4" t="n">
        <v>3</v>
      </c>
      <c r="R6" s="4" t="n">
        <f aca="false">S6-Q6</f>
        <v>0</v>
      </c>
      <c r="S6" s="43" t="n">
        <v>3</v>
      </c>
      <c r="T6" s="4" t="n">
        <v>3</v>
      </c>
      <c r="U6" s="4" t="n">
        <f aca="false">V6-T6</f>
        <v>0</v>
      </c>
      <c r="V6" s="4" t="n">
        <v>3</v>
      </c>
      <c r="W6" s="4" t="n">
        <v>3</v>
      </c>
      <c r="X6" s="4" t="n">
        <f aca="false">Y6-W6</f>
        <v>0</v>
      </c>
      <c r="Y6" s="4" t="n">
        <v>3</v>
      </c>
      <c r="Z6" s="4" t="n">
        <v>3</v>
      </c>
      <c r="AA6" s="4" t="n">
        <f aca="false">AB6-Z6</f>
        <v>0</v>
      </c>
      <c r="AB6" s="4" t="n">
        <v>3</v>
      </c>
    </row>
    <row r="7" customFormat="false" ht="12.8" hidden="false" customHeight="false" outlineLevel="0" collapsed="false">
      <c r="A7" s="42" t="n">
        <v>1</v>
      </c>
      <c r="B7" s="42" t="n">
        <v>6</v>
      </c>
      <c r="C7" s="42"/>
      <c r="D7" s="42" t="str">
        <f aca="false">A7&amp;B7</f>
        <v>16</v>
      </c>
      <c r="E7" s="4" t="n">
        <v>1</v>
      </c>
      <c r="F7" s="4" t="n">
        <f aca="false">G7-E7</f>
        <v>1</v>
      </c>
      <c r="G7" s="43" t="n">
        <v>2</v>
      </c>
      <c r="H7" s="4" t="n">
        <v>1</v>
      </c>
      <c r="I7" s="4" t="n">
        <f aca="false">J7-H7</f>
        <v>1</v>
      </c>
      <c r="J7" s="4" t="n">
        <v>2</v>
      </c>
      <c r="K7" s="4" t="n">
        <v>1</v>
      </c>
      <c r="L7" s="4" t="n">
        <f aca="false">M7-K7</f>
        <v>1</v>
      </c>
      <c r="M7" s="43" t="n">
        <v>2</v>
      </c>
      <c r="N7" s="4" t="n">
        <v>1</v>
      </c>
      <c r="O7" s="4" t="n">
        <f aca="false">P7-N7</f>
        <v>1</v>
      </c>
      <c r="P7" s="4" t="n">
        <v>2</v>
      </c>
      <c r="Q7" s="4" t="n">
        <v>1</v>
      </c>
      <c r="R7" s="4" t="n">
        <f aca="false">S7-Q7</f>
        <v>1</v>
      </c>
      <c r="S7" s="43" t="n">
        <v>2</v>
      </c>
      <c r="T7" s="4" t="n">
        <v>1</v>
      </c>
      <c r="U7" s="4" t="n">
        <f aca="false">V7-T7</f>
        <v>1</v>
      </c>
      <c r="V7" s="4" t="n">
        <v>2</v>
      </c>
      <c r="W7" s="4" t="n">
        <v>1</v>
      </c>
      <c r="X7" s="4" t="n">
        <f aca="false">Y7-W7</f>
        <v>1</v>
      </c>
      <c r="Y7" s="4" t="n">
        <v>2</v>
      </c>
      <c r="Z7" s="4" t="n">
        <v>1</v>
      </c>
      <c r="AA7" s="4" t="n">
        <f aca="false">AB7-Z7</f>
        <v>1</v>
      </c>
      <c r="AB7" s="4" t="n">
        <v>2</v>
      </c>
    </row>
    <row r="8" customFormat="false" ht="12.8" hidden="false" customHeight="false" outlineLevel="0" collapsed="false">
      <c r="A8" s="42" t="n">
        <v>1</v>
      </c>
      <c r="B8" s="42" t="n">
        <v>8</v>
      </c>
      <c r="C8" s="42"/>
      <c r="D8" s="42" t="str">
        <f aca="false">A8&amp;B8</f>
        <v>18</v>
      </c>
      <c r="E8" s="4" t="n">
        <v>0</v>
      </c>
      <c r="F8" s="4" t="n">
        <f aca="false">G8-E8</f>
        <v>1</v>
      </c>
      <c r="G8" s="43" t="n">
        <v>1</v>
      </c>
      <c r="H8" s="4" t="n">
        <v>0</v>
      </c>
      <c r="I8" s="4" t="n">
        <f aca="false">J8-H8</f>
        <v>1</v>
      </c>
      <c r="J8" s="4" t="n">
        <v>1</v>
      </c>
      <c r="K8" s="4" t="n">
        <v>0</v>
      </c>
      <c r="L8" s="4" t="n">
        <f aca="false">M8-K8</f>
        <v>1</v>
      </c>
      <c r="M8" s="43" t="n">
        <v>1</v>
      </c>
      <c r="N8" s="4" t="n">
        <v>0</v>
      </c>
      <c r="O8" s="4" t="n">
        <f aca="false">P8-N8</f>
        <v>1</v>
      </c>
      <c r="P8" s="4" t="n">
        <v>1</v>
      </c>
      <c r="Q8" s="4" t="n">
        <v>0</v>
      </c>
      <c r="R8" s="4" t="n">
        <f aca="false">S8-Q8</f>
        <v>1</v>
      </c>
      <c r="S8" s="43" t="n">
        <v>1</v>
      </c>
      <c r="T8" s="4" t="n">
        <v>0</v>
      </c>
      <c r="U8" s="4" t="n">
        <f aca="false">V8-T8</f>
        <v>1</v>
      </c>
      <c r="V8" s="4" t="n">
        <v>1</v>
      </c>
      <c r="W8" s="4" t="n">
        <v>0</v>
      </c>
      <c r="X8" s="4" t="n">
        <f aca="false">Y8-W8</f>
        <v>1</v>
      </c>
      <c r="Y8" s="4" t="n">
        <v>1</v>
      </c>
      <c r="Z8" s="4" t="n">
        <v>0</v>
      </c>
      <c r="AA8" s="4" t="n">
        <f aca="false">AB8-Z8</f>
        <v>1</v>
      </c>
      <c r="AB8" s="4" t="n">
        <v>1</v>
      </c>
    </row>
    <row r="9" customFormat="false" ht="12.8" hidden="false" customHeight="false" outlineLevel="0" collapsed="false">
      <c r="A9" s="42" t="n">
        <v>2</v>
      </c>
      <c r="B9" s="42" t="n">
        <v>3</v>
      </c>
      <c r="C9" s="42"/>
      <c r="D9" s="42" t="str">
        <f aca="false">A9&amp;B9</f>
        <v>23</v>
      </c>
      <c r="E9" s="4" t="n">
        <v>3</v>
      </c>
      <c r="F9" s="4" t="n">
        <f aca="false">G9-E9</f>
        <v>2</v>
      </c>
      <c r="G9" s="43" t="n">
        <v>5</v>
      </c>
      <c r="H9" s="4" t="n">
        <v>3</v>
      </c>
      <c r="I9" s="4" t="n">
        <f aca="false">J9-H9</f>
        <v>2</v>
      </c>
      <c r="J9" s="4" t="n">
        <v>5</v>
      </c>
      <c r="K9" s="4" t="n">
        <v>3</v>
      </c>
      <c r="L9" s="4" t="n">
        <f aca="false">M9-K9</f>
        <v>2</v>
      </c>
      <c r="M9" s="43" t="n">
        <v>5</v>
      </c>
      <c r="N9" s="4" t="n">
        <v>3</v>
      </c>
      <c r="O9" s="4" t="n">
        <f aca="false">P9-N9</f>
        <v>2</v>
      </c>
      <c r="P9" s="4" t="n">
        <v>5</v>
      </c>
      <c r="Q9" s="4" t="n">
        <v>3</v>
      </c>
      <c r="R9" s="4" t="n">
        <f aca="false">S9-Q9</f>
        <v>2</v>
      </c>
      <c r="S9" s="43" t="n">
        <v>5</v>
      </c>
      <c r="T9" s="4" t="n">
        <v>3</v>
      </c>
      <c r="U9" s="4" t="n">
        <f aca="false">V9-T9</f>
        <v>2</v>
      </c>
      <c r="V9" s="4" t="n">
        <v>5</v>
      </c>
      <c r="W9" s="4" t="n">
        <v>3</v>
      </c>
      <c r="X9" s="4" t="n">
        <f aca="false">Y9-W9</f>
        <v>2</v>
      </c>
      <c r="Y9" s="4" t="n">
        <v>5</v>
      </c>
      <c r="Z9" s="4" t="n">
        <v>3</v>
      </c>
      <c r="AA9" s="4" t="n">
        <f aca="false">AB9-Z9</f>
        <v>2</v>
      </c>
      <c r="AB9" s="4" t="n">
        <v>5</v>
      </c>
    </row>
    <row r="10" customFormat="false" ht="12.8" hidden="false" customHeight="false" outlineLevel="0" collapsed="false">
      <c r="A10" s="42" t="n">
        <v>3</v>
      </c>
      <c r="B10" s="42" t="n">
        <v>3</v>
      </c>
      <c r="C10" s="42"/>
      <c r="D10" s="42" t="str">
        <f aca="false">A10&amp;B10</f>
        <v>33</v>
      </c>
      <c r="E10" s="4" t="n">
        <v>1</v>
      </c>
      <c r="F10" s="4" t="n">
        <f aca="false">G10-E10</f>
        <v>0</v>
      </c>
      <c r="G10" s="43" t="n">
        <v>1</v>
      </c>
      <c r="H10" s="4" t="n">
        <v>1</v>
      </c>
      <c r="I10" s="4" t="n">
        <f aca="false">J10-H10</f>
        <v>0</v>
      </c>
      <c r="J10" s="4" t="n">
        <v>1</v>
      </c>
      <c r="K10" s="4" t="n">
        <v>1</v>
      </c>
      <c r="L10" s="4" t="n">
        <f aca="false">M10-K10</f>
        <v>0</v>
      </c>
      <c r="M10" s="43" t="n">
        <v>1</v>
      </c>
      <c r="N10" s="4" t="n">
        <v>1</v>
      </c>
      <c r="O10" s="4" t="n">
        <f aca="false">P10-N10</f>
        <v>0</v>
      </c>
      <c r="P10" s="4" t="n">
        <v>1</v>
      </c>
      <c r="Q10" s="4" t="n">
        <v>1</v>
      </c>
      <c r="R10" s="4" t="n">
        <f aca="false">S10-Q10</f>
        <v>0</v>
      </c>
      <c r="S10" s="43" t="n">
        <v>1</v>
      </c>
      <c r="T10" s="4" t="n">
        <v>1</v>
      </c>
      <c r="U10" s="4" t="n">
        <f aca="false">V10-T10</f>
        <v>0</v>
      </c>
      <c r="V10" s="4" t="n">
        <v>1</v>
      </c>
      <c r="W10" s="4" t="n">
        <v>1</v>
      </c>
      <c r="X10" s="4" t="n">
        <f aca="false">Y10-W10</f>
        <v>0</v>
      </c>
      <c r="Y10" s="4" t="n">
        <v>1</v>
      </c>
      <c r="Z10" s="4" t="n">
        <v>1</v>
      </c>
      <c r="AA10" s="4" t="n">
        <f aca="false">AB10-Z10</f>
        <v>0</v>
      </c>
      <c r="AB10" s="4" t="n">
        <v>1</v>
      </c>
    </row>
    <row r="11" customFormat="false" ht="12.8" hidden="false" customHeight="false" outlineLevel="0" collapsed="false">
      <c r="A11" s="42" t="n">
        <v>3</v>
      </c>
      <c r="B11" s="42" t="n">
        <v>8</v>
      </c>
      <c r="C11" s="42"/>
      <c r="D11" s="42" t="str">
        <f aca="false">A11&amp;B11</f>
        <v>38</v>
      </c>
      <c r="E11" s="4" t="n">
        <v>1</v>
      </c>
      <c r="F11" s="4" t="n">
        <f aca="false">G11-E11</f>
        <v>0</v>
      </c>
      <c r="G11" s="43" t="n">
        <v>1</v>
      </c>
      <c r="H11" s="4" t="n">
        <v>1</v>
      </c>
      <c r="I11" s="4" t="n">
        <f aca="false">J11-H11</f>
        <v>0</v>
      </c>
      <c r="J11" s="4" t="n">
        <v>1</v>
      </c>
      <c r="K11" s="4" t="n">
        <v>1</v>
      </c>
      <c r="L11" s="4" t="n">
        <f aca="false">M11-K11</f>
        <v>0</v>
      </c>
      <c r="M11" s="43" t="n">
        <v>1</v>
      </c>
      <c r="N11" s="4" t="n">
        <v>1</v>
      </c>
      <c r="O11" s="4" t="n">
        <f aca="false">P11-N11</f>
        <v>0</v>
      </c>
      <c r="P11" s="4" t="n">
        <v>1</v>
      </c>
      <c r="Q11" s="4" t="n">
        <v>1</v>
      </c>
      <c r="R11" s="4" t="n">
        <f aca="false">S11-Q11</f>
        <v>0</v>
      </c>
      <c r="S11" s="43" t="n">
        <v>1</v>
      </c>
      <c r="T11" s="4" t="n">
        <v>1</v>
      </c>
      <c r="U11" s="4" t="n">
        <f aca="false">V11-T11</f>
        <v>0</v>
      </c>
      <c r="V11" s="4" t="n">
        <v>1</v>
      </c>
      <c r="W11" s="4" t="n">
        <v>1</v>
      </c>
      <c r="X11" s="4" t="n">
        <f aca="false">Y11-W11</f>
        <v>0</v>
      </c>
      <c r="Y11" s="4" t="n">
        <v>1</v>
      </c>
      <c r="Z11" s="4" t="n">
        <v>1</v>
      </c>
      <c r="AA11" s="4" t="n">
        <f aca="false">AB11-Z11</f>
        <v>0</v>
      </c>
      <c r="AB11" s="4" t="n">
        <v>1</v>
      </c>
    </row>
    <row r="12" customFormat="false" ht="12.8" hidden="false" customHeight="false" outlineLevel="0" collapsed="false">
      <c r="A12" s="42" t="n">
        <v>7</v>
      </c>
      <c r="B12" s="42" t="n">
        <v>8</v>
      </c>
      <c r="C12" s="42"/>
      <c r="D12" s="42" t="str">
        <f aca="false">A12&amp;B12</f>
        <v>78</v>
      </c>
      <c r="E12" s="4" t="n">
        <v>0</v>
      </c>
      <c r="F12" s="4" t="n">
        <f aca="false">G12-E12</f>
        <v>0</v>
      </c>
      <c r="G12" s="43" t="n">
        <v>0</v>
      </c>
      <c r="H12" s="4" t="n">
        <v>0</v>
      </c>
      <c r="I12" s="4" t="n">
        <f aca="false">J12-H12</f>
        <v>0</v>
      </c>
      <c r="J12" s="4" t="n">
        <v>0</v>
      </c>
      <c r="K12" s="4" t="n">
        <v>0</v>
      </c>
      <c r="L12" s="4" t="n">
        <f aca="false">M12-K12</f>
        <v>0</v>
      </c>
      <c r="M12" s="43" t="n">
        <v>0</v>
      </c>
      <c r="N12" s="4" t="n">
        <v>1</v>
      </c>
      <c r="O12" s="4" t="n">
        <f aca="false">P12-N12</f>
        <v>0</v>
      </c>
      <c r="P12" s="4" t="n">
        <v>1</v>
      </c>
      <c r="Q12" s="4" t="n">
        <v>1</v>
      </c>
      <c r="R12" s="4" t="n">
        <f aca="false">S12-Q12</f>
        <v>0</v>
      </c>
      <c r="S12" s="43" t="n">
        <v>1</v>
      </c>
      <c r="T12" s="4" t="n">
        <v>1</v>
      </c>
      <c r="U12" s="4" t="n">
        <f aca="false">V12-T12</f>
        <v>0</v>
      </c>
      <c r="V12" s="4" t="n">
        <v>1</v>
      </c>
      <c r="W12" s="4" t="n">
        <v>1</v>
      </c>
      <c r="X12" s="4" t="n">
        <f aca="false">Y12-W12</f>
        <v>0</v>
      </c>
      <c r="Y12" s="4" t="n">
        <v>1</v>
      </c>
      <c r="Z12" s="4" t="n">
        <v>1</v>
      </c>
      <c r="AA12" s="4" t="n">
        <f aca="false">AB12-Z12</f>
        <v>0</v>
      </c>
      <c r="AB12" s="4" t="n">
        <v>1</v>
      </c>
    </row>
    <row r="14" customFormat="false" ht="12.8" hidden="false" customHeight="false" outlineLevel="0" collapsed="false">
      <c r="A14" s="0" t="s">
        <v>26</v>
      </c>
      <c r="G14" s="0" t="n">
        <f aca="false">SUM(G2:G12)</f>
        <v>27</v>
      </c>
      <c r="J14" s="0" t="n">
        <f aca="false">SUM(J2:J12)</f>
        <v>28</v>
      </c>
      <c r="M14" s="0" t="n">
        <f aca="false">SUM(M2:M12)</f>
        <v>29</v>
      </c>
      <c r="P14" s="0" t="n">
        <f aca="false">SUM(P2:P12)</f>
        <v>30</v>
      </c>
      <c r="S14" s="0" t="n">
        <f aca="false">SUM(S2:S12)</f>
        <v>31</v>
      </c>
      <c r="V14" s="0" t="n">
        <f aca="false">SUM(V2:V12)</f>
        <v>32</v>
      </c>
      <c r="Y14" s="0" t="n">
        <f aca="false">SUM(Y2:Y12)</f>
        <v>33</v>
      </c>
      <c r="AB14" s="0" t="n">
        <f aca="false">SUM(AB2:AB12)</f>
        <v>34</v>
      </c>
    </row>
    <row r="16" customFormat="false" ht="12.8" hidden="false" customHeight="false" outlineLevel="0" collapsed="false">
      <c r="A16" s="0" t="s">
        <v>27</v>
      </c>
    </row>
    <row r="18" customFormat="false" ht="12.8" hidden="false" customHeight="false" outlineLevel="0" collapsed="false">
      <c r="A18" s="42" t="n">
        <v>1</v>
      </c>
      <c r="B18" s="42" t="n">
        <v>2</v>
      </c>
      <c r="C18" s="42"/>
      <c r="D18" s="42" t="str">
        <f aca="false">A18&amp;B18</f>
        <v>12</v>
      </c>
      <c r="E18" s="4" t="n">
        <v>5</v>
      </c>
      <c r="F18" s="4" t="n">
        <f aca="false">G18-E18</f>
        <v>1</v>
      </c>
      <c r="G18" s="43" t="n">
        <v>6</v>
      </c>
      <c r="H18" s="4" t="n">
        <v>6</v>
      </c>
      <c r="I18" s="4" t="n">
        <f aca="false">J18-H18</f>
        <v>1</v>
      </c>
      <c r="J18" s="4" t="n">
        <v>7</v>
      </c>
      <c r="K18" s="4" t="n">
        <v>6</v>
      </c>
      <c r="L18" s="4" t="n">
        <f aca="false">M18-K18</f>
        <v>1</v>
      </c>
      <c r="M18" s="43" t="n">
        <v>7</v>
      </c>
      <c r="N18" s="4" t="n">
        <v>6</v>
      </c>
      <c r="O18" s="4" t="n">
        <f aca="false">P18-N18</f>
        <v>1</v>
      </c>
      <c r="P18" s="4" t="n">
        <v>7</v>
      </c>
      <c r="Q18" s="4" t="n">
        <v>6</v>
      </c>
      <c r="R18" s="4" t="n">
        <f aca="false">S18-Q18</f>
        <v>1</v>
      </c>
      <c r="S18" s="43" t="n">
        <v>7</v>
      </c>
      <c r="T18" s="4" t="n">
        <v>6</v>
      </c>
      <c r="U18" s="4" t="n">
        <f aca="false">V18-T18</f>
        <v>2</v>
      </c>
      <c r="V18" s="4" t="n">
        <v>8</v>
      </c>
      <c r="W18" s="4" t="n">
        <v>6</v>
      </c>
      <c r="X18" s="4" t="n">
        <f aca="false">Y18-W18</f>
        <v>2</v>
      </c>
      <c r="Y18" s="4" t="n">
        <v>8</v>
      </c>
      <c r="Z18" s="4" t="n">
        <v>6</v>
      </c>
      <c r="AA18" s="4" t="n">
        <f aca="false">AB18-Z18</f>
        <v>2</v>
      </c>
      <c r="AB18" s="4" t="n">
        <v>8</v>
      </c>
      <c r="AE18" s="4" t="n">
        <f aca="false">IFERROR(LOG((E18/G18)/(1-E18/G18)) / LOG($B18/$A18), 2 * SIGN( E18-G18/2))</f>
        <v>2.32192809488736</v>
      </c>
      <c r="AH18" s="4" t="n">
        <f aca="false">IFERROR(LOG((H18/J18)/(1-H18/J18)) / LOG($B18/$A18), 2 * SIGN( H18-J18/2))</f>
        <v>2.58496250072116</v>
      </c>
      <c r="AI18" s="4" t="n">
        <f aca="false">IFERROR(LOG((K18/M18)/(1-K18/M18)) / LOG($B18/$A18), 2 * SIGN( K18-M18/2))</f>
        <v>2.58496250072116</v>
      </c>
      <c r="AJ18" s="4" t="n">
        <f aca="false">IFERROR(LOG((N18/P18)/(1-N18/P18)) / LOG($B18/$A18), 2 * SIGN( N18-P18/2))</f>
        <v>2.58496250072116</v>
      </c>
      <c r="AK18" s="4" t="n">
        <f aca="false">IFERROR(LOG((Q18/S18)/(1-Q18/S18)) / LOG($B18/$A18), 2 * SIGN( Q18-S18/2))</f>
        <v>2.58496250072116</v>
      </c>
      <c r="AL18" s="4" t="n">
        <f aca="false">IFERROR(LOG((T18/V18)/(1-T18/V18)) / LOG($B18/$A18), 2 * SIGN( T18-V18/2))</f>
        <v>1.58496250072116</v>
      </c>
      <c r="AM18" s="4" t="n">
        <f aca="false">IFERROR(LOG((W18/Y18)/(1-W18/Y18)) / LOG($B18/$A18), 2 * SIGN( W18-Y18/2))</f>
        <v>1.58496250072116</v>
      </c>
      <c r="AN18" s="4" t="n">
        <f aca="false">IFERROR(LOG((Z18/AB18)/(1-Z18/AB18)) / LOG($B18/$A18), 2 * SIGN( Z18-AB18/2))</f>
        <v>1.58496250072116</v>
      </c>
    </row>
    <row r="19" customFormat="false" ht="12.8" hidden="false" customHeight="false" outlineLevel="0" collapsed="false">
      <c r="A19" s="42" t="n">
        <v>1</v>
      </c>
      <c r="B19" s="42" t="n">
        <v>3</v>
      </c>
      <c r="C19" s="42"/>
      <c r="D19" s="42" t="str">
        <f aca="false">A19&amp;B19</f>
        <v>13</v>
      </c>
      <c r="E19" s="4" t="n">
        <v>1</v>
      </c>
      <c r="F19" s="4" t="n">
        <f aca="false">G19-E19</f>
        <v>0</v>
      </c>
      <c r="G19" s="43" t="n">
        <v>1</v>
      </c>
      <c r="H19" s="4" t="n">
        <v>1</v>
      </c>
      <c r="I19" s="4" t="n">
        <f aca="false">J19-H19</f>
        <v>0</v>
      </c>
      <c r="J19" s="4" t="n">
        <v>1</v>
      </c>
      <c r="K19" s="4" t="n">
        <v>1</v>
      </c>
      <c r="L19" s="4" t="n">
        <f aca="false">M19-K19</f>
        <v>0</v>
      </c>
      <c r="M19" s="43" t="n">
        <v>1</v>
      </c>
      <c r="N19" s="4" t="n">
        <v>1</v>
      </c>
      <c r="O19" s="4" t="n">
        <f aca="false">P19-N19</f>
        <v>0</v>
      </c>
      <c r="P19" s="4" t="n">
        <v>1</v>
      </c>
      <c r="Q19" s="4" t="n">
        <v>1</v>
      </c>
      <c r="R19" s="4" t="n">
        <f aca="false">S19-Q19</f>
        <v>0</v>
      </c>
      <c r="S19" s="43" t="n">
        <v>1</v>
      </c>
      <c r="T19" s="4" t="n">
        <v>1</v>
      </c>
      <c r="U19" s="4" t="n">
        <f aca="false">V19-T19</f>
        <v>0</v>
      </c>
      <c r="V19" s="4" t="n">
        <v>1</v>
      </c>
      <c r="W19" s="4" t="n">
        <v>1</v>
      </c>
      <c r="X19" s="4" t="n">
        <f aca="false">Y19-W19</f>
        <v>0</v>
      </c>
      <c r="Y19" s="4" t="n">
        <v>1</v>
      </c>
      <c r="Z19" s="4" t="n">
        <v>2</v>
      </c>
      <c r="AA19" s="4" t="n">
        <f aca="false">AB19-Z19</f>
        <v>0</v>
      </c>
      <c r="AB19" s="4" t="n">
        <v>2</v>
      </c>
      <c r="AE19" s="4" t="n">
        <f aca="false">IFERROR(LOG((E19/G19)/(1-E19/G19)) / LOG($B19/$A19), 2 * SIGN( E19-G19/2))</f>
        <v>2</v>
      </c>
      <c r="AH19" s="4" t="n">
        <f aca="false">IFERROR(LOG((H19/J19)/(1-H19/J19)) / LOG($B19/$A19), 2 * SIGN( H19-J19/2))</f>
        <v>2</v>
      </c>
      <c r="AI19" s="4" t="n">
        <f aca="false">IFERROR(LOG((K19/M19)/(1-K19/M19)) / LOG($B19/$A19), 2 * SIGN( K19-M19/2))</f>
        <v>2</v>
      </c>
      <c r="AJ19" s="4" t="n">
        <f aca="false">IFERROR(LOG((N19/P19)/(1-N19/P19)) / LOG($B19/$A19), 2 * SIGN( N19-P19/2))</f>
        <v>2</v>
      </c>
      <c r="AK19" s="4" t="n">
        <f aca="false">IFERROR(LOG((Q19/S19)/(1-Q19/S19)) / LOG($B19/$A19), 2 * SIGN( Q19-S19/2))</f>
        <v>2</v>
      </c>
      <c r="AL19" s="4" t="n">
        <f aca="false">IFERROR(LOG((T19/V19)/(1-T19/V19)) / LOG($B19/$A19), 2 * SIGN( T19-V19/2))</f>
        <v>2</v>
      </c>
      <c r="AM19" s="4" t="n">
        <f aca="false">IFERROR(LOG((W19/Y19)/(1-W19/Y19)) / LOG($B19/$A19), 2 * SIGN( W19-Y19/2))</f>
        <v>2</v>
      </c>
      <c r="AN19" s="4" t="n">
        <f aca="false">IFERROR(LOG((Z19/AB19)/(1-Z19/AB19)) / LOG($B19/$A19), 2 * SIGN( Z19-AB19/2))</f>
        <v>2</v>
      </c>
    </row>
    <row r="20" customFormat="false" ht="12.8" hidden="false" customHeight="false" outlineLevel="0" collapsed="false">
      <c r="A20" s="42" t="n">
        <v>1</v>
      </c>
      <c r="B20" s="42" t="n">
        <v>4</v>
      </c>
      <c r="C20" s="42"/>
      <c r="D20" s="42" t="str">
        <f aca="false">A20&amp;B20</f>
        <v>14</v>
      </c>
      <c r="E20" s="4" t="n">
        <v>1</v>
      </c>
      <c r="F20" s="4" t="n">
        <f aca="false">G20-E20</f>
        <v>1</v>
      </c>
      <c r="G20" s="43" t="n">
        <v>2</v>
      </c>
      <c r="H20" s="4" t="n">
        <v>1</v>
      </c>
      <c r="I20" s="4" t="n">
        <f aca="false">J20-H20</f>
        <v>1</v>
      </c>
      <c r="J20" s="4" t="n">
        <v>2</v>
      </c>
      <c r="K20" s="4" t="n">
        <v>2</v>
      </c>
      <c r="L20" s="4" t="n">
        <f aca="false">M20-K20</f>
        <v>1</v>
      </c>
      <c r="M20" s="43" t="n">
        <v>3</v>
      </c>
      <c r="N20" s="4" t="n">
        <v>2</v>
      </c>
      <c r="O20" s="4" t="n">
        <f aca="false">P20-N20</f>
        <v>1</v>
      </c>
      <c r="P20" s="4" t="n">
        <v>3</v>
      </c>
      <c r="Q20" s="4" t="n">
        <v>2</v>
      </c>
      <c r="R20" s="4" t="n">
        <f aca="false">S20-Q20</f>
        <v>1</v>
      </c>
      <c r="S20" s="43" t="n">
        <v>3</v>
      </c>
      <c r="T20" s="4" t="n">
        <v>2</v>
      </c>
      <c r="U20" s="4" t="n">
        <f aca="false">V20-T20</f>
        <v>1</v>
      </c>
      <c r="V20" s="4" t="n">
        <v>3</v>
      </c>
      <c r="W20" s="4" t="n">
        <v>2</v>
      </c>
      <c r="X20" s="4" t="n">
        <f aca="false">Y20-W20</f>
        <v>1</v>
      </c>
      <c r="Y20" s="4" t="n">
        <v>3</v>
      </c>
      <c r="Z20" s="4" t="n">
        <v>2</v>
      </c>
      <c r="AA20" s="4" t="n">
        <f aca="false">AB20-Z20</f>
        <v>1</v>
      </c>
      <c r="AB20" s="4" t="n">
        <v>3</v>
      </c>
      <c r="AE20" s="4" t="n">
        <f aca="false">IFERROR(LOG((E20/G20)/(1-E20/G20)) / LOG($B20/$A20), 2 * SIGN( E20-G20/2))</f>
        <v>0</v>
      </c>
      <c r="AH20" s="4" t="n">
        <f aca="false">IFERROR(LOG((H20/J20)/(1-H20/J20)) / LOG($B20/$A20), 2 * SIGN( H20-J20/2))</f>
        <v>0</v>
      </c>
      <c r="AI20" s="4" t="n">
        <f aca="false">IFERROR(LOG((K20/M20)/(1-K20/M20)) / LOG($B20/$A20), 2 * SIGN( K20-M20/2))</f>
        <v>0.5</v>
      </c>
      <c r="AJ20" s="4" t="n">
        <f aca="false">IFERROR(LOG((N20/P20)/(1-N20/P20)) / LOG($B20/$A20), 2 * SIGN( N20-P20/2))</f>
        <v>0.5</v>
      </c>
      <c r="AK20" s="4" t="n">
        <f aca="false">IFERROR(LOG((Q20/S20)/(1-Q20/S20)) / LOG($B20/$A20), 2 * SIGN( Q20-S20/2))</f>
        <v>0.5</v>
      </c>
      <c r="AL20" s="4" t="n">
        <f aca="false">IFERROR(LOG((T20/V20)/(1-T20/V20)) / LOG($B20/$A20), 2 * SIGN( T20-V20/2))</f>
        <v>0.5</v>
      </c>
      <c r="AM20" s="4" t="n">
        <f aca="false">IFERROR(LOG((W20/Y20)/(1-W20/Y20)) / LOG($B20/$A20), 2 * SIGN( W20-Y20/2))</f>
        <v>0.5</v>
      </c>
      <c r="AN20" s="4" t="n">
        <f aca="false">IFERROR(LOG((Z20/AB20)/(1-Z20/AB20)) / LOG($B20/$A20), 2 * SIGN( Z20-AB20/2))</f>
        <v>0.5</v>
      </c>
    </row>
    <row r="21" customFormat="false" ht="12.8" hidden="false" customHeight="false" outlineLevel="0" collapsed="false">
      <c r="A21" s="42" t="n">
        <v>1</v>
      </c>
      <c r="B21" s="42" t="n">
        <v>5</v>
      </c>
      <c r="C21" s="42"/>
      <c r="D21" s="42" t="str">
        <f aca="false">A21&amp;B21</f>
        <v>15</v>
      </c>
      <c r="E21" s="4" t="n">
        <v>3</v>
      </c>
      <c r="F21" s="4" t="n">
        <f aca="false">G21-E21</f>
        <v>0</v>
      </c>
      <c r="G21" s="43" t="n">
        <v>3</v>
      </c>
      <c r="H21" s="4" t="n">
        <v>3</v>
      </c>
      <c r="I21" s="4" t="n">
        <f aca="false">J21-H21</f>
        <v>0</v>
      </c>
      <c r="J21" s="4" t="n">
        <v>3</v>
      </c>
      <c r="K21" s="4" t="n">
        <v>3</v>
      </c>
      <c r="L21" s="4" t="n">
        <f aca="false">M21-K21</f>
        <v>0</v>
      </c>
      <c r="M21" s="43" t="n">
        <v>3</v>
      </c>
      <c r="N21" s="4" t="n">
        <v>3</v>
      </c>
      <c r="O21" s="4" t="n">
        <f aca="false">P21-N21</f>
        <v>0</v>
      </c>
      <c r="P21" s="4" t="n">
        <v>3</v>
      </c>
      <c r="Q21" s="4" t="n">
        <v>3</v>
      </c>
      <c r="R21" s="4" t="n">
        <f aca="false">S21-Q21</f>
        <v>0</v>
      </c>
      <c r="S21" s="43" t="n">
        <v>3</v>
      </c>
      <c r="T21" s="4" t="n">
        <v>3</v>
      </c>
      <c r="U21" s="4" t="n">
        <f aca="false">V21-T21</f>
        <v>0</v>
      </c>
      <c r="V21" s="4" t="n">
        <v>3</v>
      </c>
      <c r="W21" s="4" t="n">
        <v>3</v>
      </c>
      <c r="X21" s="4" t="n">
        <f aca="false">Y21-W21</f>
        <v>0</v>
      </c>
      <c r="Y21" s="4" t="n">
        <v>3</v>
      </c>
      <c r="Z21" s="4" t="n">
        <v>3</v>
      </c>
      <c r="AA21" s="4" t="n">
        <f aca="false">AB21-Z21</f>
        <v>0</v>
      </c>
      <c r="AB21" s="4" t="n">
        <v>3</v>
      </c>
      <c r="AE21" s="4" t="n">
        <f aca="false">IFERROR(LOG((E21/G21)/(1-E21/G21)) / LOG($B21/$A21), 2 * SIGN( E21-G21/2))</f>
        <v>2</v>
      </c>
      <c r="AH21" s="4" t="n">
        <f aca="false">IFERROR(LOG((H21/J21)/(1-H21/J21)) / LOG($B21/$A21), 2 * SIGN( H21-J21/2))</f>
        <v>2</v>
      </c>
      <c r="AI21" s="4" t="n">
        <f aca="false">IFERROR(LOG((K21/M21)/(1-K21/M21)) / LOG($B21/$A21), 2 * SIGN( K21-M21/2))</f>
        <v>2</v>
      </c>
      <c r="AJ21" s="4" t="n">
        <f aca="false">IFERROR(LOG((N21/P21)/(1-N21/P21)) / LOG($B21/$A21), 2 * SIGN( N21-P21/2))</f>
        <v>2</v>
      </c>
      <c r="AK21" s="4" t="n">
        <f aca="false">IFERROR(LOG((Q21/S21)/(1-Q21/S21)) / LOG($B21/$A21), 2 * SIGN( Q21-S21/2))</f>
        <v>2</v>
      </c>
      <c r="AL21" s="4" t="n">
        <f aca="false">IFERROR(LOG((T21/V21)/(1-T21/V21)) / LOG($B21/$A21), 2 * SIGN( T21-V21/2))</f>
        <v>2</v>
      </c>
      <c r="AM21" s="4" t="n">
        <f aca="false">IFERROR(LOG((W21/Y21)/(1-W21/Y21)) / LOG($B21/$A21), 2 * SIGN( W21-Y21/2))</f>
        <v>2</v>
      </c>
      <c r="AN21" s="4" t="n">
        <f aca="false">IFERROR(LOG((Z21/AB21)/(1-Z21/AB21)) / LOG($B21/$A21), 2 * SIGN( Z21-AB21/2))</f>
        <v>2</v>
      </c>
    </row>
    <row r="22" customFormat="false" ht="12.8" hidden="false" customHeight="false" outlineLevel="0" collapsed="false">
      <c r="A22" s="42" t="n">
        <v>1</v>
      </c>
      <c r="B22" s="42" t="n">
        <v>6</v>
      </c>
      <c r="C22" s="42"/>
      <c r="D22" s="42" t="str">
        <f aca="false">A22&amp;B22</f>
        <v>16</v>
      </c>
      <c r="E22" s="4" t="n">
        <v>1</v>
      </c>
      <c r="F22" s="4" t="n">
        <f aca="false">G22-E22</f>
        <v>1</v>
      </c>
      <c r="G22" s="43" t="n">
        <v>2</v>
      </c>
      <c r="H22" s="4" t="n">
        <v>1</v>
      </c>
      <c r="I22" s="4" t="n">
        <f aca="false">J22-H22</f>
        <v>1</v>
      </c>
      <c r="J22" s="4" t="n">
        <v>2</v>
      </c>
      <c r="K22" s="4" t="n">
        <v>1</v>
      </c>
      <c r="L22" s="4" t="n">
        <f aca="false">M22-K22</f>
        <v>1</v>
      </c>
      <c r="M22" s="43" t="n">
        <v>2</v>
      </c>
      <c r="N22" s="4" t="n">
        <v>1</v>
      </c>
      <c r="O22" s="4" t="n">
        <f aca="false">P22-N22</f>
        <v>1</v>
      </c>
      <c r="P22" s="4" t="n">
        <v>2</v>
      </c>
      <c r="Q22" s="4" t="n">
        <v>1</v>
      </c>
      <c r="R22" s="4" t="n">
        <f aca="false">S22-Q22</f>
        <v>1</v>
      </c>
      <c r="S22" s="43" t="n">
        <v>2</v>
      </c>
      <c r="T22" s="4" t="n">
        <v>1</v>
      </c>
      <c r="U22" s="4" t="n">
        <f aca="false">V22-T22</f>
        <v>1</v>
      </c>
      <c r="V22" s="4" t="n">
        <v>2</v>
      </c>
      <c r="W22" s="4" t="n">
        <v>1</v>
      </c>
      <c r="X22" s="4" t="n">
        <f aca="false">Y22-W22</f>
        <v>1</v>
      </c>
      <c r="Y22" s="4" t="n">
        <v>2</v>
      </c>
      <c r="Z22" s="4" t="n">
        <v>1</v>
      </c>
      <c r="AA22" s="4" t="n">
        <f aca="false">AB22-Z22</f>
        <v>1</v>
      </c>
      <c r="AB22" s="4" t="n">
        <v>2</v>
      </c>
      <c r="AE22" s="4" t="n">
        <f aca="false">IFERROR(LOG((E22/G22)/(1-E22/G22)) / LOG($B22/$A22), 2 * SIGN( E22-G22/2))</f>
        <v>0</v>
      </c>
      <c r="AH22" s="4" t="n">
        <f aca="false">IFERROR(LOG((H22/J22)/(1-H22/J22)) / LOG($B22/$A22), 2 * SIGN( H22-J22/2))</f>
        <v>0</v>
      </c>
      <c r="AI22" s="4" t="n">
        <f aca="false">IFERROR(LOG((K22/M22)/(1-K22/M22)) / LOG($B22/$A22), 2 * SIGN( K22-M22/2))</f>
        <v>0</v>
      </c>
      <c r="AJ22" s="4" t="n">
        <f aca="false">IFERROR(LOG((N22/P22)/(1-N22/P22)) / LOG($B22/$A22), 2 * SIGN( N22-P22/2))</f>
        <v>0</v>
      </c>
      <c r="AK22" s="4" t="n">
        <f aca="false">IFERROR(LOG((Q22/S22)/(1-Q22/S22)) / LOG($B22/$A22), 2 * SIGN( Q22-S22/2))</f>
        <v>0</v>
      </c>
      <c r="AL22" s="4" t="n">
        <f aca="false">IFERROR(LOG((T22/V22)/(1-T22/V22)) / LOG($B22/$A22), 2 * SIGN( T22-V22/2))</f>
        <v>0</v>
      </c>
      <c r="AM22" s="4" t="n">
        <f aca="false">IFERROR(LOG((W22/Y22)/(1-W22/Y22)) / LOG($B22/$A22), 2 * SIGN( W22-Y22/2))</f>
        <v>0</v>
      </c>
      <c r="AN22" s="4" t="n">
        <f aca="false">IFERROR(LOG((Z22/AB22)/(1-Z22/AB22)) / LOG($B22/$A22), 2 * SIGN( Z22-AB22/2))</f>
        <v>0</v>
      </c>
    </row>
    <row r="23" customFormat="false" ht="12.8" hidden="false" customHeight="false" outlineLevel="0" collapsed="false">
      <c r="A23" s="42" t="n">
        <v>1</v>
      </c>
      <c r="B23" s="42" t="n">
        <v>8</v>
      </c>
      <c r="C23" s="42"/>
      <c r="D23" s="42" t="str">
        <f aca="false">A23&amp;B23</f>
        <v>18</v>
      </c>
      <c r="E23" s="4" t="n">
        <v>0</v>
      </c>
      <c r="F23" s="4" t="n">
        <f aca="false">G23-E23</f>
        <v>1</v>
      </c>
      <c r="G23" s="43" t="n">
        <v>1</v>
      </c>
      <c r="H23" s="4" t="n">
        <v>0</v>
      </c>
      <c r="I23" s="4" t="n">
        <f aca="false">J23-H23</f>
        <v>1</v>
      </c>
      <c r="J23" s="4" t="n">
        <v>1</v>
      </c>
      <c r="K23" s="4" t="n">
        <v>0</v>
      </c>
      <c r="L23" s="4" t="n">
        <f aca="false">M23-K23</f>
        <v>1</v>
      </c>
      <c r="M23" s="43" t="n">
        <v>1</v>
      </c>
      <c r="N23" s="4" t="n">
        <v>0</v>
      </c>
      <c r="O23" s="4" t="n">
        <f aca="false">P23-N23</f>
        <v>1</v>
      </c>
      <c r="P23" s="4" t="n">
        <v>1</v>
      </c>
      <c r="Q23" s="4" t="n">
        <v>0</v>
      </c>
      <c r="R23" s="4" t="n">
        <f aca="false">S23-Q23</f>
        <v>1</v>
      </c>
      <c r="S23" s="43" t="n">
        <v>1</v>
      </c>
      <c r="T23" s="4" t="n">
        <v>0</v>
      </c>
      <c r="U23" s="4" t="n">
        <f aca="false">V23-T23</f>
        <v>1</v>
      </c>
      <c r="V23" s="4" t="n">
        <v>1</v>
      </c>
      <c r="W23" s="4" t="n">
        <v>0</v>
      </c>
      <c r="X23" s="4" t="n">
        <f aca="false">Y23-W23</f>
        <v>1</v>
      </c>
      <c r="Y23" s="4" t="n">
        <v>1</v>
      </c>
      <c r="Z23" s="4" t="n">
        <v>0</v>
      </c>
      <c r="AA23" s="4" t="n">
        <f aca="false">AB23-Z23</f>
        <v>1</v>
      </c>
      <c r="AB23" s="4" t="n">
        <v>1</v>
      </c>
      <c r="AE23" s="4" t="n">
        <f aca="false">IFERROR(LOG((E23/G23)/(1-E23/G23)) / LOG($B23/$A23), 2 * SIGN( E23-G23/2))</f>
        <v>-2</v>
      </c>
      <c r="AH23" s="4" t="n">
        <f aca="false">IFERROR(LOG((H23/J23)/(1-H23/J23)) / LOG($B23/$A23), 2 * SIGN( H23-J23/2))</f>
        <v>-2</v>
      </c>
      <c r="AI23" s="4" t="n">
        <f aca="false">IFERROR(LOG((K23/M23)/(1-K23/M23)) / LOG($B23/$A23), 2 * SIGN( K23-M23/2))</f>
        <v>-2</v>
      </c>
      <c r="AJ23" s="4" t="n">
        <f aca="false">IFERROR(LOG((N23/P23)/(1-N23/P23)) / LOG($B23/$A23), 2 * SIGN( N23-P23/2))</f>
        <v>-2</v>
      </c>
      <c r="AK23" s="4" t="n">
        <f aca="false">IFERROR(LOG((Q23/S23)/(1-Q23/S23)) / LOG($B23/$A23), 2 * SIGN( Q23-S23/2))</f>
        <v>-2</v>
      </c>
      <c r="AL23" s="4" t="n">
        <f aca="false">IFERROR(LOG((T23/V23)/(1-T23/V23)) / LOG($B23/$A23), 2 * SIGN( T23-V23/2))</f>
        <v>-2</v>
      </c>
      <c r="AM23" s="4" t="n">
        <f aca="false">IFERROR(LOG((W23/Y23)/(1-W23/Y23)) / LOG($B23/$A23), 2 * SIGN( W23-Y23/2))</f>
        <v>-2</v>
      </c>
      <c r="AN23" s="4" t="n">
        <f aca="false">IFERROR(LOG((Z23/AB23)/(1-Z23/AB23)) / LOG($B23/$A23), 2 * SIGN( Z23-AB23/2))</f>
        <v>-2</v>
      </c>
    </row>
    <row r="24" customFormat="false" ht="12.8" hidden="false" customHeight="false" outlineLevel="0" collapsed="false">
      <c r="A24" s="42" t="n">
        <v>2</v>
      </c>
      <c r="B24" s="42" t="n">
        <v>3</v>
      </c>
      <c r="C24" s="42"/>
      <c r="D24" s="42" t="str">
        <f aca="false">A24&amp;B24</f>
        <v>23</v>
      </c>
      <c r="E24" s="4" t="n">
        <v>3</v>
      </c>
      <c r="F24" s="4" t="n">
        <f aca="false">G24-E24</f>
        <v>2</v>
      </c>
      <c r="G24" s="43" t="n">
        <v>5</v>
      </c>
      <c r="H24" s="4" t="n">
        <v>3</v>
      </c>
      <c r="I24" s="4" t="n">
        <f aca="false">J24-H24</f>
        <v>2</v>
      </c>
      <c r="J24" s="4" t="n">
        <v>5</v>
      </c>
      <c r="K24" s="4" t="n">
        <v>3</v>
      </c>
      <c r="L24" s="4" t="n">
        <f aca="false">M24-K24</f>
        <v>2</v>
      </c>
      <c r="M24" s="43" t="n">
        <v>5</v>
      </c>
      <c r="N24" s="4" t="n">
        <v>3</v>
      </c>
      <c r="O24" s="4" t="n">
        <f aca="false">P24-N24</f>
        <v>2</v>
      </c>
      <c r="P24" s="4" t="n">
        <v>5</v>
      </c>
      <c r="Q24" s="4" t="n">
        <v>3</v>
      </c>
      <c r="R24" s="4" t="n">
        <f aca="false">S24-Q24</f>
        <v>2</v>
      </c>
      <c r="S24" s="43" t="n">
        <v>5</v>
      </c>
      <c r="T24" s="4" t="n">
        <v>3</v>
      </c>
      <c r="U24" s="4" t="n">
        <f aca="false">V24-T24</f>
        <v>2</v>
      </c>
      <c r="V24" s="4" t="n">
        <v>5</v>
      </c>
      <c r="W24" s="4" t="n">
        <v>3</v>
      </c>
      <c r="X24" s="4" t="n">
        <f aca="false">Y24-W24</f>
        <v>2</v>
      </c>
      <c r="Y24" s="4" t="n">
        <v>5</v>
      </c>
      <c r="Z24" s="4" t="n">
        <v>3</v>
      </c>
      <c r="AA24" s="4" t="n">
        <f aca="false">AB24-Z24</f>
        <v>2</v>
      </c>
      <c r="AB24" s="4" t="n">
        <v>5</v>
      </c>
      <c r="AE24" s="4" t="n">
        <f aca="false">IFERROR(LOG((E24/G24)/(1-E24/G24)) / LOG($B24/$A24), 2 * SIGN( E24-G24/2))</f>
        <v>1</v>
      </c>
      <c r="AH24" s="4" t="n">
        <f aca="false">IFERROR(LOG((H24/J24)/(1-H24/J24)) / LOG($B24/$A24), 2 * SIGN( H24-J24/2))</f>
        <v>1</v>
      </c>
      <c r="AI24" s="4" t="n">
        <f aca="false">IFERROR(LOG((K24/M24)/(1-K24/M24)) / LOG($B24/$A24), 2 * SIGN( K24-M24/2))</f>
        <v>1</v>
      </c>
      <c r="AJ24" s="4" t="n">
        <f aca="false">IFERROR(LOG((N24/P24)/(1-N24/P24)) / LOG($B24/$A24), 2 * SIGN( N24-P24/2))</f>
        <v>1</v>
      </c>
      <c r="AK24" s="4" t="n">
        <f aca="false">IFERROR(LOG((Q24/S24)/(1-Q24/S24)) / LOG($B24/$A24), 2 * SIGN( Q24-S24/2))</f>
        <v>1</v>
      </c>
      <c r="AL24" s="4" t="n">
        <f aca="false">IFERROR(LOG((T24/V24)/(1-T24/V24)) / LOG($B24/$A24), 2 * SIGN( T24-V24/2))</f>
        <v>1</v>
      </c>
      <c r="AM24" s="4" t="n">
        <f aca="false">IFERROR(LOG((W24/Y24)/(1-W24/Y24)) / LOG($B24/$A24), 2 * SIGN( W24-Y24/2))</f>
        <v>1</v>
      </c>
      <c r="AN24" s="4" t="n">
        <f aca="false">IFERROR(LOG((Z24/AB24)/(1-Z24/AB24)) / LOG($B24/$A24), 2 * SIGN( Z24-AB24/2))</f>
        <v>1</v>
      </c>
    </row>
    <row r="25" customFormat="false" ht="12.8" hidden="false" customHeight="false" outlineLevel="0" collapsed="false">
      <c r="A25" s="42" t="n">
        <v>3</v>
      </c>
      <c r="B25" s="42" t="n">
        <v>8</v>
      </c>
      <c r="C25" s="42"/>
      <c r="D25" s="42" t="str">
        <f aca="false">A25&amp;B25</f>
        <v>38</v>
      </c>
      <c r="E25" s="4" t="n">
        <v>1</v>
      </c>
      <c r="F25" s="4" t="n">
        <f aca="false">G25-E25</f>
        <v>0</v>
      </c>
      <c r="G25" s="43" t="n">
        <v>1</v>
      </c>
      <c r="H25" s="4" t="n">
        <v>1</v>
      </c>
      <c r="I25" s="4" t="n">
        <f aca="false">J25-H25</f>
        <v>0</v>
      </c>
      <c r="J25" s="4" t="n">
        <v>1</v>
      </c>
      <c r="K25" s="4" t="n">
        <v>1</v>
      </c>
      <c r="L25" s="4" t="n">
        <f aca="false">M25-K25</f>
        <v>0</v>
      </c>
      <c r="M25" s="43" t="n">
        <v>1</v>
      </c>
      <c r="N25" s="4" t="n">
        <v>1</v>
      </c>
      <c r="O25" s="4" t="n">
        <f aca="false">P25-N25</f>
        <v>0</v>
      </c>
      <c r="P25" s="4" t="n">
        <v>1</v>
      </c>
      <c r="Q25" s="4" t="n">
        <v>1</v>
      </c>
      <c r="R25" s="4" t="n">
        <f aca="false">S25-Q25</f>
        <v>0</v>
      </c>
      <c r="S25" s="43" t="n">
        <v>1</v>
      </c>
      <c r="T25" s="4" t="n">
        <v>1</v>
      </c>
      <c r="U25" s="4" t="n">
        <f aca="false">V25-T25</f>
        <v>0</v>
      </c>
      <c r="V25" s="4" t="n">
        <v>1</v>
      </c>
      <c r="W25" s="4" t="n">
        <v>1</v>
      </c>
      <c r="X25" s="4" t="n">
        <f aca="false">Y25-W25</f>
        <v>0</v>
      </c>
      <c r="Y25" s="4" t="n">
        <v>1</v>
      </c>
      <c r="Z25" s="4" t="n">
        <v>1</v>
      </c>
      <c r="AA25" s="4" t="n">
        <f aca="false">AB25-Z25</f>
        <v>0</v>
      </c>
      <c r="AB25" s="4" t="n">
        <v>1</v>
      </c>
      <c r="AE25" s="4" t="n">
        <f aca="false">IFERROR(LOG((E25/G25)/(1-E25/G25)) / LOG($B25/$A25), 2 * SIGN( E25-G25/2))</f>
        <v>2</v>
      </c>
      <c r="AH25" s="4" t="n">
        <f aca="false">IFERROR(LOG((H25/J25)/(1-H25/J25)) / LOG($B25/$A25), 2 * SIGN( H25-J25/2))</f>
        <v>2</v>
      </c>
      <c r="AI25" s="4" t="n">
        <f aca="false">IFERROR(LOG((K25/M25)/(1-K25/M25)) / LOG($B25/$A25), 2 * SIGN( K25-M25/2))</f>
        <v>2</v>
      </c>
      <c r="AJ25" s="4" t="n">
        <f aca="false">IFERROR(LOG((N25/P25)/(1-N25/P25)) / LOG($B25/$A25), 2 * SIGN( N25-P25/2))</f>
        <v>2</v>
      </c>
      <c r="AK25" s="4" t="n">
        <f aca="false">IFERROR(LOG((Q25/S25)/(1-Q25/S25)) / LOG($B25/$A25), 2 * SIGN( Q25-S25/2))</f>
        <v>2</v>
      </c>
      <c r="AL25" s="4" t="n">
        <f aca="false">IFERROR(LOG((T25/V25)/(1-T25/V25)) / LOG($B25/$A25), 2 * SIGN( T25-V25/2))</f>
        <v>2</v>
      </c>
      <c r="AM25" s="4" t="n">
        <f aca="false">IFERROR(LOG((W25/Y25)/(1-W25/Y25)) / LOG($B25/$A25), 2 * SIGN( W25-Y25/2))</f>
        <v>2</v>
      </c>
      <c r="AN25" s="4" t="n">
        <f aca="false">IFERROR(LOG((Z25/AB25)/(1-Z25/AB25)) / LOG($B25/$A25), 2 * SIGN( Z25-AB25/2))</f>
        <v>2</v>
      </c>
    </row>
    <row r="26" customFormat="false" ht="12.8" hidden="false" customHeight="false" outlineLevel="0" collapsed="false">
      <c r="A26" s="42" t="n">
        <v>7</v>
      </c>
      <c r="B26" s="42" t="n">
        <v>8</v>
      </c>
      <c r="C26" s="42"/>
      <c r="D26" s="42" t="str">
        <f aca="false">A26&amp;B26</f>
        <v>78</v>
      </c>
      <c r="E26" s="4" t="n">
        <v>0</v>
      </c>
      <c r="F26" s="4" t="n">
        <f aca="false">G26-E26</f>
        <v>0</v>
      </c>
      <c r="G26" s="43" t="n">
        <v>0</v>
      </c>
      <c r="H26" s="4" t="n">
        <v>0</v>
      </c>
      <c r="I26" s="4" t="n">
        <f aca="false">J26-H26</f>
        <v>0</v>
      </c>
      <c r="J26" s="4" t="n">
        <v>0</v>
      </c>
      <c r="K26" s="4" t="n">
        <v>0</v>
      </c>
      <c r="L26" s="4" t="n">
        <f aca="false">M26-K26</f>
        <v>0</v>
      </c>
      <c r="M26" s="43" t="n">
        <v>0</v>
      </c>
      <c r="N26" s="4" t="n">
        <v>1</v>
      </c>
      <c r="O26" s="4" t="n">
        <f aca="false">P26-N26</f>
        <v>0</v>
      </c>
      <c r="P26" s="4" t="n">
        <v>1</v>
      </c>
      <c r="Q26" s="4" t="n">
        <v>1</v>
      </c>
      <c r="R26" s="4" t="n">
        <f aca="false">S26-Q26</f>
        <v>0</v>
      </c>
      <c r="S26" s="43" t="n">
        <v>1</v>
      </c>
      <c r="T26" s="4" t="n">
        <v>1</v>
      </c>
      <c r="U26" s="4" t="n">
        <f aca="false">V26-T26</f>
        <v>0</v>
      </c>
      <c r="V26" s="4" t="n">
        <v>1</v>
      </c>
      <c r="W26" s="4" t="n">
        <v>1</v>
      </c>
      <c r="X26" s="4" t="n">
        <f aca="false">Y26-W26</f>
        <v>0</v>
      </c>
      <c r="Y26" s="4" t="n">
        <v>1</v>
      </c>
      <c r="Z26" s="4" t="n">
        <v>1</v>
      </c>
      <c r="AA26" s="4" t="n">
        <f aca="false">AB26-Z26</f>
        <v>0</v>
      </c>
      <c r="AB26" s="4" t="n">
        <v>1</v>
      </c>
      <c r="AE26" s="4" t="n">
        <f aca="false">IFERROR(LOG((E26/G26)/(1-E26/G26)) / LOG($B26/$A26), 2 * SIGN( E26-G26/2))</f>
        <v>0</v>
      </c>
      <c r="AH26" s="4" t="n">
        <f aca="false">IFERROR(LOG((H26/J26)/(1-H26/J26)) / LOG($B26/$A26), 2 * SIGN( H26-J26/2))</f>
        <v>0</v>
      </c>
      <c r="AI26" s="4" t="n">
        <f aca="false">IFERROR(LOG((K26/M26)/(1-K26/M26)) / LOG($B26/$A26), 2 * SIGN( K26-M26/2))</f>
        <v>0</v>
      </c>
      <c r="AJ26" s="4" t="n">
        <f aca="false">IFERROR(LOG((N26/P26)/(1-N26/P26)) / LOG($B26/$A26), 2 * SIGN( N26-P26/2))</f>
        <v>2</v>
      </c>
      <c r="AK26" s="4" t="n">
        <f aca="false">IFERROR(LOG((Q26/S26)/(1-Q26/S26)) / LOG($B26/$A26), 2 * SIGN( Q26-S26/2))</f>
        <v>2</v>
      </c>
      <c r="AL26" s="4" t="n">
        <f aca="false">IFERROR(LOG((T26/V26)/(1-T26/V26)) / LOG($B26/$A26), 2 * SIGN( T26-V26/2))</f>
        <v>2</v>
      </c>
      <c r="AM26" s="4" t="n">
        <f aca="false">IFERROR(LOG((W26/Y26)/(1-W26/Y26)) / LOG($B26/$A26), 2 * SIGN( W26-Y26/2))</f>
        <v>2</v>
      </c>
      <c r="AN26" s="4" t="n">
        <f aca="false">IFERROR(LOG((Z26/AB26)/(1-Z26/AB26)) / LOG($B26/$A26), 2 * SIGN( Z26-AB26/2))</f>
        <v>2</v>
      </c>
    </row>
    <row r="27" customFormat="false" ht="12.8" hidden="false" customHeight="false" outlineLevel="0" collapsed="false">
      <c r="F27" s="4"/>
      <c r="I27" s="4"/>
      <c r="L27" s="4"/>
      <c r="O27" s="4"/>
      <c r="R27" s="4"/>
      <c r="U27" s="4"/>
      <c r="X27" s="4"/>
      <c r="AA27" s="4"/>
    </row>
    <row r="28" customFormat="false" ht="12.8" hidden="false" customHeight="false" outlineLevel="0" collapsed="false">
      <c r="A28" s="0" t="s">
        <v>26</v>
      </c>
      <c r="F28" s="4"/>
      <c r="G28" s="0" t="n">
        <f aca="false">SUM(G18:G26)</f>
        <v>21</v>
      </c>
      <c r="I28" s="4"/>
      <c r="J28" s="0" t="n">
        <f aca="false">SUM(J18:J26)</f>
        <v>22</v>
      </c>
      <c r="L28" s="4"/>
      <c r="M28" s="0" t="n">
        <f aca="false">SUM(M18:M26)</f>
        <v>23</v>
      </c>
      <c r="O28" s="4"/>
      <c r="P28" s="0" t="n">
        <f aca="false">SUM(P18:P26)</f>
        <v>24</v>
      </c>
      <c r="R28" s="4"/>
      <c r="S28" s="0" t="n">
        <f aca="false">SUM(S18:S26)</f>
        <v>24</v>
      </c>
      <c r="U28" s="4"/>
      <c r="V28" s="0" t="n">
        <f aca="false">SUM(V18:V26)</f>
        <v>25</v>
      </c>
      <c r="X28" s="4"/>
      <c r="Y28" s="0" t="n">
        <f aca="false">SUM(Y18:Y26)</f>
        <v>25</v>
      </c>
      <c r="AA28" s="4"/>
      <c r="AB28" s="0" t="n">
        <f aca="false">SUM(AB18:AB26)</f>
        <v>26</v>
      </c>
      <c r="AD28" s="40" t="s">
        <v>15</v>
      </c>
      <c r="AE28" s="40" t="n">
        <f aca="false">SUMPRODUCT(AE18:AE26,G18:G26)/SUM(G18:G26)</f>
        <v>1.28245564615829</v>
      </c>
      <c r="AF28" s="40"/>
      <c r="AG28" s="40"/>
      <c r="AH28" s="40" t="n">
        <f aca="false">SUMPRODUCT(AH18:AH26,J18:J26)/SUM(J18:J26)</f>
        <v>1.41339715932037</v>
      </c>
      <c r="AI28" s="40" t="n">
        <f aca="false">SUMPRODUCT(AI18:AI26,M18:M26)/SUM(M18:M26)</f>
        <v>1.41716250021948</v>
      </c>
      <c r="AJ28" s="40" t="n">
        <f aca="false">SUMPRODUCT(AJ18:AJ26,P18:P26)/SUM(P18:P26)</f>
        <v>1.44144739604367</v>
      </c>
      <c r="AK28" s="40" t="n">
        <f aca="false">SUMPRODUCT(AK18:AK26,S18:S26)/SUM(S18:S26)</f>
        <v>1.44144739604367</v>
      </c>
      <c r="AL28" s="40" t="n">
        <f aca="false">SUMPRODUCT(AL18:AL26,V18:V26)/SUM(V18:V26)</f>
        <v>1.16718800023077</v>
      </c>
      <c r="AM28" s="40" t="n">
        <f aca="false">SUMPRODUCT(AM18:AM26,Y18:Y26)/SUM(Y18:Y26)</f>
        <v>1.16718800023077</v>
      </c>
      <c r="AN28" s="40" t="n">
        <f aca="false">SUMPRODUCT(AN18:AN26,AB18:AB26)/SUM(AB18:AB26)</f>
        <v>1.19921923099113</v>
      </c>
    </row>
    <row r="30" customFormat="false" ht="12.8" hidden="false" customHeight="false" outlineLevel="0" collapsed="false">
      <c r="A30" s="0" t="s">
        <v>16</v>
      </c>
      <c r="E30" s="0" t="n">
        <f aca="false">SUMPRODUCT($A18:$A26,E18:E26)/SUM(E18:E26)</f>
        <v>1.33333333333333</v>
      </c>
      <c r="F30" s="0" t="n">
        <f aca="false">SUMPRODUCT($B18:$B26,F18:F26)/SUM(F18:F26)</f>
        <v>4.33333333333333</v>
      </c>
      <c r="H30" s="0" t="n">
        <f aca="false">SUMPRODUCT($A18:$A26,H18:H26)/SUM(H18:H26)</f>
        <v>1.3125</v>
      </c>
      <c r="I30" s="0" t="n">
        <f aca="false">SUMPRODUCT($B18:$B26,I18:I26)/SUM(I18:I26)</f>
        <v>4.33333333333333</v>
      </c>
      <c r="K30" s="0" t="n">
        <f aca="false">SUMPRODUCT($A18:$A26,K18:K26)/SUM(K18:K26)</f>
        <v>1.29411764705882</v>
      </c>
      <c r="L30" s="0" t="n">
        <f aca="false">SUMPRODUCT($B18:$B26,L18:L26)/SUM(L18:L26)</f>
        <v>4.33333333333333</v>
      </c>
      <c r="N30" s="0" t="n">
        <f aca="false">SUMPRODUCT($A18:$A26,N18:N26)/SUM(N18:N26)</f>
        <v>1.61111111111111</v>
      </c>
      <c r="O30" s="0" t="n">
        <f aca="false">SUMPRODUCT($B18:$B26,O18:O26)/SUM(O18:O26)</f>
        <v>4.33333333333333</v>
      </c>
      <c r="Q30" s="0" t="n">
        <f aca="false">SUMPRODUCT($A18:$A26,Q18:Q26)/SUM(Q18:Q26)</f>
        <v>1.61111111111111</v>
      </c>
      <c r="R30" s="0" t="n">
        <f aca="false">SUMPRODUCT($B18:$B26,R18:R26)/SUM(R18:R26)</f>
        <v>4.33333333333333</v>
      </c>
      <c r="T30" s="0" t="n">
        <f aca="false">SUMPRODUCT($A18:$A26,T18:T26)/SUM(T18:T26)</f>
        <v>1.61111111111111</v>
      </c>
      <c r="U30" s="0" t="n">
        <f aca="false">SUMPRODUCT($B18:$B26,U18:U26)/SUM(U18:U26)</f>
        <v>4</v>
      </c>
      <c r="W30" s="0" t="n">
        <f aca="false">SUMPRODUCT($A18:$A26,W18:W26)/SUM(W18:W26)</f>
        <v>1.61111111111111</v>
      </c>
      <c r="X30" s="0" t="n">
        <f aca="false">SUMPRODUCT($B18:$B26,X18:X26)/SUM(X18:X26)</f>
        <v>4</v>
      </c>
      <c r="Z30" s="0" t="n">
        <f aca="false">SUMPRODUCT($A18:$A26,Z18:Z26)/SUM(Z18:Z26)</f>
        <v>1.57894736842105</v>
      </c>
      <c r="AA30" s="0" t="n">
        <f aca="false">SUMPRODUCT($B18:$B26,AA18:AA26)/SUM(AA18:AA26)</f>
        <v>4</v>
      </c>
    </row>
    <row r="31" customFormat="false" ht="12.8" hidden="false" customHeight="false" outlineLevel="0" collapsed="false">
      <c r="A31" s="0" t="s">
        <v>17</v>
      </c>
      <c r="E31" s="0" t="n">
        <f aca="false">SUM(E18:E26)</f>
        <v>15</v>
      </c>
      <c r="F31" s="0" t="n">
        <f aca="false">SUM(F18:F26)</f>
        <v>6</v>
      </c>
      <c r="G31" s="0" t="n">
        <f aca="false">SUM(G18:G26)</f>
        <v>21</v>
      </c>
      <c r="H31" s="0" t="n">
        <f aca="false">SUM(H18:H26)</f>
        <v>16</v>
      </c>
      <c r="I31" s="0" t="n">
        <f aca="false">SUM(I18:I26)</f>
        <v>6</v>
      </c>
      <c r="J31" s="0" t="n">
        <f aca="false">SUM(J18:J26)</f>
        <v>22</v>
      </c>
      <c r="K31" s="0" t="n">
        <f aca="false">SUM(K18:K26)</f>
        <v>17</v>
      </c>
      <c r="L31" s="0" t="n">
        <f aca="false">SUM(L18:L26)</f>
        <v>6</v>
      </c>
      <c r="M31" s="0" t="n">
        <f aca="false">SUM(M18:M26)</f>
        <v>23</v>
      </c>
      <c r="N31" s="0" t="n">
        <f aca="false">SUM(N18:N26)</f>
        <v>18</v>
      </c>
      <c r="O31" s="0" t="n">
        <f aca="false">SUM(O18:O26)</f>
        <v>6</v>
      </c>
      <c r="P31" s="0" t="n">
        <f aca="false">SUM(P18:P26)</f>
        <v>24</v>
      </c>
      <c r="Q31" s="0" t="n">
        <f aca="false">SUM(Q18:Q26)</f>
        <v>18</v>
      </c>
      <c r="R31" s="0" t="n">
        <f aca="false">SUM(R18:R26)</f>
        <v>6</v>
      </c>
      <c r="S31" s="0" t="n">
        <f aca="false">SUM(S18:S26)</f>
        <v>24</v>
      </c>
      <c r="T31" s="0" t="n">
        <f aca="false">SUM(T18:T26)</f>
        <v>18</v>
      </c>
      <c r="U31" s="0" t="n">
        <f aca="false">SUM(U18:U26)</f>
        <v>7</v>
      </c>
      <c r="V31" s="0" t="n">
        <f aca="false">SUM(V18:V26)</f>
        <v>25</v>
      </c>
      <c r="W31" s="0" t="n">
        <f aca="false">SUM(W18:W26)</f>
        <v>18</v>
      </c>
      <c r="X31" s="0" t="n">
        <f aca="false">SUM(X18:X26)</f>
        <v>7</v>
      </c>
      <c r="Y31" s="0" t="n">
        <f aca="false">SUM(Y18:Y26)</f>
        <v>25</v>
      </c>
      <c r="Z31" s="0" t="n">
        <f aca="false">SUM(Z18:Z26)</f>
        <v>19</v>
      </c>
      <c r="AA31" s="0" t="n">
        <f aca="false">SUM(AA18:AA26)</f>
        <v>7</v>
      </c>
      <c r="AB31" s="0" t="n">
        <f aca="false">SUM(AB18:AB26)</f>
        <v>26</v>
      </c>
    </row>
    <row r="32" customFormat="false" ht="12.8" hidden="false" customHeight="false" outlineLevel="0" collapsed="false">
      <c r="A32" s="0" t="s">
        <v>18</v>
      </c>
      <c r="E32" s="0" t="n">
        <f aca="false">LOG((E31/G31)/(1 - (E31/G31)) / LOG(F30/E30))</f>
        <v>0.6887689958487</v>
      </c>
      <c r="H32" s="0" t="n">
        <f aca="false">LOG((H31/J31)/(1 - (H31/J31)) / LOG(I30/H30))</f>
        <v>0.711033406963172</v>
      </c>
      <c r="K32" s="0" t="n">
        <f aca="false">LOG((K31/M31)/(1 - (K31/M31)) / LOG(L30/K30))</f>
        <v>0.732263844584865</v>
      </c>
      <c r="N32" s="0" t="n">
        <f aca="false">LOG((N31/P31)/(1 - (N31/P31)) / LOG(O30/N30))</f>
        <v>0.843959332560384</v>
      </c>
      <c r="Q32" s="0" t="n">
        <f aca="false">LOG((Q31/S31)/(1 - (Q31/S31)) / LOG(R30/Q30))</f>
        <v>0.843959332560384</v>
      </c>
      <c r="T32" s="0" t="n">
        <f aca="false">LOG((T31/V31)/(1 - (T31/V31)) / LOG(U30/T30))</f>
        <v>0.813649392968567</v>
      </c>
      <c r="W32" s="0" t="n">
        <f aca="false">LOG((W31/Y31)/(1 - (W31/Y31)) / LOG(X30/W30))</f>
        <v>0.813649392968567</v>
      </c>
      <c r="Z32" s="0" t="n">
        <f aca="false">LOG((Z31/AB31)/(1 - (Z31/AB31)) / LOG(AA30/Z30))</f>
        <v>0.827605054744758</v>
      </c>
    </row>
    <row r="34" customFormat="false" ht="12.8" hidden="false" customHeight="false" outlineLevel="0" collapsed="false">
      <c r="A34" s="0" t="s">
        <v>28</v>
      </c>
    </row>
    <row r="35" customFormat="false" ht="12.8" hidden="false" customHeight="false" outlineLevel="0" collapsed="false">
      <c r="A35" s="6" t="s">
        <v>29</v>
      </c>
      <c r="B35" s="6" t="s">
        <v>30</v>
      </c>
    </row>
    <row r="36" customFormat="false" ht="12.8" hidden="false" customHeight="false" outlineLevel="0" collapsed="false">
      <c r="A36" s="0" t="n">
        <v>1</v>
      </c>
      <c r="B36" s="0" t="n">
        <v>3</v>
      </c>
    </row>
  </sheetData>
  <mergeCells count="8">
    <mergeCell ref="E1:G1"/>
    <mergeCell ref="H1:J1"/>
    <mergeCell ref="K1:M1"/>
    <mergeCell ref="N1:P1"/>
    <mergeCell ref="Q1:S1"/>
    <mergeCell ref="T1:V1"/>
    <mergeCell ref="W1:Y1"/>
    <mergeCell ref="Z1:AB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2" activeCellId="0" sqref="R2"/>
    </sheetView>
  </sheetViews>
  <sheetFormatPr defaultRowHeight="12.8"/>
  <cols>
    <col collapsed="false" hidden="false" max="2" min="1" style="0" width="5.92857142857143"/>
    <col collapsed="false" hidden="true" max="3" min="3" style="0" width="0"/>
    <col collapsed="false" hidden="false" max="4" min="4" style="0" width="9.34183673469388"/>
    <col collapsed="false" hidden="false" max="16" min="5" style="0" width="5.92857142857143"/>
    <col collapsed="false" hidden="false" max="17" min="17" style="0" width="4.41836734693878"/>
    <col collapsed="false" hidden="false" max="19" min="18" style="0" width="7.95408163265306"/>
    <col collapsed="false" hidden="true" max="20" min="20" style="0" width="0"/>
    <col collapsed="false" hidden="false" max="21" min="21" style="0" width="7.95408163265306"/>
    <col collapsed="false" hidden="true" max="22" min="22" style="0" width="0"/>
    <col collapsed="false" hidden="false" max="23" min="23" style="0" width="7.95408163265306"/>
    <col collapsed="false" hidden="true" max="24" min="24" style="0" width="0"/>
    <col collapsed="false" hidden="false" max="25" min="25" style="0" width="7.95408163265306"/>
    <col collapsed="false" hidden="true" max="26" min="26" style="0" width="0"/>
    <col collapsed="false" hidden="false" max="27" min="27" style="0" width="7.95408163265306"/>
    <col collapsed="false" hidden="true" max="28" min="28" style="0" width="0"/>
    <col collapsed="false" hidden="false" max="29" min="29" style="0" width="7.95408163265306"/>
    <col collapsed="false" hidden="false" max="1025" min="30" style="0" width="5.92857142857143"/>
  </cols>
  <sheetData>
    <row r="1" customFormat="false" ht="12.8" hidden="false" customHeight="false" outlineLevel="0" collapsed="false">
      <c r="A1" s="6" t="s">
        <v>0</v>
      </c>
      <c r="B1" s="6" t="s">
        <v>1</v>
      </c>
      <c r="C1" s="6"/>
      <c r="D1" s="6" t="s">
        <v>31</v>
      </c>
      <c r="E1" s="1" t="n">
        <v>2012</v>
      </c>
      <c r="F1" s="1"/>
      <c r="G1" s="1" t="n">
        <v>2013</v>
      </c>
      <c r="H1" s="1"/>
      <c r="I1" s="1" t="n">
        <v>2014</v>
      </c>
      <c r="J1" s="1"/>
      <c r="K1" s="1" t="n">
        <v>2015</v>
      </c>
      <c r="L1" s="1"/>
      <c r="M1" s="1" t="n">
        <v>2016</v>
      </c>
      <c r="N1" s="1"/>
      <c r="O1" s="1" t="n">
        <v>2017</v>
      </c>
      <c r="P1" s="1"/>
      <c r="Q1" s="6"/>
      <c r="R1" s="9" t="s">
        <v>14</v>
      </c>
      <c r="S1" s="44" t="n">
        <v>2012</v>
      </c>
      <c r="T1" s="44"/>
      <c r="U1" s="44" t="n">
        <v>2013</v>
      </c>
      <c r="V1" s="44"/>
      <c r="W1" s="44" t="n">
        <v>2014</v>
      </c>
      <c r="X1" s="44"/>
      <c r="Y1" s="44" t="n">
        <v>2015</v>
      </c>
      <c r="Z1" s="44"/>
      <c r="AA1" s="44" t="n">
        <v>2016</v>
      </c>
      <c r="AB1" s="44"/>
      <c r="AC1" s="44" t="n">
        <v>2017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tr">
        <f aca="false">A2&amp;B2</f>
        <v>11</v>
      </c>
      <c r="E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F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0</v>
      </c>
      <c r="G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H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I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0</v>
      </c>
      <c r="J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K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L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0</v>
      </c>
      <c r="M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N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O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0</v>
      </c>
      <c r="P2" s="0" t="n">
        <f aca="false">_xlfn.IFNA(VLOOKUP($C2, Round1!$D$2:$V$9,COLUMN()-3,0),"0")+_xlfn.IFNA(VLOOKUP($C2, Round2!$D$2:$V$16,COLUMN()-3,0),"0")+_xlfn.IFNA(VLOOKUP($C2, Round3!$D$2:$V$24,COLUMN()-3,0),"0")+_xlfn.IFNA(VLOOKUP($C2, Round4!$D$2:$V$23,COLUMN()-3,0),"0")+_xlfn.IFNA(VLOOKUP($C2, Round5!$D$2:$V$25,COLUMN()-3,0),"0")+_xlfn.IFNA(VLOOKUP($C2, Round6!$D$2:$V$12,COLUMN()-3,0),"0")</f>
        <v>16</v>
      </c>
      <c r="S2" s="0" t="n">
        <v>0</v>
      </c>
      <c r="U2" s="0" t="n">
        <v>0</v>
      </c>
      <c r="W2" s="0" t="n">
        <v>0</v>
      </c>
      <c r="Y2" s="0" t="n">
        <v>0</v>
      </c>
      <c r="AA2" s="0" t="n">
        <v>0</v>
      </c>
      <c r="A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str">
        <f aca="false">A3&amp;B3</f>
        <v>12</v>
      </c>
      <c r="E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29</v>
      </c>
      <c r="F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23</v>
      </c>
      <c r="G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52</v>
      </c>
      <c r="H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30</v>
      </c>
      <c r="I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25</v>
      </c>
      <c r="J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55</v>
      </c>
      <c r="K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31</v>
      </c>
      <c r="L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25</v>
      </c>
      <c r="M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56</v>
      </c>
      <c r="N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31</v>
      </c>
      <c r="O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26</v>
      </c>
      <c r="P3" s="0" t="n">
        <f aca="false">_xlfn.IFNA(VLOOKUP($C3, Round1!$D$2:$V$9,COLUMN()-3,0),"0")+_xlfn.IFNA(VLOOKUP($C3, Round2!$D$2:$V$16,COLUMN()-3,0),"0")+_xlfn.IFNA(VLOOKUP($C3, Round3!$D$2:$V$24,COLUMN()-3,0),"0")+_xlfn.IFNA(VLOOKUP($C3, Round4!$D$2:$V$23,COLUMN()-3,0),"0")+_xlfn.IFNA(VLOOKUP($C3, Round5!$D$2:$V$25,COLUMN()-3,0),"0")+_xlfn.IFNA(VLOOKUP($C3, Round6!$D$2:$V$12,COLUMN()-3,0),"0")</f>
        <v>57</v>
      </c>
      <c r="S3" s="0" t="n">
        <f aca="false">IFERROR(LOG((E3/F3)/(1-E3/F3)) / LOG($B3/$A3), 2 * SIGN( E3-F3/2))</f>
        <v>2</v>
      </c>
      <c r="U3" s="0" t="n">
        <f aca="false">IFERROR(LOG((G3/H3)/(1-G3/H3)) / LOG($B3/$A3), 2 * SIGN( G3-H3/2))</f>
        <v>2</v>
      </c>
      <c r="W3" s="0" t="n">
        <f aca="false">IFERROR(LOG((I3/J3)/(1-I3/J3)) / LOG($B3/$A3), 2 * SIGN( I3-J3/2))</f>
        <v>-0.263034405833794</v>
      </c>
      <c r="Y3" s="0" t="n">
        <f aca="false">IFERROR(LOG((K3/L3)/(1-K3/L3)) / LOG($B3/$A3), 2 * SIGN( K3-L3/2))</f>
        <v>2</v>
      </c>
      <c r="AA3" s="0" t="n">
        <f aca="false">IFERROR(LOG((M3/N3)/(1-M3/N3)) / LOG($B3/$A3), 2 * SIGN( M3-N3/2))</f>
        <v>2</v>
      </c>
      <c r="AC3" s="0" t="n">
        <f aca="false">IFERROR(LOG((O3/P3)/(1-O3/P3)) / LOG($B3/$A3), 2 * SIGN( O3-P3/2))</f>
        <v>-0.253756592245783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str">
        <f aca="false">A4&amp;B4</f>
        <v>13</v>
      </c>
      <c r="E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14</v>
      </c>
      <c r="F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12</v>
      </c>
      <c r="G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26</v>
      </c>
      <c r="H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15</v>
      </c>
      <c r="I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12</v>
      </c>
      <c r="J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27</v>
      </c>
      <c r="K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15</v>
      </c>
      <c r="L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12</v>
      </c>
      <c r="M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27</v>
      </c>
      <c r="N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15</v>
      </c>
      <c r="O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12</v>
      </c>
      <c r="P4" s="0" t="n">
        <f aca="false">_xlfn.IFNA(VLOOKUP($C4, Round1!$D$2:$V$9,COLUMN()-3,0),"0")+_xlfn.IFNA(VLOOKUP($C4, Round2!$D$2:$V$16,COLUMN()-3,0),"0")+_xlfn.IFNA(VLOOKUP($C4, Round3!$D$2:$V$24,COLUMN()-3,0),"0")+_xlfn.IFNA(VLOOKUP($C4, Round4!$D$2:$V$23,COLUMN()-3,0),"0")+_xlfn.IFNA(VLOOKUP($C4, Round5!$D$2:$V$25,COLUMN()-3,0),"0")+_xlfn.IFNA(VLOOKUP($C4, Round6!$D$2:$V$12,COLUMN()-3,0),"0")</f>
        <v>27</v>
      </c>
      <c r="S4" s="0" t="n">
        <f aca="false">IFERROR(LOG((E4/F4)/(1-E4/F4)) / LOG($B4/$A4), 2 * SIGN( E4-F4/2))</f>
        <v>2</v>
      </c>
      <c r="U4" s="0" t="n">
        <f aca="false">IFERROR(LOG((G4/H4)/(1-G4/H4)) / LOG($B4/$A4), 2 * SIGN( G4-H4/2))</f>
        <v>2</v>
      </c>
      <c r="W4" s="0" t="n">
        <f aca="false">IFERROR(LOG((I4/J4)/(1-I4/J4)) / LOG($B4/$A4), 2 * SIGN( I4-J4/2))</f>
        <v>-0.203114013575012</v>
      </c>
      <c r="Y4" s="0" t="n">
        <f aca="false">IFERROR(LOG((K4/L4)/(1-K4/L4)) / LOG($B4/$A4), 2 * SIGN( K4-L4/2))</f>
        <v>2</v>
      </c>
      <c r="AA4" s="0" t="n">
        <f aca="false">IFERROR(LOG((M4/N4)/(1-M4/N4)) / LOG($B4/$A4), 2 * SIGN( M4-N4/2))</f>
        <v>2</v>
      </c>
      <c r="AC4" s="0" t="n">
        <f aca="false">IFERROR(LOG((O4/P4)/(1-O4/P4)) / LOG($B4/$A4), 2 * SIGN( O4-P4/2))</f>
        <v>-0.203114013575012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str">
        <f aca="false">A5&amp;B5</f>
        <v>14</v>
      </c>
      <c r="E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32</v>
      </c>
      <c r="F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13</v>
      </c>
      <c r="G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45</v>
      </c>
      <c r="H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35</v>
      </c>
      <c r="I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14</v>
      </c>
      <c r="J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49</v>
      </c>
      <c r="K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36</v>
      </c>
      <c r="L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16</v>
      </c>
      <c r="M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52</v>
      </c>
      <c r="N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38</v>
      </c>
      <c r="O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17</v>
      </c>
      <c r="P5" s="0" t="n">
        <f aca="false">_xlfn.IFNA(VLOOKUP($C5, Round1!$D$2:$V$9,COLUMN()-3,0),"0")+_xlfn.IFNA(VLOOKUP($C5, Round2!$D$2:$V$16,COLUMN()-3,0),"0")+_xlfn.IFNA(VLOOKUP($C5, Round3!$D$2:$V$24,COLUMN()-3,0),"0")+_xlfn.IFNA(VLOOKUP($C5, Round4!$D$2:$V$23,COLUMN()-3,0),"0")+_xlfn.IFNA(VLOOKUP($C5, Round5!$D$2:$V$25,COLUMN()-3,0),"0")+_xlfn.IFNA(VLOOKUP($C5, Round6!$D$2:$V$12,COLUMN()-3,0),"0")</f>
        <v>55</v>
      </c>
      <c r="S5" s="0" t="n">
        <f aca="false">IFERROR(LOG((E5/F5)/(1-E5/F5)) / LOG($B5/$A5), 2 * SIGN( E5-F5/2))</f>
        <v>2</v>
      </c>
      <c r="U5" s="0" t="n">
        <f aca="false">IFERROR(LOG((G5/H5)/(1-G5/H5)) / LOG($B5/$A5), 2 * SIGN( G5-H5/2))</f>
        <v>2</v>
      </c>
      <c r="W5" s="0" t="n">
        <f aca="false">IFERROR(LOG((I5/J5)/(1-I5/J5)) / LOG($B5/$A5), 2 * SIGN( I5-J5/2))</f>
        <v>-0.660964047443681</v>
      </c>
      <c r="Y5" s="0" t="n">
        <f aca="false">IFERROR(LOG((K5/L5)/(1-K5/L5)) / LOG($B5/$A5), 2 * SIGN( K5-L5/2))</f>
        <v>2</v>
      </c>
      <c r="AA5" s="0" t="n">
        <f aca="false">IFERROR(LOG((M5/N5)/(1-M5/N5)) / LOG($B5/$A5), 2 * SIGN( M5-N5/2))</f>
        <v>2</v>
      </c>
      <c r="AC5" s="0" t="n">
        <f aca="false">IFERROR(LOG((O5/P5)/(1-O5/P5)) / LOG($B5/$A5), 2 * SIGN( O5-P5/2))</f>
        <v>-0.580232336096623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str">
        <f aca="false">A6&amp;B6</f>
        <v>15</v>
      </c>
      <c r="E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32</v>
      </c>
      <c r="F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7</v>
      </c>
      <c r="G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39</v>
      </c>
      <c r="H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32</v>
      </c>
      <c r="I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7</v>
      </c>
      <c r="J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39</v>
      </c>
      <c r="K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32</v>
      </c>
      <c r="L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7</v>
      </c>
      <c r="M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39</v>
      </c>
      <c r="N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32</v>
      </c>
      <c r="O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7</v>
      </c>
      <c r="P6" s="0" t="n">
        <f aca="false">_xlfn.IFNA(VLOOKUP($C6, Round1!$D$2:$V$9,COLUMN()-3,0),"0")+_xlfn.IFNA(VLOOKUP($C6, Round2!$D$2:$V$16,COLUMN()-3,0),"0")+_xlfn.IFNA(VLOOKUP($C6, Round3!$D$2:$V$24,COLUMN()-3,0),"0")+_xlfn.IFNA(VLOOKUP($C6, Round4!$D$2:$V$23,COLUMN()-3,0),"0")+_xlfn.IFNA(VLOOKUP($C6, Round5!$D$2:$V$25,COLUMN()-3,0),"0")+_xlfn.IFNA(VLOOKUP($C6, Round6!$D$2:$V$12,COLUMN()-3,0),"0")</f>
        <v>39</v>
      </c>
      <c r="S6" s="0" t="n">
        <f aca="false">IFERROR(LOG((E6/F6)/(1-E6/F6)) / LOG($B6/$A6), 2 * SIGN( E6-F6/2))</f>
        <v>2</v>
      </c>
      <c r="U6" s="0" t="n">
        <f aca="false">IFERROR(LOG((G6/H6)/(1-G6/H6)) / LOG($B6/$A6), 2 * SIGN( G6-H6/2))</f>
        <v>2</v>
      </c>
      <c r="W6" s="0" t="n">
        <f aca="false">IFERROR(LOG((I6/J6)/(1-I6/J6)) / LOG($B6/$A6), 2 * SIGN( I6-J6/2))</f>
        <v>-0.944320835244798</v>
      </c>
      <c r="Y6" s="0" t="n">
        <f aca="false">IFERROR(LOG((K6/L6)/(1-K6/L6)) / LOG($B6/$A6), 2 * SIGN( K6-L6/2))</f>
        <v>2</v>
      </c>
      <c r="AA6" s="0" t="n">
        <f aca="false">IFERROR(LOG((M6/N6)/(1-M6/N6)) / LOG($B6/$A6), 2 * SIGN( M6-N6/2))</f>
        <v>2</v>
      </c>
      <c r="AC6" s="0" t="n">
        <f aca="false">IFERROR(LOG((O6/P6)/(1-O6/P6)) / LOG($B6/$A6), 2 * SIGN( O6-P6/2))</f>
        <v>-0.944320835244798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str">
        <f aca="false">A7&amp;B7</f>
        <v>16</v>
      </c>
      <c r="E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7</v>
      </c>
      <c r="F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3</v>
      </c>
      <c r="G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10</v>
      </c>
      <c r="H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7</v>
      </c>
      <c r="I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3</v>
      </c>
      <c r="J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10</v>
      </c>
      <c r="K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7</v>
      </c>
      <c r="L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3</v>
      </c>
      <c r="M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10</v>
      </c>
      <c r="N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7</v>
      </c>
      <c r="O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3</v>
      </c>
      <c r="P7" s="0" t="n">
        <f aca="false">_xlfn.IFNA(VLOOKUP($C7, Round1!$D$2:$V$9,COLUMN()-3,0),"0")+_xlfn.IFNA(VLOOKUP($C7, Round2!$D$2:$V$16,COLUMN()-3,0),"0")+_xlfn.IFNA(VLOOKUP($C7, Round3!$D$2:$V$24,COLUMN()-3,0),"0")+_xlfn.IFNA(VLOOKUP($C7, Round4!$D$2:$V$23,COLUMN()-3,0),"0")+_xlfn.IFNA(VLOOKUP($C7, Round5!$D$2:$V$25,COLUMN()-3,0),"0")+_xlfn.IFNA(VLOOKUP($C7, Round6!$D$2:$V$12,COLUMN()-3,0),"0")</f>
        <v>10</v>
      </c>
      <c r="S7" s="0" t="n">
        <f aca="false">IFERROR(LOG((E7/F7)/(1-E7/F7)) / LOG($B7/$A7), 2 * SIGN( E7-F7/2))</f>
        <v>2</v>
      </c>
      <c r="U7" s="0" t="n">
        <f aca="false">IFERROR(LOG((G7/H7)/(1-G7/H7)) / LOG($B7/$A7), 2 * SIGN( G7-H7/2))</f>
        <v>2</v>
      </c>
      <c r="W7" s="0" t="n">
        <f aca="false">IFERROR(LOG((I7/J7)/(1-I7/J7)) / LOG($B7/$A7), 2 * SIGN( I7-J7/2))</f>
        <v>-0.472885939736233</v>
      </c>
      <c r="Y7" s="0" t="n">
        <f aca="false">IFERROR(LOG((K7/L7)/(1-K7/L7)) / LOG($B7/$A7), 2 * SIGN( K7-L7/2))</f>
        <v>2</v>
      </c>
      <c r="AA7" s="0" t="n">
        <f aca="false">IFERROR(LOG((M7/N7)/(1-M7/N7)) / LOG($B7/$A7), 2 * SIGN( M7-N7/2))</f>
        <v>2</v>
      </c>
      <c r="AC7" s="0" t="n">
        <f aca="false">IFERROR(LOG((O7/P7)/(1-O7/P7)) / LOG($B7/$A7), 2 * SIGN( O7-P7/2))</f>
        <v>-0.472885939736233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str">
        <f aca="false">A8&amp;B8</f>
        <v>17</v>
      </c>
      <c r="E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4</v>
      </c>
      <c r="F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0</v>
      </c>
      <c r="G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4</v>
      </c>
      <c r="H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4</v>
      </c>
      <c r="I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0</v>
      </c>
      <c r="J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4</v>
      </c>
      <c r="K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4</v>
      </c>
      <c r="L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0</v>
      </c>
      <c r="M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4</v>
      </c>
      <c r="N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4</v>
      </c>
      <c r="O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1</v>
      </c>
      <c r="P8" s="0" t="n">
        <f aca="false">_xlfn.IFNA(VLOOKUP($C8, Round1!$D$2:$V$9,COLUMN()-3,0),"0")+_xlfn.IFNA(VLOOKUP($C8, Round2!$D$2:$V$16,COLUMN()-3,0),"0")+_xlfn.IFNA(VLOOKUP($C8, Round3!$D$2:$V$24,COLUMN()-3,0),"0")+_xlfn.IFNA(VLOOKUP($C8, Round4!$D$2:$V$23,COLUMN()-3,0),"0")+_xlfn.IFNA(VLOOKUP($C8, Round5!$D$2:$V$25,COLUMN()-3,0),"0")+_xlfn.IFNA(VLOOKUP($C8, Round6!$D$2:$V$12,COLUMN()-3,0),"0")</f>
        <v>5</v>
      </c>
      <c r="S8" s="0" t="n">
        <f aca="false">IFERROR(LOG((E8/F8)/(1-E8/F8)) / LOG($B8/$A8), 2 * SIGN( E8-F8/2))</f>
        <v>2</v>
      </c>
      <c r="U8" s="0" t="n">
        <f aca="false">IFERROR(LOG((G8/H8)/(1-G8/H8)) / LOG($B8/$A8), 2 * SIGN( G8-H8/2))</f>
        <v>2</v>
      </c>
      <c r="W8" s="0" t="n">
        <f aca="false">IFERROR(LOG((I8/J8)/(1-I8/J8)) / LOG($B8/$A8), 2 * SIGN( I8-J8/2))</f>
        <v>-2</v>
      </c>
      <c r="Y8" s="0" t="n">
        <f aca="false">IFERROR(LOG((K8/L8)/(1-K8/L8)) / LOG($B8/$A8), 2 * SIGN( K8-L8/2))</f>
        <v>2</v>
      </c>
      <c r="AA8" s="0" t="n">
        <f aca="false">IFERROR(LOG((M8/N8)/(1-M8/N8)) / LOG($B8/$A8), 2 * SIGN( M8-N8/2))</f>
        <v>2</v>
      </c>
      <c r="AC8" s="0" t="n">
        <f aca="false">IFERROR(LOG((O8/P8)/(1-O8/P8)) / LOG($B8/$A8), 2 * SIGN( O8-P8/2))</f>
        <v>-0.712414374216044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str">
        <f aca="false">A9&amp;B9</f>
        <v>18</v>
      </c>
      <c r="E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42</v>
      </c>
      <c r="F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1</v>
      </c>
      <c r="G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53</v>
      </c>
      <c r="H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45</v>
      </c>
      <c r="I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11</v>
      </c>
      <c r="J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56</v>
      </c>
      <c r="K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47</v>
      </c>
      <c r="L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11</v>
      </c>
      <c r="M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58</v>
      </c>
      <c r="N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49</v>
      </c>
      <c r="O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12</v>
      </c>
      <c r="P9" s="0" t="n">
        <f aca="false">_xlfn.IFNA(VLOOKUP($C9, Round1!$D$2:$V$9,COLUMN()-3,0),"0")+_xlfn.IFNA(VLOOKUP($C9, Round2!$D$2:$V$16,COLUMN()-3,0),"0")+_xlfn.IFNA(VLOOKUP($C9, Round3!$D$2:$V$24,COLUMN()-3,0),"0")+_xlfn.IFNA(VLOOKUP($C9, Round4!$D$2:$V$23,COLUMN()-3,0),"0")+_xlfn.IFNA(VLOOKUP($C9, Round5!$D$2:$V$25,COLUMN()-3,0),"0")+_xlfn.IFNA(VLOOKUP($C9, Round6!$D$2:$V$12,COLUMN()-3,0),"0")</f>
        <v>61</v>
      </c>
      <c r="S9" s="0" t="n">
        <f aca="false">IFERROR(LOG((E9/F9)/(1-E9/F9)) / LOG($B9/$A9), 2 * SIGN( E9-F9/2))</f>
        <v>2</v>
      </c>
      <c r="U9" s="0" t="n">
        <f aca="false">IFERROR(LOG((G9/H9)/(1-G9/H9)) / LOG($B9/$A9), 2 * SIGN( G9-H9/2))</f>
        <v>2</v>
      </c>
      <c r="W9" s="0" t="n">
        <f aca="false">IFERROR(LOG((I9/J9)/(1-I9/J9)) / LOG($B9/$A9), 2 * SIGN( I9-J9/2))</f>
        <v>-0.677473825897459</v>
      </c>
      <c r="Y9" s="0" t="n">
        <f aca="false">IFERROR(LOG((K9/L9)/(1-K9/L9)) / LOG($B9/$A9), 2 * SIGN( K9-L9/2))</f>
        <v>2</v>
      </c>
      <c r="AA9" s="0" t="n">
        <f aca="false">IFERROR(LOG((M9/N9)/(1-M9/N9)) / LOG($B9/$A9), 2 * SIGN( M9-N9/2))</f>
        <v>2</v>
      </c>
      <c r="AC9" s="0" t="n">
        <f aca="false">IFERROR(LOG((O9/P9)/(1-O9/P9)) / LOG($B9/$A9), 2 * SIGN( O9-P9/2))</f>
        <v>-0.676582447798017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str">
        <f aca="false">A10&amp;B10</f>
        <v>19</v>
      </c>
      <c r="E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53</v>
      </c>
      <c r="F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0</v>
      </c>
      <c r="G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57</v>
      </c>
      <c r="H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54</v>
      </c>
      <c r="I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4</v>
      </c>
      <c r="J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58</v>
      </c>
      <c r="K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56</v>
      </c>
      <c r="L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</v>
      </c>
      <c r="M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61</v>
      </c>
      <c r="N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57</v>
      </c>
      <c r="O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5</v>
      </c>
      <c r="P10" s="0" t="n">
        <f aca="false">_xlfn.IFNA(VLOOKUP($C10, Round1!$D$2:$V$9,COLUMN()-3,0),"0")+_xlfn.IFNA(VLOOKUP($C10, Round2!$D$2:$V$16,COLUMN()-3,0),"0")+_xlfn.IFNA(VLOOKUP($C10, Round3!$D$2:$V$24,COLUMN()-3,0),"0")+_xlfn.IFNA(VLOOKUP($C10, Round4!$D$2:$V$23,COLUMN()-3,0),"0")+_xlfn.IFNA(VLOOKUP($C10, Round5!$D$2:$V$25,COLUMN()-3,0),"0")+_xlfn.IFNA(VLOOKUP($C10, Round6!$D$2:$V$12,COLUMN()-3,0),"0")</f>
        <v>62</v>
      </c>
      <c r="S10" s="0" t="n">
        <f aca="false">IFERROR(LOG((E10/F10)/(1-E10/F10)) / LOG($B10/$A10), 2 * SIGN( E10-F10/2))</f>
        <v>2</v>
      </c>
      <c r="U10" s="0" t="n">
        <f aca="false">IFERROR(LOG((G10/H10)/(1-G10/H10)) / LOG($B10/$A10), 2 * SIGN( G10-H10/2))</f>
        <v>2</v>
      </c>
      <c r="W10" s="0" t="n">
        <f aca="false">IFERROR(LOG((I10/J10)/(1-I10/J10)) / LOG($B10/$A10), 2 * SIGN( I10-J10/2))</f>
        <v>-1.18453512321427</v>
      </c>
      <c r="Y10" s="0" t="n">
        <f aca="false">IFERROR(LOG((K10/L10)/(1-K10/L10)) / LOG($B10/$A10), 2 * SIGN( K10-L10/2))</f>
        <v>2</v>
      </c>
      <c r="AA10" s="0" t="n">
        <f aca="false">IFERROR(LOG((M10/N10)/(1-M10/N10)) / LOG($B10/$A10), 2 * SIGN( M10-N10/2))</f>
        <v>2</v>
      </c>
      <c r="AC10" s="0" t="n">
        <f aca="false">IFERROR(LOG((O10/P10)/(1-O10/P10)) / LOG($B10/$A10), 2 * SIGN( O10-P10/2))</f>
        <v>-1.10758516926422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str">
        <f aca="false">A11&amp;B11</f>
        <v>110</v>
      </c>
      <c r="E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F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0</v>
      </c>
      <c r="G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H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I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0</v>
      </c>
      <c r="J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K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L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0</v>
      </c>
      <c r="M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N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O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0</v>
      </c>
      <c r="P11" s="0" t="n">
        <f aca="false">_xlfn.IFNA(VLOOKUP($C11, Round1!$D$2:$V$9,COLUMN()-3,0),"0")+_xlfn.IFNA(VLOOKUP($C11, Round2!$D$2:$V$16,COLUMN()-3,0),"0")+_xlfn.IFNA(VLOOKUP($C11, Round3!$D$2:$V$24,COLUMN()-3,0),"0")+_xlfn.IFNA(VLOOKUP($C11, Round4!$D$2:$V$23,COLUMN()-3,0),"0")+_xlfn.IFNA(VLOOKUP($C11, Round5!$D$2:$V$25,COLUMN()-3,0),"0")+_xlfn.IFNA(VLOOKUP($C11, Round6!$D$2:$V$12,COLUMN()-3,0),"0")</f>
        <v>4</v>
      </c>
      <c r="S11" s="0" t="n">
        <f aca="false">IFERROR(LOG((E11/F11)/(1-E11/F11)) / LOG($B11/$A11), 2 * SIGN( E11-F11/2))</f>
        <v>2</v>
      </c>
      <c r="U11" s="0" t="n">
        <f aca="false">IFERROR(LOG((G11/H11)/(1-G11/H11)) / LOG($B11/$A11), 2 * SIGN( G11-H11/2))</f>
        <v>2</v>
      </c>
      <c r="W11" s="0" t="n">
        <f aca="false">IFERROR(LOG((I11/J11)/(1-I11/J11)) / LOG($B11/$A11), 2 * SIGN( I11-J11/2))</f>
        <v>-2</v>
      </c>
      <c r="Y11" s="0" t="n">
        <f aca="false">IFERROR(LOG((K11/L11)/(1-K11/L11)) / LOG($B11/$A11), 2 * SIGN( K11-L11/2))</f>
        <v>2</v>
      </c>
      <c r="AA11" s="0" t="n">
        <f aca="false">IFERROR(LOG((M11/N11)/(1-M11/N11)) / LOG($B11/$A11), 2 * SIGN( M11-N11/2))</f>
        <v>2</v>
      </c>
      <c r="AC11" s="0" t="n">
        <f aca="false">IFERROR(LOG((O11/P11)/(1-O11/P11)) / LOG($B11/$A11), 2 * SIGN( O11-P11/2))</f>
        <v>-2</v>
      </c>
    </row>
    <row r="12" customFormat="false" ht="12.8" hidden="false" customHeight="false" outlineLevel="0" collapsed="false">
      <c r="A12" s="0" t="n">
        <v>1</v>
      </c>
      <c r="B12" s="0" t="n">
        <v>11</v>
      </c>
      <c r="C12" s="0" t="str">
        <f aca="false">A12&amp;B12</f>
        <v>111</v>
      </c>
      <c r="E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2</v>
      </c>
      <c r="F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3</v>
      </c>
      <c r="G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5</v>
      </c>
      <c r="H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2</v>
      </c>
      <c r="I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3</v>
      </c>
      <c r="J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5</v>
      </c>
      <c r="K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2</v>
      </c>
      <c r="L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3</v>
      </c>
      <c r="M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5</v>
      </c>
      <c r="N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3</v>
      </c>
      <c r="O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3</v>
      </c>
      <c r="P12" s="0" t="n">
        <f aca="false">_xlfn.IFNA(VLOOKUP($C12, Round1!$D$2:$V$9,COLUMN()-3,0),"0")+_xlfn.IFNA(VLOOKUP($C12, Round2!$D$2:$V$16,COLUMN()-3,0),"0")+_xlfn.IFNA(VLOOKUP($C12, Round3!$D$2:$V$24,COLUMN()-3,0),"0")+_xlfn.IFNA(VLOOKUP($C12, Round4!$D$2:$V$23,COLUMN()-3,0),"0")+_xlfn.IFNA(VLOOKUP($C12, Round5!$D$2:$V$25,COLUMN()-3,0),"0")+_xlfn.IFNA(VLOOKUP($C12, Round6!$D$2:$V$12,COLUMN()-3,0),"0")</f>
        <v>6</v>
      </c>
      <c r="S12" s="0" t="n">
        <f aca="false">IFERROR(LOG((E12/F12)/(1-E12/F12)) / LOG($B12/$A12), 2 * SIGN( E12-F12/2))</f>
        <v>0.289064826317888</v>
      </c>
      <c r="U12" s="0" t="n">
        <f aca="false">IFERROR(LOG((G12/H12)/(1-G12/H12)) / LOG($B12/$A12), 2 * SIGN( G12-H12/2))</f>
        <v>2</v>
      </c>
      <c r="W12" s="0" t="n">
        <f aca="false">IFERROR(LOG((I12/J12)/(1-I12/J12)) / LOG($B12/$A12), 2 * SIGN( I12-J12/2))</f>
        <v>0.169092083673438</v>
      </c>
      <c r="Y12" s="0" t="n">
        <f aca="false">IFERROR(LOG((K12/L12)/(1-K12/L12)) / LOG($B12/$A12), 2 * SIGN( K12-L12/2))</f>
        <v>0.289064826317888</v>
      </c>
      <c r="AA12" s="0" t="n">
        <f aca="false">IFERROR(LOG((M12/N12)/(1-M12/N12)) / LOG($B12/$A12), 2 * SIGN( M12-N12/2))</f>
        <v>2</v>
      </c>
      <c r="AC12" s="0" t="n">
        <f aca="false">IFERROR(LOG((O12/P12)/(1-O12/P12)) / LOG($B12/$A12), 2 * SIGN( O12-P12/2))</f>
        <v>0</v>
      </c>
    </row>
    <row r="13" customFormat="false" ht="12.8" hidden="false" customHeight="false" outlineLevel="0" collapsed="false">
      <c r="A13" s="0" t="n">
        <v>1</v>
      </c>
      <c r="B13" s="0" t="n">
        <v>12</v>
      </c>
      <c r="C13" s="0" t="str">
        <f aca="false">A13&amp;B13</f>
        <v>112</v>
      </c>
      <c r="E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18</v>
      </c>
      <c r="F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0</v>
      </c>
      <c r="G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18</v>
      </c>
      <c r="H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18</v>
      </c>
      <c r="I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0</v>
      </c>
      <c r="J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18</v>
      </c>
      <c r="K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19</v>
      </c>
      <c r="L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0</v>
      </c>
      <c r="M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19</v>
      </c>
      <c r="N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19</v>
      </c>
      <c r="O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0</v>
      </c>
      <c r="P13" s="0" t="n">
        <f aca="false">_xlfn.IFNA(VLOOKUP($C13, Round1!$D$2:$V$9,COLUMN()-3,0),"0")+_xlfn.IFNA(VLOOKUP($C13, Round2!$D$2:$V$16,COLUMN()-3,0),"0")+_xlfn.IFNA(VLOOKUP($C13, Round3!$D$2:$V$24,COLUMN()-3,0),"0")+_xlfn.IFNA(VLOOKUP($C13, Round4!$D$2:$V$23,COLUMN()-3,0),"0")+_xlfn.IFNA(VLOOKUP($C13, Round5!$D$2:$V$25,COLUMN()-3,0),"0")+_xlfn.IFNA(VLOOKUP($C13, Round6!$D$2:$V$12,COLUMN()-3,0),"0")</f>
        <v>19</v>
      </c>
      <c r="S13" s="0" t="n">
        <f aca="false">IFERROR(LOG((E13/F13)/(1-E13/F13)) / LOG($B13/$A13), 2 * SIGN( E13-F13/2))</f>
        <v>2</v>
      </c>
      <c r="U13" s="0" t="n">
        <f aca="false">IFERROR(LOG((G13/H13)/(1-G13/H13)) / LOG($B13/$A13), 2 * SIGN( G13-H13/2))</f>
        <v>2</v>
      </c>
      <c r="W13" s="0" t="n">
        <f aca="false">IFERROR(LOG((I13/J13)/(1-I13/J13)) / LOG($B13/$A13), 2 * SIGN( I13-J13/2))</f>
        <v>-2</v>
      </c>
      <c r="Y13" s="0" t="n">
        <f aca="false">IFERROR(LOG((K13/L13)/(1-K13/L13)) / LOG($B13/$A13), 2 * SIGN( K13-L13/2))</f>
        <v>2</v>
      </c>
      <c r="AA13" s="0" t="n">
        <f aca="false">IFERROR(LOG((M13/N13)/(1-M13/N13)) / LOG($B13/$A13), 2 * SIGN( M13-N13/2))</f>
        <v>2</v>
      </c>
      <c r="AC13" s="0" t="n">
        <f aca="false">IFERROR(LOG((O13/P13)/(1-O13/P13)) / LOG($B13/$A13), 2 * SIGN( O13-P13/2))</f>
        <v>-2</v>
      </c>
    </row>
    <row r="14" customFormat="false" ht="12.8" hidden="false" customHeight="false" outlineLevel="0" collapsed="false">
      <c r="A14" s="0" t="n">
        <v>1</v>
      </c>
      <c r="B14" s="0" t="n">
        <v>13</v>
      </c>
      <c r="C14" s="0" t="str">
        <f aca="false">A14&amp;B14</f>
        <v>113</v>
      </c>
      <c r="E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3</v>
      </c>
      <c r="F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0</v>
      </c>
      <c r="G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3</v>
      </c>
      <c r="H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4</v>
      </c>
      <c r="I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0</v>
      </c>
      <c r="J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4</v>
      </c>
      <c r="K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4</v>
      </c>
      <c r="L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0</v>
      </c>
      <c r="M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4</v>
      </c>
      <c r="N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4</v>
      </c>
      <c r="O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0</v>
      </c>
      <c r="P14" s="0" t="n">
        <f aca="false">_xlfn.IFNA(VLOOKUP($C14, Round1!$D$2:$V$9,COLUMN()-3,0),"0")+_xlfn.IFNA(VLOOKUP($C14, Round2!$D$2:$V$16,COLUMN()-3,0),"0")+_xlfn.IFNA(VLOOKUP($C14, Round3!$D$2:$V$24,COLUMN()-3,0),"0")+_xlfn.IFNA(VLOOKUP($C14, Round4!$D$2:$V$23,COLUMN()-3,0),"0")+_xlfn.IFNA(VLOOKUP($C14, Round5!$D$2:$V$25,COLUMN()-3,0),"0")+_xlfn.IFNA(VLOOKUP($C14, Round6!$D$2:$V$12,COLUMN()-3,0),"0")</f>
        <v>4</v>
      </c>
      <c r="S14" s="0" t="n">
        <f aca="false">IFERROR(LOG((E14/F14)/(1-E14/F14)) / LOG($B14/$A14), 2 * SIGN( E14-F14/2))</f>
        <v>2</v>
      </c>
      <c r="U14" s="0" t="n">
        <f aca="false">IFERROR(LOG((G14/H14)/(1-G14/H14)) / LOG($B14/$A14), 2 * SIGN( G14-H14/2))</f>
        <v>0.428317341031395</v>
      </c>
      <c r="W14" s="0" t="n">
        <f aca="false">IFERROR(LOG((I14/J14)/(1-I14/J14)) / LOG($B14/$A14), 2 * SIGN( I14-J14/2))</f>
        <v>-2</v>
      </c>
      <c r="Y14" s="0" t="n">
        <f aca="false">IFERROR(LOG((K14/L14)/(1-K14/L14)) / LOG($B14/$A14), 2 * SIGN( K14-L14/2))</f>
        <v>2</v>
      </c>
      <c r="AA14" s="0" t="n">
        <f aca="false">IFERROR(LOG((M14/N14)/(1-M14/N14)) / LOG($B14/$A14), 2 * SIGN( M14-N14/2))</f>
        <v>2</v>
      </c>
      <c r="AC14" s="0" t="n">
        <f aca="false">IFERROR(LOG((O14/P14)/(1-O14/P14)) / LOG($B14/$A14), 2 * SIGN( O14-P14/2))</f>
        <v>-2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str">
        <f aca="false">A15&amp;B15</f>
        <v>114</v>
      </c>
      <c r="E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F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G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H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I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J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K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L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M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N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O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P15" s="0" t="n">
        <f aca="false">_xlfn.IFNA(VLOOKUP($C15, Round1!$D$2:$V$9,COLUMN()-3,0),"0")+_xlfn.IFNA(VLOOKUP($C15, Round2!$D$2:$V$16,COLUMN()-3,0),"0")+_xlfn.IFNA(VLOOKUP($C15, Round3!$D$2:$V$24,COLUMN()-3,0),"0")+_xlfn.IFNA(VLOOKUP($C15, Round4!$D$2:$V$23,COLUMN()-3,0),"0")+_xlfn.IFNA(VLOOKUP($C15, Round5!$D$2:$V$25,COLUMN()-3,0),"0")+_xlfn.IFNA(VLOOKUP($C15, Round6!$D$2:$V$12,COLUMN()-3,0),"0")</f>
        <v>0</v>
      </c>
      <c r="S15" s="0" t="n">
        <f aca="false">IFERROR(LOG((E15/F15)/(1-E15/F15)) / LOG($B15/$A15), 2 * SIGN( E15-F15/2))</f>
        <v>0</v>
      </c>
      <c r="U15" s="0" t="n">
        <f aca="false">IFERROR(LOG((G15/H15)/(1-G15/H15)) / LOG($B15/$A15), 2 * SIGN( G15-H15/2))</f>
        <v>0</v>
      </c>
      <c r="W15" s="0" t="n">
        <f aca="false">IFERROR(LOG((I15/J15)/(1-I15/J15)) / LOG($B15/$A15), 2 * SIGN( I15-J15/2))</f>
        <v>0</v>
      </c>
      <c r="Y15" s="0" t="n">
        <f aca="false">IFERROR(LOG((K15/L15)/(1-K15/L15)) / LOG($B15/$A15), 2 * SIGN( K15-L15/2))</f>
        <v>0</v>
      </c>
      <c r="AA15" s="0" t="n">
        <f aca="false">IFERROR(LOG((M15/N15)/(1-M15/N15)) / LOG($B15/$A15), 2 * SIGN( M15-N15/2))</f>
        <v>0</v>
      </c>
      <c r="AC15" s="0" t="n">
        <f aca="false">IFERROR(LOG((O15/P15)/(1-O15/P15)) / LOG($B15/$A15), 2 * SIGN( O15-P15/2))</f>
        <v>0</v>
      </c>
    </row>
    <row r="16" customFormat="false" ht="12.8" hidden="false" customHeight="false" outlineLevel="0" collapsed="false">
      <c r="A16" s="0" t="n">
        <v>1</v>
      </c>
      <c r="B16" s="0" t="n">
        <v>15</v>
      </c>
      <c r="C16" s="0" t="str">
        <f aca="false">A16&amp;B16</f>
        <v>115</v>
      </c>
      <c r="E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F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G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H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I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J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K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L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M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N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O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P16" s="0" t="n">
        <f aca="false">_xlfn.IFNA(VLOOKUP($C16, Round1!$D$2:$V$9,COLUMN()-3,0),"0")+_xlfn.IFNA(VLOOKUP($C16, Round2!$D$2:$V$16,COLUMN()-3,0),"0")+_xlfn.IFNA(VLOOKUP($C16, Round3!$D$2:$V$24,COLUMN()-3,0),"0")+_xlfn.IFNA(VLOOKUP($C16, Round4!$D$2:$V$23,COLUMN()-3,0),"0")+_xlfn.IFNA(VLOOKUP($C16, Round5!$D$2:$V$25,COLUMN()-3,0),"0")+_xlfn.IFNA(VLOOKUP($C16, Round6!$D$2:$V$12,COLUMN()-3,0),"0")</f>
        <v>0</v>
      </c>
      <c r="S16" s="0" t="n">
        <f aca="false">IFERROR(LOG((E16/F16)/(1-E16/F16)) / LOG($B16/$A16), 2 * SIGN( E16-F16/2))</f>
        <v>0</v>
      </c>
      <c r="U16" s="0" t="n">
        <f aca="false">IFERROR(LOG((G16/H16)/(1-G16/H16)) / LOG($B16/$A16), 2 * SIGN( G16-H16/2))</f>
        <v>0</v>
      </c>
      <c r="W16" s="0" t="n">
        <f aca="false">IFERROR(LOG((I16/J16)/(1-I16/J16)) / LOG($B16/$A16), 2 * SIGN( I16-J16/2))</f>
        <v>0</v>
      </c>
      <c r="Y16" s="0" t="n">
        <f aca="false">IFERROR(LOG((K16/L16)/(1-K16/L16)) / LOG($B16/$A16), 2 * SIGN( K16-L16/2))</f>
        <v>0</v>
      </c>
      <c r="AA16" s="0" t="n">
        <f aca="false">IFERROR(LOG((M16/N16)/(1-M16/N16)) / LOG($B16/$A16), 2 * SIGN( M16-N16/2))</f>
        <v>0</v>
      </c>
      <c r="AC16" s="0" t="n">
        <f aca="false">IFERROR(LOG((O16/P16)/(1-O16/P16)) / LOG($B16/$A16), 2 * SIGN( O16-P16/2))</f>
        <v>0</v>
      </c>
    </row>
    <row r="17" customFormat="false" ht="12.8" hidden="false" customHeight="false" outlineLevel="0" collapsed="false">
      <c r="A17" s="0" t="n">
        <v>1</v>
      </c>
      <c r="B17" s="0" t="n">
        <v>16</v>
      </c>
      <c r="C17" s="0" t="str">
        <f aca="false">A17&amp;B17</f>
        <v>116</v>
      </c>
      <c r="E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108</v>
      </c>
      <c r="F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0</v>
      </c>
      <c r="G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108</v>
      </c>
      <c r="H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112</v>
      </c>
      <c r="I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0</v>
      </c>
      <c r="J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112</v>
      </c>
      <c r="K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116</v>
      </c>
      <c r="L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0</v>
      </c>
      <c r="M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116</v>
      </c>
      <c r="N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120</v>
      </c>
      <c r="O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0</v>
      </c>
      <c r="P17" s="0" t="n">
        <f aca="false">_xlfn.IFNA(VLOOKUP($C17, Round1!$D$2:$V$9,COLUMN()-3,0),"0")+_xlfn.IFNA(VLOOKUP($C17, Round2!$D$2:$V$16,COLUMN()-3,0),"0")+_xlfn.IFNA(VLOOKUP($C17, Round3!$D$2:$V$24,COLUMN()-3,0),"0")+_xlfn.IFNA(VLOOKUP($C17, Round4!$D$2:$V$23,COLUMN()-3,0),"0")+_xlfn.IFNA(VLOOKUP($C17, Round5!$D$2:$V$25,COLUMN()-3,0),"0")+_xlfn.IFNA(VLOOKUP($C17, Round6!$D$2:$V$12,COLUMN()-3,0),"0")</f>
        <v>120</v>
      </c>
      <c r="S17" s="0" t="n">
        <f aca="false">IFERROR(LOG((E17/F17)/(1-E17/F17)) / LOG($B17/$A17), 2 * SIGN( E17-F17/2))</f>
        <v>2</v>
      </c>
      <c r="U17" s="0" t="n">
        <f aca="false">IFERROR(LOG((G17/H17)/(1-G17/H17)) / LOG($B17/$A17), 2 * SIGN( G17-H17/2))</f>
        <v>1.18872187554087</v>
      </c>
      <c r="W17" s="0" t="n">
        <f aca="false">IFERROR(LOG((I17/J17)/(1-I17/J17)) / LOG($B17/$A17), 2 * SIGN( I17-J17/2))</f>
        <v>-2</v>
      </c>
      <c r="Y17" s="0" t="n">
        <f aca="false">IFERROR(LOG((K17/L17)/(1-K17/L17)) / LOG($B17/$A17), 2 * SIGN( K17-L17/2))</f>
        <v>2</v>
      </c>
      <c r="AA17" s="0" t="n">
        <f aca="false">IFERROR(LOG((M17/N17)/(1-M17/N17)) / LOG($B17/$A17), 2 * SIGN( M17-N17/2))</f>
        <v>1.21449524878189</v>
      </c>
      <c r="AC17" s="0" t="n">
        <f aca="false">IFERROR(LOG((O17/P17)/(1-O17/P17)) / LOG($B17/$A17), 2 * SIGN( O17-P17/2))</f>
        <v>-2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str">
        <f aca="false">A18&amp;B18</f>
        <v>22</v>
      </c>
      <c r="E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1</v>
      </c>
      <c r="F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0</v>
      </c>
      <c r="G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1</v>
      </c>
      <c r="H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2</v>
      </c>
      <c r="I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0</v>
      </c>
      <c r="J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2</v>
      </c>
      <c r="K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2</v>
      </c>
      <c r="L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0</v>
      </c>
      <c r="M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2</v>
      </c>
      <c r="N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2</v>
      </c>
      <c r="O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0</v>
      </c>
      <c r="P18" s="0" t="n">
        <f aca="false">_xlfn.IFNA(VLOOKUP($C18, Round1!$D$2:$V$9,COLUMN()-3,0),"0")+_xlfn.IFNA(VLOOKUP($C18, Round2!$D$2:$V$16,COLUMN()-3,0),"0")+_xlfn.IFNA(VLOOKUP($C18, Round3!$D$2:$V$24,COLUMN()-3,0),"0")+_xlfn.IFNA(VLOOKUP($C18, Round4!$D$2:$V$23,COLUMN()-3,0),"0")+_xlfn.IFNA(VLOOKUP($C18, Round5!$D$2:$V$25,COLUMN()-3,0),"0")+_xlfn.IFNA(VLOOKUP($C18, Round6!$D$2:$V$12,COLUMN()-3,0),"0")</f>
        <v>2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0</v>
      </c>
      <c r="AC18" s="0" t="n">
        <v>0</v>
      </c>
    </row>
    <row r="19" customFormat="false" ht="12.8" hidden="false" customHeight="false" outlineLevel="0" collapsed="false">
      <c r="A19" s="0" t="n">
        <v>2</v>
      </c>
      <c r="B19" s="0" t="n">
        <v>3</v>
      </c>
      <c r="C19" s="0" t="str">
        <f aca="false">A19&amp;B19</f>
        <v>23</v>
      </c>
      <c r="E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28</v>
      </c>
      <c r="F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17</v>
      </c>
      <c r="G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45</v>
      </c>
      <c r="H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28</v>
      </c>
      <c r="I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17</v>
      </c>
      <c r="J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45</v>
      </c>
      <c r="K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29</v>
      </c>
      <c r="L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18</v>
      </c>
      <c r="M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47</v>
      </c>
      <c r="N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29</v>
      </c>
      <c r="O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18</v>
      </c>
      <c r="P19" s="0" t="n">
        <f aca="false">_xlfn.IFNA(VLOOKUP($C19, Round1!$D$2:$V$9,COLUMN()-3,0),"0")+_xlfn.IFNA(VLOOKUP($C19, Round2!$D$2:$V$16,COLUMN()-3,0),"0")+_xlfn.IFNA(VLOOKUP($C19, Round3!$D$2:$V$24,COLUMN()-3,0),"0")+_xlfn.IFNA(VLOOKUP($C19, Round4!$D$2:$V$23,COLUMN()-3,0),"0")+_xlfn.IFNA(VLOOKUP($C19, Round5!$D$2:$V$25,COLUMN()-3,0),"0")+_xlfn.IFNA(VLOOKUP($C19, Round6!$D$2:$V$12,COLUMN()-3,0),"0")</f>
        <v>47</v>
      </c>
      <c r="S19" s="0" t="n">
        <f aca="false">IFERROR(LOG((E19/F19)/(1-E19/F19)) / LOG($B19/$A19), 2 * SIGN( E19-F19/2))</f>
        <v>2</v>
      </c>
      <c r="U19" s="0" t="n">
        <f aca="false">IFERROR(LOG((G19/H19)/(1-G19/H19)) / LOG($B19/$A19), 2 * SIGN( G19-H19/2))</f>
        <v>2</v>
      </c>
      <c r="W19" s="0" t="n">
        <f aca="false">IFERROR(LOG((I19/J19)/(1-I19/J19)) / LOG($B19/$A19), 2 * SIGN( I19-J19/2))</f>
        <v>-1.23066364069451</v>
      </c>
      <c r="Y19" s="0" t="n">
        <f aca="false">IFERROR(LOG((K19/L19)/(1-K19/L19)) / LOG($B19/$A19), 2 * SIGN( K19-L19/2))</f>
        <v>2</v>
      </c>
      <c r="AA19" s="0" t="n">
        <f aca="false">IFERROR(LOG((M19/N19)/(1-M19/N19)) / LOG($B19/$A19), 2 * SIGN( M19-N19/2))</f>
        <v>2</v>
      </c>
      <c r="AC19" s="0" t="n">
        <f aca="false">IFERROR(LOG((O19/P19)/(1-O19/P19)) / LOG($B19/$A19), 2 * SIGN( O19-P19/2))</f>
        <v>-1.176239490287</v>
      </c>
    </row>
    <row r="20" customFormat="false" ht="12.8" hidden="false" customHeight="false" outlineLevel="0" collapsed="false">
      <c r="A20" s="0" t="n">
        <v>2</v>
      </c>
      <c r="B20" s="0" t="n">
        <v>4</v>
      </c>
      <c r="C20" s="0" t="str">
        <f aca="false">A20&amp;B20</f>
        <v>24</v>
      </c>
      <c r="E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3</v>
      </c>
      <c r="F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4</v>
      </c>
      <c r="G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7</v>
      </c>
      <c r="H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3</v>
      </c>
      <c r="I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4</v>
      </c>
      <c r="J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7</v>
      </c>
      <c r="K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3</v>
      </c>
      <c r="L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4</v>
      </c>
      <c r="M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7</v>
      </c>
      <c r="N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3</v>
      </c>
      <c r="O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4</v>
      </c>
      <c r="P20" s="0" t="n">
        <f aca="false">_xlfn.IFNA(VLOOKUP($C20, Round1!$D$2:$V$9,COLUMN()-3,0),"0")+_xlfn.IFNA(VLOOKUP($C20, Round2!$D$2:$V$16,COLUMN()-3,0),"0")+_xlfn.IFNA(VLOOKUP($C20, Round3!$D$2:$V$24,COLUMN()-3,0),"0")+_xlfn.IFNA(VLOOKUP($C20, Round4!$D$2:$V$23,COLUMN()-3,0),"0")+_xlfn.IFNA(VLOOKUP($C20, Round5!$D$2:$V$25,COLUMN()-3,0),"0")+_xlfn.IFNA(VLOOKUP($C20, Round6!$D$2:$V$12,COLUMN()-3,0),"0")</f>
        <v>7</v>
      </c>
      <c r="S20" s="0" t="n">
        <f aca="false">IFERROR(LOG((E20/F20)/(1-E20/F20)) / LOG($B20/$A20), 2 * SIGN( E20-F20/2))</f>
        <v>1.58496250072116</v>
      </c>
      <c r="U20" s="0" t="n">
        <f aca="false">IFERROR(LOG((G20/H20)/(1-G20/H20)) / LOG($B20/$A20), 2 * SIGN( G20-H20/2))</f>
        <v>2</v>
      </c>
      <c r="W20" s="0" t="n">
        <f aca="false">IFERROR(LOG((I20/J20)/(1-I20/J20)) / LOG($B20/$A20), 2 * SIGN( I20-J20/2))</f>
        <v>0.415037499278844</v>
      </c>
      <c r="Y20" s="0" t="n">
        <f aca="false">IFERROR(LOG((K20/L20)/(1-K20/L20)) / LOG($B20/$A20), 2 * SIGN( K20-L20/2))</f>
        <v>1.58496250072116</v>
      </c>
      <c r="AA20" s="0" t="n">
        <f aca="false">IFERROR(LOG((M20/N20)/(1-M20/N20)) / LOG($B20/$A20), 2 * SIGN( M20-N20/2))</f>
        <v>2</v>
      </c>
      <c r="AC20" s="0" t="n">
        <f aca="false">IFERROR(LOG((O20/P20)/(1-O20/P20)) / LOG($B20/$A20), 2 * SIGN( O20-P20/2))</f>
        <v>0.415037499278844</v>
      </c>
    </row>
    <row r="21" customFormat="false" ht="12.8" hidden="false" customHeight="false" outlineLevel="0" collapsed="false">
      <c r="A21" s="0" t="n">
        <v>2</v>
      </c>
      <c r="B21" s="0" t="n">
        <v>5</v>
      </c>
      <c r="C21" s="0" t="str">
        <f aca="false">A21&amp;B21</f>
        <v>25</v>
      </c>
      <c r="E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0</v>
      </c>
      <c r="F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G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H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0</v>
      </c>
      <c r="I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J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K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0</v>
      </c>
      <c r="L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M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N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0</v>
      </c>
      <c r="O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P21" s="0" t="n">
        <f aca="false">_xlfn.IFNA(VLOOKUP($C21, Round1!$D$2:$V$9,COLUMN()-3,0),"0")+_xlfn.IFNA(VLOOKUP($C21, Round2!$D$2:$V$16,COLUMN()-3,0),"0")+_xlfn.IFNA(VLOOKUP($C21, Round3!$D$2:$V$24,COLUMN()-3,0),"0")+_xlfn.IFNA(VLOOKUP($C21, Round4!$D$2:$V$23,COLUMN()-3,0),"0")+_xlfn.IFNA(VLOOKUP($C21, Round5!$D$2:$V$25,COLUMN()-3,0),"0")+_xlfn.IFNA(VLOOKUP($C21, Round6!$D$2:$V$12,COLUMN()-3,0),"0")</f>
        <v>4</v>
      </c>
      <c r="S21" s="0" t="n">
        <f aca="false">IFERROR(LOG((E21/F21)/(1-E21/F21)) / LOG($B21/$A21), 2 * SIGN( E21-F21/2))</f>
        <v>-2</v>
      </c>
      <c r="U21" s="0" t="n">
        <f aca="false">IFERROR(LOG((G21/H21)/(1-G21/H21)) / LOG($B21/$A21), 2 * SIGN( G21-H21/2))</f>
        <v>2</v>
      </c>
      <c r="W21" s="0" t="n">
        <f aca="false">IFERROR(LOG((I21/J21)/(1-I21/J21)) / LOG($B21/$A21), 2 * SIGN( I21-J21/2))</f>
        <v>2</v>
      </c>
      <c r="Y21" s="0" t="n">
        <f aca="false">IFERROR(LOG((K21/L21)/(1-K21/L21)) / LOG($B21/$A21), 2 * SIGN( K21-L21/2))</f>
        <v>-2</v>
      </c>
      <c r="AA21" s="0" t="n">
        <f aca="false">IFERROR(LOG((M21/N21)/(1-M21/N21)) / LOG($B21/$A21), 2 * SIGN( M21-N21/2))</f>
        <v>2</v>
      </c>
      <c r="AC21" s="0" t="n">
        <f aca="false">IFERROR(LOG((O21/P21)/(1-O21/P21)) / LOG($B21/$A21), 2 * SIGN( O21-P21/2))</f>
        <v>2</v>
      </c>
    </row>
    <row r="22" customFormat="false" ht="12.8" hidden="false" customHeight="false" outlineLevel="0" collapsed="false">
      <c r="A22" s="0" t="n">
        <v>2</v>
      </c>
      <c r="B22" s="0" t="n">
        <v>6</v>
      </c>
      <c r="C22" s="0" t="str">
        <f aca="false">A22&amp;B22</f>
        <v>26</v>
      </c>
      <c r="E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20</v>
      </c>
      <c r="F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7</v>
      </c>
      <c r="G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27</v>
      </c>
      <c r="H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21</v>
      </c>
      <c r="I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7</v>
      </c>
      <c r="J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28</v>
      </c>
      <c r="K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22</v>
      </c>
      <c r="L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7</v>
      </c>
      <c r="M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29</v>
      </c>
      <c r="N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23</v>
      </c>
      <c r="O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7</v>
      </c>
      <c r="P22" s="0" t="n">
        <f aca="false">_xlfn.IFNA(VLOOKUP($C22, Round1!$D$2:$V$9,COLUMN()-3,0),"0")+_xlfn.IFNA(VLOOKUP($C22, Round2!$D$2:$V$16,COLUMN()-3,0),"0")+_xlfn.IFNA(VLOOKUP($C22, Round3!$D$2:$V$24,COLUMN()-3,0),"0")+_xlfn.IFNA(VLOOKUP($C22, Round4!$D$2:$V$23,COLUMN()-3,0),"0")+_xlfn.IFNA(VLOOKUP($C22, Round5!$D$2:$V$25,COLUMN()-3,0),"0")+_xlfn.IFNA(VLOOKUP($C22, Round6!$D$2:$V$12,COLUMN()-3,0),"0")</f>
        <v>30</v>
      </c>
      <c r="S22" s="0" t="n">
        <f aca="false">IFERROR(LOG((E22/F22)/(1-E22/F22)) / LOG($B22/$A22), 2 * SIGN( E22-F22/2))</f>
        <v>2</v>
      </c>
      <c r="U22" s="0" t="n">
        <f aca="false">IFERROR(LOG((G22/H22)/(1-G22/H22)) / LOG($B22/$A22), 2 * SIGN( G22-H22/2))</f>
        <v>2</v>
      </c>
      <c r="W22" s="0" t="n">
        <f aca="false">IFERROR(LOG((I22/J22)/(1-I22/J22)) / LOG($B22/$A22), 2 * SIGN( I22-J22/2))</f>
        <v>-1</v>
      </c>
      <c r="Y22" s="0" t="n">
        <f aca="false">IFERROR(LOG((K22/L22)/(1-K22/L22)) / LOG($B22/$A22), 2 * SIGN( K22-L22/2))</f>
        <v>2</v>
      </c>
      <c r="AA22" s="0" t="n">
        <f aca="false">IFERROR(LOG((M22/N22)/(1-M22/N22)) / LOG($B22/$A22), 2 * SIGN( M22-N22/2))</f>
        <v>2</v>
      </c>
      <c r="AC22" s="0" t="n">
        <f aca="false">IFERROR(LOG((O22/P22)/(1-O22/P22)) / LOG($B22/$A22), 2 * SIGN( O22-P22/2))</f>
        <v>-1.08280608103885</v>
      </c>
    </row>
    <row r="23" customFormat="false" ht="12.8" hidden="false" customHeight="false" outlineLevel="0" collapsed="false">
      <c r="A23" s="0" t="n">
        <v>2</v>
      </c>
      <c r="B23" s="0" t="n">
        <v>7</v>
      </c>
      <c r="C23" s="0" t="str">
        <f aca="false">A23&amp;B23</f>
        <v>27</v>
      </c>
      <c r="E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47</v>
      </c>
      <c r="F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0</v>
      </c>
      <c r="G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64</v>
      </c>
      <c r="H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48</v>
      </c>
      <c r="I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17</v>
      </c>
      <c r="J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65</v>
      </c>
      <c r="K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50</v>
      </c>
      <c r="L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17</v>
      </c>
      <c r="M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67</v>
      </c>
      <c r="N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52</v>
      </c>
      <c r="O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18</v>
      </c>
      <c r="P23" s="0" t="n">
        <f aca="false">_xlfn.IFNA(VLOOKUP($C23, Round1!$D$2:$V$9,COLUMN()-3,0),"0")+_xlfn.IFNA(VLOOKUP($C23, Round2!$D$2:$V$16,COLUMN()-3,0),"0")+_xlfn.IFNA(VLOOKUP($C23, Round3!$D$2:$V$24,COLUMN()-3,0),"0")+_xlfn.IFNA(VLOOKUP($C23, Round4!$D$2:$V$23,COLUMN()-3,0),"0")+_xlfn.IFNA(VLOOKUP($C23, Round5!$D$2:$V$25,COLUMN()-3,0),"0")+_xlfn.IFNA(VLOOKUP($C23, Round6!$D$2:$V$12,COLUMN()-3,0),"0")</f>
        <v>70</v>
      </c>
      <c r="S23" s="0" t="n">
        <f aca="false">IFERROR(LOG((E23/F23)/(1-E23/F23)) / LOG($B23/$A23), 2 * SIGN( E23-F23/2))</f>
        <v>2</v>
      </c>
      <c r="U23" s="0" t="n">
        <f aca="false">IFERROR(LOG((G23/H23)/(1-G23/H23)) / LOG($B23/$A23), 2 * SIGN( G23-H23/2))</f>
        <v>2</v>
      </c>
      <c r="W23" s="0" t="n">
        <f aca="false">IFERROR(LOG((I23/J23)/(1-I23/J23)) / LOG($B23/$A23), 2 * SIGN( I23-J23/2))</f>
        <v>-0.828558708195494</v>
      </c>
      <c r="Y23" s="0" t="n">
        <f aca="false">IFERROR(LOG((K23/L23)/(1-K23/L23)) / LOG($B23/$A23), 2 * SIGN( K23-L23/2))</f>
        <v>2</v>
      </c>
      <c r="AA23" s="0" t="n">
        <f aca="false">IFERROR(LOG((M23/N23)/(1-M23/N23)) / LOG($B23/$A23), 2 * SIGN( M23-N23/2))</f>
        <v>2</v>
      </c>
      <c r="AC23" s="0" t="n">
        <f aca="false">IFERROR(LOG((O23/P23)/(1-O23/P23)) / LOG($B23/$A23), 2 * SIGN( O23-P23/2))</f>
        <v>-0.84682576621771</v>
      </c>
    </row>
    <row r="24" customFormat="false" ht="12.8" hidden="false" customHeight="false" outlineLevel="0" collapsed="false">
      <c r="A24" s="0" t="n">
        <v>2</v>
      </c>
      <c r="B24" s="0" t="n">
        <v>8</v>
      </c>
      <c r="C24" s="0" t="str">
        <f aca="false">A24&amp;B24</f>
        <v>28</v>
      </c>
      <c r="E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2</v>
      </c>
      <c r="F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3</v>
      </c>
      <c r="G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5</v>
      </c>
      <c r="H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2</v>
      </c>
      <c r="I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3</v>
      </c>
      <c r="J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5</v>
      </c>
      <c r="K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2</v>
      </c>
      <c r="L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3</v>
      </c>
      <c r="M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5</v>
      </c>
      <c r="N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2</v>
      </c>
      <c r="O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5</v>
      </c>
      <c r="P24" s="0" t="n">
        <f aca="false">_xlfn.IFNA(VLOOKUP($C24, Round1!$D$2:$V$9,COLUMN()-3,0),"0")+_xlfn.IFNA(VLOOKUP($C24, Round2!$D$2:$V$16,COLUMN()-3,0),"0")+_xlfn.IFNA(VLOOKUP($C24, Round3!$D$2:$V$24,COLUMN()-3,0),"0")+_xlfn.IFNA(VLOOKUP($C24, Round4!$D$2:$V$23,COLUMN()-3,0),"0")+_xlfn.IFNA(VLOOKUP($C24, Round5!$D$2:$V$25,COLUMN()-3,0),"0")+_xlfn.IFNA(VLOOKUP($C24, Round6!$D$2:$V$12,COLUMN()-3,0),"0")</f>
        <v>7</v>
      </c>
      <c r="S24" s="0" t="n">
        <f aca="false">IFERROR(LOG((E24/F24)/(1-E24/F24)) / LOG($B24/$A24), 2 * SIGN( E24-F24/2))</f>
        <v>0.5</v>
      </c>
      <c r="U24" s="0" t="n">
        <f aca="false">IFERROR(LOG((G24/H24)/(1-G24/H24)) / LOG($B24/$A24), 2 * SIGN( G24-H24/2))</f>
        <v>2</v>
      </c>
      <c r="W24" s="0" t="n">
        <f aca="false">IFERROR(LOG((I24/J24)/(1-I24/J24)) / LOG($B24/$A24), 2 * SIGN( I24-J24/2))</f>
        <v>0.292481250360578</v>
      </c>
      <c r="Y24" s="0" t="n">
        <f aca="false">IFERROR(LOG((K24/L24)/(1-K24/L24)) / LOG($B24/$A24), 2 * SIGN( K24-L24/2))</f>
        <v>0.5</v>
      </c>
      <c r="AA24" s="0" t="n">
        <f aca="false">IFERROR(LOG((M24/N24)/(1-M24/N24)) / LOG($B24/$A24), 2 * SIGN( M24-N24/2))</f>
        <v>2</v>
      </c>
      <c r="AC24" s="0" t="n">
        <f aca="false">IFERROR(LOG((O24/P24)/(1-O24/P24)) / LOG($B24/$A24), 2 * SIGN( O24-P24/2))</f>
        <v>0.660964047443681</v>
      </c>
    </row>
    <row r="25" customFormat="false" ht="12.8" hidden="false" customHeight="false" outlineLevel="0" collapsed="false">
      <c r="A25" s="0" t="n">
        <v>2</v>
      </c>
      <c r="B25" s="0" t="n">
        <v>9</v>
      </c>
      <c r="C25" s="0" t="str">
        <f aca="false">A25&amp;B25</f>
        <v>29</v>
      </c>
      <c r="E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F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G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H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I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J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K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L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1</v>
      </c>
      <c r="M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1</v>
      </c>
      <c r="N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0</v>
      </c>
      <c r="O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1</v>
      </c>
      <c r="P25" s="0" t="n">
        <f aca="false">_xlfn.IFNA(VLOOKUP($C25, Round1!$D$2:$V$9,COLUMN()-3,0),"0")+_xlfn.IFNA(VLOOKUP($C25, Round2!$D$2:$V$16,COLUMN()-3,0),"0")+_xlfn.IFNA(VLOOKUP($C25, Round3!$D$2:$V$24,COLUMN()-3,0),"0")+_xlfn.IFNA(VLOOKUP($C25, Round4!$D$2:$V$23,COLUMN()-3,0),"0")+_xlfn.IFNA(VLOOKUP($C25, Round5!$D$2:$V$25,COLUMN()-3,0),"0")+_xlfn.IFNA(VLOOKUP($C25, Round6!$D$2:$V$12,COLUMN()-3,0),"0")</f>
        <v>1</v>
      </c>
      <c r="S25" s="0" t="n">
        <f aca="false">IFERROR(LOG((E25/F25)/(1-E25/F25)) / LOG($B25/$A25), 2 * SIGN( E25-F25/2))</f>
        <v>0</v>
      </c>
      <c r="U25" s="0" t="n">
        <f aca="false">IFERROR(LOG((G25/H25)/(1-G25/H25)) / LOG($B25/$A25), 2 * SIGN( G25-H25/2))</f>
        <v>0</v>
      </c>
      <c r="W25" s="0" t="n">
        <f aca="false">IFERROR(LOG((I25/J25)/(1-I25/J25)) / LOG($B25/$A25), 2 * SIGN( I25-J25/2))</f>
        <v>0</v>
      </c>
      <c r="Y25" s="0" t="n">
        <f aca="false">IFERROR(LOG((K25/L25)/(1-K25/L25)) / LOG($B25/$A25), 2 * SIGN( K25-L25/2))</f>
        <v>-2</v>
      </c>
      <c r="AA25" s="0" t="n">
        <f aca="false">IFERROR(LOG((M25/N25)/(1-M25/N25)) / LOG($B25/$A25), 2 * SIGN( M25-N25/2))</f>
        <v>2</v>
      </c>
      <c r="AC25" s="0" t="n">
        <f aca="false">IFERROR(LOG((O25/P25)/(1-O25/P25)) / LOG($B25/$A25), 2 * SIGN( O25-P25/2))</f>
        <v>2</v>
      </c>
    </row>
    <row r="26" customFormat="false" ht="12.8" hidden="false" customHeight="false" outlineLevel="0" collapsed="false">
      <c r="A26" s="0" t="n">
        <v>2</v>
      </c>
      <c r="B26" s="0" t="n">
        <v>10</v>
      </c>
      <c r="C26" s="0" t="str">
        <f aca="false">A26&amp;B26</f>
        <v>210</v>
      </c>
      <c r="E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23</v>
      </c>
      <c r="F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0</v>
      </c>
      <c r="G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40</v>
      </c>
      <c r="H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24</v>
      </c>
      <c r="I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17</v>
      </c>
      <c r="J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41</v>
      </c>
      <c r="K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25</v>
      </c>
      <c r="L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17</v>
      </c>
      <c r="M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42</v>
      </c>
      <c r="N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25</v>
      </c>
      <c r="O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18</v>
      </c>
      <c r="P26" s="0" t="n">
        <f aca="false">_xlfn.IFNA(VLOOKUP($C26, Round1!$D$2:$V$9,COLUMN()-3,0),"0")+_xlfn.IFNA(VLOOKUP($C26, Round2!$D$2:$V$16,COLUMN()-3,0),"0")+_xlfn.IFNA(VLOOKUP($C26, Round3!$D$2:$V$24,COLUMN()-3,0),"0")+_xlfn.IFNA(VLOOKUP($C26, Round4!$D$2:$V$23,COLUMN()-3,0),"0")+_xlfn.IFNA(VLOOKUP($C26, Round5!$D$2:$V$25,COLUMN()-3,0),"0")+_xlfn.IFNA(VLOOKUP($C26, Round6!$D$2:$V$12,COLUMN()-3,0),"0")</f>
        <v>43</v>
      </c>
      <c r="S26" s="0" t="n">
        <f aca="false">IFERROR(LOG((E26/F26)/(1-E26/F26)) / LOG($B26/$A26), 2 * SIGN( E26-F26/2))</f>
        <v>2</v>
      </c>
      <c r="U26" s="0" t="n">
        <f aca="false">IFERROR(LOG((G26/H26)/(1-G26/H26)) / LOG($B26/$A26), 2 * SIGN( G26-H26/2))</f>
        <v>2</v>
      </c>
      <c r="W26" s="0" t="n">
        <f aca="false">IFERROR(LOG((I26/J26)/(1-I26/J26)) / LOG($B26/$A26), 2 * SIGN( I26-J26/2))</f>
        <v>-0.214261440983576</v>
      </c>
      <c r="Y26" s="0" t="n">
        <f aca="false">IFERROR(LOG((K26/L26)/(1-K26/L26)) / LOG($B26/$A26), 2 * SIGN( K26-L26/2))</f>
        <v>2</v>
      </c>
      <c r="AA26" s="0" t="n">
        <f aca="false">IFERROR(LOG((M26/N26)/(1-M26/N26)) / LOG($B26/$A26), 2 * SIGN( M26-N26/2))</f>
        <v>2</v>
      </c>
      <c r="AC26" s="0" t="n">
        <f aca="false">IFERROR(LOG((O26/P26)/(1-O26/P26)) / LOG($B26/$A26), 2 * SIGN( O26-P26/2))</f>
        <v>-0.204111052954636</v>
      </c>
    </row>
    <row r="27" customFormat="false" ht="12.8" hidden="false" customHeight="false" outlineLevel="0" collapsed="false">
      <c r="A27" s="0" t="n">
        <v>2</v>
      </c>
      <c r="B27" s="0" t="n">
        <v>11</v>
      </c>
      <c r="C27" s="0" t="str">
        <f aca="false">A27&amp;B27</f>
        <v>211</v>
      </c>
      <c r="E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10</v>
      </c>
      <c r="F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</v>
      </c>
      <c r="G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11</v>
      </c>
      <c r="H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11</v>
      </c>
      <c r="I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</v>
      </c>
      <c r="J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12</v>
      </c>
      <c r="K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11</v>
      </c>
      <c r="L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</v>
      </c>
      <c r="M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12</v>
      </c>
      <c r="N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12</v>
      </c>
      <c r="O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</v>
      </c>
      <c r="P27" s="0" t="n">
        <f aca="false">_xlfn.IFNA(VLOOKUP($C27, Round1!$D$2:$V$9,COLUMN()-3,0),"0")+_xlfn.IFNA(VLOOKUP($C27, Round2!$D$2:$V$16,COLUMN()-3,0),"0")+_xlfn.IFNA(VLOOKUP($C27, Round3!$D$2:$V$24,COLUMN()-3,0),"0")+_xlfn.IFNA(VLOOKUP($C27, Round4!$D$2:$V$23,COLUMN()-3,0),"0")+_xlfn.IFNA(VLOOKUP($C27, Round5!$D$2:$V$25,COLUMN()-3,0),"0")+_xlfn.IFNA(VLOOKUP($C27, Round6!$D$2:$V$12,COLUMN()-3,0),"0")</f>
        <v>13</v>
      </c>
      <c r="S27" s="0" t="n">
        <f aca="false">IFERROR(LOG((E27/F27)/(1-E27/F27)) / LOG($B27/$A27), 2 * SIGN( E27-F27/2))</f>
        <v>2</v>
      </c>
      <c r="U27" s="0" t="n">
        <f aca="false">IFERROR(LOG((G27/H27)/(1-G27/H27)) / LOG($B27/$A27), 2 * SIGN( G27-H27/2))</f>
        <v>2</v>
      </c>
      <c r="W27" s="0" t="n">
        <f aca="false">IFERROR(LOG((I27/J27)/(1-I27/J27)) / LOG($B27/$A27), 2 * SIGN( I27-J27/2))</f>
        <v>-1.40659800924007</v>
      </c>
      <c r="Y27" s="0" t="n">
        <f aca="false">IFERROR(LOG((K27/L27)/(1-K27/L27)) / LOG($B27/$A27), 2 * SIGN( K27-L27/2))</f>
        <v>2</v>
      </c>
      <c r="AA27" s="0" t="n">
        <f aca="false">IFERROR(LOG((M27/N27)/(1-M27/N27)) / LOG($B27/$A27), 2 * SIGN( M27-N27/2))</f>
        <v>2</v>
      </c>
      <c r="AC27" s="0" t="n">
        <f aca="false">IFERROR(LOG((O27/P27)/(1-O27/P27)) / LOG($B27/$A27), 2 * SIGN( O27-P27/2))</f>
        <v>-1.45763861599351</v>
      </c>
    </row>
    <row r="28" customFormat="false" ht="12.8" hidden="false" customHeight="false" outlineLevel="0" collapsed="false">
      <c r="A28" s="0" t="n">
        <v>2</v>
      </c>
      <c r="B28" s="0" t="n">
        <v>12</v>
      </c>
      <c r="C28" s="0" t="str">
        <f aca="false">A28&amp;B28</f>
        <v>212</v>
      </c>
      <c r="E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F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0</v>
      </c>
      <c r="G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H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I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0</v>
      </c>
      <c r="J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K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L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0</v>
      </c>
      <c r="M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N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O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0</v>
      </c>
      <c r="P28" s="0" t="n">
        <f aca="false">_xlfn.IFNA(VLOOKUP($C28, Round1!$D$2:$V$9,COLUMN()-3,0),"0")+_xlfn.IFNA(VLOOKUP($C28, Round2!$D$2:$V$16,COLUMN()-3,0),"0")+_xlfn.IFNA(VLOOKUP($C28, Round3!$D$2:$V$24,COLUMN()-3,0),"0")+_xlfn.IFNA(VLOOKUP($C28, Round4!$D$2:$V$23,COLUMN()-3,0),"0")+_xlfn.IFNA(VLOOKUP($C28, Round5!$D$2:$V$25,COLUMN()-3,0),"0")+_xlfn.IFNA(VLOOKUP($C28, Round6!$D$2:$V$12,COLUMN()-3,0),"0")</f>
        <v>1</v>
      </c>
      <c r="S28" s="0" t="n">
        <f aca="false">IFERROR(LOG((E28/F28)/(1-E28/F28)) / LOG($B28/$A28), 2 * SIGN( E28-F28/2))</f>
        <v>2</v>
      </c>
      <c r="U28" s="0" t="n">
        <f aca="false">IFERROR(LOG((G28/H28)/(1-G28/H28)) / LOG($B28/$A28), 2 * SIGN( G28-H28/2))</f>
        <v>2</v>
      </c>
      <c r="W28" s="0" t="n">
        <f aca="false">IFERROR(LOG((I28/J28)/(1-I28/J28)) / LOG($B28/$A28), 2 * SIGN( I28-J28/2))</f>
        <v>-2</v>
      </c>
      <c r="Y28" s="0" t="n">
        <f aca="false">IFERROR(LOG((K28/L28)/(1-K28/L28)) / LOG($B28/$A28), 2 * SIGN( K28-L28/2))</f>
        <v>2</v>
      </c>
      <c r="AA28" s="0" t="n">
        <f aca="false">IFERROR(LOG((M28/N28)/(1-M28/N28)) / LOG($B28/$A28), 2 * SIGN( M28-N28/2))</f>
        <v>2</v>
      </c>
      <c r="AC28" s="0" t="n">
        <f aca="false">IFERROR(LOG((O28/P28)/(1-O28/P28)) / LOG($B28/$A28), 2 * SIGN( O28-P28/2))</f>
        <v>-2</v>
      </c>
    </row>
    <row r="29" customFormat="false" ht="12.8" hidden="false" customHeight="false" outlineLevel="0" collapsed="false">
      <c r="A29" s="0" t="n">
        <v>2</v>
      </c>
      <c r="B29" s="0" t="n">
        <v>13</v>
      </c>
      <c r="C29" s="0" t="str">
        <f aca="false">A29&amp;B29</f>
        <v>213</v>
      </c>
      <c r="E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F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G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H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I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J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K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L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M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N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O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P29" s="0" t="n">
        <f aca="false">_xlfn.IFNA(VLOOKUP($C29, Round1!$D$2:$V$9,COLUMN()-3,0),"0")+_xlfn.IFNA(VLOOKUP($C29, Round2!$D$2:$V$16,COLUMN()-3,0),"0")+_xlfn.IFNA(VLOOKUP($C29, Round3!$D$2:$V$24,COLUMN()-3,0),"0")+_xlfn.IFNA(VLOOKUP($C29, Round4!$D$2:$V$23,COLUMN()-3,0),"0")+_xlfn.IFNA(VLOOKUP($C29, Round5!$D$2:$V$25,COLUMN()-3,0),"0")+_xlfn.IFNA(VLOOKUP($C29, Round6!$D$2:$V$12,COLUMN()-3,0),"0")</f>
        <v>0</v>
      </c>
      <c r="S29" s="0" t="n">
        <f aca="false">IFERROR(LOG((E29/F29)/(1-E29/F29)) / LOG($B29/$A29), 2 * SIGN( E29-F29/2))</f>
        <v>0</v>
      </c>
      <c r="U29" s="0" t="n">
        <f aca="false">IFERROR(LOG((G29/H29)/(1-G29/H29)) / LOG($B29/$A29), 2 * SIGN( G29-H29/2))</f>
        <v>0</v>
      </c>
      <c r="W29" s="0" t="n">
        <f aca="false">IFERROR(LOG((I29/J29)/(1-I29/J29)) / LOG($B29/$A29), 2 * SIGN( I29-J29/2))</f>
        <v>0</v>
      </c>
      <c r="Y29" s="0" t="n">
        <f aca="false">IFERROR(LOG((K29/L29)/(1-K29/L29)) / LOG($B29/$A29), 2 * SIGN( K29-L29/2))</f>
        <v>0</v>
      </c>
      <c r="AA29" s="0" t="n">
        <f aca="false">IFERROR(LOG((M29/N29)/(1-M29/N29)) / LOG($B29/$A29), 2 * SIGN( M29-N29/2))</f>
        <v>0</v>
      </c>
      <c r="AC29" s="0" t="n">
        <f aca="false">IFERROR(LOG((O29/P29)/(1-O29/P29)) / LOG($B29/$A29), 2 * SIGN( O29-P29/2))</f>
        <v>0</v>
      </c>
    </row>
    <row r="30" customFormat="false" ht="12.8" hidden="false" customHeight="false" outlineLevel="0" collapsed="false">
      <c r="A30" s="0" t="n">
        <v>2</v>
      </c>
      <c r="B30" s="0" t="n">
        <v>14</v>
      </c>
      <c r="C30" s="0" t="str">
        <f aca="false">A30&amp;B30</f>
        <v>214</v>
      </c>
      <c r="E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F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G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H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I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J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K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L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M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N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O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P30" s="0" t="n">
        <f aca="false">_xlfn.IFNA(VLOOKUP($C30, Round1!$D$2:$V$9,COLUMN()-3,0),"0")+_xlfn.IFNA(VLOOKUP($C30, Round2!$D$2:$V$16,COLUMN()-3,0),"0")+_xlfn.IFNA(VLOOKUP($C30, Round3!$D$2:$V$24,COLUMN()-3,0),"0")+_xlfn.IFNA(VLOOKUP($C30, Round4!$D$2:$V$23,COLUMN()-3,0),"0")+_xlfn.IFNA(VLOOKUP($C30, Round5!$D$2:$V$25,COLUMN()-3,0),"0")+_xlfn.IFNA(VLOOKUP($C30, Round6!$D$2:$V$12,COLUMN()-3,0),"0")</f>
        <v>0</v>
      </c>
      <c r="S30" s="0" t="n">
        <f aca="false">IFERROR(LOG((E30/F30)/(1-E30/F30)) / LOG($B30/$A30), 2 * SIGN( E30-F30/2))</f>
        <v>0</v>
      </c>
      <c r="U30" s="0" t="n">
        <f aca="false">IFERROR(LOG((G30/H30)/(1-G30/H30)) / LOG($B30/$A30), 2 * SIGN( G30-H30/2))</f>
        <v>0</v>
      </c>
      <c r="W30" s="0" t="n">
        <f aca="false">IFERROR(LOG((I30/J30)/(1-I30/J30)) / LOG($B30/$A30), 2 * SIGN( I30-J30/2))</f>
        <v>0</v>
      </c>
      <c r="Y30" s="0" t="n">
        <f aca="false">IFERROR(LOG((K30/L30)/(1-K30/L30)) / LOG($B30/$A30), 2 * SIGN( K30-L30/2))</f>
        <v>0</v>
      </c>
      <c r="AA30" s="0" t="n">
        <f aca="false">IFERROR(LOG((M30/N30)/(1-M30/N30)) / LOG($B30/$A30), 2 * SIGN( M30-N30/2))</f>
        <v>0</v>
      </c>
      <c r="AC30" s="0" t="n">
        <f aca="false">IFERROR(LOG((O30/P30)/(1-O30/P30)) / LOG($B30/$A30), 2 * SIGN( O30-P30/2))</f>
        <v>0</v>
      </c>
    </row>
    <row r="31" customFormat="false" ht="12.8" hidden="false" customHeight="false" outlineLevel="0" collapsed="false">
      <c r="A31" s="0" t="n">
        <v>2</v>
      </c>
      <c r="B31" s="0" t="n">
        <v>15</v>
      </c>
      <c r="C31" s="0" t="str">
        <f aca="false">A31&amp;B31</f>
        <v>215</v>
      </c>
      <c r="E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104</v>
      </c>
      <c r="F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4</v>
      </c>
      <c r="G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108</v>
      </c>
      <c r="H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106</v>
      </c>
      <c r="I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6</v>
      </c>
      <c r="J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112</v>
      </c>
      <c r="K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109</v>
      </c>
      <c r="L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7</v>
      </c>
      <c r="M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116</v>
      </c>
      <c r="N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113</v>
      </c>
      <c r="O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7</v>
      </c>
      <c r="P31" s="0" t="n">
        <f aca="false">_xlfn.IFNA(VLOOKUP($C31, Round1!$D$2:$V$9,COLUMN()-3,0),"0")+_xlfn.IFNA(VLOOKUP($C31, Round2!$D$2:$V$16,COLUMN()-3,0),"0")+_xlfn.IFNA(VLOOKUP($C31, Round3!$D$2:$V$24,COLUMN()-3,0),"0")+_xlfn.IFNA(VLOOKUP($C31, Round4!$D$2:$V$23,COLUMN()-3,0),"0")+_xlfn.IFNA(VLOOKUP($C31, Round5!$D$2:$V$25,COLUMN()-3,0),"0")+_xlfn.IFNA(VLOOKUP($C31, Round6!$D$2:$V$12,COLUMN()-3,0),"0")</f>
        <v>120</v>
      </c>
      <c r="S31" s="0" t="n">
        <f aca="false">IFERROR(LOG((E31/F31)/(1-E31/F31)) / LOG($B31/$A31), 2 * SIGN( E31-F31/2))</f>
        <v>2</v>
      </c>
      <c r="U31" s="0" t="n">
        <f aca="false">IFERROR(LOG((G31/H31)/(1-G31/H31)) / LOG($B31/$A31), 2 * SIGN( G31-H31/2))</f>
        <v>2</v>
      </c>
      <c r="W31" s="0" t="n">
        <f aca="false">IFERROR(LOG((I31/J31)/(1-I31/J31)) / LOG($B31/$A31), 2 * SIGN( I31-J31/2))</f>
        <v>-1.42521977266735</v>
      </c>
      <c r="Y31" s="0" t="n">
        <f aca="false">IFERROR(LOG((K31/L31)/(1-K31/L31)) / LOG($B31/$A31), 2 * SIGN( K31-L31/2))</f>
        <v>2</v>
      </c>
      <c r="AA31" s="0" t="n">
        <f aca="false">IFERROR(LOG((M31/N31)/(1-M31/N31)) / LOG($B31/$A31), 2 * SIGN( M31-N31/2))</f>
        <v>2</v>
      </c>
      <c r="AC31" s="0" t="n">
        <f aca="false">IFERROR(LOG((O31/P31)/(1-O31/P31)) / LOG($B31/$A31), 2 * SIGN( O31-P31/2))</f>
        <v>-1.38045237974206</v>
      </c>
    </row>
    <row r="32" customFormat="false" ht="12.8" hidden="false" customHeight="false" outlineLevel="0" collapsed="false">
      <c r="A32" s="0" t="n">
        <v>2</v>
      </c>
      <c r="B32" s="0" t="n">
        <v>16</v>
      </c>
      <c r="C32" s="0" t="str">
        <f aca="false">A32&amp;B32</f>
        <v>216</v>
      </c>
      <c r="E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F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G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H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I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J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K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L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M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N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O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P32" s="0" t="n">
        <f aca="false">_xlfn.IFNA(VLOOKUP($C32, Round1!$D$2:$V$9,COLUMN()-3,0),"0")+_xlfn.IFNA(VLOOKUP($C32, Round2!$D$2:$V$16,COLUMN()-3,0),"0")+_xlfn.IFNA(VLOOKUP($C32, Round3!$D$2:$V$24,COLUMN()-3,0),"0")+_xlfn.IFNA(VLOOKUP($C32, Round4!$D$2:$V$23,COLUMN()-3,0),"0")+_xlfn.IFNA(VLOOKUP($C32, Round5!$D$2:$V$25,COLUMN()-3,0),"0")+_xlfn.IFNA(VLOOKUP($C32, Round6!$D$2:$V$12,COLUMN()-3,0),"0")</f>
        <v>0</v>
      </c>
      <c r="S32" s="0" t="n">
        <f aca="false">IFERROR(LOG((E32/F32)/(1-E32/F32)) / LOG($B32/$A32), 2 * SIGN( E32-F32/2))</f>
        <v>0</v>
      </c>
      <c r="U32" s="0" t="n">
        <f aca="false">IFERROR(LOG((G32/H32)/(1-G32/H32)) / LOG($B32/$A32), 2 * SIGN( G32-H32/2))</f>
        <v>0</v>
      </c>
      <c r="W32" s="0" t="n">
        <f aca="false">IFERROR(LOG((I32/J32)/(1-I32/J32)) / LOG($B32/$A32), 2 * SIGN( I32-J32/2))</f>
        <v>0</v>
      </c>
      <c r="Y32" s="0" t="n">
        <f aca="false">IFERROR(LOG((K32/L32)/(1-K32/L32)) / LOG($B32/$A32), 2 * SIGN( K32-L32/2))</f>
        <v>0</v>
      </c>
      <c r="AA32" s="0" t="n">
        <f aca="false">IFERROR(LOG((M32/N32)/(1-M32/N32)) / LOG($B32/$A32), 2 * SIGN( M32-N32/2))</f>
        <v>0</v>
      </c>
      <c r="AC32" s="0" t="n">
        <f aca="false">IFERROR(LOG((O32/P32)/(1-O32/P32)) / LOG($B32/$A32), 2 * SIGN( O32-P32/2))</f>
        <v>0</v>
      </c>
    </row>
    <row r="33" customFormat="false" ht="12.8" hidden="false" customHeight="false" outlineLevel="0" collapsed="false">
      <c r="A33" s="0" t="n">
        <v>3</v>
      </c>
      <c r="B33" s="0" t="n">
        <v>3</v>
      </c>
      <c r="C33" s="0" t="str">
        <f aca="false">A33&amp;B33</f>
        <v>33</v>
      </c>
      <c r="E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F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0</v>
      </c>
      <c r="G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H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I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0</v>
      </c>
      <c r="J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K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L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0</v>
      </c>
      <c r="M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N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O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0</v>
      </c>
      <c r="P33" s="0" t="n">
        <f aca="false">_xlfn.IFNA(VLOOKUP($C33, Round1!$D$2:$V$9,COLUMN()-3,0),"0")+_xlfn.IFNA(VLOOKUP($C33, Round2!$D$2:$V$16,COLUMN()-3,0),"0")+_xlfn.IFNA(VLOOKUP($C33, Round3!$D$2:$V$24,COLUMN()-3,0),"0")+_xlfn.IFNA(VLOOKUP($C33, Round4!$D$2:$V$23,COLUMN()-3,0),"0")+_xlfn.IFNA(VLOOKUP($C33, Round5!$D$2:$V$25,COLUMN()-3,0),"0")+_xlfn.IFNA(VLOOKUP($C33, Round6!$D$2:$V$12,COLUMN()-3,0),"0")</f>
        <v>1</v>
      </c>
      <c r="S33" s="0" t="n">
        <f aca="false">IFERROR(LOG((E33/F33)/(1-E33/F33)) / LOG($B33/$A33), 2 * SIGN( E33-F33/2))</f>
        <v>2</v>
      </c>
      <c r="U33" s="0" t="n">
        <f aca="false">IFERROR(LOG((G33/H33)/(1-G33/H33)) / LOG($B33/$A33), 2 * SIGN( G33-H33/2))</f>
        <v>2</v>
      </c>
      <c r="W33" s="0" t="n">
        <f aca="false">IFERROR(LOG((I33/J33)/(1-I33/J33)) / LOG($B33/$A33), 2 * SIGN( I33-J33/2))</f>
        <v>-2</v>
      </c>
      <c r="Y33" s="0" t="n">
        <f aca="false">IFERROR(LOG((K33/L33)/(1-K33/L33)) / LOG($B33/$A33), 2 * SIGN( K33-L33/2))</f>
        <v>2</v>
      </c>
      <c r="AA33" s="0" t="n">
        <f aca="false">IFERROR(LOG((M33/N33)/(1-M33/N33)) / LOG($B33/$A33), 2 * SIGN( M33-N33/2))</f>
        <v>2</v>
      </c>
      <c r="AC33" s="0" t="n">
        <f aca="false">IFERROR(LOG((O33/P33)/(1-O33/P33)) / LOG($B33/$A33), 2 * SIGN( O33-P33/2))</f>
        <v>-2</v>
      </c>
    </row>
    <row r="34" customFormat="false" ht="12.8" hidden="false" customHeight="false" outlineLevel="0" collapsed="false">
      <c r="A34" s="0" t="n">
        <v>3</v>
      </c>
      <c r="B34" s="0" t="n">
        <v>4</v>
      </c>
      <c r="C34" s="0" t="str">
        <f aca="false">A34&amp;B34</f>
        <v>34</v>
      </c>
      <c r="E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4</v>
      </c>
      <c r="F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1</v>
      </c>
      <c r="G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5</v>
      </c>
      <c r="H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4</v>
      </c>
      <c r="I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1</v>
      </c>
      <c r="J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5</v>
      </c>
      <c r="K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4</v>
      </c>
      <c r="L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3</v>
      </c>
      <c r="M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7</v>
      </c>
      <c r="N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4</v>
      </c>
      <c r="O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3</v>
      </c>
      <c r="P34" s="0" t="n">
        <f aca="false">_xlfn.IFNA(VLOOKUP($C34, Round1!$D$2:$V$9,COLUMN()-3,0),"0")+_xlfn.IFNA(VLOOKUP($C34, Round2!$D$2:$V$16,COLUMN()-3,0),"0")+_xlfn.IFNA(VLOOKUP($C34, Round3!$D$2:$V$24,COLUMN()-3,0),"0")+_xlfn.IFNA(VLOOKUP($C34, Round4!$D$2:$V$23,COLUMN()-3,0),"0")+_xlfn.IFNA(VLOOKUP($C34, Round5!$D$2:$V$25,COLUMN()-3,0),"0")+_xlfn.IFNA(VLOOKUP($C34, Round6!$D$2:$V$12,COLUMN()-3,0),"0")</f>
        <v>7</v>
      </c>
      <c r="S34" s="0" t="n">
        <f aca="false">IFERROR(LOG((E34/F34)/(1-E34/F34)) / LOG($B34/$A34), 2 * SIGN( E34-F34/2))</f>
        <v>2</v>
      </c>
      <c r="U34" s="0" t="n">
        <f aca="false">IFERROR(LOG((G34/H34)/(1-G34/H34)) / LOG($B34/$A34), 2 * SIGN( G34-H34/2))</f>
        <v>2</v>
      </c>
      <c r="W34" s="0" t="n">
        <f aca="false">IFERROR(LOG((I34/J34)/(1-I34/J34)) / LOG($B34/$A34), 2 * SIGN( I34-J34/2))</f>
        <v>-4.81884167930642</v>
      </c>
      <c r="Y34" s="0" t="n">
        <f aca="false">IFERROR(LOG((K34/L34)/(1-K34/L34)) / LOG($B34/$A34), 2 * SIGN( K34-L34/2))</f>
        <v>2</v>
      </c>
      <c r="AA34" s="0" t="n">
        <f aca="false">IFERROR(LOG((M34/N34)/(1-M34/N34)) / LOG($B34/$A34), 2 * SIGN( M34-N34/2))</f>
        <v>2</v>
      </c>
      <c r="AC34" s="0" t="n">
        <f aca="false">IFERROR(LOG((O34/P34)/(1-O34/P34)) / LOG($B34/$A34), 2 * SIGN( O34-P34/2))</f>
        <v>-1</v>
      </c>
    </row>
    <row r="35" customFormat="false" ht="12.8" hidden="false" customHeight="false" outlineLevel="0" collapsed="false">
      <c r="A35" s="0" t="n">
        <v>3</v>
      </c>
      <c r="B35" s="0" t="n">
        <v>5</v>
      </c>
      <c r="C35" s="0" t="str">
        <f aca="false">A35&amp;B35</f>
        <v>35</v>
      </c>
      <c r="E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2</v>
      </c>
      <c r="F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1</v>
      </c>
      <c r="G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3</v>
      </c>
      <c r="H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2</v>
      </c>
      <c r="I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1</v>
      </c>
      <c r="J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3</v>
      </c>
      <c r="K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2</v>
      </c>
      <c r="L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1</v>
      </c>
      <c r="M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3</v>
      </c>
      <c r="N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2</v>
      </c>
      <c r="O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1</v>
      </c>
      <c r="P35" s="0" t="n">
        <f aca="false">_xlfn.IFNA(VLOOKUP($C35, Round1!$D$2:$V$9,COLUMN()-3,0),"0")+_xlfn.IFNA(VLOOKUP($C35, Round2!$D$2:$V$16,COLUMN()-3,0),"0")+_xlfn.IFNA(VLOOKUP($C35, Round3!$D$2:$V$24,COLUMN()-3,0),"0")+_xlfn.IFNA(VLOOKUP($C35, Round4!$D$2:$V$23,COLUMN()-3,0),"0")+_xlfn.IFNA(VLOOKUP($C35, Round5!$D$2:$V$25,COLUMN()-3,0),"0")+_xlfn.IFNA(VLOOKUP($C35, Round6!$D$2:$V$12,COLUMN()-3,0),"0")</f>
        <v>3</v>
      </c>
      <c r="S35" s="0" t="n">
        <f aca="false">IFERROR(LOG((E35/F35)/(1-E35/F35)) / LOG($B35/$A35), 2 * SIGN( E35-F35/2))</f>
        <v>2</v>
      </c>
      <c r="U35" s="0" t="n">
        <f aca="false">IFERROR(LOG((G35/H35)/(1-G35/H35)) / LOG($B35/$A35), 2 * SIGN( G35-H35/2))</f>
        <v>2</v>
      </c>
      <c r="W35" s="0" t="n">
        <f aca="false">IFERROR(LOG((I35/J35)/(1-I35/J35)) / LOG($B35/$A35), 2 * SIGN( I35-J35/2))</f>
        <v>-1.35691544885672</v>
      </c>
      <c r="Y35" s="0" t="n">
        <f aca="false">IFERROR(LOG((K35/L35)/(1-K35/L35)) / LOG($B35/$A35), 2 * SIGN( K35-L35/2))</f>
        <v>2</v>
      </c>
      <c r="AA35" s="0" t="n">
        <f aca="false">IFERROR(LOG((M35/N35)/(1-M35/N35)) / LOG($B35/$A35), 2 * SIGN( M35-N35/2))</f>
        <v>2</v>
      </c>
      <c r="AC35" s="0" t="n">
        <f aca="false">IFERROR(LOG((O35/P35)/(1-O35/P35)) / LOG($B35/$A35), 2 * SIGN( O35-P35/2))</f>
        <v>-1.35691544885672</v>
      </c>
    </row>
    <row r="36" customFormat="false" ht="12.8" hidden="false" customHeight="false" outlineLevel="0" collapsed="false">
      <c r="A36" s="0" t="n">
        <v>3</v>
      </c>
      <c r="B36" s="0" t="n">
        <v>6</v>
      </c>
      <c r="C36" s="0" t="str">
        <f aca="false">A36&amp;B36</f>
        <v>36</v>
      </c>
      <c r="E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33</v>
      </c>
      <c r="F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0</v>
      </c>
      <c r="G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59</v>
      </c>
      <c r="H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34</v>
      </c>
      <c r="I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27</v>
      </c>
      <c r="J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61</v>
      </c>
      <c r="K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36</v>
      </c>
      <c r="L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27</v>
      </c>
      <c r="M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63</v>
      </c>
      <c r="N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37</v>
      </c>
      <c r="O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28</v>
      </c>
      <c r="P36" s="0" t="n">
        <f aca="false">_xlfn.IFNA(VLOOKUP($C36, Round1!$D$2:$V$9,COLUMN()-3,0),"0")+_xlfn.IFNA(VLOOKUP($C36, Round2!$D$2:$V$16,COLUMN()-3,0),"0")+_xlfn.IFNA(VLOOKUP($C36, Round3!$D$2:$V$24,COLUMN()-3,0),"0")+_xlfn.IFNA(VLOOKUP($C36, Round4!$D$2:$V$23,COLUMN()-3,0),"0")+_xlfn.IFNA(VLOOKUP($C36, Round5!$D$2:$V$25,COLUMN()-3,0),"0")+_xlfn.IFNA(VLOOKUP($C36, Round6!$D$2:$V$12,COLUMN()-3,0),"0")</f>
        <v>65</v>
      </c>
      <c r="S36" s="0" t="n">
        <f aca="false">IFERROR(LOG((E36/F36)/(1-E36/F36)) / LOG($B36/$A36), 2 * SIGN( E36-F36/2))</f>
        <v>2</v>
      </c>
      <c r="U36" s="0" t="n">
        <f aca="false">IFERROR(LOG((G36/H36)/(1-G36/H36)) / LOG($B36/$A36), 2 * SIGN( G36-H36/2))</f>
        <v>2</v>
      </c>
      <c r="W36" s="0" t="n">
        <f aca="false">IFERROR(LOG((I36/J36)/(1-I36/J36)) / LOG($B36/$A36), 2 * SIGN( I36-J36/2))</f>
        <v>-0.332575339086871</v>
      </c>
      <c r="Y36" s="0" t="n">
        <f aca="false">IFERROR(LOG((K36/L36)/(1-K36/L36)) / LOG($B36/$A36), 2 * SIGN( K36-L36/2))</f>
        <v>2</v>
      </c>
      <c r="AA36" s="0" t="n">
        <f aca="false">IFERROR(LOG((M36/N36)/(1-M36/N36)) / LOG($B36/$A36), 2 * SIGN( M36-N36/2))</f>
        <v>2</v>
      </c>
      <c r="AC36" s="0" t="n">
        <f aca="false">IFERROR(LOG((O36/P36)/(1-O36/P36)) / LOG($B36/$A36), 2 * SIGN( O36-P36/2))</f>
        <v>-0.402098443571346</v>
      </c>
    </row>
    <row r="37" customFormat="false" ht="12.8" hidden="false" customHeight="false" outlineLevel="0" collapsed="false">
      <c r="A37" s="0" t="n">
        <v>3</v>
      </c>
      <c r="B37" s="0" t="n">
        <v>7</v>
      </c>
      <c r="C37" s="0" t="str">
        <f aca="false">A37&amp;B37</f>
        <v>37</v>
      </c>
      <c r="E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6</v>
      </c>
      <c r="F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2</v>
      </c>
      <c r="G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8</v>
      </c>
      <c r="H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6</v>
      </c>
      <c r="I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3</v>
      </c>
      <c r="J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9</v>
      </c>
      <c r="K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6</v>
      </c>
      <c r="L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3</v>
      </c>
      <c r="M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9</v>
      </c>
      <c r="N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6</v>
      </c>
      <c r="O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4</v>
      </c>
      <c r="P37" s="0" t="n">
        <f aca="false">_xlfn.IFNA(VLOOKUP($C37, Round1!$D$2:$V$9,COLUMN()-3,0),"0")+_xlfn.IFNA(VLOOKUP($C37, Round2!$D$2:$V$16,COLUMN()-3,0),"0")+_xlfn.IFNA(VLOOKUP($C37, Round3!$D$2:$V$24,COLUMN()-3,0),"0")+_xlfn.IFNA(VLOOKUP($C37, Round4!$D$2:$V$23,COLUMN()-3,0),"0")+_xlfn.IFNA(VLOOKUP($C37, Round5!$D$2:$V$25,COLUMN()-3,0),"0")+_xlfn.IFNA(VLOOKUP($C37, Round6!$D$2:$V$12,COLUMN()-3,0),"0")</f>
        <v>10</v>
      </c>
      <c r="S37" s="0" t="n">
        <f aca="false">IFERROR(LOG((E37/F37)/(1-E37/F37)) / LOG($B37/$A37), 2 * SIGN( E37-F37/2))</f>
        <v>2</v>
      </c>
      <c r="U37" s="0" t="n">
        <f aca="false">IFERROR(LOG((G37/H37)/(1-G37/H37)) / LOG($B37/$A37), 2 * SIGN( G37-H37/2))</f>
        <v>2</v>
      </c>
      <c r="W37" s="0" t="n">
        <f aca="false">IFERROR(LOG((I37/J37)/(1-I37/J37)) / LOG($B37/$A37), 2 * SIGN( I37-J37/2))</f>
        <v>-0.818067899101252</v>
      </c>
      <c r="Y37" s="0" t="n">
        <f aca="false">IFERROR(LOG((K37/L37)/(1-K37/L37)) / LOG($B37/$A37), 2 * SIGN( K37-L37/2))</f>
        <v>2</v>
      </c>
      <c r="AA37" s="0" t="n">
        <f aca="false">IFERROR(LOG((M37/N37)/(1-M37/N37)) / LOG($B37/$A37), 2 * SIGN( M37-N37/2))</f>
        <v>2</v>
      </c>
      <c r="AC37" s="0" t="n">
        <f aca="false">IFERROR(LOG((O37/P37)/(1-O37/P37)) / LOG($B37/$A37), 2 * SIGN( O37-P37/2))</f>
        <v>-0.478539044017971</v>
      </c>
    </row>
    <row r="38" customFormat="false" ht="12.8" hidden="false" customHeight="false" outlineLevel="0" collapsed="false">
      <c r="A38" s="0" t="n">
        <v>3</v>
      </c>
      <c r="B38" s="0" t="n">
        <v>8</v>
      </c>
      <c r="C38" s="0" t="str">
        <f aca="false">A38&amp;B38</f>
        <v>38</v>
      </c>
      <c r="E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F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0</v>
      </c>
      <c r="G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H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I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0</v>
      </c>
      <c r="J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K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L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0</v>
      </c>
      <c r="M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N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O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0</v>
      </c>
      <c r="P38" s="0" t="n">
        <f aca="false">_xlfn.IFNA(VLOOKUP($C38, Round1!$D$2:$V$9,COLUMN()-3,0),"0")+_xlfn.IFNA(VLOOKUP($C38, Round2!$D$2:$V$16,COLUMN()-3,0),"0")+_xlfn.IFNA(VLOOKUP($C38, Round3!$D$2:$V$24,COLUMN()-3,0),"0")+_xlfn.IFNA(VLOOKUP($C38, Round4!$D$2:$V$23,COLUMN()-3,0),"0")+_xlfn.IFNA(VLOOKUP($C38, Round5!$D$2:$V$25,COLUMN()-3,0),"0")+_xlfn.IFNA(VLOOKUP($C38, Round6!$D$2:$V$12,COLUMN()-3,0),"0")</f>
        <v>2</v>
      </c>
      <c r="S38" s="0" t="n">
        <f aca="false">IFERROR(LOG((E38/F38)/(1-E38/F38)) / LOG($B38/$A38), 2 * SIGN( E38-F38/2))</f>
        <v>2</v>
      </c>
      <c r="U38" s="0" t="n">
        <f aca="false">IFERROR(LOG((G38/H38)/(1-G38/H38)) / LOG($B38/$A38), 2 * SIGN( G38-H38/2))</f>
        <v>2</v>
      </c>
      <c r="W38" s="0" t="n">
        <f aca="false">IFERROR(LOG((I38/J38)/(1-I38/J38)) / LOG($B38/$A38), 2 * SIGN( I38-J38/2))</f>
        <v>-2</v>
      </c>
      <c r="Y38" s="0" t="n">
        <f aca="false">IFERROR(LOG((K38/L38)/(1-K38/L38)) / LOG($B38/$A38), 2 * SIGN( K38-L38/2))</f>
        <v>2</v>
      </c>
      <c r="AA38" s="0" t="n">
        <f aca="false">IFERROR(LOG((M38/N38)/(1-M38/N38)) / LOG($B38/$A38), 2 * SIGN( M38-N38/2))</f>
        <v>2</v>
      </c>
      <c r="AC38" s="0" t="n">
        <f aca="false">IFERROR(LOG((O38/P38)/(1-O38/P38)) / LOG($B38/$A38), 2 * SIGN( O38-P38/2))</f>
        <v>-2</v>
      </c>
    </row>
    <row r="39" customFormat="false" ht="12.8" hidden="false" customHeight="false" outlineLevel="0" collapsed="false">
      <c r="A39" s="0" t="n">
        <v>3</v>
      </c>
      <c r="B39" s="0" t="n">
        <v>9</v>
      </c>
      <c r="C39" s="0" t="str">
        <f aca="false">A39&amp;B39</f>
        <v>39</v>
      </c>
      <c r="E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F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0</v>
      </c>
      <c r="G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H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I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0</v>
      </c>
      <c r="J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K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L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0</v>
      </c>
      <c r="M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N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O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0</v>
      </c>
      <c r="P39" s="0" t="n">
        <f aca="false">_xlfn.IFNA(VLOOKUP($C39, Round1!$D$2:$V$9,COLUMN()-3,0),"0")+_xlfn.IFNA(VLOOKUP($C39, Round2!$D$2:$V$16,COLUMN()-3,0),"0")+_xlfn.IFNA(VLOOKUP($C39, Round3!$D$2:$V$24,COLUMN()-3,0),"0")+_xlfn.IFNA(VLOOKUP($C39, Round4!$D$2:$V$23,COLUMN()-3,0),"0")+_xlfn.IFNA(VLOOKUP($C39, Round5!$D$2:$V$25,COLUMN()-3,0),"0")+_xlfn.IFNA(VLOOKUP($C39, Round6!$D$2:$V$12,COLUMN()-3,0),"0")</f>
        <v>1</v>
      </c>
      <c r="S39" s="0" t="n">
        <f aca="false">IFERROR(LOG((E39/F39)/(1-E39/F39)) / LOG($B39/$A39), 2 * SIGN( E39-F39/2))</f>
        <v>2</v>
      </c>
      <c r="U39" s="0" t="n">
        <f aca="false">IFERROR(LOG((G39/H39)/(1-G39/H39)) / LOG($B39/$A39), 2 * SIGN( G39-H39/2))</f>
        <v>2</v>
      </c>
      <c r="W39" s="0" t="n">
        <f aca="false">IFERROR(LOG((I39/J39)/(1-I39/J39)) / LOG($B39/$A39), 2 * SIGN( I39-J39/2))</f>
        <v>-2</v>
      </c>
      <c r="Y39" s="0" t="n">
        <f aca="false">IFERROR(LOG((K39/L39)/(1-K39/L39)) / LOG($B39/$A39), 2 * SIGN( K39-L39/2))</f>
        <v>2</v>
      </c>
      <c r="AA39" s="0" t="n">
        <f aca="false">IFERROR(LOG((M39/N39)/(1-M39/N39)) / LOG($B39/$A39), 2 * SIGN( M39-N39/2))</f>
        <v>2</v>
      </c>
      <c r="AC39" s="0" t="n">
        <f aca="false">IFERROR(LOG((O39/P39)/(1-O39/P39)) / LOG($B39/$A39), 2 * SIGN( O39-P39/2))</f>
        <v>-2</v>
      </c>
    </row>
    <row r="40" customFormat="false" ht="12.8" hidden="false" customHeight="false" outlineLevel="0" collapsed="false">
      <c r="A40" s="0" t="n">
        <v>3</v>
      </c>
      <c r="B40" s="0" t="n">
        <v>10</v>
      </c>
      <c r="C40" s="0" t="str">
        <f aca="false">A40&amp;B40</f>
        <v>310</v>
      </c>
      <c r="E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8</v>
      </c>
      <c r="F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4</v>
      </c>
      <c r="G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12</v>
      </c>
      <c r="H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9</v>
      </c>
      <c r="I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4</v>
      </c>
      <c r="J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13</v>
      </c>
      <c r="K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9</v>
      </c>
      <c r="L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4</v>
      </c>
      <c r="M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13</v>
      </c>
      <c r="N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9</v>
      </c>
      <c r="O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4</v>
      </c>
      <c r="P40" s="0" t="n">
        <f aca="false">_xlfn.IFNA(VLOOKUP($C40, Round1!$D$2:$V$9,COLUMN()-3,0),"0")+_xlfn.IFNA(VLOOKUP($C40, Round2!$D$2:$V$16,COLUMN()-3,0),"0")+_xlfn.IFNA(VLOOKUP($C40, Round3!$D$2:$V$24,COLUMN()-3,0),"0")+_xlfn.IFNA(VLOOKUP($C40, Round4!$D$2:$V$23,COLUMN()-3,0),"0")+_xlfn.IFNA(VLOOKUP($C40, Round5!$D$2:$V$25,COLUMN()-3,0),"0")+_xlfn.IFNA(VLOOKUP($C40, Round6!$D$2:$V$12,COLUMN()-3,0),"0")</f>
        <v>13</v>
      </c>
      <c r="S40" s="0" t="n">
        <f aca="false">IFERROR(LOG((E40/F40)/(1-E40/F40)) / LOG($B40/$A40), 2 * SIGN( E40-F40/2))</f>
        <v>2</v>
      </c>
      <c r="U40" s="0" t="n">
        <f aca="false">IFERROR(LOG((G40/H40)/(1-G40/H40)) / LOG($B40/$A40), 2 * SIGN( G40-H40/2))</f>
        <v>2</v>
      </c>
      <c r="W40" s="0" t="n">
        <f aca="false">IFERROR(LOG((I40/J40)/(1-I40/J40)) / LOG($B40/$A40), 2 * SIGN( I40-J40/2))</f>
        <v>-0.673545293799507</v>
      </c>
      <c r="Y40" s="0" t="n">
        <f aca="false">IFERROR(LOG((K40/L40)/(1-K40/L40)) / LOG($B40/$A40), 2 * SIGN( K40-L40/2))</f>
        <v>2</v>
      </c>
      <c r="AA40" s="0" t="n">
        <f aca="false">IFERROR(LOG((M40/N40)/(1-M40/N40)) / LOG($B40/$A40), 2 * SIGN( M40-N40/2))</f>
        <v>2</v>
      </c>
      <c r="AC40" s="0" t="n">
        <f aca="false">IFERROR(LOG((O40/P40)/(1-O40/P40)) / LOG($B40/$A40), 2 * SIGN( O40-P40/2))</f>
        <v>-0.673545293799507</v>
      </c>
    </row>
    <row r="41" customFormat="false" ht="12.8" hidden="false" customHeight="false" outlineLevel="0" collapsed="false">
      <c r="A41" s="0" t="n">
        <v>3</v>
      </c>
      <c r="B41" s="0" t="n">
        <v>11</v>
      </c>
      <c r="C41" s="0" t="str">
        <f aca="false">A41&amp;B41</f>
        <v>311</v>
      </c>
      <c r="E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23</v>
      </c>
      <c r="F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0</v>
      </c>
      <c r="G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34</v>
      </c>
      <c r="H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24</v>
      </c>
      <c r="I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12</v>
      </c>
      <c r="J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36</v>
      </c>
      <c r="K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25</v>
      </c>
      <c r="L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12</v>
      </c>
      <c r="M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37</v>
      </c>
      <c r="N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25</v>
      </c>
      <c r="O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13</v>
      </c>
      <c r="P41" s="0" t="n">
        <f aca="false">_xlfn.IFNA(VLOOKUP($C41, Round1!$D$2:$V$9,COLUMN()-3,0),"0")+_xlfn.IFNA(VLOOKUP($C41, Round2!$D$2:$V$16,COLUMN()-3,0),"0")+_xlfn.IFNA(VLOOKUP($C41, Round3!$D$2:$V$24,COLUMN()-3,0),"0")+_xlfn.IFNA(VLOOKUP($C41, Round4!$D$2:$V$23,COLUMN()-3,0),"0")+_xlfn.IFNA(VLOOKUP($C41, Round5!$D$2:$V$25,COLUMN()-3,0),"0")+_xlfn.IFNA(VLOOKUP($C41, Round6!$D$2:$V$12,COLUMN()-3,0),"0")</f>
        <v>38</v>
      </c>
      <c r="S41" s="0" t="n">
        <f aca="false">IFERROR(LOG((E41/F41)/(1-E41/F41)) / LOG($B41/$A41), 2 * SIGN( E41-F41/2))</f>
        <v>2</v>
      </c>
      <c r="U41" s="0" t="n">
        <f aca="false">IFERROR(LOG((G41/H41)/(1-G41/H41)) / LOG($B41/$A41), 2 * SIGN( G41-H41/2))</f>
        <v>2</v>
      </c>
      <c r="W41" s="0" t="n">
        <f aca="false">IFERROR(LOG((I41/J41)/(1-I41/J41)) / LOG($B41/$A41), 2 * SIGN( I41-J41/2))</f>
        <v>-0.533484382560384</v>
      </c>
      <c r="Y41" s="0" t="n">
        <f aca="false">IFERROR(LOG((K41/L41)/(1-K41/L41)) / LOG($B41/$A41), 2 * SIGN( K41-L41/2))</f>
        <v>2</v>
      </c>
      <c r="AA41" s="0" t="n">
        <f aca="false">IFERROR(LOG((M41/N41)/(1-M41/N41)) / LOG($B41/$A41), 2 * SIGN( M41-N41/2))</f>
        <v>2</v>
      </c>
      <c r="AC41" s="0" t="n">
        <f aca="false">IFERROR(LOG((O41/P41)/(1-O41/P41)) / LOG($B41/$A41), 2 * SIGN( O41-P41/2))</f>
        <v>-0.503297953866764</v>
      </c>
    </row>
    <row r="42" customFormat="false" ht="12.8" hidden="false" customHeight="false" outlineLevel="0" collapsed="false">
      <c r="A42" s="0" t="n">
        <v>3</v>
      </c>
      <c r="B42" s="0" t="n">
        <v>12</v>
      </c>
      <c r="C42" s="0" t="str">
        <f aca="false">A42&amp;B42</f>
        <v>312</v>
      </c>
      <c r="E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F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G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H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I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J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K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L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M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N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O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P42" s="0" t="n">
        <f aca="false">_xlfn.IFNA(VLOOKUP($C42, Round1!$D$2:$V$9,COLUMN()-3,0),"0")+_xlfn.IFNA(VLOOKUP($C42, Round2!$D$2:$V$16,COLUMN()-3,0),"0")+_xlfn.IFNA(VLOOKUP($C42, Round3!$D$2:$V$24,COLUMN()-3,0),"0")+_xlfn.IFNA(VLOOKUP($C42, Round4!$D$2:$V$23,COLUMN()-3,0),"0")+_xlfn.IFNA(VLOOKUP($C42, Round5!$D$2:$V$25,COLUMN()-3,0),"0")+_xlfn.IFNA(VLOOKUP($C42, Round6!$D$2:$V$12,COLUMN()-3,0),"0")</f>
        <v>0</v>
      </c>
      <c r="S42" s="0" t="n">
        <f aca="false">IFERROR(LOG((E42/F42)/(1-E42/F42)) / LOG($B42/$A42), 2 * SIGN( E42-F42/2))</f>
        <v>0</v>
      </c>
      <c r="U42" s="0" t="n">
        <f aca="false">IFERROR(LOG((G42/H42)/(1-G42/H42)) / LOG($B42/$A42), 2 * SIGN( G42-H42/2))</f>
        <v>0</v>
      </c>
      <c r="W42" s="0" t="n">
        <f aca="false">IFERROR(LOG((I42/J42)/(1-I42/J42)) / LOG($B42/$A42), 2 * SIGN( I42-J42/2))</f>
        <v>0</v>
      </c>
      <c r="Y42" s="0" t="n">
        <f aca="false">IFERROR(LOG((K42/L42)/(1-K42/L42)) / LOG($B42/$A42), 2 * SIGN( K42-L42/2))</f>
        <v>0</v>
      </c>
      <c r="AA42" s="0" t="n">
        <f aca="false">IFERROR(LOG((M42/N42)/(1-M42/N42)) / LOG($B42/$A42), 2 * SIGN( M42-N42/2))</f>
        <v>0</v>
      </c>
      <c r="AC42" s="0" t="n">
        <f aca="false">IFERROR(LOG((O42/P42)/(1-O42/P42)) / LOG($B42/$A42), 2 * SIGN( O42-P42/2))</f>
        <v>0</v>
      </c>
    </row>
    <row r="43" customFormat="false" ht="12.8" hidden="false" customHeight="false" outlineLevel="0" collapsed="false">
      <c r="A43" s="0" t="n">
        <v>3</v>
      </c>
      <c r="B43" s="0" t="n">
        <v>13</v>
      </c>
      <c r="C43" s="0" t="str">
        <f aca="false">A43&amp;B43</f>
        <v>313</v>
      </c>
      <c r="E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F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G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H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I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J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K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L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M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N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O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P43" s="0" t="n">
        <f aca="false">_xlfn.IFNA(VLOOKUP($C43, Round1!$D$2:$V$9,COLUMN()-3,0),"0")+_xlfn.IFNA(VLOOKUP($C43, Round2!$D$2:$V$16,COLUMN()-3,0),"0")+_xlfn.IFNA(VLOOKUP($C43, Round3!$D$2:$V$24,COLUMN()-3,0),"0")+_xlfn.IFNA(VLOOKUP($C43, Round4!$D$2:$V$23,COLUMN()-3,0),"0")+_xlfn.IFNA(VLOOKUP($C43, Round5!$D$2:$V$25,COLUMN()-3,0),"0")+_xlfn.IFNA(VLOOKUP($C43, Round6!$D$2:$V$12,COLUMN()-3,0),"0")</f>
        <v>0</v>
      </c>
      <c r="S43" s="0" t="n">
        <f aca="false">IFERROR(LOG((E43/F43)/(1-E43/F43)) / LOG($B43/$A43), 2 * SIGN( E43-F43/2))</f>
        <v>0</v>
      </c>
      <c r="U43" s="0" t="n">
        <f aca="false">IFERROR(LOG((G43/H43)/(1-G43/H43)) / LOG($B43/$A43), 2 * SIGN( G43-H43/2))</f>
        <v>0</v>
      </c>
      <c r="W43" s="0" t="n">
        <f aca="false">IFERROR(LOG((I43/J43)/(1-I43/J43)) / LOG($B43/$A43), 2 * SIGN( I43-J43/2))</f>
        <v>0</v>
      </c>
      <c r="Y43" s="0" t="n">
        <f aca="false">IFERROR(LOG((K43/L43)/(1-K43/L43)) / LOG($B43/$A43), 2 * SIGN( K43-L43/2))</f>
        <v>0</v>
      </c>
      <c r="AA43" s="0" t="n">
        <f aca="false">IFERROR(LOG((M43/N43)/(1-M43/N43)) / LOG($B43/$A43), 2 * SIGN( M43-N43/2))</f>
        <v>0</v>
      </c>
      <c r="AC43" s="0" t="n">
        <f aca="false">IFERROR(LOG((O43/P43)/(1-O43/P43)) / LOG($B43/$A43), 2 * SIGN( O43-P43/2))</f>
        <v>0</v>
      </c>
    </row>
    <row r="44" customFormat="false" ht="12.8" hidden="false" customHeight="false" outlineLevel="0" collapsed="false">
      <c r="A44" s="0" t="n">
        <v>3</v>
      </c>
      <c r="B44" s="0" t="n">
        <v>14</v>
      </c>
      <c r="C44" s="0" t="str">
        <f aca="false">A44&amp;B44</f>
        <v>314</v>
      </c>
      <c r="E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92</v>
      </c>
      <c r="F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16</v>
      </c>
      <c r="G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108</v>
      </c>
      <c r="H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96</v>
      </c>
      <c r="I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16</v>
      </c>
      <c r="J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112</v>
      </c>
      <c r="K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99</v>
      </c>
      <c r="L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17</v>
      </c>
      <c r="M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116</v>
      </c>
      <c r="N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102</v>
      </c>
      <c r="O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18</v>
      </c>
      <c r="P44" s="0" t="n">
        <f aca="false">_xlfn.IFNA(VLOOKUP($C44, Round1!$D$2:$V$9,COLUMN()-3,0),"0")+_xlfn.IFNA(VLOOKUP($C44, Round2!$D$2:$V$16,COLUMN()-3,0),"0")+_xlfn.IFNA(VLOOKUP($C44, Round3!$D$2:$V$24,COLUMN()-3,0),"0")+_xlfn.IFNA(VLOOKUP($C44, Round4!$D$2:$V$23,COLUMN()-3,0),"0")+_xlfn.IFNA(VLOOKUP($C44, Round5!$D$2:$V$25,COLUMN()-3,0),"0")+_xlfn.IFNA(VLOOKUP($C44, Round6!$D$2:$V$12,COLUMN()-3,0),"0")</f>
        <v>120</v>
      </c>
      <c r="S44" s="0" t="n">
        <f aca="false">IFERROR(LOG((E44/F44)/(1-E44/F44)) / LOG($B44/$A44), 2 * SIGN( E44-F44/2))</f>
        <v>2</v>
      </c>
      <c r="U44" s="0" t="n">
        <f aca="false">IFERROR(LOG((G44/H44)/(1-G44/H44)) / LOG($B44/$A44), 2 * SIGN( G44-H44/2))</f>
        <v>2</v>
      </c>
      <c r="W44" s="0" t="n">
        <f aca="false">IFERROR(LOG((I44/J44)/(1-I44/J44)) / LOG($B44/$A44), 2 * SIGN( I44-J44/2))</f>
        <v>-1.16314404058608</v>
      </c>
      <c r="Y44" s="0" t="n">
        <f aca="false">IFERROR(LOG((K44/L44)/(1-K44/L44)) / LOG($B44/$A44), 2 * SIGN( K44-L44/2))</f>
        <v>2</v>
      </c>
      <c r="AA44" s="0" t="n">
        <f aca="false">IFERROR(LOG((M44/N44)/(1-M44/N44)) / LOG($B44/$A44), 2 * SIGN( M44-N44/2))</f>
        <v>2</v>
      </c>
      <c r="AC44" s="0" t="n">
        <f aca="false">IFERROR(LOG((O44/P44)/(1-O44/P44)) / LOG($B44/$A44), 2 * SIGN( O44-P44/2))</f>
        <v>-1.12603891036682</v>
      </c>
    </row>
    <row r="45" customFormat="false" ht="12.8" hidden="false" customHeight="false" outlineLevel="0" collapsed="false">
      <c r="A45" s="0" t="n">
        <v>3</v>
      </c>
      <c r="B45" s="0" t="n">
        <v>15</v>
      </c>
      <c r="C45" s="0" t="str">
        <f aca="false">A45&amp;B45</f>
        <v>315</v>
      </c>
      <c r="E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F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G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H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I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J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K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1</v>
      </c>
      <c r="L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M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1</v>
      </c>
      <c r="N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1</v>
      </c>
      <c r="O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0</v>
      </c>
      <c r="P45" s="0" t="n">
        <f aca="false">_xlfn.IFNA(VLOOKUP($C45, Round1!$D$2:$V$9,COLUMN()-3,0),"0")+_xlfn.IFNA(VLOOKUP($C45, Round2!$D$2:$V$16,COLUMN()-3,0),"0")+_xlfn.IFNA(VLOOKUP($C45, Round3!$D$2:$V$24,COLUMN()-3,0),"0")+_xlfn.IFNA(VLOOKUP($C45, Round4!$D$2:$V$23,COLUMN()-3,0),"0")+_xlfn.IFNA(VLOOKUP($C45, Round5!$D$2:$V$25,COLUMN()-3,0),"0")+_xlfn.IFNA(VLOOKUP($C45, Round6!$D$2:$V$12,COLUMN()-3,0),"0")</f>
        <v>1</v>
      </c>
      <c r="S45" s="0" t="n">
        <f aca="false">IFERROR(LOG((E45/F45)/(1-E45/F45)) / LOG($B45/$A45), 2 * SIGN( E45-F45/2))</f>
        <v>0</v>
      </c>
      <c r="U45" s="0" t="n">
        <f aca="false">IFERROR(LOG((G45/H45)/(1-G45/H45)) / LOG($B45/$A45), 2 * SIGN( G45-H45/2))</f>
        <v>0</v>
      </c>
      <c r="W45" s="0" t="n">
        <f aca="false">IFERROR(LOG((I45/J45)/(1-I45/J45)) / LOG($B45/$A45), 2 * SIGN( I45-J45/2))</f>
        <v>0</v>
      </c>
      <c r="Y45" s="0" t="n">
        <f aca="false">IFERROR(LOG((K45/L45)/(1-K45/L45)) / LOG($B45/$A45), 2 * SIGN( K45-L45/2))</f>
        <v>2</v>
      </c>
      <c r="AA45" s="0" t="n">
        <f aca="false">IFERROR(LOG((M45/N45)/(1-M45/N45)) / LOG($B45/$A45), 2 * SIGN( M45-N45/2))</f>
        <v>2</v>
      </c>
      <c r="AC45" s="0" t="n">
        <f aca="false">IFERROR(LOG((O45/P45)/(1-O45/P45)) / LOG($B45/$A45), 2 * SIGN( O45-P45/2))</f>
        <v>-2</v>
      </c>
    </row>
    <row r="46" customFormat="false" ht="12.8" hidden="false" customHeight="false" outlineLevel="0" collapsed="false">
      <c r="A46" s="0" t="n">
        <v>3</v>
      </c>
      <c r="B46" s="0" t="n">
        <v>16</v>
      </c>
      <c r="C46" s="0" t="str">
        <f aca="false">A46&amp;B46</f>
        <v>316</v>
      </c>
      <c r="E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F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G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H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I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J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K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L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M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N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O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P46" s="0" t="n">
        <f aca="false">_xlfn.IFNA(VLOOKUP($C46, Round1!$D$2:$V$9,COLUMN()-3,0),"0")+_xlfn.IFNA(VLOOKUP($C46, Round2!$D$2:$V$16,COLUMN()-3,0),"0")+_xlfn.IFNA(VLOOKUP($C46, Round3!$D$2:$V$24,COLUMN()-3,0),"0")+_xlfn.IFNA(VLOOKUP($C46, Round4!$D$2:$V$23,COLUMN()-3,0),"0")+_xlfn.IFNA(VLOOKUP($C46, Round5!$D$2:$V$25,COLUMN()-3,0),"0")+_xlfn.IFNA(VLOOKUP($C46, Round6!$D$2:$V$12,COLUMN()-3,0),"0")</f>
        <v>0</v>
      </c>
      <c r="S46" s="0" t="n">
        <f aca="false">IFERROR(LOG((E46/F46)/(1-E46/F46)) / LOG($B46/$A46), 2 * SIGN( E46-F46/2))</f>
        <v>0</v>
      </c>
      <c r="U46" s="0" t="n">
        <f aca="false">IFERROR(LOG((G46/H46)/(1-G46/H46)) / LOG($B46/$A46), 2 * SIGN( G46-H46/2))</f>
        <v>0</v>
      </c>
      <c r="W46" s="0" t="n">
        <f aca="false">IFERROR(LOG((I46/J46)/(1-I46/J46)) / LOG($B46/$A46), 2 * SIGN( I46-J46/2))</f>
        <v>0</v>
      </c>
      <c r="Y46" s="0" t="n">
        <f aca="false">IFERROR(LOG((K46/L46)/(1-K46/L46)) / LOG($B46/$A46), 2 * SIGN( K46-L46/2))</f>
        <v>0</v>
      </c>
      <c r="AA46" s="0" t="n">
        <f aca="false">IFERROR(LOG((M46/N46)/(1-M46/N46)) / LOG($B46/$A46), 2 * SIGN( M46-N46/2))</f>
        <v>0</v>
      </c>
      <c r="AC46" s="0" t="n">
        <f aca="false">IFERROR(LOG((O46/P46)/(1-O46/P46)) / LOG($B46/$A46), 2 * SIGN( O46-P46/2))</f>
        <v>0</v>
      </c>
    </row>
    <row r="47" customFormat="false" ht="12.8" hidden="false" customHeight="false" outlineLevel="0" collapsed="false">
      <c r="A47" s="0" t="n">
        <v>4</v>
      </c>
      <c r="B47" s="0" t="n">
        <v>4</v>
      </c>
      <c r="C47" s="0" t="str">
        <f aca="false">A47&amp;B47</f>
        <v>44</v>
      </c>
      <c r="E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F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G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H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I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J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K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1</v>
      </c>
      <c r="L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M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1</v>
      </c>
      <c r="N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1</v>
      </c>
      <c r="O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0</v>
      </c>
      <c r="P47" s="0" t="n">
        <f aca="false">_xlfn.IFNA(VLOOKUP($C47, Round1!$D$2:$V$9,COLUMN()-3,0),"0")+_xlfn.IFNA(VLOOKUP($C47, Round2!$D$2:$V$16,COLUMN()-3,0),"0")+_xlfn.IFNA(VLOOKUP($C47, Round3!$D$2:$V$24,COLUMN()-3,0),"0")+_xlfn.IFNA(VLOOKUP($C47, Round4!$D$2:$V$23,COLUMN()-3,0),"0")+_xlfn.IFNA(VLOOKUP($C47, Round5!$D$2:$V$25,COLUMN()-3,0),"0")+_xlfn.IFNA(VLOOKUP($C47, Round6!$D$2:$V$12,COLUMN()-3,0),"0")</f>
        <v>1</v>
      </c>
      <c r="S47" s="0" t="n">
        <f aca="false">IFERROR(LOG((E47/F47)/(1-E47/F47)) / LOG($B47/$A47), 2 * SIGN( E47-F47/2))</f>
        <v>0</v>
      </c>
      <c r="U47" s="0" t="n">
        <f aca="false">IFERROR(LOG((G47/H47)/(1-G47/H47)) / LOG($B47/$A47), 2 * SIGN( G47-H47/2))</f>
        <v>0</v>
      </c>
      <c r="W47" s="0" t="n">
        <f aca="false">IFERROR(LOG((I47/J47)/(1-I47/J47)) / LOG($B47/$A47), 2 * SIGN( I47-J47/2))</f>
        <v>0</v>
      </c>
      <c r="Y47" s="0" t="n">
        <f aca="false">IFERROR(LOG((K47/L47)/(1-K47/L47)) / LOG($B47/$A47), 2 * SIGN( K47-L47/2))</f>
        <v>2</v>
      </c>
      <c r="AA47" s="0" t="n">
        <f aca="false">IFERROR(LOG((M47/N47)/(1-M47/N47)) / LOG($B47/$A47), 2 * SIGN( M47-N47/2))</f>
        <v>2</v>
      </c>
      <c r="AC47" s="0" t="n">
        <f aca="false">IFERROR(LOG((O47/P47)/(1-O47/P47)) / LOG($B47/$A47), 2 * SIGN( O47-P47/2))</f>
        <v>-2</v>
      </c>
    </row>
    <row r="48" customFormat="false" ht="12.8" hidden="false" customHeight="false" outlineLevel="0" collapsed="false">
      <c r="A48" s="0" t="n">
        <v>4</v>
      </c>
      <c r="B48" s="0" t="n">
        <v>5</v>
      </c>
      <c r="C48" s="0" t="str">
        <f aca="false">A48&amp;B48</f>
        <v>45</v>
      </c>
      <c r="E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31</v>
      </c>
      <c r="F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0</v>
      </c>
      <c r="G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59</v>
      </c>
      <c r="H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33</v>
      </c>
      <c r="I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28</v>
      </c>
      <c r="J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61</v>
      </c>
      <c r="K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34</v>
      </c>
      <c r="L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28</v>
      </c>
      <c r="M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62</v>
      </c>
      <c r="N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35</v>
      </c>
      <c r="O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28</v>
      </c>
      <c r="P48" s="0" t="n">
        <f aca="false">_xlfn.IFNA(VLOOKUP($C48, Round1!$D$2:$V$9,COLUMN()-3,0),"0")+_xlfn.IFNA(VLOOKUP($C48, Round2!$D$2:$V$16,COLUMN()-3,0),"0")+_xlfn.IFNA(VLOOKUP($C48, Round3!$D$2:$V$24,COLUMN()-3,0),"0")+_xlfn.IFNA(VLOOKUP($C48, Round4!$D$2:$V$23,COLUMN()-3,0),"0")+_xlfn.IFNA(VLOOKUP($C48, Round5!$D$2:$V$25,COLUMN()-3,0),"0")+_xlfn.IFNA(VLOOKUP($C48, Round6!$D$2:$V$12,COLUMN()-3,0),"0")</f>
        <v>63</v>
      </c>
      <c r="S48" s="0" t="n">
        <f aca="false">IFERROR(LOG((E48/F48)/(1-E48/F48)) / LOG($B48/$A48), 2 * SIGN( E48-F48/2))</f>
        <v>2</v>
      </c>
      <c r="U48" s="0" t="n">
        <f aca="false">IFERROR(LOG((G48/H48)/(1-G48/H48)) / LOG($B48/$A48), 2 * SIGN( G48-H48/2))</f>
        <v>2</v>
      </c>
      <c r="W48" s="0" t="n">
        <f aca="false">IFERROR(LOG((I48/J48)/(1-I48/J48)) / LOG($B48/$A48), 2 * SIGN( I48-J48/2))</f>
        <v>-0.736310999460253</v>
      </c>
      <c r="Y48" s="0" t="n">
        <f aca="false">IFERROR(LOG((K48/L48)/(1-K48/L48)) / LOG($B48/$A48), 2 * SIGN( K48-L48/2))</f>
        <v>2</v>
      </c>
      <c r="AA48" s="0" t="n">
        <f aca="false">IFERROR(LOG((M48/N48)/(1-M48/N48)) / LOG($B48/$A48), 2 * SIGN( M48-N48/2))</f>
        <v>2</v>
      </c>
      <c r="AC48" s="0" t="n">
        <f aca="false">IFERROR(LOG((O48/P48)/(1-O48/P48)) / LOG($B48/$A48), 2 * SIGN( O48-P48/2))</f>
        <v>-1</v>
      </c>
    </row>
    <row r="49" customFormat="false" ht="12.8" hidden="false" customHeight="false" outlineLevel="0" collapsed="false">
      <c r="A49" s="0" t="n">
        <v>4</v>
      </c>
      <c r="B49" s="0" t="n">
        <v>6</v>
      </c>
      <c r="C49" s="0" t="str">
        <f aca="false">A49&amp;B49</f>
        <v>46</v>
      </c>
      <c r="E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F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G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4</v>
      </c>
      <c r="H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I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J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4</v>
      </c>
      <c r="K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L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M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4</v>
      </c>
      <c r="N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O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2</v>
      </c>
      <c r="P49" s="0" t="n">
        <f aca="false">_xlfn.IFNA(VLOOKUP($C49, Round1!$D$2:$V$9,COLUMN()-3,0),"0")+_xlfn.IFNA(VLOOKUP($C49, Round2!$D$2:$V$16,COLUMN()-3,0),"0")+_xlfn.IFNA(VLOOKUP($C49, Round3!$D$2:$V$24,COLUMN()-3,0),"0")+_xlfn.IFNA(VLOOKUP($C49, Round4!$D$2:$V$23,COLUMN()-3,0),"0")+_xlfn.IFNA(VLOOKUP($C49, Round5!$D$2:$V$25,COLUMN()-3,0),"0")+_xlfn.IFNA(VLOOKUP($C49, Round6!$D$2:$V$12,COLUMN()-3,0),"0")</f>
        <v>4</v>
      </c>
      <c r="S49" s="0" t="n">
        <f aca="false">IFERROR(LOG((E49/F49)/(1-E49/F49)) / LOG($B49/$A49), 2 * SIGN( E49-F49/2))</f>
        <v>2</v>
      </c>
      <c r="U49" s="0" t="n">
        <f aca="false">IFERROR(LOG((G49/H49)/(1-G49/H49)) / LOG($B49/$A49), 2 * SIGN( G49-H49/2))</f>
        <v>2</v>
      </c>
      <c r="W49" s="0" t="n">
        <f aca="false">IFERROR(LOG((I49/J49)/(1-I49/J49)) / LOG($B49/$A49), 2 * SIGN( I49-J49/2))</f>
        <v>0</v>
      </c>
      <c r="Y49" s="0" t="n">
        <f aca="false">IFERROR(LOG((K49/L49)/(1-K49/L49)) / LOG($B49/$A49), 2 * SIGN( K49-L49/2))</f>
        <v>2</v>
      </c>
      <c r="AA49" s="0" t="n">
        <f aca="false">IFERROR(LOG((M49/N49)/(1-M49/N49)) / LOG($B49/$A49), 2 * SIGN( M49-N49/2))</f>
        <v>2</v>
      </c>
      <c r="AC49" s="0" t="n">
        <f aca="false">IFERROR(LOG((O49/P49)/(1-O49/P49)) / LOG($B49/$A49), 2 * SIGN( O49-P49/2))</f>
        <v>0</v>
      </c>
    </row>
    <row r="50" customFormat="false" ht="12.8" hidden="false" customHeight="false" outlineLevel="0" collapsed="false">
      <c r="A50" s="0" t="n">
        <v>4</v>
      </c>
      <c r="B50" s="0" t="n">
        <v>7</v>
      </c>
      <c r="C50" s="0" t="str">
        <f aca="false">A50&amp;B50</f>
        <v>47</v>
      </c>
      <c r="E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1</v>
      </c>
      <c r="F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0</v>
      </c>
      <c r="G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1</v>
      </c>
      <c r="H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2</v>
      </c>
      <c r="I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0</v>
      </c>
      <c r="J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2</v>
      </c>
      <c r="K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2</v>
      </c>
      <c r="L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0</v>
      </c>
      <c r="M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2</v>
      </c>
      <c r="N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2</v>
      </c>
      <c r="O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1</v>
      </c>
      <c r="P50" s="0" t="n">
        <f aca="false">_xlfn.IFNA(VLOOKUP($C50, Round1!$D$2:$V$9,COLUMN()-3,0),"0")+_xlfn.IFNA(VLOOKUP($C50, Round2!$D$2:$V$16,COLUMN()-3,0),"0")+_xlfn.IFNA(VLOOKUP($C50, Round3!$D$2:$V$24,COLUMN()-3,0),"0")+_xlfn.IFNA(VLOOKUP($C50, Round4!$D$2:$V$23,COLUMN()-3,0),"0")+_xlfn.IFNA(VLOOKUP($C50, Round5!$D$2:$V$25,COLUMN()-3,0),"0")+_xlfn.IFNA(VLOOKUP($C50, Round6!$D$2:$V$12,COLUMN()-3,0),"0")</f>
        <v>3</v>
      </c>
      <c r="S50" s="0" t="n">
        <f aca="false">IFERROR(LOG((E50/F50)/(1-E50/F50)) / LOG($B50/$A50), 2 * SIGN( E50-F50/2))</f>
        <v>2</v>
      </c>
      <c r="U50" s="0" t="n">
        <f aca="false">IFERROR(LOG((G50/H50)/(1-G50/H50)) / LOG($B50/$A50), 2 * SIGN( G50-H50/2))</f>
        <v>0</v>
      </c>
      <c r="W50" s="0" t="n">
        <f aca="false">IFERROR(LOG((I50/J50)/(1-I50/J50)) / LOG($B50/$A50), 2 * SIGN( I50-J50/2))</f>
        <v>-2</v>
      </c>
      <c r="Y50" s="0" t="n">
        <f aca="false">IFERROR(LOG((K50/L50)/(1-K50/L50)) / LOG($B50/$A50), 2 * SIGN( K50-L50/2))</f>
        <v>2</v>
      </c>
      <c r="AA50" s="0" t="n">
        <f aca="false">IFERROR(LOG((M50/N50)/(1-M50/N50)) / LOG($B50/$A50), 2 * SIGN( M50-N50/2))</f>
        <v>2</v>
      </c>
      <c r="AC50" s="0" t="n">
        <f aca="false">IFERROR(LOG((O50/P50)/(1-O50/P50)) / LOG($B50/$A50), 2 * SIGN( O50-P50/2))</f>
        <v>-1.23861262584667</v>
      </c>
    </row>
    <row r="51" customFormat="false" ht="12.8" hidden="false" customHeight="false" outlineLevel="0" collapsed="false">
      <c r="A51" s="0" t="n">
        <v>4</v>
      </c>
      <c r="B51" s="0" t="n">
        <v>8</v>
      </c>
      <c r="C51" s="0" t="str">
        <f aca="false">A51&amp;B51</f>
        <v>48</v>
      </c>
      <c r="E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2</v>
      </c>
      <c r="F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4</v>
      </c>
      <c r="G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6</v>
      </c>
      <c r="H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2</v>
      </c>
      <c r="I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4</v>
      </c>
      <c r="J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6</v>
      </c>
      <c r="K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2</v>
      </c>
      <c r="L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4</v>
      </c>
      <c r="M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6</v>
      </c>
      <c r="N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2</v>
      </c>
      <c r="O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5</v>
      </c>
      <c r="P51" s="0" t="n">
        <f aca="false">_xlfn.IFNA(VLOOKUP($C51, Round1!$D$2:$V$9,COLUMN()-3,0),"0")+_xlfn.IFNA(VLOOKUP($C51, Round2!$D$2:$V$16,COLUMN()-3,0),"0")+_xlfn.IFNA(VLOOKUP($C51, Round3!$D$2:$V$24,COLUMN()-3,0),"0")+_xlfn.IFNA(VLOOKUP($C51, Round4!$D$2:$V$23,COLUMN()-3,0),"0")+_xlfn.IFNA(VLOOKUP($C51, Round5!$D$2:$V$25,COLUMN()-3,0),"0")+_xlfn.IFNA(VLOOKUP($C51, Round6!$D$2:$V$12,COLUMN()-3,0),"0")</f>
        <v>7</v>
      </c>
      <c r="S51" s="0" t="n">
        <f aca="false">IFERROR(LOG((E51/F51)/(1-E51/F51)) / LOG($B51/$A51), 2 * SIGN( E51-F51/2))</f>
        <v>0</v>
      </c>
      <c r="U51" s="0" t="n">
        <f aca="false">IFERROR(LOG((G51/H51)/(1-G51/H51)) / LOG($B51/$A51), 2 * SIGN( G51-H51/2))</f>
        <v>2</v>
      </c>
      <c r="W51" s="0" t="n">
        <f aca="false">IFERROR(LOG((I51/J51)/(1-I51/J51)) / LOG($B51/$A51), 2 * SIGN( I51-J51/2))</f>
        <v>1</v>
      </c>
      <c r="Y51" s="0" t="n">
        <f aca="false">IFERROR(LOG((K51/L51)/(1-K51/L51)) / LOG($B51/$A51), 2 * SIGN( K51-L51/2))</f>
        <v>0</v>
      </c>
      <c r="AA51" s="0" t="n">
        <f aca="false">IFERROR(LOG((M51/N51)/(1-M51/N51)) / LOG($B51/$A51), 2 * SIGN( M51-N51/2))</f>
        <v>2</v>
      </c>
      <c r="AC51" s="0" t="n">
        <f aca="false">IFERROR(LOG((O51/P51)/(1-O51/P51)) / LOG($B51/$A51), 2 * SIGN( O51-P51/2))</f>
        <v>1.32192809488736</v>
      </c>
    </row>
    <row r="52" customFormat="false" ht="12.8" hidden="false" customHeight="false" outlineLevel="0" collapsed="false">
      <c r="A52" s="0" t="n">
        <v>4</v>
      </c>
      <c r="B52" s="0" t="n">
        <v>9</v>
      </c>
      <c r="C52" s="0" t="str">
        <f aca="false">A52&amp;B52</f>
        <v>49</v>
      </c>
      <c r="E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F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0</v>
      </c>
      <c r="G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H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I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0</v>
      </c>
      <c r="J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K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L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0</v>
      </c>
      <c r="M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N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O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0</v>
      </c>
      <c r="P52" s="0" t="n">
        <f aca="false">_xlfn.IFNA(VLOOKUP($C52, Round1!$D$2:$V$9,COLUMN()-3,0),"0")+_xlfn.IFNA(VLOOKUP($C52, Round2!$D$2:$V$16,COLUMN()-3,0),"0")+_xlfn.IFNA(VLOOKUP($C52, Round3!$D$2:$V$24,COLUMN()-3,0),"0")+_xlfn.IFNA(VLOOKUP($C52, Round4!$D$2:$V$23,COLUMN()-3,0),"0")+_xlfn.IFNA(VLOOKUP($C52, Round5!$D$2:$V$25,COLUMN()-3,0),"0")+_xlfn.IFNA(VLOOKUP($C52, Round6!$D$2:$V$12,COLUMN()-3,0),"0")</f>
        <v>2</v>
      </c>
      <c r="S52" s="0" t="n">
        <f aca="false">IFERROR(LOG((E52/F52)/(1-E52/F52)) / LOG($B52/$A52), 2 * SIGN( E52-F52/2))</f>
        <v>2</v>
      </c>
      <c r="U52" s="0" t="n">
        <f aca="false">IFERROR(LOG((G52/H52)/(1-G52/H52)) / LOG($B52/$A52), 2 * SIGN( G52-H52/2))</f>
        <v>2</v>
      </c>
      <c r="W52" s="0" t="n">
        <f aca="false">IFERROR(LOG((I52/J52)/(1-I52/J52)) / LOG($B52/$A52), 2 * SIGN( I52-J52/2))</f>
        <v>-2</v>
      </c>
      <c r="Y52" s="0" t="n">
        <f aca="false">IFERROR(LOG((K52/L52)/(1-K52/L52)) / LOG($B52/$A52), 2 * SIGN( K52-L52/2))</f>
        <v>2</v>
      </c>
      <c r="AA52" s="0" t="n">
        <f aca="false">IFERROR(LOG((M52/N52)/(1-M52/N52)) / LOG($B52/$A52), 2 * SIGN( M52-N52/2))</f>
        <v>2</v>
      </c>
      <c r="AC52" s="0" t="n">
        <f aca="false">IFERROR(LOG((O52/P52)/(1-O52/P52)) / LOG($B52/$A52), 2 * SIGN( O52-P52/2))</f>
        <v>-2</v>
      </c>
    </row>
    <row r="53" customFormat="false" ht="12.8" hidden="false" customHeight="false" outlineLevel="0" collapsed="false">
      <c r="A53" s="0" t="n">
        <v>4</v>
      </c>
      <c r="B53" s="0" t="n">
        <v>10</v>
      </c>
      <c r="C53" s="0" t="str">
        <f aca="false">A53&amp;B53</f>
        <v>410</v>
      </c>
      <c r="E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F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0</v>
      </c>
      <c r="G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H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I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0</v>
      </c>
      <c r="J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K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L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0</v>
      </c>
      <c r="M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N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O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0</v>
      </c>
      <c r="P53" s="0" t="n">
        <f aca="false">_xlfn.IFNA(VLOOKUP($C53, Round1!$D$2:$V$9,COLUMN()-3,0),"0")+_xlfn.IFNA(VLOOKUP($C53, Round2!$D$2:$V$16,COLUMN()-3,0),"0")+_xlfn.IFNA(VLOOKUP($C53, Round3!$D$2:$V$24,COLUMN()-3,0),"0")+_xlfn.IFNA(VLOOKUP($C53, Round4!$D$2:$V$23,COLUMN()-3,0),"0")+_xlfn.IFNA(VLOOKUP($C53, Round5!$D$2:$V$25,COLUMN()-3,0),"0")+_xlfn.IFNA(VLOOKUP($C53, Round6!$D$2:$V$12,COLUMN()-3,0),"0")</f>
        <v>2</v>
      </c>
      <c r="S53" s="0" t="n">
        <f aca="false">IFERROR(LOG((E53/F53)/(1-E53/F53)) / LOG($B53/$A53), 2 * SIGN( E53-F53/2))</f>
        <v>2</v>
      </c>
      <c r="U53" s="0" t="n">
        <f aca="false">IFERROR(LOG((G53/H53)/(1-G53/H53)) / LOG($B53/$A53), 2 * SIGN( G53-H53/2))</f>
        <v>2</v>
      </c>
      <c r="W53" s="0" t="n">
        <f aca="false">IFERROR(LOG((I53/J53)/(1-I53/J53)) / LOG($B53/$A53), 2 * SIGN( I53-J53/2))</f>
        <v>-2</v>
      </c>
      <c r="Y53" s="0" t="n">
        <f aca="false">IFERROR(LOG((K53/L53)/(1-K53/L53)) / LOG($B53/$A53), 2 * SIGN( K53-L53/2))</f>
        <v>2</v>
      </c>
      <c r="AA53" s="0" t="n">
        <f aca="false">IFERROR(LOG((M53/N53)/(1-M53/N53)) / LOG($B53/$A53), 2 * SIGN( M53-N53/2))</f>
        <v>2</v>
      </c>
      <c r="AC53" s="0" t="n">
        <f aca="false">IFERROR(LOG((O53/P53)/(1-O53/P53)) / LOG($B53/$A53), 2 * SIGN( O53-P53/2))</f>
        <v>-2</v>
      </c>
    </row>
    <row r="54" customFormat="false" ht="12.8" hidden="false" customHeight="false" outlineLevel="0" collapsed="false">
      <c r="A54" s="0" t="n">
        <v>4</v>
      </c>
      <c r="B54" s="0" t="n">
        <v>11</v>
      </c>
      <c r="C54" s="0" t="str">
        <f aca="false">A54&amp;B54</f>
        <v>411</v>
      </c>
      <c r="E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F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G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H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I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J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K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L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M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N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O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P54" s="0" t="n">
        <f aca="false">_xlfn.IFNA(VLOOKUP($C54, Round1!$D$2:$V$9,COLUMN()-3,0),"0")+_xlfn.IFNA(VLOOKUP($C54, Round2!$D$2:$V$16,COLUMN()-3,0),"0")+_xlfn.IFNA(VLOOKUP($C54, Round3!$D$2:$V$24,COLUMN()-3,0),"0")+_xlfn.IFNA(VLOOKUP($C54, Round4!$D$2:$V$23,COLUMN()-3,0),"0")+_xlfn.IFNA(VLOOKUP($C54, Round5!$D$2:$V$25,COLUMN()-3,0),"0")+_xlfn.IFNA(VLOOKUP($C54, Round6!$D$2:$V$12,COLUMN()-3,0),"0")</f>
        <v>0</v>
      </c>
      <c r="S54" s="0" t="n">
        <f aca="false">IFERROR(LOG((E54/F54)/(1-E54/F54)) / LOG($B54/$A54), 2 * SIGN( E54-F54/2))</f>
        <v>0</v>
      </c>
      <c r="U54" s="0" t="n">
        <f aca="false">IFERROR(LOG((G54/H54)/(1-G54/H54)) / LOG($B54/$A54), 2 * SIGN( G54-H54/2))</f>
        <v>0</v>
      </c>
      <c r="W54" s="0" t="n">
        <f aca="false">IFERROR(LOG((I54/J54)/(1-I54/J54)) / LOG($B54/$A54), 2 * SIGN( I54-J54/2))</f>
        <v>0</v>
      </c>
      <c r="Y54" s="0" t="n">
        <f aca="false">IFERROR(LOG((K54/L54)/(1-K54/L54)) / LOG($B54/$A54), 2 * SIGN( K54-L54/2))</f>
        <v>0</v>
      </c>
      <c r="AA54" s="0" t="n">
        <f aca="false">IFERROR(LOG((M54/N54)/(1-M54/N54)) / LOG($B54/$A54), 2 * SIGN( M54-N54/2))</f>
        <v>0</v>
      </c>
      <c r="AC54" s="0" t="n">
        <f aca="false">IFERROR(LOG((O54/P54)/(1-O54/P54)) / LOG($B54/$A54), 2 * SIGN( O54-P54/2))</f>
        <v>0</v>
      </c>
    </row>
    <row r="55" customFormat="false" ht="12.8" hidden="false" customHeight="false" outlineLevel="0" collapsed="false">
      <c r="A55" s="0" t="n">
        <v>4</v>
      </c>
      <c r="B55" s="0" t="n">
        <v>12</v>
      </c>
      <c r="C55" s="0" t="str">
        <f aca="false">A55&amp;B55</f>
        <v>412</v>
      </c>
      <c r="E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16</v>
      </c>
      <c r="F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0</v>
      </c>
      <c r="G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27</v>
      </c>
      <c r="H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17</v>
      </c>
      <c r="I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11</v>
      </c>
      <c r="J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28</v>
      </c>
      <c r="K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18</v>
      </c>
      <c r="L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12</v>
      </c>
      <c r="M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30</v>
      </c>
      <c r="N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21</v>
      </c>
      <c r="O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12</v>
      </c>
      <c r="P55" s="0" t="n">
        <f aca="false">_xlfn.IFNA(VLOOKUP($C55, Round1!$D$2:$V$9,COLUMN()-3,0),"0")+_xlfn.IFNA(VLOOKUP($C55, Round2!$D$2:$V$16,COLUMN()-3,0),"0")+_xlfn.IFNA(VLOOKUP($C55, Round3!$D$2:$V$24,COLUMN()-3,0),"0")+_xlfn.IFNA(VLOOKUP($C55, Round4!$D$2:$V$23,COLUMN()-3,0),"0")+_xlfn.IFNA(VLOOKUP($C55, Round5!$D$2:$V$25,COLUMN()-3,0),"0")+_xlfn.IFNA(VLOOKUP($C55, Round6!$D$2:$V$12,COLUMN()-3,0),"0")</f>
        <v>33</v>
      </c>
      <c r="S55" s="0" t="n">
        <f aca="false">IFERROR(LOG((E55/F55)/(1-E55/F55)) / LOG($B55/$A55), 2 * SIGN( E55-F55/2))</f>
        <v>2</v>
      </c>
      <c r="U55" s="0" t="n">
        <f aca="false">IFERROR(LOG((G55/H55)/(1-G55/H55)) / LOG($B55/$A55), 2 * SIGN( G55-H55/2))</f>
        <v>2</v>
      </c>
      <c r="W55" s="0" t="n">
        <f aca="false">IFERROR(LOG((I55/J55)/(1-I55/J55)) / LOG($B55/$A55), 2 * SIGN( I55-J55/2))</f>
        <v>-0.396243584518428</v>
      </c>
      <c r="Y55" s="0" t="n">
        <f aca="false">IFERROR(LOG((K55/L55)/(1-K55/L55)) / LOG($B55/$A55), 2 * SIGN( K55-L55/2))</f>
        <v>2</v>
      </c>
      <c r="AA55" s="0" t="n">
        <f aca="false">IFERROR(LOG((M55/N55)/(1-M55/N55)) / LOG($B55/$A55), 2 * SIGN( M55-N55/2))</f>
        <v>2</v>
      </c>
      <c r="AC55" s="0" t="n">
        <f aca="false">IFERROR(LOG((O55/P55)/(1-O55/P55)) / LOG($B55/$A55), 2 * SIGN( O55-P55/2))</f>
        <v>-0.509384242018507</v>
      </c>
    </row>
    <row r="56" customFormat="false" ht="12.8" hidden="false" customHeight="false" outlineLevel="0" collapsed="false">
      <c r="A56" s="0" t="n">
        <v>4</v>
      </c>
      <c r="B56" s="0" t="n">
        <v>13</v>
      </c>
      <c r="C56" s="0" t="str">
        <f aca="false">A56&amp;B56</f>
        <v>413</v>
      </c>
      <c r="E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85</v>
      </c>
      <c r="F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23</v>
      </c>
      <c r="G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108</v>
      </c>
      <c r="H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88</v>
      </c>
      <c r="I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24</v>
      </c>
      <c r="J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112</v>
      </c>
      <c r="K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91</v>
      </c>
      <c r="L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25</v>
      </c>
      <c r="M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116</v>
      </c>
      <c r="N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95</v>
      </c>
      <c r="O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25</v>
      </c>
      <c r="P56" s="0" t="n">
        <f aca="false">_xlfn.IFNA(VLOOKUP($C56, Round1!$D$2:$V$9,COLUMN()-3,0),"0")+_xlfn.IFNA(VLOOKUP($C56, Round2!$D$2:$V$16,COLUMN()-3,0),"0")+_xlfn.IFNA(VLOOKUP($C56, Round3!$D$2:$V$24,COLUMN()-3,0),"0")+_xlfn.IFNA(VLOOKUP($C56, Round4!$D$2:$V$23,COLUMN()-3,0),"0")+_xlfn.IFNA(VLOOKUP($C56, Round5!$D$2:$V$25,COLUMN()-3,0),"0")+_xlfn.IFNA(VLOOKUP($C56, Round6!$D$2:$V$12,COLUMN()-3,0),"0")</f>
        <v>120</v>
      </c>
      <c r="S56" s="0" t="n">
        <f aca="false">IFERROR(LOG((E56/F56)/(1-E56/F56)) / LOG($B56/$A56), 2 * SIGN( E56-F56/2))</f>
        <v>2</v>
      </c>
      <c r="U56" s="0" t="n">
        <f aca="false">IFERROR(LOG((G56/H56)/(1-G56/H56)) / LOG($B56/$A56), 2 * SIGN( G56-H56/2))</f>
        <v>2</v>
      </c>
      <c r="W56" s="0" t="n">
        <f aca="false">IFERROR(LOG((I56/J56)/(1-I56/J56)) / LOG($B56/$A56), 2 * SIGN( I56-J56/2))</f>
        <v>-1.10234376315633</v>
      </c>
      <c r="Y56" s="0" t="n">
        <f aca="false">IFERROR(LOG((K56/L56)/(1-K56/L56)) / LOG($B56/$A56), 2 * SIGN( K56-L56/2))</f>
        <v>2</v>
      </c>
      <c r="AA56" s="0" t="n">
        <f aca="false">IFERROR(LOG((M56/N56)/(1-M56/N56)) / LOG($B56/$A56), 2 * SIGN( M56-N56/2))</f>
        <v>2</v>
      </c>
      <c r="AC56" s="0" t="n">
        <f aca="false">IFERROR(LOG((O56/P56)/(1-O56/P56)) / LOG($B56/$A56), 2 * SIGN( O56-P56/2))</f>
        <v>-1.13264786631878</v>
      </c>
    </row>
    <row r="57" customFormat="false" ht="12.8" hidden="false" customHeight="false" outlineLevel="0" collapsed="false">
      <c r="A57" s="0" t="n">
        <v>4</v>
      </c>
      <c r="B57" s="0" t="n">
        <v>14</v>
      </c>
      <c r="C57" s="0" t="str">
        <f aca="false">A57&amp;B57</f>
        <v>414</v>
      </c>
      <c r="E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F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G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H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I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J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K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L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M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N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O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P57" s="0" t="n">
        <f aca="false">_xlfn.IFNA(VLOOKUP($C57, Round1!$D$2:$V$9,COLUMN()-3,0),"0")+_xlfn.IFNA(VLOOKUP($C57, Round2!$D$2:$V$16,COLUMN()-3,0),"0")+_xlfn.IFNA(VLOOKUP($C57, Round3!$D$2:$V$24,COLUMN()-3,0),"0")+_xlfn.IFNA(VLOOKUP($C57, Round4!$D$2:$V$23,COLUMN()-3,0),"0")+_xlfn.IFNA(VLOOKUP($C57, Round5!$D$2:$V$25,COLUMN()-3,0),"0")+_xlfn.IFNA(VLOOKUP($C57, Round6!$D$2:$V$12,COLUMN()-3,0),"0")</f>
        <v>0</v>
      </c>
      <c r="S57" s="0" t="n">
        <f aca="false">IFERROR(LOG((E57/F57)/(1-E57/F57)) / LOG($B57/$A57), 2 * SIGN( E57-F57/2))</f>
        <v>0</v>
      </c>
      <c r="U57" s="0" t="n">
        <f aca="false">IFERROR(LOG((G57/H57)/(1-G57/H57)) / LOG($B57/$A57), 2 * SIGN( G57-H57/2))</f>
        <v>0</v>
      </c>
      <c r="W57" s="0" t="n">
        <f aca="false">IFERROR(LOG((I57/J57)/(1-I57/J57)) / LOG($B57/$A57), 2 * SIGN( I57-J57/2))</f>
        <v>0</v>
      </c>
      <c r="Y57" s="0" t="n">
        <f aca="false">IFERROR(LOG((K57/L57)/(1-K57/L57)) / LOG($B57/$A57), 2 * SIGN( K57-L57/2))</f>
        <v>0</v>
      </c>
      <c r="AA57" s="0" t="n">
        <f aca="false">IFERROR(LOG((M57/N57)/(1-M57/N57)) / LOG($B57/$A57), 2 * SIGN( M57-N57/2))</f>
        <v>0</v>
      </c>
      <c r="AC57" s="0" t="n">
        <f aca="false">IFERROR(LOG((O57/P57)/(1-O57/P57)) / LOG($B57/$A57), 2 * SIGN( O57-P57/2))</f>
        <v>0</v>
      </c>
    </row>
    <row r="58" customFormat="false" ht="12.8" hidden="false" customHeight="false" outlineLevel="0" collapsed="false">
      <c r="A58" s="0" t="n">
        <v>4</v>
      </c>
      <c r="B58" s="0" t="n">
        <v>15</v>
      </c>
      <c r="C58" s="0" t="str">
        <f aca="false">A58&amp;B58</f>
        <v>415</v>
      </c>
      <c r="E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F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G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H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I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J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K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L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M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N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O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P58" s="0" t="n">
        <f aca="false">_xlfn.IFNA(VLOOKUP($C58, Round1!$D$2:$V$9,COLUMN()-3,0),"0")+_xlfn.IFNA(VLOOKUP($C58, Round2!$D$2:$V$16,COLUMN()-3,0),"0")+_xlfn.IFNA(VLOOKUP($C58, Round3!$D$2:$V$24,COLUMN()-3,0),"0")+_xlfn.IFNA(VLOOKUP($C58, Round4!$D$2:$V$23,COLUMN()-3,0),"0")+_xlfn.IFNA(VLOOKUP($C58, Round5!$D$2:$V$25,COLUMN()-3,0),"0")+_xlfn.IFNA(VLOOKUP($C58, Round6!$D$2:$V$12,COLUMN()-3,0),"0")</f>
        <v>0</v>
      </c>
      <c r="S58" s="0" t="n">
        <f aca="false">IFERROR(LOG((E58/F58)/(1-E58/F58)) / LOG($B58/$A58), 2 * SIGN( E58-F58/2))</f>
        <v>0</v>
      </c>
      <c r="U58" s="0" t="n">
        <f aca="false">IFERROR(LOG((G58/H58)/(1-G58/H58)) / LOG($B58/$A58), 2 * SIGN( G58-H58/2))</f>
        <v>0</v>
      </c>
      <c r="W58" s="0" t="n">
        <f aca="false">IFERROR(LOG((I58/J58)/(1-I58/J58)) / LOG($B58/$A58), 2 * SIGN( I58-J58/2))</f>
        <v>0</v>
      </c>
      <c r="Y58" s="0" t="n">
        <f aca="false">IFERROR(LOG((K58/L58)/(1-K58/L58)) / LOG($B58/$A58), 2 * SIGN( K58-L58/2))</f>
        <v>0</v>
      </c>
      <c r="AA58" s="0" t="n">
        <f aca="false">IFERROR(LOG((M58/N58)/(1-M58/N58)) / LOG($B58/$A58), 2 * SIGN( M58-N58/2))</f>
        <v>0</v>
      </c>
      <c r="AC58" s="0" t="n">
        <f aca="false">IFERROR(LOG((O58/P58)/(1-O58/P58)) / LOG($B58/$A58), 2 * SIGN( O58-P58/2))</f>
        <v>0</v>
      </c>
    </row>
    <row r="59" customFormat="false" ht="12.8" hidden="false" customHeight="false" outlineLevel="0" collapsed="false">
      <c r="A59" s="0" t="n">
        <v>4</v>
      </c>
      <c r="B59" s="0" t="n">
        <v>16</v>
      </c>
      <c r="C59" s="0" t="str">
        <f aca="false">A59&amp;B59</f>
        <v>416</v>
      </c>
      <c r="E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F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G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H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I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J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K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L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M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N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O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P59" s="0" t="n">
        <f aca="false">_xlfn.IFNA(VLOOKUP($C59, Round1!$D$2:$V$9,COLUMN()-3,0),"0")+_xlfn.IFNA(VLOOKUP($C59, Round2!$D$2:$V$16,COLUMN()-3,0),"0")+_xlfn.IFNA(VLOOKUP($C59, Round3!$D$2:$V$24,COLUMN()-3,0),"0")+_xlfn.IFNA(VLOOKUP($C59, Round4!$D$2:$V$23,COLUMN()-3,0),"0")+_xlfn.IFNA(VLOOKUP($C59, Round5!$D$2:$V$25,COLUMN()-3,0),"0")+_xlfn.IFNA(VLOOKUP($C59, Round6!$D$2:$V$12,COLUMN()-3,0),"0")</f>
        <v>0</v>
      </c>
      <c r="S59" s="0" t="n">
        <f aca="false">IFERROR(LOG((E59/F59)/(1-E59/F59)) / LOG($B59/$A59), 2 * SIGN( E59-F59/2))</f>
        <v>0</v>
      </c>
      <c r="U59" s="0" t="n">
        <f aca="false">IFERROR(LOG((G59/H59)/(1-G59/H59)) / LOG($B59/$A59), 2 * SIGN( G59-H59/2))</f>
        <v>0</v>
      </c>
      <c r="W59" s="0" t="n">
        <f aca="false">IFERROR(LOG((I59/J59)/(1-I59/J59)) / LOG($B59/$A59), 2 * SIGN( I59-J59/2))</f>
        <v>0</v>
      </c>
      <c r="Y59" s="0" t="n">
        <f aca="false">IFERROR(LOG((K59/L59)/(1-K59/L59)) / LOG($B59/$A59), 2 * SIGN( K59-L59/2))</f>
        <v>0</v>
      </c>
      <c r="AA59" s="0" t="n">
        <f aca="false">IFERROR(LOG((M59/N59)/(1-M59/N59)) / LOG($B59/$A59), 2 * SIGN( M59-N59/2))</f>
        <v>0</v>
      </c>
      <c r="AC59" s="0" t="n">
        <f aca="false">IFERROR(LOG((O59/P59)/(1-O59/P59)) / LOG($B59/$A59), 2 * SIGN( O59-P59/2))</f>
        <v>0</v>
      </c>
    </row>
    <row r="60" customFormat="false" ht="12.8" hidden="false" customHeight="false" outlineLevel="0" collapsed="false">
      <c r="A60" s="0" t="n">
        <v>5</v>
      </c>
      <c r="B60" s="0" t="n">
        <v>5</v>
      </c>
      <c r="C60" s="0" t="str">
        <f aca="false">A60&amp;B60</f>
        <v>55</v>
      </c>
      <c r="E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F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0</v>
      </c>
      <c r="G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H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I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0</v>
      </c>
      <c r="J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K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L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0</v>
      </c>
      <c r="M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N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O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0</v>
      </c>
      <c r="P60" s="0" t="n">
        <f aca="false">_xlfn.IFNA(VLOOKUP($C60, Round1!$D$2:$V$9,COLUMN()-3,0),"0")+_xlfn.IFNA(VLOOKUP($C60, Round2!$D$2:$V$16,COLUMN()-3,0),"0")+_xlfn.IFNA(VLOOKUP($C60, Round3!$D$2:$V$24,COLUMN()-3,0),"0")+_xlfn.IFNA(VLOOKUP($C60, Round4!$D$2:$V$23,COLUMN()-3,0),"0")+_xlfn.IFNA(VLOOKUP($C60, Round5!$D$2:$V$25,COLUMN()-3,0),"0")+_xlfn.IFNA(VLOOKUP($C60, Round6!$D$2:$V$12,COLUMN()-3,0),"0")</f>
        <v>1</v>
      </c>
      <c r="S60" s="0" t="n">
        <f aca="false">IFERROR(LOG((E60/F60)/(1-E60/F60)) / LOG($B60/$A60), 2 * SIGN( E60-F60/2))</f>
        <v>2</v>
      </c>
      <c r="U60" s="0" t="n">
        <f aca="false">IFERROR(LOG((G60/H60)/(1-G60/H60)) / LOG($B60/$A60), 2 * SIGN( G60-H60/2))</f>
        <v>2</v>
      </c>
      <c r="W60" s="0" t="n">
        <f aca="false">IFERROR(LOG((I60/J60)/(1-I60/J60)) / LOG($B60/$A60), 2 * SIGN( I60-J60/2))</f>
        <v>-2</v>
      </c>
      <c r="Y60" s="0" t="n">
        <f aca="false">IFERROR(LOG((K60/L60)/(1-K60/L60)) / LOG($B60/$A60), 2 * SIGN( K60-L60/2))</f>
        <v>2</v>
      </c>
      <c r="AA60" s="0" t="n">
        <f aca="false">IFERROR(LOG((M60/N60)/(1-M60/N60)) / LOG($B60/$A60), 2 * SIGN( M60-N60/2))</f>
        <v>2</v>
      </c>
      <c r="AC60" s="0" t="n">
        <f aca="false">IFERROR(LOG((O60/P60)/(1-O60/P60)) / LOG($B60/$A60), 2 * SIGN( O60-P60/2))</f>
        <v>-2</v>
      </c>
    </row>
    <row r="61" customFormat="false" ht="12.8" hidden="false" customHeight="false" outlineLevel="0" collapsed="false">
      <c r="A61" s="0" t="n">
        <v>5</v>
      </c>
      <c r="B61" s="0" t="n">
        <v>6</v>
      </c>
      <c r="C61" s="0" t="str">
        <f aca="false">A61&amp;B61</f>
        <v>56</v>
      </c>
      <c r="E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F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0</v>
      </c>
      <c r="G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H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I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0</v>
      </c>
      <c r="J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K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L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0</v>
      </c>
      <c r="M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N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O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0</v>
      </c>
      <c r="P61" s="0" t="n">
        <f aca="false">_xlfn.IFNA(VLOOKUP($C61, Round1!$D$2:$V$9,COLUMN()-3,0),"0")+_xlfn.IFNA(VLOOKUP($C61, Round2!$D$2:$V$16,COLUMN()-3,0),"0")+_xlfn.IFNA(VLOOKUP($C61, Round3!$D$2:$V$24,COLUMN()-3,0),"0")+_xlfn.IFNA(VLOOKUP($C61, Round4!$D$2:$V$23,COLUMN()-3,0),"0")+_xlfn.IFNA(VLOOKUP($C61, Round5!$D$2:$V$25,COLUMN()-3,0),"0")+_xlfn.IFNA(VLOOKUP($C61, Round6!$D$2:$V$12,COLUMN()-3,0),"0")</f>
        <v>1</v>
      </c>
      <c r="S61" s="0" t="n">
        <f aca="false">IFERROR(LOG((E61/F61)/(1-E61/F61)) / LOG($B61/$A61), 2 * SIGN( E61-F61/2))</f>
        <v>2</v>
      </c>
      <c r="U61" s="0" t="n">
        <f aca="false">IFERROR(LOG((G61/H61)/(1-G61/H61)) / LOG($B61/$A61), 2 * SIGN( G61-H61/2))</f>
        <v>2</v>
      </c>
      <c r="W61" s="0" t="n">
        <f aca="false">IFERROR(LOG((I61/J61)/(1-I61/J61)) / LOG($B61/$A61), 2 * SIGN( I61-J61/2))</f>
        <v>-2</v>
      </c>
      <c r="Y61" s="0" t="n">
        <f aca="false">IFERROR(LOG((K61/L61)/(1-K61/L61)) / LOG($B61/$A61), 2 * SIGN( K61-L61/2))</f>
        <v>2</v>
      </c>
      <c r="AA61" s="0" t="n">
        <f aca="false">IFERROR(LOG((M61/N61)/(1-M61/N61)) / LOG($B61/$A61), 2 * SIGN( M61-N61/2))</f>
        <v>2</v>
      </c>
      <c r="AC61" s="0" t="n">
        <f aca="false">IFERROR(LOG((O61/P61)/(1-O61/P61)) / LOG($B61/$A61), 2 * SIGN( O61-P61/2))</f>
        <v>-2</v>
      </c>
    </row>
    <row r="62" customFormat="false" ht="12.8" hidden="false" customHeight="false" outlineLevel="0" collapsed="false">
      <c r="A62" s="0" t="n">
        <v>5</v>
      </c>
      <c r="B62" s="0" t="n">
        <v>7</v>
      </c>
      <c r="C62" s="0" t="str">
        <f aca="false">A62&amp;B62</f>
        <v>57</v>
      </c>
      <c r="E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F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G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H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I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J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K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L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M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N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O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P62" s="0" t="n">
        <f aca="false">_xlfn.IFNA(VLOOKUP($C62, Round1!$D$2:$V$9,COLUMN()-3,0),"0")+_xlfn.IFNA(VLOOKUP($C62, Round2!$D$2:$V$16,COLUMN()-3,0),"0")+_xlfn.IFNA(VLOOKUP($C62, Round3!$D$2:$V$24,COLUMN()-3,0),"0")+_xlfn.IFNA(VLOOKUP($C62, Round4!$D$2:$V$23,COLUMN()-3,0),"0")+_xlfn.IFNA(VLOOKUP($C62, Round5!$D$2:$V$25,COLUMN()-3,0),"0")+_xlfn.IFNA(VLOOKUP($C62, Round6!$D$2:$V$12,COLUMN()-3,0),"0")</f>
        <v>0</v>
      </c>
      <c r="S62" s="0" t="n">
        <f aca="false">IFERROR(LOG((E62/F62)/(1-E62/F62)) / LOG($B62/$A62), 2 * SIGN( E62-F62/2))</f>
        <v>0</v>
      </c>
      <c r="U62" s="0" t="n">
        <f aca="false">IFERROR(LOG((G62/H62)/(1-G62/H62)) / LOG($B62/$A62), 2 * SIGN( G62-H62/2))</f>
        <v>0</v>
      </c>
      <c r="W62" s="0" t="n">
        <f aca="false">IFERROR(LOG((I62/J62)/(1-I62/J62)) / LOG($B62/$A62), 2 * SIGN( I62-J62/2))</f>
        <v>0</v>
      </c>
      <c r="Y62" s="0" t="n">
        <f aca="false">IFERROR(LOG((K62/L62)/(1-K62/L62)) / LOG($B62/$A62), 2 * SIGN( K62-L62/2))</f>
        <v>0</v>
      </c>
      <c r="AA62" s="0" t="n">
        <f aca="false">IFERROR(LOG((M62/N62)/(1-M62/N62)) / LOG($B62/$A62), 2 * SIGN( M62-N62/2))</f>
        <v>0</v>
      </c>
      <c r="AC62" s="0" t="n">
        <f aca="false">IFERROR(LOG((O62/P62)/(1-O62/P62)) / LOG($B62/$A62), 2 * SIGN( O62-P62/2))</f>
        <v>0</v>
      </c>
    </row>
    <row r="63" customFormat="false" ht="12.8" hidden="false" customHeight="false" outlineLevel="0" collapsed="false">
      <c r="A63" s="0" t="n">
        <v>5</v>
      </c>
      <c r="B63" s="0" t="n">
        <v>8</v>
      </c>
      <c r="C63" s="0" t="str">
        <f aca="false">A63&amp;B63</f>
        <v>58</v>
      </c>
      <c r="E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1</v>
      </c>
      <c r="F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2</v>
      </c>
      <c r="G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3</v>
      </c>
      <c r="H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1</v>
      </c>
      <c r="I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2</v>
      </c>
      <c r="J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3</v>
      </c>
      <c r="K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1</v>
      </c>
      <c r="L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2</v>
      </c>
      <c r="M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3</v>
      </c>
      <c r="N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1</v>
      </c>
      <c r="O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2</v>
      </c>
      <c r="P63" s="0" t="n">
        <f aca="false">_xlfn.IFNA(VLOOKUP($C63, Round1!$D$2:$V$9,COLUMN()-3,0),"0")+_xlfn.IFNA(VLOOKUP($C63, Round2!$D$2:$V$16,COLUMN()-3,0),"0")+_xlfn.IFNA(VLOOKUP($C63, Round3!$D$2:$V$24,COLUMN()-3,0),"0")+_xlfn.IFNA(VLOOKUP($C63, Round4!$D$2:$V$23,COLUMN()-3,0),"0")+_xlfn.IFNA(VLOOKUP($C63, Round5!$D$2:$V$25,COLUMN()-3,0),"0")+_xlfn.IFNA(VLOOKUP($C63, Round6!$D$2:$V$12,COLUMN()-3,0),"0")</f>
        <v>3</v>
      </c>
      <c r="S63" s="0" t="n">
        <f aca="false">IFERROR(LOG((E63/F63)/(1-E63/F63)) / LOG($B63/$A63), 2 * SIGN( E63-F63/2))</f>
        <v>0</v>
      </c>
      <c r="U63" s="0" t="n">
        <f aca="false">IFERROR(LOG((G63/H63)/(1-G63/H63)) / LOG($B63/$A63), 2 * SIGN( G63-H63/2))</f>
        <v>2</v>
      </c>
      <c r="W63" s="0" t="n">
        <f aca="false">IFERROR(LOG((I63/J63)/(1-I63/J63)) / LOG($B63/$A63), 2 * SIGN( I63-J63/2))</f>
        <v>1.47476984735695</v>
      </c>
      <c r="Y63" s="0" t="n">
        <f aca="false">IFERROR(LOG((K63/L63)/(1-K63/L63)) / LOG($B63/$A63), 2 * SIGN( K63-L63/2))</f>
        <v>0</v>
      </c>
      <c r="AA63" s="0" t="n">
        <f aca="false">IFERROR(LOG((M63/N63)/(1-M63/N63)) / LOG($B63/$A63), 2 * SIGN( M63-N63/2))</f>
        <v>2</v>
      </c>
      <c r="AC63" s="0" t="n">
        <f aca="false">IFERROR(LOG((O63/P63)/(1-O63/P63)) / LOG($B63/$A63), 2 * SIGN( O63-P63/2))</f>
        <v>1.47476984735695</v>
      </c>
    </row>
    <row r="64" customFormat="false" ht="12.8" hidden="false" customHeight="false" outlineLevel="0" collapsed="false">
      <c r="A64" s="0" t="n">
        <v>5</v>
      </c>
      <c r="B64" s="0" t="n">
        <v>9</v>
      </c>
      <c r="C64" s="0" t="str">
        <f aca="false">A64&amp;B64</f>
        <v>59</v>
      </c>
      <c r="E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F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G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2</v>
      </c>
      <c r="H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I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J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2</v>
      </c>
      <c r="K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L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M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2</v>
      </c>
      <c r="N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O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1</v>
      </c>
      <c r="P64" s="0" t="n">
        <f aca="false">_xlfn.IFNA(VLOOKUP($C64, Round1!$D$2:$V$9,COLUMN()-3,0),"0")+_xlfn.IFNA(VLOOKUP($C64, Round2!$D$2:$V$16,COLUMN()-3,0),"0")+_xlfn.IFNA(VLOOKUP($C64, Round3!$D$2:$V$24,COLUMN()-3,0),"0")+_xlfn.IFNA(VLOOKUP($C64, Round4!$D$2:$V$23,COLUMN()-3,0),"0")+_xlfn.IFNA(VLOOKUP($C64, Round5!$D$2:$V$25,COLUMN()-3,0),"0")+_xlfn.IFNA(VLOOKUP($C64, Round6!$D$2:$V$12,COLUMN()-3,0),"0")</f>
        <v>2</v>
      </c>
      <c r="S64" s="0" t="n">
        <f aca="false">IFERROR(LOG((E64/F64)/(1-E64/F64)) / LOG($B64/$A64), 2 * SIGN( E64-F64/2))</f>
        <v>2</v>
      </c>
      <c r="U64" s="0" t="n">
        <f aca="false">IFERROR(LOG((G64/H64)/(1-G64/H64)) / LOG($B64/$A64), 2 * SIGN( G64-H64/2))</f>
        <v>2</v>
      </c>
      <c r="W64" s="0" t="n">
        <f aca="false">IFERROR(LOG((I64/J64)/(1-I64/J64)) / LOG($B64/$A64), 2 * SIGN( I64-J64/2))</f>
        <v>0</v>
      </c>
      <c r="Y64" s="0" t="n">
        <f aca="false">IFERROR(LOG((K64/L64)/(1-K64/L64)) / LOG($B64/$A64), 2 * SIGN( K64-L64/2))</f>
        <v>2</v>
      </c>
      <c r="AA64" s="0" t="n">
        <f aca="false">IFERROR(LOG((M64/N64)/(1-M64/N64)) / LOG($B64/$A64), 2 * SIGN( M64-N64/2))</f>
        <v>2</v>
      </c>
      <c r="AC64" s="0" t="n">
        <f aca="false">IFERROR(LOG((O64/P64)/(1-O64/P64)) / LOG($B64/$A64), 2 * SIGN( O64-P64/2))</f>
        <v>0</v>
      </c>
    </row>
    <row r="65" customFormat="false" ht="12.8" hidden="false" customHeight="false" outlineLevel="0" collapsed="false">
      <c r="A65" s="0" t="n">
        <v>5</v>
      </c>
      <c r="B65" s="0" t="n">
        <v>10</v>
      </c>
      <c r="C65" s="0" t="str">
        <f aca="false">A65&amp;B65</f>
        <v>510</v>
      </c>
      <c r="E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F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0</v>
      </c>
      <c r="G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H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I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0</v>
      </c>
      <c r="J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K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L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0</v>
      </c>
      <c r="M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N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O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0</v>
      </c>
      <c r="P65" s="0" t="n">
        <f aca="false">_xlfn.IFNA(VLOOKUP($C65, Round1!$D$2:$V$9,COLUMN()-3,0),"0")+_xlfn.IFNA(VLOOKUP($C65, Round2!$D$2:$V$16,COLUMN()-3,0),"0")+_xlfn.IFNA(VLOOKUP($C65, Round3!$D$2:$V$24,COLUMN()-3,0),"0")+_xlfn.IFNA(VLOOKUP($C65, Round4!$D$2:$V$23,COLUMN()-3,0),"0")+_xlfn.IFNA(VLOOKUP($C65, Round5!$D$2:$V$25,COLUMN()-3,0),"0")+_xlfn.IFNA(VLOOKUP($C65, Round6!$D$2:$V$12,COLUMN()-3,0),"0")</f>
        <v>1</v>
      </c>
      <c r="S65" s="0" t="n">
        <f aca="false">IFERROR(LOG((E65/F65)/(1-E65/F65)) / LOG($B65/$A65), 2 * SIGN( E65-F65/2))</f>
        <v>2</v>
      </c>
      <c r="U65" s="0" t="n">
        <f aca="false">IFERROR(LOG((G65/H65)/(1-G65/H65)) / LOG($B65/$A65), 2 * SIGN( G65-H65/2))</f>
        <v>2</v>
      </c>
      <c r="W65" s="0" t="n">
        <f aca="false">IFERROR(LOG((I65/J65)/(1-I65/J65)) / LOG($B65/$A65), 2 * SIGN( I65-J65/2))</f>
        <v>-2</v>
      </c>
      <c r="Y65" s="0" t="n">
        <f aca="false">IFERROR(LOG((K65/L65)/(1-K65/L65)) / LOG($B65/$A65), 2 * SIGN( K65-L65/2))</f>
        <v>2</v>
      </c>
      <c r="AA65" s="0" t="n">
        <f aca="false">IFERROR(LOG((M65/N65)/(1-M65/N65)) / LOG($B65/$A65), 2 * SIGN( M65-N65/2))</f>
        <v>2</v>
      </c>
      <c r="AC65" s="0" t="n">
        <f aca="false">IFERROR(LOG((O65/P65)/(1-O65/P65)) / LOG($B65/$A65), 2 * SIGN( O65-P65/2))</f>
        <v>-2</v>
      </c>
    </row>
    <row r="66" customFormat="false" ht="12.8" hidden="false" customHeight="false" outlineLevel="0" collapsed="false">
      <c r="A66" s="0" t="n">
        <v>5</v>
      </c>
      <c r="B66" s="0" t="n">
        <v>11</v>
      </c>
      <c r="C66" s="0" t="str">
        <f aca="false">A66&amp;B66</f>
        <v>511</v>
      </c>
      <c r="E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F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G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H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I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J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K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L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M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N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O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P66" s="0" t="n">
        <f aca="false">_xlfn.IFNA(VLOOKUP($C66, Round1!$D$2:$V$9,COLUMN()-3,0),"0")+_xlfn.IFNA(VLOOKUP($C66, Round2!$D$2:$V$16,COLUMN()-3,0),"0")+_xlfn.IFNA(VLOOKUP($C66, Round3!$D$2:$V$24,COLUMN()-3,0),"0")+_xlfn.IFNA(VLOOKUP($C66, Round4!$D$2:$V$23,COLUMN()-3,0),"0")+_xlfn.IFNA(VLOOKUP($C66, Round5!$D$2:$V$25,COLUMN()-3,0),"0")+_xlfn.IFNA(VLOOKUP($C66, Round6!$D$2:$V$12,COLUMN()-3,0),"0")</f>
        <v>0</v>
      </c>
      <c r="S66" s="0" t="n">
        <f aca="false">IFERROR(LOG((E66/F66)/(1-E66/F66)) / LOG($B66/$A66), 2 * SIGN( E66-F66/2))</f>
        <v>0</v>
      </c>
      <c r="U66" s="0" t="n">
        <f aca="false">IFERROR(LOG((G66/H66)/(1-G66/H66)) / LOG($B66/$A66), 2 * SIGN( G66-H66/2))</f>
        <v>0</v>
      </c>
      <c r="W66" s="0" t="n">
        <f aca="false">IFERROR(LOG((I66/J66)/(1-I66/J66)) / LOG($B66/$A66), 2 * SIGN( I66-J66/2))</f>
        <v>0</v>
      </c>
      <c r="Y66" s="0" t="n">
        <f aca="false">IFERROR(LOG((K66/L66)/(1-K66/L66)) / LOG($B66/$A66), 2 * SIGN( K66-L66/2))</f>
        <v>0</v>
      </c>
      <c r="AA66" s="0" t="n">
        <f aca="false">IFERROR(LOG((M66/N66)/(1-M66/N66)) / LOG($B66/$A66), 2 * SIGN( M66-N66/2))</f>
        <v>0</v>
      </c>
      <c r="AC66" s="0" t="n">
        <f aca="false">IFERROR(LOG((O66/P66)/(1-O66/P66)) / LOG($B66/$A66), 2 * SIGN( O66-P66/2))</f>
        <v>0</v>
      </c>
    </row>
    <row r="67" customFormat="false" ht="12.8" hidden="false" customHeight="false" outlineLevel="0" collapsed="false">
      <c r="A67" s="0" t="n">
        <v>5</v>
      </c>
      <c r="B67" s="0" t="n">
        <v>12</v>
      </c>
      <c r="C67" s="0" t="str">
        <f aca="false">A67&amp;B67</f>
        <v>512</v>
      </c>
      <c r="E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72</v>
      </c>
      <c r="F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36</v>
      </c>
      <c r="G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108</v>
      </c>
      <c r="H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74</v>
      </c>
      <c r="I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38</v>
      </c>
      <c r="J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112</v>
      </c>
      <c r="K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75</v>
      </c>
      <c r="L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41</v>
      </c>
      <c r="M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116</v>
      </c>
      <c r="N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76</v>
      </c>
      <c r="O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44</v>
      </c>
      <c r="P67" s="0" t="n">
        <f aca="false">_xlfn.IFNA(VLOOKUP($C67, Round1!$D$2:$V$9,COLUMN()-3,0),"0")+_xlfn.IFNA(VLOOKUP($C67, Round2!$D$2:$V$16,COLUMN()-3,0),"0")+_xlfn.IFNA(VLOOKUP($C67, Round3!$D$2:$V$24,COLUMN()-3,0),"0")+_xlfn.IFNA(VLOOKUP($C67, Round4!$D$2:$V$23,COLUMN()-3,0),"0")+_xlfn.IFNA(VLOOKUP($C67, Round5!$D$2:$V$25,COLUMN()-3,0),"0")+_xlfn.IFNA(VLOOKUP($C67, Round6!$D$2:$V$12,COLUMN()-3,0),"0")</f>
        <v>120</v>
      </c>
      <c r="S67" s="0" t="n">
        <f aca="false">IFERROR(LOG((E67/F67)/(1-E67/F67)) / LOG($B67/$A67), 2 * SIGN( E67-F67/2))</f>
        <v>2</v>
      </c>
      <c r="U67" s="0" t="n">
        <f aca="false">IFERROR(LOG((G67/H67)/(1-G67/H67)) / LOG($B67/$A67), 2 * SIGN( G67-H67/2))</f>
        <v>2</v>
      </c>
      <c r="W67" s="0" t="n">
        <f aca="false">IFERROR(LOG((I67/J67)/(1-I67/J67)) / LOG($B67/$A67), 2 * SIGN( I67-J67/2))</f>
        <v>-0.761282390839236</v>
      </c>
      <c r="Y67" s="0" t="n">
        <f aca="false">IFERROR(LOG((K67/L67)/(1-K67/L67)) / LOG($B67/$A67), 2 * SIGN( K67-L67/2))</f>
        <v>2</v>
      </c>
      <c r="AA67" s="0" t="n">
        <f aca="false">IFERROR(LOG((M67/N67)/(1-M67/N67)) / LOG($B67/$A67), 2 * SIGN( M67-N67/2))</f>
        <v>2</v>
      </c>
      <c r="AC67" s="0" t="n">
        <f aca="false">IFERROR(LOG((O67/P67)/(1-O67/P67)) / LOG($B67/$A67), 2 * SIGN( O67-P67/2))</f>
        <v>-0.624286948292404</v>
      </c>
    </row>
    <row r="68" customFormat="false" ht="12.8" hidden="false" customHeight="false" outlineLevel="0" collapsed="false">
      <c r="A68" s="0" t="n">
        <v>5</v>
      </c>
      <c r="B68" s="0" t="n">
        <v>13</v>
      </c>
      <c r="C68" s="0" t="str">
        <f aca="false">A68&amp;B68</f>
        <v>513</v>
      </c>
      <c r="E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11</v>
      </c>
      <c r="F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0</v>
      </c>
      <c r="G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14</v>
      </c>
      <c r="H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11</v>
      </c>
      <c r="I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3</v>
      </c>
      <c r="J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14</v>
      </c>
      <c r="K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11</v>
      </c>
      <c r="L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3</v>
      </c>
      <c r="M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14</v>
      </c>
      <c r="N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11</v>
      </c>
      <c r="O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3</v>
      </c>
      <c r="P68" s="0" t="n">
        <f aca="false">_xlfn.IFNA(VLOOKUP($C68, Round1!$D$2:$V$9,COLUMN()-3,0),"0")+_xlfn.IFNA(VLOOKUP($C68, Round2!$D$2:$V$16,COLUMN()-3,0),"0")+_xlfn.IFNA(VLOOKUP($C68, Round3!$D$2:$V$24,COLUMN()-3,0),"0")+_xlfn.IFNA(VLOOKUP($C68, Round4!$D$2:$V$23,COLUMN()-3,0),"0")+_xlfn.IFNA(VLOOKUP($C68, Round5!$D$2:$V$25,COLUMN()-3,0),"0")+_xlfn.IFNA(VLOOKUP($C68, Round6!$D$2:$V$12,COLUMN()-3,0),"0")</f>
        <v>14</v>
      </c>
      <c r="S68" s="0" t="n">
        <f aca="false">IFERROR(LOG((E68/F68)/(1-E68/F68)) / LOG($B68/$A68), 2 * SIGN( E68-F68/2))</f>
        <v>2</v>
      </c>
      <c r="U68" s="0" t="n">
        <f aca="false">IFERROR(LOG((G68/H68)/(1-G68/H68)) / LOG($B68/$A68), 2 * SIGN( G68-H68/2))</f>
        <v>2</v>
      </c>
      <c r="W68" s="0" t="n">
        <f aca="false">IFERROR(LOG((I68/J68)/(1-I68/J68)) / LOG($B68/$A68), 2 * SIGN( I68-J68/2))</f>
        <v>-1.35977752112949</v>
      </c>
      <c r="Y68" s="0" t="n">
        <f aca="false">IFERROR(LOG((K68/L68)/(1-K68/L68)) / LOG($B68/$A68), 2 * SIGN( K68-L68/2))</f>
        <v>2</v>
      </c>
      <c r="AA68" s="0" t="n">
        <f aca="false">IFERROR(LOG((M68/N68)/(1-M68/N68)) / LOG($B68/$A68), 2 * SIGN( M68-N68/2))</f>
        <v>2</v>
      </c>
      <c r="AC68" s="0" t="n">
        <f aca="false">IFERROR(LOG((O68/P68)/(1-O68/P68)) / LOG($B68/$A68), 2 * SIGN( O68-P68/2))</f>
        <v>-1.35977752112949</v>
      </c>
    </row>
    <row r="69" customFormat="false" ht="12.8" hidden="false" customHeight="false" outlineLevel="0" collapsed="false">
      <c r="A69" s="0" t="n">
        <v>5</v>
      </c>
      <c r="B69" s="0" t="n">
        <v>14</v>
      </c>
      <c r="C69" s="0" t="str">
        <f aca="false">A69&amp;B69</f>
        <v>514</v>
      </c>
      <c r="E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F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G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H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I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J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K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L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M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N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O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P69" s="0" t="n">
        <f aca="false">_xlfn.IFNA(VLOOKUP($C69, Round1!$D$2:$V$9,COLUMN()-3,0),"0")+_xlfn.IFNA(VLOOKUP($C69, Round2!$D$2:$V$16,COLUMN()-3,0),"0")+_xlfn.IFNA(VLOOKUP($C69, Round3!$D$2:$V$24,COLUMN()-3,0),"0")+_xlfn.IFNA(VLOOKUP($C69, Round4!$D$2:$V$23,COLUMN()-3,0),"0")+_xlfn.IFNA(VLOOKUP($C69, Round5!$D$2:$V$25,COLUMN()-3,0),"0")+_xlfn.IFNA(VLOOKUP($C69, Round6!$D$2:$V$12,COLUMN()-3,0),"0")</f>
        <v>0</v>
      </c>
      <c r="S69" s="0" t="n">
        <f aca="false">IFERROR(LOG((E69/F69)/(1-E69/F69)) / LOG($B69/$A69), 2 * SIGN( E69-F69/2))</f>
        <v>0</v>
      </c>
      <c r="U69" s="0" t="n">
        <f aca="false">IFERROR(LOG((G69/H69)/(1-G69/H69)) / LOG($B69/$A69), 2 * SIGN( G69-H69/2))</f>
        <v>0</v>
      </c>
      <c r="W69" s="0" t="n">
        <f aca="false">IFERROR(LOG((I69/J69)/(1-I69/J69)) / LOG($B69/$A69), 2 * SIGN( I69-J69/2))</f>
        <v>0</v>
      </c>
      <c r="Y69" s="0" t="n">
        <f aca="false">IFERROR(LOG((K69/L69)/(1-K69/L69)) / LOG($B69/$A69), 2 * SIGN( K69-L69/2))</f>
        <v>0</v>
      </c>
      <c r="AA69" s="0" t="n">
        <f aca="false">IFERROR(LOG((M69/N69)/(1-M69/N69)) / LOG($B69/$A69), 2 * SIGN( M69-N69/2))</f>
        <v>0</v>
      </c>
      <c r="AC69" s="0" t="n">
        <f aca="false">IFERROR(LOG((O69/P69)/(1-O69/P69)) / LOG($B69/$A69), 2 * SIGN( O69-P69/2))</f>
        <v>0</v>
      </c>
    </row>
    <row r="70" customFormat="false" ht="12.8" hidden="false" customHeight="false" outlineLevel="0" collapsed="false">
      <c r="A70" s="0" t="n">
        <v>5</v>
      </c>
      <c r="B70" s="0" t="n">
        <v>15</v>
      </c>
      <c r="C70" s="0" t="str">
        <f aca="false">A70&amp;B70</f>
        <v>515</v>
      </c>
      <c r="E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F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G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H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I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J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K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L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M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N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O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P70" s="0" t="n">
        <f aca="false">_xlfn.IFNA(VLOOKUP($C70, Round1!$D$2:$V$9,COLUMN()-3,0),"0")+_xlfn.IFNA(VLOOKUP($C70, Round2!$D$2:$V$16,COLUMN()-3,0),"0")+_xlfn.IFNA(VLOOKUP($C70, Round3!$D$2:$V$24,COLUMN()-3,0),"0")+_xlfn.IFNA(VLOOKUP($C70, Round4!$D$2:$V$23,COLUMN()-3,0),"0")+_xlfn.IFNA(VLOOKUP($C70, Round5!$D$2:$V$25,COLUMN()-3,0),"0")+_xlfn.IFNA(VLOOKUP($C70, Round6!$D$2:$V$12,COLUMN()-3,0),"0")</f>
        <v>0</v>
      </c>
      <c r="S70" s="0" t="n">
        <f aca="false">IFERROR(LOG((E70/F70)/(1-E70/F70)) / LOG($B70/$A70), 2 * SIGN( E70-F70/2))</f>
        <v>0</v>
      </c>
      <c r="U70" s="0" t="n">
        <f aca="false">IFERROR(LOG((G70/H70)/(1-G70/H70)) / LOG($B70/$A70), 2 * SIGN( G70-H70/2))</f>
        <v>0</v>
      </c>
      <c r="W70" s="0" t="n">
        <f aca="false">IFERROR(LOG((I70/J70)/(1-I70/J70)) / LOG($B70/$A70), 2 * SIGN( I70-J70/2))</f>
        <v>0</v>
      </c>
      <c r="Y70" s="0" t="n">
        <f aca="false">IFERROR(LOG((K70/L70)/(1-K70/L70)) / LOG($B70/$A70), 2 * SIGN( K70-L70/2))</f>
        <v>0</v>
      </c>
      <c r="AA70" s="0" t="n">
        <f aca="false">IFERROR(LOG((M70/N70)/(1-M70/N70)) / LOG($B70/$A70), 2 * SIGN( M70-N70/2))</f>
        <v>0</v>
      </c>
      <c r="AC70" s="0" t="n">
        <f aca="false">IFERROR(LOG((O70/P70)/(1-O70/P70)) / LOG($B70/$A70), 2 * SIGN( O70-P70/2))</f>
        <v>0</v>
      </c>
    </row>
    <row r="71" customFormat="false" ht="12.8" hidden="false" customHeight="false" outlineLevel="0" collapsed="false">
      <c r="A71" s="0" t="n">
        <v>5</v>
      </c>
      <c r="B71" s="0" t="n">
        <v>16</v>
      </c>
      <c r="C71" s="0" t="str">
        <f aca="false">A71&amp;B71</f>
        <v>516</v>
      </c>
      <c r="E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F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G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H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I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J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K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L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M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N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O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P71" s="0" t="n">
        <f aca="false">_xlfn.IFNA(VLOOKUP($C71, Round1!$D$2:$V$9,COLUMN()-3,0),"0")+_xlfn.IFNA(VLOOKUP($C71, Round2!$D$2:$V$16,COLUMN()-3,0),"0")+_xlfn.IFNA(VLOOKUP($C71, Round3!$D$2:$V$24,COLUMN()-3,0),"0")+_xlfn.IFNA(VLOOKUP($C71, Round4!$D$2:$V$23,COLUMN()-3,0),"0")+_xlfn.IFNA(VLOOKUP($C71, Round5!$D$2:$V$25,COLUMN()-3,0),"0")+_xlfn.IFNA(VLOOKUP($C71, Round6!$D$2:$V$12,COLUMN()-3,0),"0")</f>
        <v>0</v>
      </c>
      <c r="S71" s="0" t="n">
        <f aca="false">IFERROR(LOG((E71/F71)/(1-E71/F71)) / LOG($B71/$A71), 2 * SIGN( E71-F71/2))</f>
        <v>0</v>
      </c>
      <c r="U71" s="0" t="n">
        <f aca="false">IFERROR(LOG((G71/H71)/(1-G71/H71)) / LOG($B71/$A71), 2 * SIGN( G71-H71/2))</f>
        <v>0</v>
      </c>
      <c r="W71" s="0" t="n">
        <f aca="false">IFERROR(LOG((I71/J71)/(1-I71/J71)) / LOG($B71/$A71), 2 * SIGN( I71-J71/2))</f>
        <v>0</v>
      </c>
      <c r="Y71" s="0" t="n">
        <f aca="false">IFERROR(LOG((K71/L71)/(1-K71/L71)) / LOG($B71/$A71), 2 * SIGN( K71-L71/2))</f>
        <v>0</v>
      </c>
      <c r="AA71" s="0" t="n">
        <f aca="false">IFERROR(LOG((M71/N71)/(1-M71/N71)) / LOG($B71/$A71), 2 * SIGN( M71-N71/2))</f>
        <v>0</v>
      </c>
      <c r="AC71" s="0" t="n">
        <f aca="false">IFERROR(LOG((O71/P71)/(1-O71/P71)) / LOG($B71/$A71), 2 * SIGN( O71-P71/2))</f>
        <v>0</v>
      </c>
    </row>
    <row r="72" customFormat="false" ht="12.8" hidden="false" customHeight="false" outlineLevel="0" collapsed="false">
      <c r="A72" s="0" t="n">
        <v>6</v>
      </c>
      <c r="B72" s="0" t="n">
        <v>6</v>
      </c>
      <c r="C72" s="0" t="str">
        <f aca="false">A72&amp;B72</f>
        <v>66</v>
      </c>
      <c r="E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F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G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H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I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J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K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L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M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N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O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P72" s="0" t="n">
        <f aca="false">_xlfn.IFNA(VLOOKUP($C72, Round1!$D$2:$V$9,COLUMN()-3,0),"0")+_xlfn.IFNA(VLOOKUP($C72, Round2!$D$2:$V$16,COLUMN()-3,0),"0")+_xlfn.IFNA(VLOOKUP($C72, Round3!$D$2:$V$24,COLUMN()-3,0),"0")+_xlfn.IFNA(VLOOKUP($C72, Round4!$D$2:$V$23,COLUMN()-3,0),"0")+_xlfn.IFNA(VLOOKUP($C72, Round5!$D$2:$V$25,COLUMN()-3,0),"0")+_xlfn.IFNA(VLOOKUP($C72, Round6!$D$2:$V$12,COLUMN()-3,0),"0")</f>
        <v>0</v>
      </c>
      <c r="S72" s="0" t="n">
        <f aca="false">IFERROR(LOG((E72/F72)/(1-E72/F72)) / LOG($B72/$A72), 2 * SIGN( E72-F72/2))</f>
        <v>0</v>
      </c>
      <c r="U72" s="0" t="n">
        <f aca="false">IFERROR(LOG((G72/H72)/(1-G72/H72)) / LOG($B72/$A72), 2 * SIGN( G72-H72/2))</f>
        <v>0</v>
      </c>
      <c r="W72" s="0" t="n">
        <f aca="false">IFERROR(LOG((I72/J72)/(1-I72/J72)) / LOG($B72/$A72), 2 * SIGN( I72-J72/2))</f>
        <v>0</v>
      </c>
      <c r="Y72" s="0" t="n">
        <f aca="false">IFERROR(LOG((K72/L72)/(1-K72/L72)) / LOG($B72/$A72), 2 * SIGN( K72-L72/2))</f>
        <v>0</v>
      </c>
      <c r="AA72" s="0" t="n">
        <f aca="false">IFERROR(LOG((M72/N72)/(1-M72/N72)) / LOG($B72/$A72), 2 * SIGN( M72-N72/2))</f>
        <v>0</v>
      </c>
      <c r="AC72" s="0" t="n">
        <f aca="false">IFERROR(LOG((O72/P72)/(1-O72/P72)) / LOG($B72/$A72), 2 * SIGN( O72-P72/2))</f>
        <v>0</v>
      </c>
    </row>
    <row r="73" customFormat="false" ht="12.8" hidden="false" customHeight="false" outlineLevel="0" collapsed="false">
      <c r="A73" s="0" t="n">
        <v>6</v>
      </c>
      <c r="B73" s="0" t="n">
        <v>7</v>
      </c>
      <c r="C73" s="0" t="str">
        <f aca="false">A73&amp;B73</f>
        <v>67</v>
      </c>
      <c r="E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F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G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6</v>
      </c>
      <c r="H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I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J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6</v>
      </c>
      <c r="K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L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M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6</v>
      </c>
      <c r="N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O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3</v>
      </c>
      <c r="P73" s="0" t="n">
        <f aca="false">_xlfn.IFNA(VLOOKUP($C73, Round1!$D$2:$V$9,COLUMN()-3,0),"0")+_xlfn.IFNA(VLOOKUP($C73, Round2!$D$2:$V$16,COLUMN()-3,0),"0")+_xlfn.IFNA(VLOOKUP($C73, Round3!$D$2:$V$24,COLUMN()-3,0),"0")+_xlfn.IFNA(VLOOKUP($C73, Round4!$D$2:$V$23,COLUMN()-3,0),"0")+_xlfn.IFNA(VLOOKUP($C73, Round5!$D$2:$V$25,COLUMN()-3,0),"0")+_xlfn.IFNA(VLOOKUP($C73, Round6!$D$2:$V$12,COLUMN()-3,0),"0")</f>
        <v>6</v>
      </c>
      <c r="S73" s="0" t="n">
        <f aca="false">IFERROR(LOG((E73/F73)/(1-E73/F73)) / LOG($B73/$A73), 2 * SIGN( E73-F73/2))</f>
        <v>2</v>
      </c>
      <c r="U73" s="0" t="n">
        <f aca="false">IFERROR(LOG((G73/H73)/(1-G73/H73)) / LOG($B73/$A73), 2 * SIGN( G73-H73/2))</f>
        <v>2</v>
      </c>
      <c r="W73" s="0" t="n">
        <f aca="false">IFERROR(LOG((I73/J73)/(1-I73/J73)) / LOG($B73/$A73), 2 * SIGN( I73-J73/2))</f>
        <v>0</v>
      </c>
      <c r="Y73" s="0" t="n">
        <f aca="false">IFERROR(LOG((K73/L73)/(1-K73/L73)) / LOG($B73/$A73), 2 * SIGN( K73-L73/2))</f>
        <v>2</v>
      </c>
      <c r="AA73" s="0" t="n">
        <f aca="false">IFERROR(LOG((M73/N73)/(1-M73/N73)) / LOG($B73/$A73), 2 * SIGN( M73-N73/2))</f>
        <v>2</v>
      </c>
      <c r="AC73" s="0" t="n">
        <f aca="false">IFERROR(LOG((O73/P73)/(1-O73/P73)) / LOG($B73/$A73), 2 * SIGN( O73-P73/2))</f>
        <v>0</v>
      </c>
    </row>
    <row r="74" customFormat="false" ht="12.8" hidden="false" customHeight="false" outlineLevel="0" collapsed="false">
      <c r="A74" s="0" t="n">
        <v>6</v>
      </c>
      <c r="B74" s="0" t="n">
        <v>8</v>
      </c>
      <c r="C74" s="0" t="str">
        <f aca="false">A74&amp;B74</f>
        <v>68</v>
      </c>
      <c r="E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0</v>
      </c>
      <c r="F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G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H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0</v>
      </c>
      <c r="I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J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K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0</v>
      </c>
      <c r="L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M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N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0</v>
      </c>
      <c r="O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P74" s="0" t="n">
        <f aca="false">_xlfn.IFNA(VLOOKUP($C74, Round1!$D$2:$V$9,COLUMN()-3,0),"0")+_xlfn.IFNA(VLOOKUP($C74, Round2!$D$2:$V$16,COLUMN()-3,0),"0")+_xlfn.IFNA(VLOOKUP($C74, Round3!$D$2:$V$24,COLUMN()-3,0),"0")+_xlfn.IFNA(VLOOKUP($C74, Round4!$D$2:$V$23,COLUMN()-3,0),"0")+_xlfn.IFNA(VLOOKUP($C74, Round5!$D$2:$V$25,COLUMN()-3,0),"0")+_xlfn.IFNA(VLOOKUP($C74, Round6!$D$2:$V$12,COLUMN()-3,0),"0")</f>
        <v>1</v>
      </c>
      <c r="S74" s="0" t="n">
        <f aca="false">IFERROR(LOG((E74/F74)/(1-E74/F74)) / LOG($B74/$A74), 2 * SIGN( E74-F74/2))</f>
        <v>-2</v>
      </c>
      <c r="U74" s="0" t="n">
        <f aca="false">IFERROR(LOG((G74/H74)/(1-G74/H74)) / LOG($B74/$A74), 2 * SIGN( G74-H74/2))</f>
        <v>2</v>
      </c>
      <c r="W74" s="0" t="n">
        <f aca="false">IFERROR(LOG((I74/J74)/(1-I74/J74)) / LOG($B74/$A74), 2 * SIGN( I74-J74/2))</f>
        <v>2</v>
      </c>
      <c r="Y74" s="0" t="n">
        <f aca="false">IFERROR(LOG((K74/L74)/(1-K74/L74)) / LOG($B74/$A74), 2 * SIGN( K74-L74/2))</f>
        <v>-2</v>
      </c>
      <c r="AA74" s="0" t="n">
        <f aca="false">IFERROR(LOG((M74/N74)/(1-M74/N74)) / LOG($B74/$A74), 2 * SIGN( M74-N74/2))</f>
        <v>2</v>
      </c>
      <c r="AC74" s="0" t="n">
        <f aca="false">IFERROR(LOG((O74/P74)/(1-O74/P74)) / LOG($B74/$A74), 2 * SIGN( O74-P74/2))</f>
        <v>2</v>
      </c>
    </row>
    <row r="75" customFormat="false" ht="12.8" hidden="false" customHeight="false" outlineLevel="0" collapsed="false">
      <c r="A75" s="0" t="n">
        <v>6</v>
      </c>
      <c r="B75" s="0" t="n">
        <v>9</v>
      </c>
      <c r="C75" s="0" t="str">
        <f aca="false">A75&amp;B75</f>
        <v>69</v>
      </c>
      <c r="E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F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G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H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I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J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K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L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M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N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O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P75" s="0" t="n">
        <f aca="false">_xlfn.IFNA(VLOOKUP($C75, Round1!$D$2:$V$9,COLUMN()-3,0),"0")+_xlfn.IFNA(VLOOKUP($C75, Round2!$D$2:$V$16,COLUMN()-3,0),"0")+_xlfn.IFNA(VLOOKUP($C75, Round3!$D$2:$V$24,COLUMN()-3,0),"0")+_xlfn.IFNA(VLOOKUP($C75, Round4!$D$2:$V$23,COLUMN()-3,0),"0")+_xlfn.IFNA(VLOOKUP($C75, Round5!$D$2:$V$25,COLUMN()-3,0),"0")+_xlfn.IFNA(VLOOKUP($C75, Round6!$D$2:$V$12,COLUMN()-3,0),"0")</f>
        <v>0</v>
      </c>
      <c r="S75" s="0" t="n">
        <f aca="false">IFERROR(LOG((E75/F75)/(1-E75/F75)) / LOG($B75/$A75), 2 * SIGN( E75-F75/2))</f>
        <v>0</v>
      </c>
      <c r="U75" s="0" t="n">
        <f aca="false">IFERROR(LOG((G75/H75)/(1-G75/H75)) / LOG($B75/$A75), 2 * SIGN( G75-H75/2))</f>
        <v>0</v>
      </c>
      <c r="W75" s="0" t="n">
        <f aca="false">IFERROR(LOG((I75/J75)/(1-I75/J75)) / LOG($B75/$A75), 2 * SIGN( I75-J75/2))</f>
        <v>0</v>
      </c>
      <c r="Y75" s="0" t="n">
        <f aca="false">IFERROR(LOG((K75/L75)/(1-K75/L75)) / LOG($B75/$A75), 2 * SIGN( K75-L75/2))</f>
        <v>0</v>
      </c>
      <c r="AA75" s="0" t="n">
        <f aca="false">IFERROR(LOG((M75/N75)/(1-M75/N75)) / LOG($B75/$A75), 2 * SIGN( M75-N75/2))</f>
        <v>0</v>
      </c>
      <c r="AC75" s="0" t="n">
        <f aca="false">IFERROR(LOG((O75/P75)/(1-O75/P75)) / LOG($B75/$A75), 2 * SIGN( O75-P75/2))</f>
        <v>0</v>
      </c>
    </row>
    <row r="76" customFormat="false" ht="12.8" hidden="false" customHeight="false" outlineLevel="0" collapsed="false">
      <c r="A76" s="0" t="n">
        <v>6</v>
      </c>
      <c r="B76" s="0" t="n">
        <v>10</v>
      </c>
      <c r="C76" s="0" t="str">
        <f aca="false">A76&amp;B76</f>
        <v>610</v>
      </c>
      <c r="E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4</v>
      </c>
      <c r="F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2</v>
      </c>
      <c r="G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6</v>
      </c>
      <c r="H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4</v>
      </c>
      <c r="I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2</v>
      </c>
      <c r="J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6</v>
      </c>
      <c r="K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4</v>
      </c>
      <c r="L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2</v>
      </c>
      <c r="M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6</v>
      </c>
      <c r="N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4</v>
      </c>
      <c r="O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2</v>
      </c>
      <c r="P76" s="0" t="n">
        <f aca="false">_xlfn.IFNA(VLOOKUP($C76, Round1!$D$2:$V$9,COLUMN()-3,0),"0")+_xlfn.IFNA(VLOOKUP($C76, Round2!$D$2:$V$16,COLUMN()-3,0),"0")+_xlfn.IFNA(VLOOKUP($C76, Round3!$D$2:$V$24,COLUMN()-3,0),"0")+_xlfn.IFNA(VLOOKUP($C76, Round4!$D$2:$V$23,COLUMN()-3,0),"0")+_xlfn.IFNA(VLOOKUP($C76, Round5!$D$2:$V$25,COLUMN()-3,0),"0")+_xlfn.IFNA(VLOOKUP($C76, Round6!$D$2:$V$12,COLUMN()-3,0),"0")</f>
        <v>6</v>
      </c>
      <c r="S76" s="0" t="n">
        <f aca="false">IFERROR(LOG((E76/F76)/(1-E76/F76)) / LOG($B76/$A76), 2 * SIGN( E76-F76/2))</f>
        <v>2</v>
      </c>
      <c r="U76" s="0" t="n">
        <f aca="false">IFERROR(LOG((G76/H76)/(1-G76/H76)) / LOG($B76/$A76), 2 * SIGN( G76-H76/2))</f>
        <v>2</v>
      </c>
      <c r="W76" s="0" t="n">
        <f aca="false">IFERROR(LOG((I76/J76)/(1-I76/J76)) / LOG($B76/$A76), 2 * SIGN( I76-J76/2))</f>
        <v>-1.35691544885672</v>
      </c>
      <c r="Y76" s="0" t="n">
        <f aca="false">IFERROR(LOG((K76/L76)/(1-K76/L76)) / LOG($B76/$A76), 2 * SIGN( K76-L76/2))</f>
        <v>2</v>
      </c>
      <c r="AA76" s="0" t="n">
        <f aca="false">IFERROR(LOG((M76/N76)/(1-M76/N76)) / LOG($B76/$A76), 2 * SIGN( M76-N76/2))</f>
        <v>2</v>
      </c>
      <c r="AC76" s="0" t="n">
        <f aca="false">IFERROR(LOG((O76/P76)/(1-O76/P76)) / LOG($B76/$A76), 2 * SIGN( O76-P76/2))</f>
        <v>-1.35691544885672</v>
      </c>
    </row>
    <row r="77" customFormat="false" ht="12.8" hidden="false" customHeight="false" outlineLevel="0" collapsed="false">
      <c r="A77" s="0" t="n">
        <v>6</v>
      </c>
      <c r="B77" s="0" t="n">
        <v>11</v>
      </c>
      <c r="C77" s="0" t="str">
        <f aca="false">A77&amp;B77</f>
        <v>611</v>
      </c>
      <c r="E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72</v>
      </c>
      <c r="F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36</v>
      </c>
      <c r="G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108</v>
      </c>
      <c r="H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74</v>
      </c>
      <c r="I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38</v>
      </c>
      <c r="J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112</v>
      </c>
      <c r="K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77</v>
      </c>
      <c r="L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39</v>
      </c>
      <c r="M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116</v>
      </c>
      <c r="N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79</v>
      </c>
      <c r="O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41</v>
      </c>
      <c r="P77" s="0" t="n">
        <f aca="false">_xlfn.IFNA(VLOOKUP($C77, Round1!$D$2:$V$9,COLUMN()-3,0),"0")+_xlfn.IFNA(VLOOKUP($C77, Round2!$D$2:$V$16,COLUMN()-3,0),"0")+_xlfn.IFNA(VLOOKUP($C77, Round3!$D$2:$V$24,COLUMN()-3,0),"0")+_xlfn.IFNA(VLOOKUP($C77, Round4!$D$2:$V$23,COLUMN()-3,0),"0")+_xlfn.IFNA(VLOOKUP($C77, Round5!$D$2:$V$25,COLUMN()-3,0),"0")+_xlfn.IFNA(VLOOKUP($C77, Round6!$D$2:$V$12,COLUMN()-3,0),"0")</f>
        <v>120</v>
      </c>
      <c r="S77" s="0" t="n">
        <f aca="false">IFERROR(LOG((E77/F77)/(1-E77/F77)) / LOG($B77/$A77), 2 * SIGN( E77-F77/2))</f>
        <v>2</v>
      </c>
      <c r="U77" s="0" t="n">
        <f aca="false">IFERROR(LOG((G77/H77)/(1-G77/H77)) / LOG($B77/$A77), 2 * SIGN( G77-H77/2))</f>
        <v>2</v>
      </c>
      <c r="W77" s="0" t="n">
        <f aca="false">IFERROR(LOG((I77/J77)/(1-I77/J77)) / LOG($B77/$A77), 2 * SIGN( I77-J77/2))</f>
        <v>-1.09955381211938</v>
      </c>
      <c r="Y77" s="0" t="n">
        <f aca="false">IFERROR(LOG((K77/L77)/(1-K77/L77)) / LOG($B77/$A77), 2 * SIGN( K77-L77/2))</f>
        <v>2</v>
      </c>
      <c r="AA77" s="0" t="n">
        <f aca="false">IFERROR(LOG((M77/N77)/(1-M77/N77)) / LOG($B77/$A77), 2 * SIGN( M77-N77/2))</f>
        <v>2</v>
      </c>
      <c r="AC77" s="0" t="n">
        <f aca="false">IFERROR(LOG((O77/P77)/(1-O77/P77)) / LOG($B77/$A77), 2 * SIGN( O77-P77/2))</f>
        <v>-1.08206078885196</v>
      </c>
    </row>
    <row r="78" customFormat="false" ht="12.8" hidden="false" customHeight="false" outlineLevel="0" collapsed="false">
      <c r="A78" s="0" t="n">
        <v>6</v>
      </c>
      <c r="B78" s="0" t="n">
        <v>12</v>
      </c>
      <c r="C78" s="0" t="str">
        <f aca="false">A78&amp;B78</f>
        <v>612</v>
      </c>
      <c r="E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F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G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H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I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J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K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L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M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N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O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P78" s="0" t="n">
        <f aca="false">_xlfn.IFNA(VLOOKUP($C78, Round1!$D$2:$V$9,COLUMN()-3,0),"0")+_xlfn.IFNA(VLOOKUP($C78, Round2!$D$2:$V$16,COLUMN()-3,0),"0")+_xlfn.IFNA(VLOOKUP($C78, Round3!$D$2:$V$24,COLUMN()-3,0),"0")+_xlfn.IFNA(VLOOKUP($C78, Round4!$D$2:$V$23,COLUMN()-3,0),"0")+_xlfn.IFNA(VLOOKUP($C78, Round5!$D$2:$V$25,COLUMN()-3,0),"0")+_xlfn.IFNA(VLOOKUP($C78, Round6!$D$2:$V$12,COLUMN()-3,0),"0")</f>
        <v>0</v>
      </c>
      <c r="S78" s="0" t="n">
        <f aca="false">IFERROR(LOG((E78/F78)/(1-E78/F78)) / LOG($B78/$A78), 2 * SIGN( E78-F78/2))</f>
        <v>0</v>
      </c>
      <c r="U78" s="0" t="n">
        <f aca="false">IFERROR(LOG((G78/H78)/(1-G78/H78)) / LOG($B78/$A78), 2 * SIGN( G78-H78/2))</f>
        <v>0</v>
      </c>
      <c r="W78" s="0" t="n">
        <f aca="false">IFERROR(LOG((I78/J78)/(1-I78/J78)) / LOG($B78/$A78), 2 * SIGN( I78-J78/2))</f>
        <v>0</v>
      </c>
      <c r="Y78" s="0" t="n">
        <f aca="false">IFERROR(LOG((K78/L78)/(1-K78/L78)) / LOG($B78/$A78), 2 * SIGN( K78-L78/2))</f>
        <v>0</v>
      </c>
      <c r="AA78" s="0" t="n">
        <f aca="false">IFERROR(LOG((M78/N78)/(1-M78/N78)) / LOG($B78/$A78), 2 * SIGN( M78-N78/2))</f>
        <v>0</v>
      </c>
      <c r="AC78" s="0" t="n">
        <f aca="false">IFERROR(LOG((O78/P78)/(1-O78/P78)) / LOG($B78/$A78), 2 * SIGN( O78-P78/2))</f>
        <v>0</v>
      </c>
    </row>
    <row r="79" customFormat="false" ht="12.8" hidden="false" customHeight="false" outlineLevel="0" collapsed="false">
      <c r="A79" s="0" t="n">
        <v>6</v>
      </c>
      <c r="B79" s="0" t="n">
        <v>13</v>
      </c>
      <c r="C79" s="0" t="str">
        <f aca="false">A79&amp;B79</f>
        <v>613</v>
      </c>
      <c r="E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F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G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H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I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J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K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L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M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N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O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P79" s="0" t="n">
        <f aca="false">_xlfn.IFNA(VLOOKUP($C79, Round1!$D$2:$V$9,COLUMN()-3,0),"0")+_xlfn.IFNA(VLOOKUP($C79, Round2!$D$2:$V$16,COLUMN()-3,0),"0")+_xlfn.IFNA(VLOOKUP($C79, Round3!$D$2:$V$24,COLUMN()-3,0),"0")+_xlfn.IFNA(VLOOKUP($C79, Round4!$D$2:$V$23,COLUMN()-3,0),"0")+_xlfn.IFNA(VLOOKUP($C79, Round5!$D$2:$V$25,COLUMN()-3,0),"0")+_xlfn.IFNA(VLOOKUP($C79, Round6!$D$2:$V$12,COLUMN()-3,0),"0")</f>
        <v>0</v>
      </c>
      <c r="S79" s="0" t="n">
        <f aca="false">IFERROR(LOG((E79/F79)/(1-E79/F79)) / LOG($B79/$A79), 2 * SIGN( E79-F79/2))</f>
        <v>0</v>
      </c>
      <c r="U79" s="0" t="n">
        <f aca="false">IFERROR(LOG((G79/H79)/(1-G79/H79)) / LOG($B79/$A79), 2 * SIGN( G79-H79/2))</f>
        <v>0</v>
      </c>
      <c r="W79" s="0" t="n">
        <f aca="false">IFERROR(LOG((I79/J79)/(1-I79/J79)) / LOG($B79/$A79), 2 * SIGN( I79-J79/2))</f>
        <v>0</v>
      </c>
      <c r="Y79" s="0" t="n">
        <f aca="false">IFERROR(LOG((K79/L79)/(1-K79/L79)) / LOG($B79/$A79), 2 * SIGN( K79-L79/2))</f>
        <v>0</v>
      </c>
      <c r="AA79" s="0" t="n">
        <f aca="false">IFERROR(LOG((M79/N79)/(1-M79/N79)) / LOG($B79/$A79), 2 * SIGN( M79-N79/2))</f>
        <v>0</v>
      </c>
      <c r="AC79" s="0" t="n">
        <f aca="false">IFERROR(LOG((O79/P79)/(1-O79/P79)) / LOG($B79/$A79), 2 * SIGN( O79-P79/2))</f>
        <v>0</v>
      </c>
    </row>
    <row r="80" customFormat="false" ht="12.8" hidden="false" customHeight="false" outlineLevel="0" collapsed="false">
      <c r="A80" s="0" t="n">
        <v>6</v>
      </c>
      <c r="B80" s="0" t="n">
        <v>14</v>
      </c>
      <c r="C80" s="0" t="str">
        <f aca="false">A80&amp;B80</f>
        <v>614</v>
      </c>
      <c r="E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11</v>
      </c>
      <c r="F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0</v>
      </c>
      <c r="G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13</v>
      </c>
      <c r="H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11</v>
      </c>
      <c r="I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2</v>
      </c>
      <c r="J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13</v>
      </c>
      <c r="K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12</v>
      </c>
      <c r="L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2</v>
      </c>
      <c r="M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14</v>
      </c>
      <c r="N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12</v>
      </c>
      <c r="O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2</v>
      </c>
      <c r="P80" s="0" t="n">
        <f aca="false">_xlfn.IFNA(VLOOKUP($C80, Round1!$D$2:$V$9,COLUMN()-3,0),"0")+_xlfn.IFNA(VLOOKUP($C80, Round2!$D$2:$V$16,COLUMN()-3,0),"0")+_xlfn.IFNA(VLOOKUP($C80, Round3!$D$2:$V$24,COLUMN()-3,0),"0")+_xlfn.IFNA(VLOOKUP($C80, Round4!$D$2:$V$23,COLUMN()-3,0),"0")+_xlfn.IFNA(VLOOKUP($C80, Round5!$D$2:$V$25,COLUMN()-3,0),"0")+_xlfn.IFNA(VLOOKUP($C80, Round6!$D$2:$V$12,COLUMN()-3,0),"0")</f>
        <v>14</v>
      </c>
      <c r="S80" s="0" t="n">
        <f aca="false">IFERROR(LOG((E80/F80)/(1-E80/F80)) / LOG($B80/$A80), 2 * SIGN( E80-F80/2))</f>
        <v>2</v>
      </c>
      <c r="U80" s="0" t="n">
        <f aca="false">IFERROR(LOG((G80/H80)/(1-G80/H80)) / LOG($B80/$A80), 2 * SIGN( G80-H80/2))</f>
        <v>2</v>
      </c>
      <c r="W80" s="0" t="n">
        <f aca="false">IFERROR(LOG((I80/J80)/(1-I80/J80)) / LOG($B80/$A80), 2 * SIGN( I80-J80/2))</f>
        <v>-2.0119820572418</v>
      </c>
      <c r="Y80" s="0" t="n">
        <f aca="false">IFERROR(LOG((K80/L80)/(1-K80/L80)) / LOG($B80/$A80), 2 * SIGN( K80-L80/2))</f>
        <v>2</v>
      </c>
      <c r="AA80" s="0" t="n">
        <f aca="false">IFERROR(LOG((M80/N80)/(1-M80/N80)) / LOG($B80/$A80), 2 * SIGN( M80-N80/2))</f>
        <v>2</v>
      </c>
      <c r="AC80" s="0" t="n">
        <f aca="false">IFERROR(LOG((O80/P80)/(1-O80/P80)) / LOG($B80/$A80), 2 * SIGN( O80-P80/2))</f>
        <v>-2.11467484222047</v>
      </c>
    </row>
    <row r="81" customFormat="false" ht="12.8" hidden="false" customHeight="false" outlineLevel="0" collapsed="false">
      <c r="A81" s="0" t="n">
        <v>6</v>
      </c>
      <c r="B81" s="0" t="n">
        <v>15</v>
      </c>
      <c r="C81" s="0" t="str">
        <f aca="false">A81&amp;B81</f>
        <v>615</v>
      </c>
      <c r="E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F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G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H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I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J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K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L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M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N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O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P81" s="0" t="n">
        <f aca="false">_xlfn.IFNA(VLOOKUP($C81, Round1!$D$2:$V$9,COLUMN()-3,0),"0")+_xlfn.IFNA(VLOOKUP($C81, Round2!$D$2:$V$16,COLUMN()-3,0),"0")+_xlfn.IFNA(VLOOKUP($C81, Round3!$D$2:$V$24,COLUMN()-3,0),"0")+_xlfn.IFNA(VLOOKUP($C81, Round4!$D$2:$V$23,COLUMN()-3,0),"0")+_xlfn.IFNA(VLOOKUP($C81, Round5!$D$2:$V$25,COLUMN()-3,0),"0")+_xlfn.IFNA(VLOOKUP($C81, Round6!$D$2:$V$12,COLUMN()-3,0),"0")</f>
        <v>0</v>
      </c>
      <c r="S81" s="0" t="n">
        <f aca="false">IFERROR(LOG((E81/F81)/(1-E81/F81)) / LOG($B81/$A81), 2 * SIGN( E81-F81/2))</f>
        <v>0</v>
      </c>
      <c r="U81" s="0" t="n">
        <f aca="false">IFERROR(LOG((G81/H81)/(1-G81/H81)) / LOG($B81/$A81), 2 * SIGN( G81-H81/2))</f>
        <v>0</v>
      </c>
      <c r="W81" s="0" t="n">
        <f aca="false">IFERROR(LOG((I81/J81)/(1-I81/J81)) / LOG($B81/$A81), 2 * SIGN( I81-J81/2))</f>
        <v>0</v>
      </c>
      <c r="Y81" s="0" t="n">
        <f aca="false">IFERROR(LOG((K81/L81)/(1-K81/L81)) / LOG($B81/$A81), 2 * SIGN( K81-L81/2))</f>
        <v>0</v>
      </c>
      <c r="AA81" s="0" t="n">
        <f aca="false">IFERROR(LOG((M81/N81)/(1-M81/N81)) / LOG($B81/$A81), 2 * SIGN( M81-N81/2))</f>
        <v>0</v>
      </c>
      <c r="AC81" s="0" t="n">
        <f aca="false">IFERROR(LOG((O81/P81)/(1-O81/P81)) / LOG($B81/$A81), 2 * SIGN( O81-P81/2))</f>
        <v>0</v>
      </c>
    </row>
    <row r="82" customFormat="false" ht="12.8" hidden="false" customHeight="false" outlineLevel="0" collapsed="false">
      <c r="A82" s="0" t="n">
        <v>6</v>
      </c>
      <c r="B82" s="0" t="n">
        <v>16</v>
      </c>
      <c r="C82" s="0" t="str">
        <f aca="false">A82&amp;B82</f>
        <v>616</v>
      </c>
      <c r="E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F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G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H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I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J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K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L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M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N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O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P82" s="0" t="n">
        <f aca="false">_xlfn.IFNA(VLOOKUP($C82, Round1!$D$2:$V$9,COLUMN()-3,0),"0")+_xlfn.IFNA(VLOOKUP($C82, Round2!$D$2:$V$16,COLUMN()-3,0),"0")+_xlfn.IFNA(VLOOKUP($C82, Round3!$D$2:$V$24,COLUMN()-3,0),"0")+_xlfn.IFNA(VLOOKUP($C82, Round4!$D$2:$V$23,COLUMN()-3,0),"0")+_xlfn.IFNA(VLOOKUP($C82, Round5!$D$2:$V$25,COLUMN()-3,0),"0")+_xlfn.IFNA(VLOOKUP($C82, Round6!$D$2:$V$12,COLUMN()-3,0),"0")</f>
        <v>0</v>
      </c>
      <c r="S82" s="0" t="n">
        <f aca="false">IFERROR(LOG((E82/F82)/(1-E82/F82)) / LOG($B82/$A82), 2 * SIGN( E82-F82/2))</f>
        <v>0</v>
      </c>
      <c r="U82" s="0" t="n">
        <f aca="false">IFERROR(LOG((G82/H82)/(1-G82/H82)) / LOG($B82/$A82), 2 * SIGN( G82-H82/2))</f>
        <v>0</v>
      </c>
      <c r="W82" s="0" t="n">
        <f aca="false">IFERROR(LOG((I82/J82)/(1-I82/J82)) / LOG($B82/$A82), 2 * SIGN( I82-J82/2))</f>
        <v>0</v>
      </c>
      <c r="Y82" s="0" t="n">
        <f aca="false">IFERROR(LOG((K82/L82)/(1-K82/L82)) / LOG($B82/$A82), 2 * SIGN( K82-L82/2))</f>
        <v>0</v>
      </c>
      <c r="AA82" s="0" t="n">
        <f aca="false">IFERROR(LOG((M82/N82)/(1-M82/N82)) / LOG($B82/$A82), 2 * SIGN( M82-N82/2))</f>
        <v>0</v>
      </c>
      <c r="AC82" s="0" t="n">
        <f aca="false">IFERROR(LOG((O82/P82)/(1-O82/P82)) / LOG($B82/$A82), 2 * SIGN( O82-P82/2))</f>
        <v>0</v>
      </c>
    </row>
    <row r="83" customFormat="false" ht="12.8" hidden="false" customHeight="false" outlineLevel="0" collapsed="false">
      <c r="A83" s="0" t="n">
        <v>7</v>
      </c>
      <c r="B83" s="0" t="n">
        <v>7</v>
      </c>
      <c r="C83" s="0" t="str">
        <f aca="false">A83&amp;B83</f>
        <v>77</v>
      </c>
      <c r="E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F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G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H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I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J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K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L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M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N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O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P83" s="0" t="n">
        <f aca="false">_xlfn.IFNA(VLOOKUP($C83, Round1!$D$2:$V$9,COLUMN()-3,0),"0")+_xlfn.IFNA(VLOOKUP($C83, Round2!$D$2:$V$16,COLUMN()-3,0),"0")+_xlfn.IFNA(VLOOKUP($C83, Round3!$D$2:$V$24,COLUMN()-3,0),"0")+_xlfn.IFNA(VLOOKUP($C83, Round4!$D$2:$V$23,COLUMN()-3,0),"0")+_xlfn.IFNA(VLOOKUP($C83, Round5!$D$2:$V$25,COLUMN()-3,0),"0")+_xlfn.IFNA(VLOOKUP($C83, Round6!$D$2:$V$12,COLUMN()-3,0),"0")</f>
        <v>0</v>
      </c>
      <c r="S83" s="0" t="n">
        <f aca="false">IFERROR(LOG((E83/F83)/(1-E83/F83)) / LOG($B83/$A83), 2 * SIGN( E83-F83/2))</f>
        <v>0</v>
      </c>
      <c r="U83" s="0" t="n">
        <f aca="false">IFERROR(LOG((G83/H83)/(1-G83/H83)) / LOG($B83/$A83), 2 * SIGN( G83-H83/2))</f>
        <v>0</v>
      </c>
      <c r="W83" s="0" t="n">
        <f aca="false">IFERROR(LOG((I83/J83)/(1-I83/J83)) / LOG($B83/$A83), 2 * SIGN( I83-J83/2))</f>
        <v>0</v>
      </c>
      <c r="Y83" s="0" t="n">
        <f aca="false">IFERROR(LOG((K83/L83)/(1-K83/L83)) / LOG($B83/$A83), 2 * SIGN( K83-L83/2))</f>
        <v>0</v>
      </c>
      <c r="AA83" s="0" t="n">
        <f aca="false">IFERROR(LOG((M83/N83)/(1-M83/N83)) / LOG($B83/$A83), 2 * SIGN( M83-N83/2))</f>
        <v>0</v>
      </c>
      <c r="AC83" s="0" t="n">
        <f aca="false">IFERROR(LOG((O83/P83)/(1-O83/P83)) / LOG($B83/$A83), 2 * SIGN( O83-P83/2))</f>
        <v>0</v>
      </c>
    </row>
    <row r="84" customFormat="false" ht="12.8" hidden="false" customHeight="false" outlineLevel="0" collapsed="false">
      <c r="A84" s="0" t="n">
        <v>7</v>
      </c>
      <c r="B84" s="0" t="n">
        <v>8</v>
      </c>
      <c r="C84" s="0" t="str">
        <f aca="false">A84&amp;B84</f>
        <v>78</v>
      </c>
      <c r="E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0</v>
      </c>
      <c r="F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G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H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0</v>
      </c>
      <c r="I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J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K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0</v>
      </c>
      <c r="L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M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N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O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1</v>
      </c>
      <c r="P84" s="0" t="n">
        <f aca="false">_xlfn.IFNA(VLOOKUP($C84, Round1!$D$2:$V$9,COLUMN()-3,0),"0")+_xlfn.IFNA(VLOOKUP($C84, Round2!$D$2:$V$16,COLUMN()-3,0),"0")+_xlfn.IFNA(VLOOKUP($C84, Round3!$D$2:$V$24,COLUMN()-3,0),"0")+_xlfn.IFNA(VLOOKUP($C84, Round4!$D$2:$V$23,COLUMN()-3,0),"0")+_xlfn.IFNA(VLOOKUP($C84, Round5!$D$2:$V$25,COLUMN()-3,0),"0")+_xlfn.IFNA(VLOOKUP($C84, Round6!$D$2:$V$12,COLUMN()-3,0),"0")</f>
        <v>2</v>
      </c>
      <c r="S84" s="0" t="n">
        <f aca="false">IFERROR(LOG((E84/F84)/(1-E84/F84)) / LOG($B84/$A84), 2 * SIGN( E84-F84/2))</f>
        <v>-2</v>
      </c>
      <c r="U84" s="0" t="n">
        <f aca="false">IFERROR(LOG((G84/H84)/(1-G84/H84)) / LOG($B84/$A84), 2 * SIGN( G84-H84/2))</f>
        <v>2</v>
      </c>
      <c r="W84" s="0" t="n">
        <f aca="false">IFERROR(LOG((I84/J84)/(1-I84/J84)) / LOG($B84/$A84), 2 * SIGN( I84-J84/2))</f>
        <v>2</v>
      </c>
      <c r="Y84" s="0" t="n">
        <f aca="false">IFERROR(LOG((K84/L84)/(1-K84/L84)) / LOG($B84/$A84), 2 * SIGN( K84-L84/2))</f>
        <v>-2</v>
      </c>
      <c r="AA84" s="0" t="n">
        <f aca="false">IFERROR(LOG((M84/N84)/(1-M84/N84)) / LOG($B84/$A84), 2 * SIGN( M84-N84/2))</f>
        <v>2</v>
      </c>
      <c r="AC84" s="0" t="n">
        <f aca="false">IFERROR(LOG((O84/P84)/(1-O84/P84)) / LOG($B84/$A84), 2 * SIGN( O84-P84/2))</f>
        <v>0</v>
      </c>
    </row>
    <row r="85" customFormat="false" ht="12.8" hidden="false" customHeight="false" outlineLevel="0" collapsed="false">
      <c r="A85" s="0" t="n">
        <v>7</v>
      </c>
      <c r="B85" s="0" t="n">
        <v>9</v>
      </c>
      <c r="C85" s="0" t="str">
        <f aca="false">A85&amp;B85</f>
        <v>79</v>
      </c>
      <c r="E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F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G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H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I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J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K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L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M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N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O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P85" s="0" t="n">
        <f aca="false">_xlfn.IFNA(VLOOKUP($C85, Round1!$D$2:$V$9,COLUMN()-3,0),"0")+_xlfn.IFNA(VLOOKUP($C85, Round2!$D$2:$V$16,COLUMN()-3,0),"0")+_xlfn.IFNA(VLOOKUP($C85, Round3!$D$2:$V$24,COLUMN()-3,0),"0")+_xlfn.IFNA(VLOOKUP($C85, Round4!$D$2:$V$23,COLUMN()-3,0),"0")+_xlfn.IFNA(VLOOKUP($C85, Round5!$D$2:$V$25,COLUMN()-3,0),"0")+_xlfn.IFNA(VLOOKUP($C85, Round6!$D$2:$V$12,COLUMN()-3,0),"0")</f>
        <v>0</v>
      </c>
      <c r="S85" s="0" t="n">
        <f aca="false">IFERROR(LOG((E85/F85)/(1-E85/F85)) / LOG($B85/$A85), 2 * SIGN( E85-F85/2))</f>
        <v>0</v>
      </c>
      <c r="U85" s="0" t="n">
        <f aca="false">IFERROR(LOG((G85/H85)/(1-G85/H85)) / LOG($B85/$A85), 2 * SIGN( G85-H85/2))</f>
        <v>0</v>
      </c>
      <c r="W85" s="0" t="n">
        <f aca="false">IFERROR(LOG((I85/J85)/(1-I85/J85)) / LOG($B85/$A85), 2 * SIGN( I85-J85/2))</f>
        <v>0</v>
      </c>
      <c r="Y85" s="0" t="n">
        <f aca="false">IFERROR(LOG((K85/L85)/(1-K85/L85)) / LOG($B85/$A85), 2 * SIGN( K85-L85/2))</f>
        <v>0</v>
      </c>
      <c r="AA85" s="0" t="n">
        <f aca="false">IFERROR(LOG((M85/N85)/(1-M85/N85)) / LOG($B85/$A85), 2 * SIGN( M85-N85/2))</f>
        <v>0</v>
      </c>
      <c r="AC85" s="0" t="n">
        <f aca="false">IFERROR(LOG((O85/P85)/(1-O85/P85)) / LOG($B85/$A85), 2 * SIGN( O85-P85/2))</f>
        <v>0</v>
      </c>
    </row>
    <row r="86" customFormat="false" ht="12.8" hidden="false" customHeight="false" outlineLevel="0" collapsed="false">
      <c r="A86" s="0" t="n">
        <v>7</v>
      </c>
      <c r="B86" s="0" t="n">
        <v>10</v>
      </c>
      <c r="C86" s="0" t="str">
        <f aca="false">A86&amp;B86</f>
        <v>710</v>
      </c>
      <c r="E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65</v>
      </c>
      <c r="F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43</v>
      </c>
      <c r="G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108</v>
      </c>
      <c r="H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67</v>
      </c>
      <c r="I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45</v>
      </c>
      <c r="J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112</v>
      </c>
      <c r="K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70</v>
      </c>
      <c r="L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46</v>
      </c>
      <c r="M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116</v>
      </c>
      <c r="N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73</v>
      </c>
      <c r="O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47</v>
      </c>
      <c r="P86" s="0" t="n">
        <f aca="false">_xlfn.IFNA(VLOOKUP($C86, Round1!$D$2:$V$9,COLUMN()-3,0),"0")+_xlfn.IFNA(VLOOKUP($C86, Round2!$D$2:$V$16,COLUMN()-3,0),"0")+_xlfn.IFNA(VLOOKUP($C86, Round3!$D$2:$V$24,COLUMN()-3,0),"0")+_xlfn.IFNA(VLOOKUP($C86, Round4!$D$2:$V$23,COLUMN()-3,0),"0")+_xlfn.IFNA(VLOOKUP($C86, Round5!$D$2:$V$25,COLUMN()-3,0),"0")+_xlfn.IFNA(VLOOKUP($C86, Round6!$D$2:$V$12,COLUMN()-3,0),"0")</f>
        <v>120</v>
      </c>
      <c r="S86" s="0" t="n">
        <f aca="false">IFERROR(LOG((E86/F86)/(1-E86/F86)) / LOG($B86/$A86), 2 * SIGN( E86-F86/2))</f>
        <v>2</v>
      </c>
      <c r="U86" s="0" t="n">
        <f aca="false">IFERROR(LOG((G86/H86)/(1-G86/H86)) / LOG($B86/$A86), 2 * SIGN( G86-H86/2))</f>
        <v>2</v>
      </c>
      <c r="W86" s="0" t="n">
        <f aca="false">IFERROR(LOG((I86/J86)/(1-I86/J86)) / LOG($B86/$A86), 2 * SIGN( I86-J86/2))</f>
        <v>-1.11594642793024</v>
      </c>
      <c r="Y86" s="0" t="n">
        <f aca="false">IFERROR(LOG((K86/L86)/(1-K86/L86)) / LOG($B86/$A86), 2 * SIGN( K86-L86/2))</f>
        <v>2</v>
      </c>
      <c r="AA86" s="0" t="n">
        <f aca="false">IFERROR(LOG((M86/N86)/(1-M86/N86)) / LOG($B86/$A86), 2 * SIGN( M86-N86/2))</f>
        <v>2</v>
      </c>
      <c r="AC86" s="0" t="n">
        <f aca="false">IFERROR(LOG((O86/P86)/(1-O86/P86)) / LOG($B86/$A86), 2 * SIGN( O86-P86/2))</f>
        <v>-1.23449052679733</v>
      </c>
    </row>
    <row r="87" customFormat="false" ht="12.8" hidden="false" customHeight="false" outlineLevel="0" collapsed="false">
      <c r="A87" s="0" t="n">
        <v>7</v>
      </c>
      <c r="B87" s="0" t="n">
        <v>11</v>
      </c>
      <c r="C87" s="0" t="str">
        <f aca="false">A87&amp;B87</f>
        <v>711</v>
      </c>
      <c r="E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0</v>
      </c>
      <c r="F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G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H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0</v>
      </c>
      <c r="I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J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K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0</v>
      </c>
      <c r="L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M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N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0</v>
      </c>
      <c r="O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P87" s="0" t="n">
        <f aca="false">_xlfn.IFNA(VLOOKUP($C87, Round1!$D$2:$V$9,COLUMN()-3,0),"0")+_xlfn.IFNA(VLOOKUP($C87, Round2!$D$2:$V$16,COLUMN()-3,0),"0")+_xlfn.IFNA(VLOOKUP($C87, Round3!$D$2:$V$24,COLUMN()-3,0),"0")+_xlfn.IFNA(VLOOKUP($C87, Round4!$D$2:$V$23,COLUMN()-3,0),"0")+_xlfn.IFNA(VLOOKUP($C87, Round5!$D$2:$V$25,COLUMN()-3,0),"0")+_xlfn.IFNA(VLOOKUP($C87, Round6!$D$2:$V$12,COLUMN()-3,0),"0")</f>
        <v>3</v>
      </c>
      <c r="S87" s="0" t="n">
        <f aca="false">IFERROR(LOG((E87/F87)/(1-E87/F87)) / LOG($B87/$A87), 2 * SIGN( E87-F87/2))</f>
        <v>-2</v>
      </c>
      <c r="U87" s="0" t="n">
        <f aca="false">IFERROR(LOG((G87/H87)/(1-G87/H87)) / LOG($B87/$A87), 2 * SIGN( G87-H87/2))</f>
        <v>2</v>
      </c>
      <c r="W87" s="0" t="n">
        <f aca="false">IFERROR(LOG((I87/J87)/(1-I87/J87)) / LOG($B87/$A87), 2 * SIGN( I87-J87/2))</f>
        <v>2</v>
      </c>
      <c r="Y87" s="0" t="n">
        <f aca="false">IFERROR(LOG((K87/L87)/(1-K87/L87)) / LOG($B87/$A87), 2 * SIGN( K87-L87/2))</f>
        <v>-2</v>
      </c>
      <c r="AA87" s="0" t="n">
        <f aca="false">IFERROR(LOG((M87/N87)/(1-M87/N87)) / LOG($B87/$A87), 2 * SIGN( M87-N87/2))</f>
        <v>2</v>
      </c>
      <c r="AC87" s="0" t="n">
        <f aca="false">IFERROR(LOG((O87/P87)/(1-O87/P87)) / LOG($B87/$A87), 2 * SIGN( O87-P87/2))</f>
        <v>2</v>
      </c>
    </row>
    <row r="88" customFormat="false" ht="12.8" hidden="false" customHeight="false" outlineLevel="0" collapsed="false">
      <c r="A88" s="0" t="n">
        <v>7</v>
      </c>
      <c r="B88" s="0" t="n">
        <v>12</v>
      </c>
      <c r="C88" s="0" t="str">
        <f aca="false">A88&amp;B88</f>
        <v>712</v>
      </c>
      <c r="E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F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G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H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I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J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K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L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M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N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O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P88" s="0" t="n">
        <f aca="false">_xlfn.IFNA(VLOOKUP($C88, Round1!$D$2:$V$9,COLUMN()-3,0),"0")+_xlfn.IFNA(VLOOKUP($C88, Round2!$D$2:$V$16,COLUMN()-3,0),"0")+_xlfn.IFNA(VLOOKUP($C88, Round3!$D$2:$V$24,COLUMN()-3,0),"0")+_xlfn.IFNA(VLOOKUP($C88, Round4!$D$2:$V$23,COLUMN()-3,0),"0")+_xlfn.IFNA(VLOOKUP($C88, Round5!$D$2:$V$25,COLUMN()-3,0),"0")+_xlfn.IFNA(VLOOKUP($C88, Round6!$D$2:$V$12,COLUMN()-3,0),"0")</f>
        <v>0</v>
      </c>
      <c r="S88" s="0" t="n">
        <f aca="false">IFERROR(LOG((E88/F88)/(1-E88/F88)) / LOG($B88/$A88), 2 * SIGN( E88-F88/2))</f>
        <v>0</v>
      </c>
      <c r="U88" s="0" t="n">
        <f aca="false">IFERROR(LOG((G88/H88)/(1-G88/H88)) / LOG($B88/$A88), 2 * SIGN( G88-H88/2))</f>
        <v>0</v>
      </c>
      <c r="W88" s="0" t="n">
        <f aca="false">IFERROR(LOG((I88/J88)/(1-I88/J88)) / LOG($B88/$A88), 2 * SIGN( I88-J88/2))</f>
        <v>0</v>
      </c>
      <c r="Y88" s="0" t="n">
        <f aca="false">IFERROR(LOG((K88/L88)/(1-K88/L88)) / LOG($B88/$A88), 2 * SIGN( K88-L88/2))</f>
        <v>0</v>
      </c>
      <c r="AA88" s="0" t="n">
        <f aca="false">IFERROR(LOG((M88/N88)/(1-M88/N88)) / LOG($B88/$A88), 2 * SIGN( M88-N88/2))</f>
        <v>0</v>
      </c>
      <c r="AC88" s="0" t="n">
        <f aca="false">IFERROR(LOG((O88/P88)/(1-O88/P88)) / LOG($B88/$A88), 2 * SIGN( O88-P88/2))</f>
        <v>0</v>
      </c>
    </row>
    <row r="89" customFormat="false" ht="12.8" hidden="false" customHeight="false" outlineLevel="0" collapsed="false">
      <c r="A89" s="0" t="n">
        <v>7</v>
      </c>
      <c r="B89" s="0" t="n">
        <v>13</v>
      </c>
      <c r="C89" s="0" t="str">
        <f aca="false">A89&amp;B89</f>
        <v>713</v>
      </c>
      <c r="E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F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G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H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I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J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K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L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M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N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O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P89" s="0" t="n">
        <f aca="false">_xlfn.IFNA(VLOOKUP($C89, Round1!$D$2:$V$9,COLUMN()-3,0),"0")+_xlfn.IFNA(VLOOKUP($C89, Round2!$D$2:$V$16,COLUMN()-3,0),"0")+_xlfn.IFNA(VLOOKUP($C89, Round3!$D$2:$V$24,COLUMN()-3,0),"0")+_xlfn.IFNA(VLOOKUP($C89, Round4!$D$2:$V$23,COLUMN()-3,0),"0")+_xlfn.IFNA(VLOOKUP($C89, Round5!$D$2:$V$25,COLUMN()-3,0),"0")+_xlfn.IFNA(VLOOKUP($C89, Round6!$D$2:$V$12,COLUMN()-3,0),"0")</f>
        <v>0</v>
      </c>
      <c r="S89" s="0" t="n">
        <f aca="false">IFERROR(LOG((E89/F89)/(1-E89/F89)) / LOG($B89/$A89), 2 * SIGN( E89-F89/2))</f>
        <v>0</v>
      </c>
      <c r="U89" s="0" t="n">
        <f aca="false">IFERROR(LOG((G89/H89)/(1-G89/H89)) / LOG($B89/$A89), 2 * SIGN( G89-H89/2))</f>
        <v>0</v>
      </c>
      <c r="W89" s="0" t="n">
        <f aca="false">IFERROR(LOG((I89/J89)/(1-I89/J89)) / LOG($B89/$A89), 2 * SIGN( I89-J89/2))</f>
        <v>0</v>
      </c>
      <c r="Y89" s="0" t="n">
        <f aca="false">IFERROR(LOG((K89/L89)/(1-K89/L89)) / LOG($B89/$A89), 2 * SIGN( K89-L89/2))</f>
        <v>0</v>
      </c>
      <c r="AA89" s="0" t="n">
        <f aca="false">IFERROR(LOG((M89/N89)/(1-M89/N89)) / LOG($B89/$A89), 2 * SIGN( M89-N89/2))</f>
        <v>0</v>
      </c>
      <c r="AC89" s="0" t="n">
        <f aca="false">IFERROR(LOG((O89/P89)/(1-O89/P89)) / LOG($B89/$A89), 2 * SIGN( O89-P89/2))</f>
        <v>0</v>
      </c>
    </row>
    <row r="90" customFormat="false" ht="12.8" hidden="false" customHeight="false" outlineLevel="0" collapsed="false">
      <c r="A90" s="0" t="n">
        <v>7</v>
      </c>
      <c r="B90" s="0" t="n">
        <v>14</v>
      </c>
      <c r="C90" s="0" t="str">
        <f aca="false">A90&amp;B90</f>
        <v>714</v>
      </c>
      <c r="E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F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0</v>
      </c>
      <c r="G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H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I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0</v>
      </c>
      <c r="J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K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L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0</v>
      </c>
      <c r="M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N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O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0</v>
      </c>
      <c r="P90" s="0" t="n">
        <f aca="false">_xlfn.IFNA(VLOOKUP($C90, Round1!$D$2:$V$9,COLUMN()-3,0),"0")+_xlfn.IFNA(VLOOKUP($C90, Round2!$D$2:$V$16,COLUMN()-3,0),"0")+_xlfn.IFNA(VLOOKUP($C90, Round3!$D$2:$V$24,COLUMN()-3,0),"0")+_xlfn.IFNA(VLOOKUP($C90, Round4!$D$2:$V$23,COLUMN()-3,0),"0")+_xlfn.IFNA(VLOOKUP($C90, Round5!$D$2:$V$25,COLUMN()-3,0),"0")+_xlfn.IFNA(VLOOKUP($C90, Round6!$D$2:$V$12,COLUMN()-3,0),"0")</f>
        <v>1</v>
      </c>
      <c r="S90" s="0" t="n">
        <f aca="false">IFERROR(LOG((E90/F90)/(1-E90/F90)) / LOG($B90/$A90), 2 * SIGN( E90-F90/2))</f>
        <v>2</v>
      </c>
      <c r="U90" s="0" t="n">
        <f aca="false">IFERROR(LOG((G90/H90)/(1-G90/H90)) / LOG($B90/$A90), 2 * SIGN( G90-H90/2))</f>
        <v>2</v>
      </c>
      <c r="W90" s="0" t="n">
        <f aca="false">IFERROR(LOG((I90/J90)/(1-I90/J90)) / LOG($B90/$A90), 2 * SIGN( I90-J90/2))</f>
        <v>-2</v>
      </c>
      <c r="Y90" s="0" t="n">
        <f aca="false">IFERROR(LOG((K90/L90)/(1-K90/L90)) / LOG($B90/$A90), 2 * SIGN( K90-L90/2))</f>
        <v>2</v>
      </c>
      <c r="AA90" s="0" t="n">
        <f aca="false">IFERROR(LOG((M90/N90)/(1-M90/N90)) / LOG($B90/$A90), 2 * SIGN( M90-N90/2))</f>
        <v>2</v>
      </c>
      <c r="AC90" s="0" t="n">
        <f aca="false">IFERROR(LOG((O90/P90)/(1-O90/P90)) / LOG($B90/$A90), 2 * SIGN( O90-P90/2))</f>
        <v>-2</v>
      </c>
    </row>
    <row r="91" customFormat="false" ht="12.8" hidden="false" customHeight="false" outlineLevel="0" collapsed="false">
      <c r="A91" s="0" t="n">
        <v>7</v>
      </c>
      <c r="B91" s="0" t="n">
        <v>15</v>
      </c>
      <c r="C91" s="0" t="str">
        <f aca="false">A91&amp;B91</f>
        <v>715</v>
      </c>
      <c r="E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1</v>
      </c>
      <c r="F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0</v>
      </c>
      <c r="G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1</v>
      </c>
      <c r="H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2</v>
      </c>
      <c r="I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0</v>
      </c>
      <c r="J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2</v>
      </c>
      <c r="K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2</v>
      </c>
      <c r="L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1</v>
      </c>
      <c r="M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3</v>
      </c>
      <c r="N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2</v>
      </c>
      <c r="O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1</v>
      </c>
      <c r="P91" s="0" t="n">
        <f aca="false">_xlfn.IFNA(VLOOKUP($C91, Round1!$D$2:$V$9,COLUMN()-3,0),"0")+_xlfn.IFNA(VLOOKUP($C91, Round2!$D$2:$V$16,COLUMN()-3,0),"0")+_xlfn.IFNA(VLOOKUP($C91, Round3!$D$2:$V$24,COLUMN()-3,0),"0")+_xlfn.IFNA(VLOOKUP($C91, Round4!$D$2:$V$23,COLUMN()-3,0),"0")+_xlfn.IFNA(VLOOKUP($C91, Round5!$D$2:$V$25,COLUMN()-3,0),"0")+_xlfn.IFNA(VLOOKUP($C91, Round6!$D$2:$V$12,COLUMN()-3,0),"0")</f>
        <v>3</v>
      </c>
      <c r="S91" s="0" t="n">
        <f aca="false">IFERROR(LOG((E91/F91)/(1-E91/F91)) / LOG($B91/$A91), 2 * SIGN( E91-F91/2))</f>
        <v>2</v>
      </c>
      <c r="U91" s="0" t="n">
        <f aca="false">IFERROR(LOG((G91/H91)/(1-G91/H91)) / LOG($B91/$A91), 2 * SIGN( G91-H91/2))</f>
        <v>0</v>
      </c>
      <c r="W91" s="0" t="n">
        <f aca="false">IFERROR(LOG((I91/J91)/(1-I91/J91)) / LOG($B91/$A91), 2 * SIGN( I91-J91/2))</f>
        <v>-2</v>
      </c>
      <c r="Y91" s="0" t="n">
        <f aca="false">IFERROR(LOG((K91/L91)/(1-K91/L91)) / LOG($B91/$A91), 2 * SIGN( K91-L91/2))</f>
        <v>2</v>
      </c>
      <c r="AA91" s="0" t="n">
        <f aca="false">IFERROR(LOG((M91/N91)/(1-M91/N91)) / LOG($B91/$A91), 2 * SIGN( M91-N91/2))</f>
        <v>2</v>
      </c>
      <c r="AC91" s="0" t="n">
        <f aca="false">IFERROR(LOG((O91/P91)/(1-O91/P91)) / LOG($B91/$A91), 2 * SIGN( O91-P91/2))</f>
        <v>-0.909474812009085</v>
      </c>
    </row>
    <row r="92" customFormat="false" ht="12.8" hidden="false" customHeight="false" outlineLevel="0" collapsed="false">
      <c r="A92" s="0" t="n">
        <v>7</v>
      </c>
      <c r="B92" s="0" t="n">
        <v>16</v>
      </c>
      <c r="C92" s="0" t="str">
        <f aca="false">A92&amp;B92</f>
        <v>716</v>
      </c>
      <c r="E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F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G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H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I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J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K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L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M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N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O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P92" s="0" t="n">
        <f aca="false">_xlfn.IFNA(VLOOKUP($C92, Round1!$D$2:$V$9,COLUMN()-3,0),"0")+_xlfn.IFNA(VLOOKUP($C92, Round2!$D$2:$V$16,COLUMN()-3,0),"0")+_xlfn.IFNA(VLOOKUP($C92, Round3!$D$2:$V$24,COLUMN()-3,0),"0")+_xlfn.IFNA(VLOOKUP($C92, Round4!$D$2:$V$23,COLUMN()-3,0),"0")+_xlfn.IFNA(VLOOKUP($C92, Round5!$D$2:$V$25,COLUMN()-3,0),"0")+_xlfn.IFNA(VLOOKUP($C92, Round6!$D$2:$V$12,COLUMN()-3,0),"0")</f>
        <v>0</v>
      </c>
      <c r="S92" s="0" t="n">
        <f aca="false">IFERROR(LOG((E92/F92)/(1-E92/F92)) / LOG($B92/$A92), 2 * SIGN( E92-F92/2))</f>
        <v>0</v>
      </c>
      <c r="U92" s="0" t="n">
        <f aca="false">IFERROR(LOG((G92/H92)/(1-G92/H92)) / LOG($B92/$A92), 2 * SIGN( G92-H92/2))</f>
        <v>0</v>
      </c>
      <c r="W92" s="0" t="n">
        <f aca="false">IFERROR(LOG((I92/J92)/(1-I92/J92)) / LOG($B92/$A92), 2 * SIGN( I92-J92/2))</f>
        <v>0</v>
      </c>
      <c r="Y92" s="0" t="n">
        <f aca="false">IFERROR(LOG((K92/L92)/(1-K92/L92)) / LOG($B92/$A92), 2 * SIGN( K92-L92/2))</f>
        <v>0</v>
      </c>
      <c r="AA92" s="0" t="n">
        <f aca="false">IFERROR(LOG((M92/N92)/(1-M92/N92)) / LOG($B92/$A92), 2 * SIGN( M92-N92/2))</f>
        <v>0</v>
      </c>
      <c r="AC92" s="0" t="n">
        <f aca="false">IFERROR(LOG((O92/P92)/(1-O92/P92)) / LOG($B92/$A92), 2 * SIGN( O92-P92/2))</f>
        <v>0</v>
      </c>
    </row>
    <row r="93" customFormat="false" ht="12.8" hidden="false" customHeight="false" outlineLevel="0" collapsed="false">
      <c r="A93" s="0" t="n">
        <v>8</v>
      </c>
      <c r="B93" s="0" t="n">
        <v>8</v>
      </c>
      <c r="C93" s="0" t="str">
        <f aca="false">A93&amp;B93</f>
        <v>88</v>
      </c>
      <c r="E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F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G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H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I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J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K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L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M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N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O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P93" s="0" t="n">
        <f aca="false">_xlfn.IFNA(VLOOKUP($C93, Round1!$D$2:$V$9,COLUMN()-3,0),"0")+_xlfn.IFNA(VLOOKUP($C93, Round2!$D$2:$V$16,COLUMN()-3,0),"0")+_xlfn.IFNA(VLOOKUP($C93, Round3!$D$2:$V$24,COLUMN()-3,0),"0")+_xlfn.IFNA(VLOOKUP($C93, Round4!$D$2:$V$23,COLUMN()-3,0),"0")+_xlfn.IFNA(VLOOKUP($C93, Round5!$D$2:$V$25,COLUMN()-3,0),"0")+_xlfn.IFNA(VLOOKUP($C93, Round6!$D$2:$V$12,COLUMN()-3,0),"0")</f>
        <v>0</v>
      </c>
      <c r="S93" s="0" t="n">
        <f aca="false">IFERROR(LOG((E93/F93)/(1-E93/F93)) / LOG($B93/$A93), 2 * SIGN( E93-F93/2))</f>
        <v>0</v>
      </c>
      <c r="U93" s="0" t="n">
        <f aca="false">IFERROR(LOG((G93/H93)/(1-G93/H93)) / LOG($B93/$A93), 2 * SIGN( G93-H93/2))</f>
        <v>0</v>
      </c>
      <c r="W93" s="0" t="n">
        <f aca="false">IFERROR(LOG((I93/J93)/(1-I93/J93)) / LOG($B93/$A93), 2 * SIGN( I93-J93/2))</f>
        <v>0</v>
      </c>
      <c r="Y93" s="0" t="n">
        <f aca="false">IFERROR(LOG((K93/L93)/(1-K93/L93)) / LOG($B93/$A93), 2 * SIGN( K93-L93/2))</f>
        <v>0</v>
      </c>
      <c r="AA93" s="0" t="n">
        <f aca="false">IFERROR(LOG((M93/N93)/(1-M93/N93)) / LOG($B93/$A93), 2 * SIGN( M93-N93/2))</f>
        <v>0</v>
      </c>
      <c r="AC93" s="0" t="n">
        <f aca="false">IFERROR(LOG((O93/P93)/(1-O93/P93)) / LOG($B93/$A93), 2 * SIGN( O93-P93/2))</f>
        <v>0</v>
      </c>
    </row>
    <row r="94" customFormat="false" ht="12.8" hidden="false" customHeight="false" outlineLevel="0" collapsed="false">
      <c r="A94" s="0" t="n">
        <v>8</v>
      </c>
      <c r="B94" s="0" t="n">
        <v>9</v>
      </c>
      <c r="C94" s="0" t="str">
        <f aca="false">A94&amp;B94</f>
        <v>89</v>
      </c>
      <c r="E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51</v>
      </c>
      <c r="F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57</v>
      </c>
      <c r="G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108</v>
      </c>
      <c r="H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54</v>
      </c>
      <c r="I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58</v>
      </c>
      <c r="J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112</v>
      </c>
      <c r="K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56</v>
      </c>
      <c r="L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60</v>
      </c>
      <c r="M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116</v>
      </c>
      <c r="N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59</v>
      </c>
      <c r="O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61</v>
      </c>
      <c r="P94" s="0" t="n">
        <f aca="false">_xlfn.IFNA(VLOOKUP($C94, Round1!$D$2:$V$9,COLUMN()-3,0),"0")+_xlfn.IFNA(VLOOKUP($C94, Round2!$D$2:$V$16,COLUMN()-3,0),"0")+_xlfn.IFNA(VLOOKUP($C94, Round3!$D$2:$V$24,COLUMN()-3,0),"0")+_xlfn.IFNA(VLOOKUP($C94, Round4!$D$2:$V$23,COLUMN()-3,0),"0")+_xlfn.IFNA(VLOOKUP($C94, Round5!$D$2:$V$25,COLUMN()-3,0),"0")+_xlfn.IFNA(VLOOKUP($C94, Round6!$D$2:$V$12,COLUMN()-3,0),"0")</f>
        <v>120</v>
      </c>
      <c r="S94" s="0" t="n">
        <f aca="false">IFERROR(LOG((E94/F94)/(1-E94/F94)) / LOG($B94/$A94), 2 * SIGN( E94-F94/2))</f>
        <v>18.169561954063</v>
      </c>
      <c r="U94" s="0" t="n">
        <f aca="false">IFERROR(LOG((G94/H94)/(1-G94/H94)) / LOG($B94/$A94), 2 * SIGN( G94-H94/2))</f>
        <v>2</v>
      </c>
      <c r="W94" s="0" t="n">
        <f aca="false">IFERROR(LOG((I94/J94)/(1-I94/J94)) / LOG($B94/$A94), 2 * SIGN( I94-J94/2))</f>
        <v>0.606699968156851</v>
      </c>
      <c r="Y94" s="0" t="n">
        <f aca="false">IFERROR(LOG((K94/L94)/(1-K94/L94)) / LOG($B94/$A94), 2 * SIGN( K94-L94/2))</f>
        <v>22.4060902735973</v>
      </c>
      <c r="AA94" s="0" t="n">
        <f aca="false">IFERROR(LOG((M94/N94)/(1-M94/N94)) / LOG($B94/$A94), 2 * SIGN( M94-N94/2))</f>
        <v>2</v>
      </c>
      <c r="AC94" s="0" t="n">
        <f aca="false">IFERROR(LOG((O94/P94)/(1-O94/P94)) / LOG($B94/$A94), 2 * SIGN( O94-P94/2))</f>
        <v>0.283032442505951</v>
      </c>
    </row>
    <row r="95" customFormat="false" ht="12.8" hidden="false" customHeight="false" outlineLevel="0" collapsed="false">
      <c r="A95" s="0" t="n">
        <v>8</v>
      </c>
      <c r="B95" s="0" t="n">
        <v>10</v>
      </c>
      <c r="C95" s="0" t="str">
        <f aca="false">A95&amp;B95</f>
        <v>810</v>
      </c>
      <c r="E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F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G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H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I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J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K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L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M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N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O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P95" s="0" t="n">
        <f aca="false">_xlfn.IFNA(VLOOKUP($C95, Round1!$D$2:$V$9,COLUMN()-3,0),"0")+_xlfn.IFNA(VLOOKUP($C95, Round2!$D$2:$V$16,COLUMN()-3,0),"0")+_xlfn.IFNA(VLOOKUP($C95, Round3!$D$2:$V$24,COLUMN()-3,0),"0")+_xlfn.IFNA(VLOOKUP($C95, Round4!$D$2:$V$23,COLUMN()-3,0),"0")+_xlfn.IFNA(VLOOKUP($C95, Round5!$D$2:$V$25,COLUMN()-3,0),"0")+_xlfn.IFNA(VLOOKUP($C95, Round6!$D$2:$V$12,COLUMN()-3,0),"0")</f>
        <v>0</v>
      </c>
      <c r="S95" s="0" t="n">
        <f aca="false">IFERROR(LOG((E95/F95)/(1-E95/F95)) / LOG($B95/$A95), 2 * SIGN( E95-F95/2))</f>
        <v>0</v>
      </c>
      <c r="U95" s="0" t="n">
        <f aca="false">IFERROR(LOG((G95/H95)/(1-G95/H95)) / LOG($B95/$A95), 2 * SIGN( G95-H95/2))</f>
        <v>0</v>
      </c>
      <c r="W95" s="0" t="n">
        <f aca="false">IFERROR(LOG((I95/J95)/(1-I95/J95)) / LOG($B95/$A95), 2 * SIGN( I95-J95/2))</f>
        <v>0</v>
      </c>
      <c r="Y95" s="0" t="n">
        <f aca="false">IFERROR(LOG((K95/L95)/(1-K95/L95)) / LOG($B95/$A95), 2 * SIGN( K95-L95/2))</f>
        <v>0</v>
      </c>
      <c r="AA95" s="0" t="n">
        <f aca="false">IFERROR(LOG((M95/N95)/(1-M95/N95)) / LOG($B95/$A95), 2 * SIGN( M95-N95/2))</f>
        <v>0</v>
      </c>
      <c r="AC95" s="0" t="n">
        <f aca="false">IFERROR(LOG((O95/P95)/(1-O95/P95)) / LOG($B95/$A95), 2 * SIGN( O95-P95/2))</f>
        <v>0</v>
      </c>
    </row>
    <row r="96" customFormat="false" ht="12.8" hidden="false" customHeight="false" outlineLevel="0" collapsed="false">
      <c r="A96" s="0" t="n">
        <v>8</v>
      </c>
      <c r="B96" s="0" t="n">
        <v>11</v>
      </c>
      <c r="C96" s="0" t="str">
        <f aca="false">A96&amp;B96</f>
        <v>811</v>
      </c>
      <c r="E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F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0</v>
      </c>
      <c r="G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H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I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0</v>
      </c>
      <c r="J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K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L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0</v>
      </c>
      <c r="M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N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O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0</v>
      </c>
      <c r="P96" s="0" t="n">
        <f aca="false">_xlfn.IFNA(VLOOKUP($C96, Round1!$D$2:$V$9,COLUMN()-3,0),"0")+_xlfn.IFNA(VLOOKUP($C96, Round2!$D$2:$V$16,COLUMN()-3,0),"0")+_xlfn.IFNA(VLOOKUP($C96, Round3!$D$2:$V$24,COLUMN()-3,0),"0")+_xlfn.IFNA(VLOOKUP($C96, Round4!$D$2:$V$23,COLUMN()-3,0),"0")+_xlfn.IFNA(VLOOKUP($C96, Round5!$D$2:$V$25,COLUMN()-3,0),"0")+_xlfn.IFNA(VLOOKUP($C96, Round6!$D$2:$V$12,COLUMN()-3,0),"0")</f>
        <v>1</v>
      </c>
      <c r="S96" s="0" t="n">
        <f aca="false">IFERROR(LOG((E96/F96)/(1-E96/F96)) / LOG($B96/$A96), 2 * SIGN( E96-F96/2))</f>
        <v>2</v>
      </c>
      <c r="U96" s="0" t="n">
        <f aca="false">IFERROR(LOG((G96/H96)/(1-G96/H96)) / LOG($B96/$A96), 2 * SIGN( G96-H96/2))</f>
        <v>2</v>
      </c>
      <c r="W96" s="0" t="n">
        <f aca="false">IFERROR(LOG((I96/J96)/(1-I96/J96)) / LOG($B96/$A96), 2 * SIGN( I96-J96/2))</f>
        <v>-2</v>
      </c>
      <c r="Y96" s="0" t="n">
        <f aca="false">IFERROR(LOG((K96/L96)/(1-K96/L96)) / LOG($B96/$A96), 2 * SIGN( K96-L96/2))</f>
        <v>2</v>
      </c>
      <c r="AA96" s="0" t="n">
        <f aca="false">IFERROR(LOG((M96/N96)/(1-M96/N96)) / LOG($B96/$A96), 2 * SIGN( M96-N96/2))</f>
        <v>2</v>
      </c>
      <c r="AC96" s="0" t="n">
        <f aca="false">IFERROR(LOG((O96/P96)/(1-O96/P96)) / LOG($B96/$A96), 2 * SIGN( O96-P96/2))</f>
        <v>-2</v>
      </c>
    </row>
    <row r="97" customFormat="false" ht="12.8" hidden="false" customHeight="false" outlineLevel="0" collapsed="false">
      <c r="A97" s="0" t="n">
        <v>8</v>
      </c>
      <c r="B97" s="0" t="n">
        <v>12</v>
      </c>
      <c r="C97" s="0" t="str">
        <f aca="false">A97&amp;B97</f>
        <v>812</v>
      </c>
      <c r="E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0</v>
      </c>
      <c r="F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G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H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0</v>
      </c>
      <c r="I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J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K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0</v>
      </c>
      <c r="L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M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N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0</v>
      </c>
      <c r="O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P97" s="0" t="n">
        <f aca="false">_xlfn.IFNA(VLOOKUP($C97, Round1!$D$2:$V$9,COLUMN()-3,0),"0")+_xlfn.IFNA(VLOOKUP($C97, Round2!$D$2:$V$16,COLUMN()-3,0),"0")+_xlfn.IFNA(VLOOKUP($C97, Round3!$D$2:$V$24,COLUMN()-3,0),"0")+_xlfn.IFNA(VLOOKUP($C97, Round4!$D$2:$V$23,COLUMN()-3,0),"0")+_xlfn.IFNA(VLOOKUP($C97, Round5!$D$2:$V$25,COLUMN()-3,0),"0")+_xlfn.IFNA(VLOOKUP($C97, Round6!$D$2:$V$12,COLUMN()-3,0),"0")</f>
        <v>1</v>
      </c>
      <c r="S97" s="0" t="n">
        <f aca="false">IFERROR(LOG((E97/F97)/(1-E97/F97)) / LOG($B97/$A97), 2 * SIGN( E97-F97/2))</f>
        <v>-2</v>
      </c>
      <c r="U97" s="0" t="n">
        <f aca="false">IFERROR(LOG((G97/H97)/(1-G97/H97)) / LOG($B97/$A97), 2 * SIGN( G97-H97/2))</f>
        <v>2</v>
      </c>
      <c r="W97" s="0" t="n">
        <f aca="false">IFERROR(LOG((I97/J97)/(1-I97/J97)) / LOG($B97/$A97), 2 * SIGN( I97-J97/2))</f>
        <v>2</v>
      </c>
      <c r="Y97" s="0" t="n">
        <f aca="false">IFERROR(LOG((K97/L97)/(1-K97/L97)) / LOG($B97/$A97), 2 * SIGN( K97-L97/2))</f>
        <v>-2</v>
      </c>
      <c r="AA97" s="0" t="n">
        <f aca="false">IFERROR(LOG((M97/N97)/(1-M97/N97)) / LOG($B97/$A97), 2 * SIGN( M97-N97/2))</f>
        <v>2</v>
      </c>
      <c r="AC97" s="0" t="n">
        <f aca="false">IFERROR(LOG((O97/P97)/(1-O97/P97)) / LOG($B97/$A97), 2 * SIGN( O97-P97/2))</f>
        <v>2</v>
      </c>
    </row>
    <row r="98" customFormat="false" ht="12.8" hidden="false" customHeight="false" outlineLevel="0" collapsed="false">
      <c r="A98" s="0" t="n">
        <v>8</v>
      </c>
      <c r="B98" s="0" t="n">
        <v>13</v>
      </c>
      <c r="C98" s="0" t="str">
        <f aca="false">A98&amp;B98</f>
        <v>813</v>
      </c>
      <c r="E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F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0</v>
      </c>
      <c r="G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H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I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0</v>
      </c>
      <c r="J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K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L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0</v>
      </c>
      <c r="M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N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O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0</v>
      </c>
      <c r="P98" s="0" t="n">
        <f aca="false">_xlfn.IFNA(VLOOKUP($C98, Round1!$D$2:$V$9,COLUMN()-3,0),"0")+_xlfn.IFNA(VLOOKUP($C98, Round2!$D$2:$V$16,COLUMN()-3,0),"0")+_xlfn.IFNA(VLOOKUP($C98, Round3!$D$2:$V$24,COLUMN()-3,0),"0")+_xlfn.IFNA(VLOOKUP($C98, Round4!$D$2:$V$23,COLUMN()-3,0),"0")+_xlfn.IFNA(VLOOKUP($C98, Round5!$D$2:$V$25,COLUMN()-3,0),"0")+_xlfn.IFNA(VLOOKUP($C98, Round6!$D$2:$V$12,COLUMN()-3,0),"0")</f>
        <v>1</v>
      </c>
      <c r="S98" s="0" t="n">
        <f aca="false">IFERROR(LOG((E98/F98)/(1-E98/F98)) / LOG($B98/$A98), 2 * SIGN( E98-F98/2))</f>
        <v>2</v>
      </c>
      <c r="U98" s="0" t="n">
        <f aca="false">IFERROR(LOG((G98/H98)/(1-G98/H98)) / LOG($B98/$A98), 2 * SIGN( G98-H98/2))</f>
        <v>2</v>
      </c>
      <c r="W98" s="0" t="n">
        <f aca="false">IFERROR(LOG((I98/J98)/(1-I98/J98)) / LOG($B98/$A98), 2 * SIGN( I98-J98/2))</f>
        <v>-2</v>
      </c>
      <c r="Y98" s="0" t="n">
        <f aca="false">IFERROR(LOG((K98/L98)/(1-K98/L98)) / LOG($B98/$A98), 2 * SIGN( K98-L98/2))</f>
        <v>2</v>
      </c>
      <c r="AA98" s="0" t="n">
        <f aca="false">IFERROR(LOG((M98/N98)/(1-M98/N98)) / LOG($B98/$A98), 2 * SIGN( M98-N98/2))</f>
        <v>2</v>
      </c>
      <c r="AC98" s="0" t="n">
        <f aca="false">IFERROR(LOG((O98/P98)/(1-O98/P98)) / LOG($B98/$A98), 2 * SIGN( O98-P98/2))</f>
        <v>-2</v>
      </c>
    </row>
    <row r="99" customFormat="false" ht="12.8" hidden="false" customHeight="false" outlineLevel="0" collapsed="false">
      <c r="A99" s="0" t="n">
        <v>8</v>
      </c>
      <c r="B99" s="0" t="n">
        <v>14</v>
      </c>
      <c r="C99" s="0" t="str">
        <f aca="false">A99&amp;B99</f>
        <v>814</v>
      </c>
      <c r="E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F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G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H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I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J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K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L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M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N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O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P99" s="0" t="n">
        <f aca="false">_xlfn.IFNA(VLOOKUP($C99, Round1!$D$2:$V$9,COLUMN()-3,0),"0")+_xlfn.IFNA(VLOOKUP($C99, Round2!$D$2:$V$16,COLUMN()-3,0),"0")+_xlfn.IFNA(VLOOKUP($C99, Round3!$D$2:$V$24,COLUMN()-3,0),"0")+_xlfn.IFNA(VLOOKUP($C99, Round4!$D$2:$V$23,COLUMN()-3,0),"0")+_xlfn.IFNA(VLOOKUP($C99, Round5!$D$2:$V$25,COLUMN()-3,0),"0")+_xlfn.IFNA(VLOOKUP($C99, Round6!$D$2:$V$12,COLUMN()-3,0),"0")</f>
        <v>0</v>
      </c>
      <c r="S99" s="0" t="n">
        <f aca="false">IFERROR(LOG((E99/F99)/(1-E99/F99)) / LOG($B99/$A99), 2 * SIGN( E99-F99/2))</f>
        <v>0</v>
      </c>
      <c r="U99" s="0" t="n">
        <f aca="false">IFERROR(LOG((G99/H99)/(1-G99/H99)) / LOG($B99/$A99), 2 * SIGN( G99-H99/2))</f>
        <v>0</v>
      </c>
      <c r="W99" s="0" t="n">
        <f aca="false">IFERROR(LOG((I99/J99)/(1-I99/J99)) / LOG($B99/$A99), 2 * SIGN( I99-J99/2))</f>
        <v>0</v>
      </c>
      <c r="Y99" s="0" t="n">
        <f aca="false">IFERROR(LOG((K99/L99)/(1-K99/L99)) / LOG($B99/$A99), 2 * SIGN( K99-L99/2))</f>
        <v>0</v>
      </c>
      <c r="AA99" s="0" t="n">
        <f aca="false">IFERROR(LOG((M99/N99)/(1-M99/N99)) / LOG($B99/$A99), 2 * SIGN( M99-N99/2))</f>
        <v>0</v>
      </c>
      <c r="AC99" s="0" t="n">
        <f aca="false">IFERROR(LOG((O99/P99)/(1-O99/P99)) / LOG($B99/$A99), 2 * SIGN( O99-P99/2))</f>
        <v>0</v>
      </c>
    </row>
    <row r="100" customFormat="false" ht="12.8" hidden="false" customHeight="false" outlineLevel="0" collapsed="false">
      <c r="A100" s="0" t="n">
        <v>8</v>
      </c>
      <c r="B100" s="0" t="n">
        <v>15</v>
      </c>
      <c r="C100" s="0" t="str">
        <f aca="false">A100&amp;B100</f>
        <v>815</v>
      </c>
      <c r="E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F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G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H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I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J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K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L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M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N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O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P100" s="0" t="n">
        <f aca="false">_xlfn.IFNA(VLOOKUP($C100, Round1!$D$2:$V$9,COLUMN()-3,0),"0")+_xlfn.IFNA(VLOOKUP($C100, Round2!$D$2:$V$16,COLUMN()-3,0),"0")+_xlfn.IFNA(VLOOKUP($C100, Round3!$D$2:$V$24,COLUMN()-3,0),"0")+_xlfn.IFNA(VLOOKUP($C100, Round4!$D$2:$V$23,COLUMN()-3,0),"0")+_xlfn.IFNA(VLOOKUP($C100, Round5!$D$2:$V$25,COLUMN()-3,0),"0")+_xlfn.IFNA(VLOOKUP($C100, Round6!$D$2:$V$12,COLUMN()-3,0),"0")</f>
        <v>0</v>
      </c>
      <c r="S100" s="0" t="n">
        <f aca="false">IFERROR(LOG((E100/F100)/(1-E100/F100)) / LOG($B100/$A100), 2 * SIGN( E100-F100/2))</f>
        <v>0</v>
      </c>
      <c r="U100" s="0" t="n">
        <f aca="false">IFERROR(LOG((G100/H100)/(1-G100/H100)) / LOG($B100/$A100), 2 * SIGN( G100-H100/2))</f>
        <v>0</v>
      </c>
      <c r="W100" s="0" t="n">
        <f aca="false">IFERROR(LOG((I100/J100)/(1-I100/J100)) / LOG($B100/$A100), 2 * SIGN( I100-J100/2))</f>
        <v>0</v>
      </c>
      <c r="Y100" s="0" t="n">
        <f aca="false">IFERROR(LOG((K100/L100)/(1-K100/L100)) / LOG($B100/$A100), 2 * SIGN( K100-L100/2))</f>
        <v>0</v>
      </c>
      <c r="AA100" s="0" t="n">
        <f aca="false">IFERROR(LOG((M100/N100)/(1-M100/N100)) / LOG($B100/$A100), 2 * SIGN( M100-N100/2))</f>
        <v>0</v>
      </c>
      <c r="AC100" s="0" t="n">
        <f aca="false">IFERROR(LOG((O100/P100)/(1-O100/P100)) / LOG($B100/$A100), 2 * SIGN( O100-P100/2))</f>
        <v>0</v>
      </c>
    </row>
    <row r="101" customFormat="false" ht="12.8" hidden="false" customHeight="false" outlineLevel="0" collapsed="false">
      <c r="A101" s="0" t="n">
        <v>8</v>
      </c>
      <c r="B101" s="0" t="n">
        <v>16</v>
      </c>
      <c r="C101" s="0" t="str">
        <f aca="false">A101&amp;B101</f>
        <v>816</v>
      </c>
      <c r="E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F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G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H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I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J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K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L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M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N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O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P101" s="0" t="n">
        <f aca="false">_xlfn.IFNA(VLOOKUP($C101, Round1!$D$2:$V$9,COLUMN()-3,0),"0")+_xlfn.IFNA(VLOOKUP($C101, Round2!$D$2:$V$16,COLUMN()-3,0),"0")+_xlfn.IFNA(VLOOKUP($C101, Round3!$D$2:$V$24,COLUMN()-3,0),"0")+_xlfn.IFNA(VLOOKUP($C101, Round4!$D$2:$V$23,COLUMN()-3,0),"0")+_xlfn.IFNA(VLOOKUP($C101, Round5!$D$2:$V$25,COLUMN()-3,0),"0")+_xlfn.IFNA(VLOOKUP($C101, Round6!$D$2:$V$12,COLUMN()-3,0),"0")</f>
        <v>0</v>
      </c>
      <c r="S101" s="0" t="n">
        <f aca="false">IFERROR(LOG((E101/F101)/(1-E101/F101)) / LOG($B101/$A101), 2 * SIGN( E101-F101/2))</f>
        <v>0</v>
      </c>
      <c r="U101" s="0" t="n">
        <f aca="false">IFERROR(LOG((G101/H101)/(1-G101/H101)) / LOG($B101/$A101), 2 * SIGN( G101-H101/2))</f>
        <v>0</v>
      </c>
      <c r="W101" s="0" t="n">
        <f aca="false">IFERROR(LOG((I101/J101)/(1-I101/J101)) / LOG($B101/$A101), 2 * SIGN( I101-J101/2))</f>
        <v>0</v>
      </c>
      <c r="Y101" s="0" t="n">
        <f aca="false">IFERROR(LOG((K101/L101)/(1-K101/L101)) / LOG($B101/$A101), 2 * SIGN( K101-L101/2))</f>
        <v>0</v>
      </c>
      <c r="AA101" s="0" t="n">
        <f aca="false">IFERROR(LOG((M101/N101)/(1-M101/N101)) / LOG($B101/$A101), 2 * SIGN( M101-N101/2))</f>
        <v>0</v>
      </c>
      <c r="AC101" s="0" t="n">
        <f aca="false">IFERROR(LOG((O101/P101)/(1-O101/P101)) / LOG($B101/$A101), 2 * SIGN( O101-P101/2))</f>
        <v>0</v>
      </c>
    </row>
    <row r="102" customFormat="false" ht="12.8" hidden="false" customHeight="false" outlineLevel="0" collapsed="false">
      <c r="A102" s="0" t="n">
        <v>9</v>
      </c>
      <c r="B102" s="0" t="n">
        <v>9</v>
      </c>
      <c r="C102" s="0" t="str">
        <f aca="false">A102&amp;B102</f>
        <v>99</v>
      </c>
      <c r="E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F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G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H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I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J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K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L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M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N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O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P102" s="0" t="n">
        <f aca="false">_xlfn.IFNA(VLOOKUP($C102, Round1!$D$2:$V$9,COLUMN()-3,0),"0")+_xlfn.IFNA(VLOOKUP($C102, Round2!$D$2:$V$16,COLUMN()-3,0),"0")+_xlfn.IFNA(VLOOKUP($C102, Round3!$D$2:$V$24,COLUMN()-3,0),"0")+_xlfn.IFNA(VLOOKUP($C102, Round4!$D$2:$V$23,COLUMN()-3,0),"0")+_xlfn.IFNA(VLOOKUP($C102, Round5!$D$2:$V$25,COLUMN()-3,0),"0")+_xlfn.IFNA(VLOOKUP($C102, Round6!$D$2:$V$12,COLUMN()-3,0),"0")</f>
        <v>0</v>
      </c>
      <c r="S102" s="0" t="n">
        <f aca="false">IFERROR(LOG((E102/F102)/(1-E102/F102)) / LOG($B102/$A102), 2 * SIGN( E102-F102/2))</f>
        <v>0</v>
      </c>
      <c r="U102" s="0" t="n">
        <f aca="false">IFERROR(LOG((G102/H102)/(1-G102/H102)) / LOG($B102/$A102), 2 * SIGN( G102-H102/2))</f>
        <v>0</v>
      </c>
      <c r="W102" s="0" t="n">
        <f aca="false">IFERROR(LOG((I102/J102)/(1-I102/J102)) / LOG($B102/$A102), 2 * SIGN( I102-J102/2))</f>
        <v>0</v>
      </c>
      <c r="Y102" s="0" t="n">
        <f aca="false">IFERROR(LOG((K102/L102)/(1-K102/L102)) / LOG($B102/$A102), 2 * SIGN( K102-L102/2))</f>
        <v>0</v>
      </c>
      <c r="AA102" s="0" t="n">
        <f aca="false">IFERROR(LOG((M102/N102)/(1-M102/N102)) / LOG($B102/$A102), 2 * SIGN( M102-N102/2))</f>
        <v>0</v>
      </c>
      <c r="AC102" s="0" t="n">
        <f aca="false">IFERROR(LOG((O102/P102)/(1-O102/P102)) / LOG($B102/$A102), 2 * SIGN( O102-P102/2))</f>
        <v>0</v>
      </c>
    </row>
    <row r="103" customFormat="false" ht="12.8" hidden="false" customHeight="false" outlineLevel="0" collapsed="false">
      <c r="A103" s="0" t="n">
        <v>9</v>
      </c>
      <c r="B103" s="0" t="n">
        <v>10</v>
      </c>
      <c r="C103" s="0" t="str">
        <f aca="false">A103&amp;B103</f>
        <v>910</v>
      </c>
      <c r="E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F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G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H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I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J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K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L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M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N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O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P103" s="0" t="n">
        <f aca="false">_xlfn.IFNA(VLOOKUP($C103, Round1!$D$2:$V$9,COLUMN()-3,0),"0")+_xlfn.IFNA(VLOOKUP($C103, Round2!$D$2:$V$16,COLUMN()-3,0),"0")+_xlfn.IFNA(VLOOKUP($C103, Round3!$D$2:$V$24,COLUMN()-3,0),"0")+_xlfn.IFNA(VLOOKUP($C103, Round4!$D$2:$V$23,COLUMN()-3,0),"0")+_xlfn.IFNA(VLOOKUP($C103, Round5!$D$2:$V$25,COLUMN()-3,0),"0")+_xlfn.IFNA(VLOOKUP($C103, Round6!$D$2:$V$12,COLUMN()-3,0),"0")</f>
        <v>0</v>
      </c>
      <c r="S103" s="0" t="n">
        <f aca="false">IFERROR(LOG((E103/F103)/(1-E103/F103)) / LOG($B103/$A103), 2 * SIGN( E103-F103/2))</f>
        <v>0</v>
      </c>
      <c r="U103" s="0" t="n">
        <f aca="false">IFERROR(LOG((G103/H103)/(1-G103/H103)) / LOG($B103/$A103), 2 * SIGN( G103-H103/2))</f>
        <v>0</v>
      </c>
      <c r="W103" s="0" t="n">
        <f aca="false">IFERROR(LOG((I103/J103)/(1-I103/J103)) / LOG($B103/$A103), 2 * SIGN( I103-J103/2))</f>
        <v>0</v>
      </c>
      <c r="Y103" s="0" t="n">
        <f aca="false">IFERROR(LOG((K103/L103)/(1-K103/L103)) / LOG($B103/$A103), 2 * SIGN( K103-L103/2))</f>
        <v>0</v>
      </c>
      <c r="AA103" s="0" t="n">
        <f aca="false">IFERROR(LOG((M103/N103)/(1-M103/N103)) / LOG($B103/$A103), 2 * SIGN( M103-N103/2))</f>
        <v>0</v>
      </c>
      <c r="AC103" s="0" t="n">
        <f aca="false">IFERROR(LOG((O103/P103)/(1-O103/P103)) / LOG($B103/$A103), 2 * SIGN( O103-P103/2))</f>
        <v>0</v>
      </c>
    </row>
    <row r="104" customFormat="false" ht="12.8" hidden="false" customHeight="false" outlineLevel="0" collapsed="false">
      <c r="A104" s="0" t="n">
        <v>9</v>
      </c>
      <c r="B104" s="0" t="n">
        <v>11</v>
      </c>
      <c r="C104" s="0" t="str">
        <f aca="false">A104&amp;B104</f>
        <v>911</v>
      </c>
      <c r="E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F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G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H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I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J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K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L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M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N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O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P104" s="0" t="n">
        <f aca="false">_xlfn.IFNA(VLOOKUP($C104, Round1!$D$2:$V$9,COLUMN()-3,0),"0")+_xlfn.IFNA(VLOOKUP($C104, Round2!$D$2:$V$16,COLUMN()-3,0),"0")+_xlfn.IFNA(VLOOKUP($C104, Round3!$D$2:$V$24,COLUMN()-3,0),"0")+_xlfn.IFNA(VLOOKUP($C104, Round4!$D$2:$V$23,COLUMN()-3,0),"0")+_xlfn.IFNA(VLOOKUP($C104, Round5!$D$2:$V$25,COLUMN()-3,0),"0")+_xlfn.IFNA(VLOOKUP($C104, Round6!$D$2:$V$12,COLUMN()-3,0),"0")</f>
        <v>0</v>
      </c>
      <c r="S104" s="0" t="n">
        <f aca="false">IFERROR(LOG((E104/F104)/(1-E104/F104)) / LOG($B104/$A104), 2 * SIGN( E104-F104/2))</f>
        <v>0</v>
      </c>
      <c r="U104" s="0" t="n">
        <f aca="false">IFERROR(LOG((G104/H104)/(1-G104/H104)) / LOG($B104/$A104), 2 * SIGN( G104-H104/2))</f>
        <v>0</v>
      </c>
      <c r="W104" s="0" t="n">
        <f aca="false">IFERROR(LOG((I104/J104)/(1-I104/J104)) / LOG($B104/$A104), 2 * SIGN( I104-J104/2))</f>
        <v>0</v>
      </c>
      <c r="Y104" s="0" t="n">
        <f aca="false">IFERROR(LOG((K104/L104)/(1-K104/L104)) / LOG($B104/$A104), 2 * SIGN( K104-L104/2))</f>
        <v>0</v>
      </c>
      <c r="AA104" s="0" t="n">
        <f aca="false">IFERROR(LOG((M104/N104)/(1-M104/N104)) / LOG($B104/$A104), 2 * SIGN( M104-N104/2))</f>
        <v>0</v>
      </c>
      <c r="AC104" s="0" t="n">
        <f aca="false">IFERROR(LOG((O104/P104)/(1-O104/P104)) / LOG($B104/$A104), 2 * SIGN( O104-P104/2))</f>
        <v>0</v>
      </c>
    </row>
    <row r="105" customFormat="false" ht="12.8" hidden="false" customHeight="false" outlineLevel="0" collapsed="false">
      <c r="A105" s="0" t="n">
        <v>9</v>
      </c>
      <c r="B105" s="0" t="n">
        <v>12</v>
      </c>
      <c r="C105" s="0" t="str">
        <f aca="false">A105&amp;B105</f>
        <v>912</v>
      </c>
      <c r="E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F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G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H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I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J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K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L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M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N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O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P105" s="0" t="n">
        <f aca="false">_xlfn.IFNA(VLOOKUP($C105, Round1!$D$2:$V$9,COLUMN()-3,0),"0")+_xlfn.IFNA(VLOOKUP($C105, Round2!$D$2:$V$16,COLUMN()-3,0),"0")+_xlfn.IFNA(VLOOKUP($C105, Round3!$D$2:$V$24,COLUMN()-3,0),"0")+_xlfn.IFNA(VLOOKUP($C105, Round4!$D$2:$V$23,COLUMN()-3,0),"0")+_xlfn.IFNA(VLOOKUP($C105, Round5!$D$2:$V$25,COLUMN()-3,0),"0")+_xlfn.IFNA(VLOOKUP($C105, Round6!$D$2:$V$12,COLUMN()-3,0),"0")</f>
        <v>0</v>
      </c>
      <c r="S105" s="0" t="n">
        <f aca="false">IFERROR(LOG((E105/F105)/(1-E105/F105)) / LOG($B105/$A105), 2 * SIGN( E105-F105/2))</f>
        <v>0</v>
      </c>
      <c r="U105" s="0" t="n">
        <f aca="false">IFERROR(LOG((G105/H105)/(1-G105/H105)) / LOG($B105/$A105), 2 * SIGN( G105-H105/2))</f>
        <v>0</v>
      </c>
      <c r="W105" s="0" t="n">
        <f aca="false">IFERROR(LOG((I105/J105)/(1-I105/J105)) / LOG($B105/$A105), 2 * SIGN( I105-J105/2))</f>
        <v>0</v>
      </c>
      <c r="Y105" s="0" t="n">
        <f aca="false">IFERROR(LOG((K105/L105)/(1-K105/L105)) / LOG($B105/$A105), 2 * SIGN( K105-L105/2))</f>
        <v>0</v>
      </c>
      <c r="AA105" s="0" t="n">
        <f aca="false">IFERROR(LOG((M105/N105)/(1-M105/N105)) / LOG($B105/$A105), 2 * SIGN( M105-N105/2))</f>
        <v>0</v>
      </c>
      <c r="AC105" s="0" t="n">
        <f aca="false">IFERROR(LOG((O105/P105)/(1-O105/P105)) / LOG($B105/$A105), 2 * SIGN( O105-P105/2))</f>
        <v>0</v>
      </c>
    </row>
    <row r="106" customFormat="false" ht="12.8" hidden="false" customHeight="false" outlineLevel="0" collapsed="false">
      <c r="A106" s="0" t="n">
        <v>9</v>
      </c>
      <c r="B106" s="0" t="n">
        <v>13</v>
      </c>
      <c r="C106" s="0" t="str">
        <f aca="false">A106&amp;B106</f>
        <v>913</v>
      </c>
      <c r="E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F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G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H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I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J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K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1</v>
      </c>
      <c r="L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M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1</v>
      </c>
      <c r="N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1</v>
      </c>
      <c r="O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0</v>
      </c>
      <c r="P106" s="0" t="n">
        <f aca="false">_xlfn.IFNA(VLOOKUP($C106, Round1!$D$2:$V$9,COLUMN()-3,0),"0")+_xlfn.IFNA(VLOOKUP($C106, Round2!$D$2:$V$16,COLUMN()-3,0),"0")+_xlfn.IFNA(VLOOKUP($C106, Round3!$D$2:$V$24,COLUMN()-3,0),"0")+_xlfn.IFNA(VLOOKUP($C106, Round4!$D$2:$V$23,COLUMN()-3,0),"0")+_xlfn.IFNA(VLOOKUP($C106, Round5!$D$2:$V$25,COLUMN()-3,0),"0")+_xlfn.IFNA(VLOOKUP($C106, Round6!$D$2:$V$12,COLUMN()-3,0),"0")</f>
        <v>1</v>
      </c>
      <c r="S106" s="0" t="n">
        <f aca="false">IFERROR(LOG((E106/F106)/(1-E106/F106)) / LOG($B106/$A106), 2 * SIGN( E106-F106/2))</f>
        <v>0</v>
      </c>
      <c r="U106" s="0" t="n">
        <f aca="false">IFERROR(LOG((G106/H106)/(1-G106/H106)) / LOG($B106/$A106), 2 * SIGN( G106-H106/2))</f>
        <v>0</v>
      </c>
      <c r="W106" s="0" t="n">
        <f aca="false">IFERROR(LOG((I106/J106)/(1-I106/J106)) / LOG($B106/$A106), 2 * SIGN( I106-J106/2))</f>
        <v>0</v>
      </c>
      <c r="Y106" s="0" t="n">
        <f aca="false">IFERROR(LOG((K106/L106)/(1-K106/L106)) / LOG($B106/$A106), 2 * SIGN( K106-L106/2))</f>
        <v>2</v>
      </c>
      <c r="AA106" s="0" t="n">
        <f aca="false">IFERROR(LOG((M106/N106)/(1-M106/N106)) / LOG($B106/$A106), 2 * SIGN( M106-N106/2))</f>
        <v>2</v>
      </c>
      <c r="AC106" s="0" t="n">
        <f aca="false">IFERROR(LOG((O106/P106)/(1-O106/P106)) / LOG($B106/$A106), 2 * SIGN( O106-P106/2))</f>
        <v>-2</v>
      </c>
    </row>
    <row r="107" customFormat="false" ht="12.8" hidden="false" customHeight="false" outlineLevel="0" collapsed="false">
      <c r="A107" s="0" t="n">
        <v>9</v>
      </c>
      <c r="B107" s="0" t="n">
        <v>14</v>
      </c>
      <c r="C107" s="0" t="str">
        <f aca="false">A107&amp;B107</f>
        <v>914</v>
      </c>
      <c r="E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F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G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H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I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J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K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L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M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N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O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P107" s="0" t="n">
        <f aca="false">_xlfn.IFNA(VLOOKUP($C107, Round1!$D$2:$V$9,COLUMN()-3,0),"0")+_xlfn.IFNA(VLOOKUP($C107, Round2!$D$2:$V$16,COLUMN()-3,0),"0")+_xlfn.IFNA(VLOOKUP($C107, Round3!$D$2:$V$24,COLUMN()-3,0),"0")+_xlfn.IFNA(VLOOKUP($C107, Round4!$D$2:$V$23,COLUMN()-3,0),"0")+_xlfn.IFNA(VLOOKUP($C107, Round5!$D$2:$V$25,COLUMN()-3,0),"0")+_xlfn.IFNA(VLOOKUP($C107, Round6!$D$2:$V$12,COLUMN()-3,0),"0")</f>
        <v>0</v>
      </c>
      <c r="S107" s="0" t="n">
        <f aca="false">IFERROR(LOG((E107/F107)/(1-E107/F107)) / LOG($B107/$A107), 2 * SIGN( E107-F107/2))</f>
        <v>0</v>
      </c>
      <c r="U107" s="0" t="n">
        <f aca="false">IFERROR(LOG((G107/H107)/(1-G107/H107)) / LOG($B107/$A107), 2 * SIGN( G107-H107/2))</f>
        <v>0</v>
      </c>
      <c r="W107" s="0" t="n">
        <f aca="false">IFERROR(LOG((I107/J107)/(1-I107/J107)) / LOG($B107/$A107), 2 * SIGN( I107-J107/2))</f>
        <v>0</v>
      </c>
      <c r="Y107" s="0" t="n">
        <f aca="false">IFERROR(LOG((K107/L107)/(1-K107/L107)) / LOG($B107/$A107), 2 * SIGN( K107-L107/2))</f>
        <v>0</v>
      </c>
      <c r="AA107" s="0" t="n">
        <f aca="false">IFERROR(LOG((M107/N107)/(1-M107/N107)) / LOG($B107/$A107), 2 * SIGN( M107-N107/2))</f>
        <v>0</v>
      </c>
      <c r="AC107" s="0" t="n">
        <f aca="false">IFERROR(LOG((O107/P107)/(1-O107/P107)) / LOG($B107/$A107), 2 * SIGN( O107-P107/2))</f>
        <v>0</v>
      </c>
    </row>
    <row r="108" customFormat="false" ht="12.8" hidden="false" customHeight="false" outlineLevel="0" collapsed="false">
      <c r="A108" s="0" t="n">
        <v>9</v>
      </c>
      <c r="B108" s="0" t="n">
        <v>15</v>
      </c>
      <c r="C108" s="0" t="str">
        <f aca="false">A108&amp;B108</f>
        <v>915</v>
      </c>
      <c r="E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F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G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H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I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J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K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L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M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N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O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P108" s="0" t="n">
        <f aca="false">_xlfn.IFNA(VLOOKUP($C108, Round1!$D$2:$V$9,COLUMN()-3,0),"0")+_xlfn.IFNA(VLOOKUP($C108, Round2!$D$2:$V$16,COLUMN()-3,0),"0")+_xlfn.IFNA(VLOOKUP($C108, Round3!$D$2:$V$24,COLUMN()-3,0),"0")+_xlfn.IFNA(VLOOKUP($C108, Round4!$D$2:$V$23,COLUMN()-3,0),"0")+_xlfn.IFNA(VLOOKUP($C108, Round5!$D$2:$V$25,COLUMN()-3,0),"0")+_xlfn.IFNA(VLOOKUP($C108, Round6!$D$2:$V$12,COLUMN()-3,0),"0")</f>
        <v>0</v>
      </c>
      <c r="S108" s="0" t="n">
        <f aca="false">IFERROR(LOG((E108/F108)/(1-E108/F108)) / LOG($B108/$A108), 2 * SIGN( E108-F108/2))</f>
        <v>0</v>
      </c>
      <c r="U108" s="0" t="n">
        <f aca="false">IFERROR(LOG((G108/H108)/(1-G108/H108)) / LOG($B108/$A108), 2 * SIGN( G108-H108/2))</f>
        <v>0</v>
      </c>
      <c r="W108" s="0" t="n">
        <f aca="false">IFERROR(LOG((I108/J108)/(1-I108/J108)) / LOG($B108/$A108), 2 * SIGN( I108-J108/2))</f>
        <v>0</v>
      </c>
      <c r="Y108" s="0" t="n">
        <f aca="false">IFERROR(LOG((K108/L108)/(1-K108/L108)) / LOG($B108/$A108), 2 * SIGN( K108-L108/2))</f>
        <v>0</v>
      </c>
      <c r="AA108" s="0" t="n">
        <f aca="false">IFERROR(LOG((M108/N108)/(1-M108/N108)) / LOG($B108/$A108), 2 * SIGN( M108-N108/2))</f>
        <v>0</v>
      </c>
      <c r="AC108" s="0" t="n">
        <f aca="false">IFERROR(LOG((O108/P108)/(1-O108/P108)) / LOG($B108/$A108), 2 * SIGN( O108-P108/2))</f>
        <v>0</v>
      </c>
    </row>
    <row r="109" customFormat="false" ht="12.8" hidden="false" customHeight="false" outlineLevel="0" collapsed="false">
      <c r="A109" s="0" t="n">
        <v>9</v>
      </c>
      <c r="B109" s="0" t="n">
        <v>16</v>
      </c>
      <c r="C109" s="0" t="str">
        <f aca="false">A109&amp;B109</f>
        <v>916</v>
      </c>
      <c r="E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F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G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H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I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J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K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L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M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N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O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P109" s="0" t="n">
        <f aca="false">_xlfn.IFNA(VLOOKUP($C109, Round1!$D$2:$V$9,COLUMN()-3,0),"0")+_xlfn.IFNA(VLOOKUP($C109, Round2!$D$2:$V$16,COLUMN()-3,0),"0")+_xlfn.IFNA(VLOOKUP($C109, Round3!$D$2:$V$24,COLUMN()-3,0),"0")+_xlfn.IFNA(VLOOKUP($C109, Round4!$D$2:$V$23,COLUMN()-3,0),"0")+_xlfn.IFNA(VLOOKUP($C109, Round5!$D$2:$V$25,COLUMN()-3,0),"0")+_xlfn.IFNA(VLOOKUP($C109, Round6!$D$2:$V$12,COLUMN()-3,0),"0")</f>
        <v>0</v>
      </c>
      <c r="S109" s="0" t="n">
        <f aca="false">IFERROR(LOG((E109/F109)/(1-E109/F109)) / LOG($B109/$A109), 2 * SIGN( E109-F109/2))</f>
        <v>0</v>
      </c>
      <c r="U109" s="0" t="n">
        <f aca="false">IFERROR(LOG((G109/H109)/(1-G109/H109)) / LOG($B109/$A109), 2 * SIGN( G109-H109/2))</f>
        <v>0</v>
      </c>
      <c r="W109" s="0" t="n">
        <f aca="false">IFERROR(LOG((I109/J109)/(1-I109/J109)) / LOG($B109/$A109), 2 * SIGN( I109-J109/2))</f>
        <v>0</v>
      </c>
      <c r="Y109" s="0" t="n">
        <f aca="false">IFERROR(LOG((K109/L109)/(1-K109/L109)) / LOG($B109/$A109), 2 * SIGN( K109-L109/2))</f>
        <v>0</v>
      </c>
      <c r="AA109" s="0" t="n">
        <f aca="false">IFERROR(LOG((M109/N109)/(1-M109/N109)) / LOG($B109/$A109), 2 * SIGN( M109-N109/2))</f>
        <v>0</v>
      </c>
      <c r="AC109" s="0" t="n">
        <f aca="false">IFERROR(LOG((O109/P109)/(1-O109/P109)) / LOG($B109/$A109), 2 * SIGN( O109-P109/2))</f>
        <v>0</v>
      </c>
    </row>
    <row r="110" customFormat="false" ht="12.8" hidden="false" customHeight="false" outlineLevel="0" collapsed="false">
      <c r="A110" s="0" t="n">
        <v>10</v>
      </c>
      <c r="B110" s="0" t="n">
        <v>10</v>
      </c>
      <c r="C110" s="0" t="str">
        <f aca="false">A110&amp;B110</f>
        <v>1010</v>
      </c>
      <c r="E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F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G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H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I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J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K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L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M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N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O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P110" s="0" t="n">
        <f aca="false">_xlfn.IFNA(VLOOKUP($C110, Round1!$D$2:$V$9,COLUMN()-3,0),"0")+_xlfn.IFNA(VLOOKUP($C110, Round2!$D$2:$V$16,COLUMN()-3,0),"0")+_xlfn.IFNA(VLOOKUP($C110, Round3!$D$2:$V$24,COLUMN()-3,0),"0")+_xlfn.IFNA(VLOOKUP($C110, Round4!$D$2:$V$23,COLUMN()-3,0),"0")+_xlfn.IFNA(VLOOKUP($C110, Round5!$D$2:$V$25,COLUMN()-3,0),"0")+_xlfn.IFNA(VLOOKUP($C110, Round6!$D$2:$V$12,COLUMN()-3,0),"0")</f>
        <v>0</v>
      </c>
      <c r="S110" s="0" t="n">
        <f aca="false">IFERROR(LOG((E110/F110)/(1-E110/F110)) / LOG($B110/$A110), 2 * SIGN( E110-F110/2))</f>
        <v>0</v>
      </c>
      <c r="U110" s="0" t="n">
        <f aca="false">IFERROR(LOG((G110/H110)/(1-G110/H110)) / LOG($B110/$A110), 2 * SIGN( G110-H110/2))</f>
        <v>0</v>
      </c>
      <c r="W110" s="0" t="n">
        <f aca="false">IFERROR(LOG((I110/J110)/(1-I110/J110)) / LOG($B110/$A110), 2 * SIGN( I110-J110/2))</f>
        <v>0</v>
      </c>
      <c r="Y110" s="0" t="n">
        <f aca="false">IFERROR(LOG((K110/L110)/(1-K110/L110)) / LOG($B110/$A110), 2 * SIGN( K110-L110/2))</f>
        <v>0</v>
      </c>
      <c r="AA110" s="0" t="n">
        <f aca="false">IFERROR(LOG((M110/N110)/(1-M110/N110)) / LOG($B110/$A110), 2 * SIGN( M110-N110/2))</f>
        <v>0</v>
      </c>
      <c r="AC110" s="0" t="n">
        <f aca="false">IFERROR(LOG((O110/P110)/(1-O110/P110)) / LOG($B110/$A110), 2 * SIGN( O110-P110/2))</f>
        <v>0</v>
      </c>
    </row>
    <row r="111" customFormat="false" ht="12.8" hidden="false" customHeight="false" outlineLevel="0" collapsed="false">
      <c r="A111" s="0" t="n">
        <v>10</v>
      </c>
      <c r="B111" s="0" t="n">
        <v>11</v>
      </c>
      <c r="C111" s="0" t="str">
        <f aca="false">A111&amp;B111</f>
        <v>1011</v>
      </c>
      <c r="E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0</v>
      </c>
      <c r="F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1</v>
      </c>
      <c r="G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1</v>
      </c>
      <c r="H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0</v>
      </c>
      <c r="I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1</v>
      </c>
      <c r="J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1</v>
      </c>
      <c r="K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0</v>
      </c>
      <c r="L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1</v>
      </c>
      <c r="M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1</v>
      </c>
      <c r="N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0</v>
      </c>
      <c r="O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2</v>
      </c>
      <c r="P111" s="0" t="n">
        <f aca="false">_xlfn.IFNA(VLOOKUP($C111, Round1!$D$2:$V$9,COLUMN()-3,0),"0")+_xlfn.IFNA(VLOOKUP($C111, Round2!$D$2:$V$16,COLUMN()-3,0),"0")+_xlfn.IFNA(VLOOKUP($C111, Round3!$D$2:$V$24,COLUMN()-3,0),"0")+_xlfn.IFNA(VLOOKUP($C111, Round4!$D$2:$V$23,COLUMN()-3,0),"0")+_xlfn.IFNA(VLOOKUP($C111, Round5!$D$2:$V$25,COLUMN()-3,0),"0")+_xlfn.IFNA(VLOOKUP($C111, Round6!$D$2:$V$12,COLUMN()-3,0),"0")</f>
        <v>2</v>
      </c>
      <c r="S111" s="0" t="n">
        <f aca="false">IFERROR(LOG((E111/F111)/(1-E111/F111)) / LOG($B111/$A111), 2 * SIGN( E111-F111/2))</f>
        <v>-2</v>
      </c>
      <c r="U111" s="0" t="n">
        <f aca="false">IFERROR(LOG((G111/H111)/(1-G111/H111)) / LOG($B111/$A111), 2 * SIGN( G111-H111/2))</f>
        <v>2</v>
      </c>
      <c r="W111" s="0" t="n">
        <f aca="false">IFERROR(LOG((I111/J111)/(1-I111/J111)) / LOG($B111/$A111), 2 * SIGN( I111-J111/2))</f>
        <v>2</v>
      </c>
      <c r="Y111" s="0" t="n">
        <f aca="false">IFERROR(LOG((K111/L111)/(1-K111/L111)) / LOG($B111/$A111), 2 * SIGN( K111-L111/2))</f>
        <v>-2</v>
      </c>
      <c r="AA111" s="0" t="n">
        <f aca="false">IFERROR(LOG((M111/N111)/(1-M111/N111)) / LOG($B111/$A111), 2 * SIGN( M111-N111/2))</f>
        <v>2</v>
      </c>
      <c r="AC111" s="0" t="n">
        <f aca="false">IFERROR(LOG((O111/P111)/(1-O111/P111)) / LOG($B111/$A111), 2 * SIGN( O111-P111/2))</f>
        <v>2</v>
      </c>
    </row>
    <row r="112" customFormat="false" ht="12.8" hidden="false" customHeight="false" outlineLevel="0" collapsed="false">
      <c r="A112" s="0" t="n">
        <v>10</v>
      </c>
      <c r="B112" s="0" t="n">
        <v>12</v>
      </c>
      <c r="C112" s="0" t="str">
        <f aca="false">A112&amp;B112</f>
        <v>1012</v>
      </c>
      <c r="E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F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G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H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I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J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K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L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M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N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O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P112" s="0" t="n">
        <f aca="false">_xlfn.IFNA(VLOOKUP($C112, Round1!$D$2:$V$9,COLUMN()-3,0),"0")+_xlfn.IFNA(VLOOKUP($C112, Round2!$D$2:$V$16,COLUMN()-3,0),"0")+_xlfn.IFNA(VLOOKUP($C112, Round3!$D$2:$V$24,COLUMN()-3,0),"0")+_xlfn.IFNA(VLOOKUP($C112, Round4!$D$2:$V$23,COLUMN()-3,0),"0")+_xlfn.IFNA(VLOOKUP($C112, Round5!$D$2:$V$25,COLUMN()-3,0),"0")+_xlfn.IFNA(VLOOKUP($C112, Round6!$D$2:$V$12,COLUMN()-3,0),"0")</f>
        <v>0</v>
      </c>
      <c r="S112" s="0" t="n">
        <f aca="false">IFERROR(LOG((E112/F112)/(1-E112/F112)) / LOG($B112/$A112), 2 * SIGN( E112-F112/2))</f>
        <v>0</v>
      </c>
      <c r="U112" s="0" t="n">
        <f aca="false">IFERROR(LOG((G112/H112)/(1-G112/H112)) / LOG($B112/$A112), 2 * SIGN( G112-H112/2))</f>
        <v>0</v>
      </c>
      <c r="W112" s="0" t="n">
        <f aca="false">IFERROR(LOG((I112/J112)/(1-I112/J112)) / LOG($B112/$A112), 2 * SIGN( I112-J112/2))</f>
        <v>0</v>
      </c>
      <c r="Y112" s="0" t="n">
        <f aca="false">IFERROR(LOG((K112/L112)/(1-K112/L112)) / LOG($B112/$A112), 2 * SIGN( K112-L112/2))</f>
        <v>0</v>
      </c>
      <c r="AA112" s="0" t="n">
        <f aca="false">IFERROR(LOG((M112/N112)/(1-M112/N112)) / LOG($B112/$A112), 2 * SIGN( M112-N112/2))</f>
        <v>0</v>
      </c>
      <c r="AC112" s="0" t="n">
        <f aca="false">IFERROR(LOG((O112/P112)/(1-O112/P112)) / LOG($B112/$A112), 2 * SIGN( O112-P112/2))</f>
        <v>0</v>
      </c>
    </row>
    <row r="113" customFormat="false" ht="12.8" hidden="false" customHeight="false" outlineLevel="0" collapsed="false">
      <c r="A113" s="0" t="n">
        <v>10</v>
      </c>
      <c r="B113" s="0" t="n">
        <v>13</v>
      </c>
      <c r="C113" s="0" t="str">
        <f aca="false">A113&amp;B113</f>
        <v>1013</v>
      </c>
      <c r="E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F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G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H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I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J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K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L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M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N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O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P113" s="0" t="n">
        <f aca="false">_xlfn.IFNA(VLOOKUP($C113, Round1!$D$2:$V$9,COLUMN()-3,0),"0")+_xlfn.IFNA(VLOOKUP($C113, Round2!$D$2:$V$16,COLUMN()-3,0),"0")+_xlfn.IFNA(VLOOKUP($C113, Round3!$D$2:$V$24,COLUMN()-3,0),"0")+_xlfn.IFNA(VLOOKUP($C113, Round4!$D$2:$V$23,COLUMN()-3,0),"0")+_xlfn.IFNA(VLOOKUP($C113, Round5!$D$2:$V$25,COLUMN()-3,0),"0")+_xlfn.IFNA(VLOOKUP($C113, Round6!$D$2:$V$12,COLUMN()-3,0),"0")</f>
        <v>0</v>
      </c>
      <c r="S113" s="0" t="n">
        <f aca="false">IFERROR(LOG((E113/F113)/(1-E113/F113)) / LOG($B113/$A113), 2 * SIGN( E113-F113/2))</f>
        <v>0</v>
      </c>
      <c r="U113" s="0" t="n">
        <f aca="false">IFERROR(LOG((G113/H113)/(1-G113/H113)) / LOG($B113/$A113), 2 * SIGN( G113-H113/2))</f>
        <v>0</v>
      </c>
      <c r="W113" s="0" t="n">
        <f aca="false">IFERROR(LOG((I113/J113)/(1-I113/J113)) / LOG($B113/$A113), 2 * SIGN( I113-J113/2))</f>
        <v>0</v>
      </c>
      <c r="Y113" s="0" t="n">
        <f aca="false">IFERROR(LOG((K113/L113)/(1-K113/L113)) / LOG($B113/$A113), 2 * SIGN( K113-L113/2))</f>
        <v>0</v>
      </c>
      <c r="AA113" s="0" t="n">
        <f aca="false">IFERROR(LOG((M113/N113)/(1-M113/N113)) / LOG($B113/$A113), 2 * SIGN( M113-N113/2))</f>
        <v>0</v>
      </c>
      <c r="AC113" s="0" t="n">
        <f aca="false">IFERROR(LOG((O113/P113)/(1-O113/P113)) / LOG($B113/$A113), 2 * SIGN( O113-P113/2))</f>
        <v>0</v>
      </c>
    </row>
    <row r="114" customFormat="false" ht="12.8" hidden="false" customHeight="false" outlineLevel="0" collapsed="false">
      <c r="A114" s="0" t="n">
        <v>10</v>
      </c>
      <c r="B114" s="0" t="n">
        <v>14</v>
      </c>
      <c r="C114" s="0" t="str">
        <f aca="false">A114&amp;B114</f>
        <v>1014</v>
      </c>
      <c r="E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F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0</v>
      </c>
      <c r="G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H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I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0</v>
      </c>
      <c r="J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K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L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0</v>
      </c>
      <c r="M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N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O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0</v>
      </c>
      <c r="P114" s="0" t="n">
        <f aca="false">_xlfn.IFNA(VLOOKUP($C114, Round1!$D$2:$V$9,COLUMN()-3,0),"0")+_xlfn.IFNA(VLOOKUP($C114, Round2!$D$2:$V$16,COLUMN()-3,0),"0")+_xlfn.IFNA(VLOOKUP($C114, Round3!$D$2:$V$24,COLUMN()-3,0),"0")+_xlfn.IFNA(VLOOKUP($C114, Round4!$D$2:$V$23,COLUMN()-3,0),"0")+_xlfn.IFNA(VLOOKUP($C114, Round5!$D$2:$V$25,COLUMN()-3,0),"0")+_xlfn.IFNA(VLOOKUP($C114, Round6!$D$2:$V$12,COLUMN()-3,0),"0")</f>
        <v>1</v>
      </c>
      <c r="S114" s="0" t="n">
        <f aca="false">IFERROR(LOG((E114/F114)/(1-E114/F114)) / LOG($B114/$A114), 2 * SIGN( E114-F114/2))</f>
        <v>2</v>
      </c>
      <c r="U114" s="0" t="n">
        <f aca="false">IFERROR(LOG((G114/H114)/(1-G114/H114)) / LOG($B114/$A114), 2 * SIGN( G114-H114/2))</f>
        <v>2</v>
      </c>
      <c r="W114" s="0" t="n">
        <f aca="false">IFERROR(LOG((I114/J114)/(1-I114/J114)) / LOG($B114/$A114), 2 * SIGN( I114-J114/2))</f>
        <v>-2</v>
      </c>
      <c r="Y114" s="0" t="n">
        <f aca="false">IFERROR(LOG((K114/L114)/(1-K114/L114)) / LOG($B114/$A114), 2 * SIGN( K114-L114/2))</f>
        <v>2</v>
      </c>
      <c r="AA114" s="0" t="n">
        <f aca="false">IFERROR(LOG((M114/N114)/(1-M114/N114)) / LOG($B114/$A114), 2 * SIGN( M114-N114/2))</f>
        <v>2</v>
      </c>
      <c r="AC114" s="0" t="n">
        <f aca="false">IFERROR(LOG((O114/P114)/(1-O114/P114)) / LOG($B114/$A114), 2 * SIGN( O114-P114/2))</f>
        <v>-2</v>
      </c>
    </row>
    <row r="115" customFormat="false" ht="12.8" hidden="false" customHeight="false" outlineLevel="0" collapsed="false">
      <c r="A115" s="0" t="n">
        <v>10</v>
      </c>
      <c r="B115" s="0" t="n">
        <v>15</v>
      </c>
      <c r="C115" s="0" t="str">
        <f aca="false">A115&amp;B115</f>
        <v>1015</v>
      </c>
      <c r="E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3</v>
      </c>
      <c r="F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0</v>
      </c>
      <c r="G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3</v>
      </c>
      <c r="H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4</v>
      </c>
      <c r="I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0</v>
      </c>
      <c r="J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4</v>
      </c>
      <c r="K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4</v>
      </c>
      <c r="L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0</v>
      </c>
      <c r="M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4</v>
      </c>
      <c r="N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4</v>
      </c>
      <c r="O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0</v>
      </c>
      <c r="P115" s="0" t="n">
        <f aca="false">_xlfn.IFNA(VLOOKUP($C115, Round1!$D$2:$V$9,COLUMN()-3,0),"0")+_xlfn.IFNA(VLOOKUP($C115, Round2!$D$2:$V$16,COLUMN()-3,0),"0")+_xlfn.IFNA(VLOOKUP($C115, Round3!$D$2:$V$24,COLUMN()-3,0),"0")+_xlfn.IFNA(VLOOKUP($C115, Round4!$D$2:$V$23,COLUMN()-3,0),"0")+_xlfn.IFNA(VLOOKUP($C115, Round5!$D$2:$V$25,COLUMN()-3,0),"0")+_xlfn.IFNA(VLOOKUP($C115, Round6!$D$2:$V$12,COLUMN()-3,0),"0")</f>
        <v>4</v>
      </c>
      <c r="S115" s="0" t="n">
        <f aca="false">IFERROR(LOG((E115/F115)/(1-E115/F115)) / LOG($B115/$A115), 2 * SIGN( E115-F115/2))</f>
        <v>2</v>
      </c>
      <c r="U115" s="0" t="n">
        <f aca="false">IFERROR(LOG((G115/H115)/(1-G115/H115)) / LOG($B115/$A115), 2 * SIGN( G115-H115/2))</f>
        <v>2.70951129135145</v>
      </c>
      <c r="W115" s="0" t="n">
        <f aca="false">IFERROR(LOG((I115/J115)/(1-I115/J115)) / LOG($B115/$A115), 2 * SIGN( I115-J115/2))</f>
        <v>-2</v>
      </c>
      <c r="Y115" s="0" t="n">
        <f aca="false">IFERROR(LOG((K115/L115)/(1-K115/L115)) / LOG($B115/$A115), 2 * SIGN( K115-L115/2))</f>
        <v>2</v>
      </c>
      <c r="AA115" s="0" t="n">
        <f aca="false">IFERROR(LOG((M115/N115)/(1-M115/N115)) / LOG($B115/$A115), 2 * SIGN( M115-N115/2))</f>
        <v>2</v>
      </c>
      <c r="AC115" s="0" t="n">
        <f aca="false">IFERROR(LOG((O115/P115)/(1-O115/P115)) / LOG($B115/$A115), 2 * SIGN( O115-P115/2))</f>
        <v>-2</v>
      </c>
    </row>
    <row r="116" customFormat="false" ht="12.8" hidden="false" customHeight="false" outlineLevel="0" collapsed="false">
      <c r="A116" s="0" t="n">
        <v>10</v>
      </c>
      <c r="B116" s="0" t="n">
        <v>16</v>
      </c>
      <c r="C116" s="0" t="str">
        <f aca="false">A116&amp;B116</f>
        <v>1016</v>
      </c>
      <c r="E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F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G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H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I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J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K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L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M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N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O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P116" s="0" t="n">
        <f aca="false">_xlfn.IFNA(VLOOKUP($C116, Round1!$D$2:$V$9,COLUMN()-3,0),"0")+_xlfn.IFNA(VLOOKUP($C116, Round2!$D$2:$V$16,COLUMN()-3,0),"0")+_xlfn.IFNA(VLOOKUP($C116, Round3!$D$2:$V$24,COLUMN()-3,0),"0")+_xlfn.IFNA(VLOOKUP($C116, Round4!$D$2:$V$23,COLUMN()-3,0),"0")+_xlfn.IFNA(VLOOKUP($C116, Round5!$D$2:$V$25,COLUMN()-3,0),"0")+_xlfn.IFNA(VLOOKUP($C116, Round6!$D$2:$V$12,COLUMN()-3,0),"0")</f>
        <v>0</v>
      </c>
      <c r="S116" s="0" t="n">
        <f aca="false">IFERROR(LOG((E116/F116)/(1-E116/F116)) / LOG($B116/$A116), 2 * SIGN( E116-F116/2))</f>
        <v>0</v>
      </c>
      <c r="U116" s="0" t="n">
        <f aca="false">IFERROR(LOG((G116/H116)/(1-G116/H116)) / LOG($B116/$A116), 2 * SIGN( G116-H116/2))</f>
        <v>0</v>
      </c>
      <c r="W116" s="0" t="n">
        <f aca="false">IFERROR(LOG((I116/J116)/(1-I116/J116)) / LOG($B116/$A116), 2 * SIGN( I116-J116/2))</f>
        <v>0</v>
      </c>
      <c r="Y116" s="0" t="n">
        <f aca="false">IFERROR(LOG((K116/L116)/(1-K116/L116)) / LOG($B116/$A116), 2 * SIGN( K116-L116/2))</f>
        <v>0</v>
      </c>
      <c r="AA116" s="0" t="n">
        <f aca="false">IFERROR(LOG((M116/N116)/(1-M116/N116)) / LOG($B116/$A116), 2 * SIGN( M116-N116/2))</f>
        <v>0</v>
      </c>
      <c r="AC116" s="0" t="n">
        <f aca="false">IFERROR(LOG((O116/P116)/(1-O116/P116)) / LOG($B116/$A116), 2 * SIGN( O116-P116/2))</f>
        <v>0</v>
      </c>
    </row>
    <row r="117" customFormat="false" ht="12.8" hidden="false" customHeight="false" outlineLevel="0" collapsed="false">
      <c r="A117" s="0" t="n">
        <v>11</v>
      </c>
      <c r="B117" s="0" t="n">
        <v>11</v>
      </c>
      <c r="C117" s="0" t="str">
        <f aca="false">A117&amp;B117</f>
        <v>1111</v>
      </c>
      <c r="E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F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G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H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I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J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K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L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M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N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O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P117" s="0" t="n">
        <f aca="false">_xlfn.IFNA(VLOOKUP($C117, Round1!$D$2:$V$9,COLUMN()-3,0),"0")+_xlfn.IFNA(VLOOKUP($C117, Round2!$D$2:$V$16,COLUMN()-3,0),"0")+_xlfn.IFNA(VLOOKUP($C117, Round3!$D$2:$V$24,COLUMN()-3,0),"0")+_xlfn.IFNA(VLOOKUP($C117, Round4!$D$2:$V$23,COLUMN()-3,0),"0")+_xlfn.IFNA(VLOOKUP($C117, Round5!$D$2:$V$25,COLUMN()-3,0),"0")+_xlfn.IFNA(VLOOKUP($C117, Round6!$D$2:$V$12,COLUMN()-3,0),"0")</f>
        <v>0</v>
      </c>
      <c r="S117" s="0" t="n">
        <f aca="false">IFERROR(LOG((E117/F117)/(1-E117/F117)) / LOG($B117/$A117), 2 * SIGN( E117-F117/2))</f>
        <v>0</v>
      </c>
      <c r="U117" s="0" t="n">
        <f aca="false">IFERROR(LOG((G117/H117)/(1-G117/H117)) / LOG($B117/$A117), 2 * SIGN( G117-H117/2))</f>
        <v>0</v>
      </c>
      <c r="W117" s="0" t="n">
        <f aca="false">IFERROR(LOG((I117/J117)/(1-I117/J117)) / LOG($B117/$A117), 2 * SIGN( I117-J117/2))</f>
        <v>0</v>
      </c>
      <c r="Y117" s="0" t="n">
        <f aca="false">IFERROR(LOG((K117/L117)/(1-K117/L117)) / LOG($B117/$A117), 2 * SIGN( K117-L117/2))</f>
        <v>0</v>
      </c>
      <c r="AA117" s="0" t="n">
        <f aca="false">IFERROR(LOG((M117/N117)/(1-M117/N117)) / LOG($B117/$A117), 2 * SIGN( M117-N117/2))</f>
        <v>0</v>
      </c>
      <c r="AC117" s="0" t="n">
        <f aca="false">IFERROR(LOG((O117/P117)/(1-O117/P117)) / LOG($B117/$A117), 2 * SIGN( O117-P117/2))</f>
        <v>0</v>
      </c>
    </row>
    <row r="118" customFormat="false" ht="12.8" hidden="false" customHeight="false" outlineLevel="0" collapsed="false">
      <c r="A118" s="0" t="n">
        <v>11</v>
      </c>
      <c r="B118" s="0" t="n">
        <v>12</v>
      </c>
      <c r="C118" s="0" t="str">
        <f aca="false">A118&amp;B118</f>
        <v>1112</v>
      </c>
      <c r="E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F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G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H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I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J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K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L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M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N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O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P118" s="0" t="n">
        <f aca="false">_xlfn.IFNA(VLOOKUP($C118, Round1!$D$2:$V$9,COLUMN()-3,0),"0")+_xlfn.IFNA(VLOOKUP($C118, Round2!$D$2:$V$16,COLUMN()-3,0),"0")+_xlfn.IFNA(VLOOKUP($C118, Round3!$D$2:$V$24,COLUMN()-3,0),"0")+_xlfn.IFNA(VLOOKUP($C118, Round4!$D$2:$V$23,COLUMN()-3,0),"0")+_xlfn.IFNA(VLOOKUP($C118, Round5!$D$2:$V$25,COLUMN()-3,0),"0")+_xlfn.IFNA(VLOOKUP($C118, Round6!$D$2:$V$12,COLUMN()-3,0),"0")</f>
        <v>0</v>
      </c>
      <c r="S118" s="0" t="n">
        <f aca="false">IFERROR(LOG((E118/F118)/(1-E118/F118)) / LOG($B118/$A118), 2 * SIGN( E118-F118/2))</f>
        <v>0</v>
      </c>
      <c r="U118" s="0" t="n">
        <f aca="false">IFERROR(LOG((G118/H118)/(1-G118/H118)) / LOG($B118/$A118), 2 * SIGN( G118-H118/2))</f>
        <v>0</v>
      </c>
      <c r="W118" s="0" t="n">
        <f aca="false">IFERROR(LOG((I118/J118)/(1-I118/J118)) / LOG($B118/$A118), 2 * SIGN( I118-J118/2))</f>
        <v>0</v>
      </c>
      <c r="Y118" s="0" t="n">
        <f aca="false">IFERROR(LOG((K118/L118)/(1-K118/L118)) / LOG($B118/$A118), 2 * SIGN( K118-L118/2))</f>
        <v>0</v>
      </c>
      <c r="AA118" s="0" t="n">
        <f aca="false">IFERROR(LOG((M118/N118)/(1-M118/N118)) / LOG($B118/$A118), 2 * SIGN( M118-N118/2))</f>
        <v>0</v>
      </c>
      <c r="AC118" s="0" t="n">
        <f aca="false">IFERROR(LOG((O118/P118)/(1-O118/P118)) / LOG($B118/$A118), 2 * SIGN( O118-P118/2))</f>
        <v>0</v>
      </c>
    </row>
    <row r="119" customFormat="false" ht="12.8" hidden="false" customHeight="false" outlineLevel="0" collapsed="false">
      <c r="A119" s="0" t="n">
        <v>11</v>
      </c>
      <c r="B119" s="0" t="n">
        <v>13</v>
      </c>
      <c r="C119" s="0" t="str">
        <f aca="false">A119&amp;B119</f>
        <v>1113</v>
      </c>
      <c r="E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F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G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H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I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J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K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L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M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N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O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P119" s="0" t="n">
        <f aca="false">_xlfn.IFNA(VLOOKUP($C119, Round1!$D$2:$V$9,COLUMN()-3,0),"0")+_xlfn.IFNA(VLOOKUP($C119, Round2!$D$2:$V$16,COLUMN()-3,0),"0")+_xlfn.IFNA(VLOOKUP($C119, Round3!$D$2:$V$24,COLUMN()-3,0),"0")+_xlfn.IFNA(VLOOKUP($C119, Round4!$D$2:$V$23,COLUMN()-3,0),"0")+_xlfn.IFNA(VLOOKUP($C119, Round5!$D$2:$V$25,COLUMN()-3,0),"0")+_xlfn.IFNA(VLOOKUP($C119, Round6!$D$2:$V$12,COLUMN()-3,0),"0")</f>
        <v>0</v>
      </c>
      <c r="S119" s="0" t="n">
        <f aca="false">IFERROR(LOG((E119/F119)/(1-E119/F119)) / LOG($B119/$A119), 2 * SIGN( E119-F119/2))</f>
        <v>0</v>
      </c>
      <c r="U119" s="0" t="n">
        <f aca="false">IFERROR(LOG((G119/H119)/(1-G119/H119)) / LOG($B119/$A119), 2 * SIGN( G119-H119/2))</f>
        <v>0</v>
      </c>
      <c r="W119" s="0" t="n">
        <f aca="false">IFERROR(LOG((I119/J119)/(1-I119/J119)) / LOG($B119/$A119), 2 * SIGN( I119-J119/2))</f>
        <v>0</v>
      </c>
      <c r="Y119" s="0" t="n">
        <f aca="false">IFERROR(LOG((K119/L119)/(1-K119/L119)) / LOG($B119/$A119), 2 * SIGN( K119-L119/2))</f>
        <v>0</v>
      </c>
      <c r="AA119" s="0" t="n">
        <f aca="false">IFERROR(LOG((M119/N119)/(1-M119/N119)) / LOG($B119/$A119), 2 * SIGN( M119-N119/2))</f>
        <v>0</v>
      </c>
      <c r="AC119" s="0" t="n">
        <f aca="false">IFERROR(LOG((O119/P119)/(1-O119/P119)) / LOG($B119/$A119), 2 * SIGN( O119-P119/2))</f>
        <v>0</v>
      </c>
    </row>
    <row r="120" customFormat="false" ht="12.8" hidden="false" customHeight="false" outlineLevel="0" collapsed="false">
      <c r="A120" s="0" t="n">
        <v>11</v>
      </c>
      <c r="B120" s="0" t="n">
        <v>14</v>
      </c>
      <c r="C120" s="0" t="str">
        <f aca="false">A120&amp;B120</f>
        <v>1114</v>
      </c>
      <c r="E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3</v>
      </c>
      <c r="F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0</v>
      </c>
      <c r="G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3</v>
      </c>
      <c r="H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3</v>
      </c>
      <c r="I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0</v>
      </c>
      <c r="J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3</v>
      </c>
      <c r="K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3</v>
      </c>
      <c r="L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0</v>
      </c>
      <c r="M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3</v>
      </c>
      <c r="N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4</v>
      </c>
      <c r="O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0</v>
      </c>
      <c r="P120" s="0" t="n">
        <f aca="false">_xlfn.IFNA(VLOOKUP($C120, Round1!$D$2:$V$9,COLUMN()-3,0),"0")+_xlfn.IFNA(VLOOKUP($C120, Round2!$D$2:$V$16,COLUMN()-3,0),"0")+_xlfn.IFNA(VLOOKUP($C120, Round3!$D$2:$V$24,COLUMN()-3,0),"0")+_xlfn.IFNA(VLOOKUP($C120, Round4!$D$2:$V$23,COLUMN()-3,0),"0")+_xlfn.IFNA(VLOOKUP($C120, Round5!$D$2:$V$25,COLUMN()-3,0),"0")+_xlfn.IFNA(VLOOKUP($C120, Round6!$D$2:$V$12,COLUMN()-3,0),"0")</f>
        <v>4</v>
      </c>
      <c r="S120" s="0" t="n">
        <f aca="false">IFERROR(LOG((E120/F120)/(1-E120/F120)) / LOG($B120/$A120), 2 * SIGN( E120-F120/2))</f>
        <v>2</v>
      </c>
      <c r="U120" s="0" t="n">
        <f aca="false">IFERROR(LOG((G120/H120)/(1-G120/H120)) / LOG($B120/$A120), 2 * SIGN( G120-H120/2))</f>
        <v>2</v>
      </c>
      <c r="W120" s="0" t="n">
        <f aca="false">IFERROR(LOG((I120/J120)/(1-I120/J120)) / LOG($B120/$A120), 2 * SIGN( I120-J120/2))</f>
        <v>-2</v>
      </c>
      <c r="Y120" s="0" t="n">
        <f aca="false">IFERROR(LOG((K120/L120)/(1-K120/L120)) / LOG($B120/$A120), 2 * SIGN( K120-L120/2))</f>
        <v>2</v>
      </c>
      <c r="AA120" s="0" t="n">
        <f aca="false">IFERROR(LOG((M120/N120)/(1-M120/N120)) / LOG($B120/$A120), 2 * SIGN( M120-N120/2))</f>
        <v>4.55549394116453</v>
      </c>
      <c r="AC120" s="0" t="n">
        <f aca="false">IFERROR(LOG((O120/P120)/(1-O120/P120)) / LOG($B120/$A120), 2 * SIGN( O120-P120/2))</f>
        <v>-2</v>
      </c>
    </row>
    <row r="121" customFormat="false" ht="12.8" hidden="false" customHeight="false" outlineLevel="0" collapsed="false">
      <c r="A121" s="0" t="n">
        <v>11</v>
      </c>
      <c r="B121" s="0" t="n">
        <v>15</v>
      </c>
      <c r="C121" s="0" t="str">
        <f aca="false">A121&amp;B121</f>
        <v>1115</v>
      </c>
      <c r="E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F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G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H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I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J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K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L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M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N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O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P121" s="0" t="n">
        <f aca="false">_xlfn.IFNA(VLOOKUP($C121, Round1!$D$2:$V$9,COLUMN()-3,0),"0")+_xlfn.IFNA(VLOOKUP($C121, Round2!$D$2:$V$16,COLUMN()-3,0),"0")+_xlfn.IFNA(VLOOKUP($C121, Round3!$D$2:$V$24,COLUMN()-3,0),"0")+_xlfn.IFNA(VLOOKUP($C121, Round4!$D$2:$V$23,COLUMN()-3,0),"0")+_xlfn.IFNA(VLOOKUP($C121, Round5!$D$2:$V$25,COLUMN()-3,0),"0")+_xlfn.IFNA(VLOOKUP($C121, Round6!$D$2:$V$12,COLUMN()-3,0),"0")</f>
        <v>0</v>
      </c>
      <c r="S121" s="0" t="n">
        <f aca="false">IFERROR(LOG((E121/F121)/(1-E121/F121)) / LOG($B121/$A121), 2 * SIGN( E121-F121/2))</f>
        <v>0</v>
      </c>
      <c r="U121" s="0" t="n">
        <f aca="false">IFERROR(LOG((G121/H121)/(1-G121/H121)) / LOG($B121/$A121), 2 * SIGN( G121-H121/2))</f>
        <v>0</v>
      </c>
      <c r="W121" s="0" t="n">
        <f aca="false">IFERROR(LOG((I121/J121)/(1-I121/J121)) / LOG($B121/$A121), 2 * SIGN( I121-J121/2))</f>
        <v>0</v>
      </c>
      <c r="Y121" s="0" t="n">
        <f aca="false">IFERROR(LOG((K121/L121)/(1-K121/L121)) / LOG($B121/$A121), 2 * SIGN( K121-L121/2))</f>
        <v>0</v>
      </c>
      <c r="AA121" s="0" t="n">
        <f aca="false">IFERROR(LOG((M121/N121)/(1-M121/N121)) / LOG($B121/$A121), 2 * SIGN( M121-N121/2))</f>
        <v>0</v>
      </c>
      <c r="AC121" s="0" t="n">
        <f aca="false">IFERROR(LOG((O121/P121)/(1-O121/P121)) / LOG($B121/$A121), 2 * SIGN( O121-P121/2))</f>
        <v>0</v>
      </c>
    </row>
    <row r="122" customFormat="false" ht="12.8" hidden="false" customHeight="false" outlineLevel="0" collapsed="false">
      <c r="A122" s="0" t="n">
        <v>11</v>
      </c>
      <c r="B122" s="0" t="n">
        <v>16</v>
      </c>
      <c r="C122" s="0" t="str">
        <f aca="false">A122&amp;B122</f>
        <v>1116</v>
      </c>
      <c r="E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F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G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H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I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J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K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L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M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N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O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P122" s="0" t="n">
        <f aca="false">_xlfn.IFNA(VLOOKUP($C122, Round1!$D$2:$V$9,COLUMN()-3,0),"0")+_xlfn.IFNA(VLOOKUP($C122, Round2!$D$2:$V$16,COLUMN()-3,0),"0")+_xlfn.IFNA(VLOOKUP($C122, Round3!$D$2:$V$24,COLUMN()-3,0),"0")+_xlfn.IFNA(VLOOKUP($C122, Round4!$D$2:$V$23,COLUMN()-3,0),"0")+_xlfn.IFNA(VLOOKUP($C122, Round5!$D$2:$V$25,COLUMN()-3,0),"0")+_xlfn.IFNA(VLOOKUP($C122, Round6!$D$2:$V$12,COLUMN()-3,0),"0")</f>
        <v>0</v>
      </c>
      <c r="S122" s="0" t="n">
        <f aca="false">IFERROR(LOG((E122/F122)/(1-E122/F122)) / LOG($B122/$A122), 2 * SIGN( E122-F122/2))</f>
        <v>0</v>
      </c>
      <c r="U122" s="0" t="n">
        <f aca="false">IFERROR(LOG((G122/H122)/(1-G122/H122)) / LOG($B122/$A122), 2 * SIGN( G122-H122/2))</f>
        <v>0</v>
      </c>
      <c r="W122" s="0" t="n">
        <f aca="false">IFERROR(LOG((I122/J122)/(1-I122/J122)) / LOG($B122/$A122), 2 * SIGN( I122-J122/2))</f>
        <v>0</v>
      </c>
      <c r="Y122" s="0" t="n">
        <f aca="false">IFERROR(LOG((K122/L122)/(1-K122/L122)) / LOG($B122/$A122), 2 * SIGN( K122-L122/2))</f>
        <v>0</v>
      </c>
      <c r="AA122" s="0" t="n">
        <f aca="false">IFERROR(LOG((M122/N122)/(1-M122/N122)) / LOG($B122/$A122), 2 * SIGN( M122-N122/2))</f>
        <v>0</v>
      </c>
      <c r="AC122" s="0" t="n">
        <f aca="false">IFERROR(LOG((O122/P122)/(1-O122/P122)) / LOG($B122/$A122), 2 * SIGN( O122-P122/2))</f>
        <v>0</v>
      </c>
    </row>
    <row r="123" customFormat="false" ht="12.8" hidden="false" customHeight="false" outlineLevel="0" collapsed="false">
      <c r="A123" s="0" t="n">
        <v>12</v>
      </c>
      <c r="B123" s="0" t="n">
        <v>12</v>
      </c>
      <c r="C123" s="0" t="str">
        <f aca="false">A123&amp;B123</f>
        <v>1212</v>
      </c>
      <c r="E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F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G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H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I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J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K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L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M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N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O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P123" s="0" t="n">
        <f aca="false">_xlfn.IFNA(VLOOKUP($C123, Round1!$D$2:$V$9,COLUMN()-3,0),"0")+_xlfn.IFNA(VLOOKUP($C123, Round2!$D$2:$V$16,COLUMN()-3,0),"0")+_xlfn.IFNA(VLOOKUP($C123, Round3!$D$2:$V$24,COLUMN()-3,0),"0")+_xlfn.IFNA(VLOOKUP($C123, Round4!$D$2:$V$23,COLUMN()-3,0),"0")+_xlfn.IFNA(VLOOKUP($C123, Round5!$D$2:$V$25,COLUMN()-3,0),"0")+_xlfn.IFNA(VLOOKUP($C123, Round6!$D$2:$V$12,COLUMN()-3,0),"0")</f>
        <v>0</v>
      </c>
      <c r="S123" s="0" t="n">
        <f aca="false">IFERROR(LOG((E123/F123)/(1-E123/F123)) / LOG($B123/$A123), 2 * SIGN( E123-F123/2))</f>
        <v>0</v>
      </c>
      <c r="U123" s="0" t="n">
        <f aca="false">IFERROR(LOG((G123/H123)/(1-G123/H123)) / LOG($B123/$A123), 2 * SIGN( G123-H123/2))</f>
        <v>0</v>
      </c>
      <c r="W123" s="0" t="n">
        <f aca="false">IFERROR(LOG((I123/J123)/(1-I123/J123)) / LOG($B123/$A123), 2 * SIGN( I123-J123/2))</f>
        <v>0</v>
      </c>
      <c r="Y123" s="0" t="n">
        <f aca="false">IFERROR(LOG((K123/L123)/(1-K123/L123)) / LOG($B123/$A123), 2 * SIGN( K123-L123/2))</f>
        <v>0</v>
      </c>
      <c r="AA123" s="0" t="n">
        <f aca="false">IFERROR(LOG((M123/N123)/(1-M123/N123)) / LOG($B123/$A123), 2 * SIGN( M123-N123/2))</f>
        <v>0</v>
      </c>
      <c r="AC123" s="0" t="n">
        <f aca="false">IFERROR(LOG((O123/P123)/(1-O123/P123)) / LOG($B123/$A123), 2 * SIGN( O123-P123/2))</f>
        <v>0</v>
      </c>
    </row>
    <row r="124" customFormat="false" ht="12.8" hidden="false" customHeight="false" outlineLevel="0" collapsed="false">
      <c r="A124" s="0" t="n">
        <v>12</v>
      </c>
      <c r="B124" s="0" t="n">
        <v>13</v>
      </c>
      <c r="C124" s="0" t="str">
        <f aca="false">A124&amp;B124</f>
        <v>1213</v>
      </c>
      <c r="E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8</v>
      </c>
      <c r="F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0</v>
      </c>
      <c r="G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9</v>
      </c>
      <c r="H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8</v>
      </c>
      <c r="I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2</v>
      </c>
      <c r="J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10</v>
      </c>
      <c r="K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8</v>
      </c>
      <c r="L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3</v>
      </c>
      <c r="M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11</v>
      </c>
      <c r="N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8</v>
      </c>
      <c r="O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3</v>
      </c>
      <c r="P124" s="0" t="n">
        <f aca="false">_xlfn.IFNA(VLOOKUP($C124, Round1!$D$2:$V$9,COLUMN()-3,0),"0")+_xlfn.IFNA(VLOOKUP($C124, Round2!$D$2:$V$16,COLUMN()-3,0),"0")+_xlfn.IFNA(VLOOKUP($C124, Round3!$D$2:$V$24,COLUMN()-3,0),"0")+_xlfn.IFNA(VLOOKUP($C124, Round4!$D$2:$V$23,COLUMN()-3,0),"0")+_xlfn.IFNA(VLOOKUP($C124, Round5!$D$2:$V$25,COLUMN()-3,0),"0")+_xlfn.IFNA(VLOOKUP($C124, Round6!$D$2:$V$12,COLUMN()-3,0),"0")</f>
        <v>11</v>
      </c>
      <c r="S124" s="0" t="n">
        <f aca="false">IFERROR(LOG((E124/F124)/(1-E124/F124)) / LOG($B124/$A124), 2 * SIGN( E124-F124/2))</f>
        <v>2</v>
      </c>
      <c r="U124" s="0" t="n">
        <f aca="false">IFERROR(LOG((G124/H124)/(1-G124/H124)) / LOG($B124/$A124), 2 * SIGN( G124-H124/2))</f>
        <v>2</v>
      </c>
      <c r="W124" s="0" t="n">
        <f aca="false">IFERROR(LOG((I124/J124)/(1-I124/J124)) / LOG($B124/$A124), 2 * SIGN( I124-J124/2))</f>
        <v>-17.3194336050456</v>
      </c>
      <c r="Y124" s="0" t="n">
        <f aca="false">IFERROR(LOG((K124/L124)/(1-K124/L124)) / LOG($B124/$A124), 2 * SIGN( K124-L124/2))</f>
        <v>2</v>
      </c>
      <c r="AA124" s="0" t="n">
        <f aca="false">IFERROR(LOG((M124/N124)/(1-M124/N124)) / LOG($B124/$A124), 2 * SIGN( M124-N124/2))</f>
        <v>2</v>
      </c>
      <c r="AC124" s="0" t="n">
        <f aca="false">IFERROR(LOG((O124/P124)/(1-O124/P124)) / LOG($B124/$A124), 2 * SIGN( O124-P124/2))</f>
        <v>-12.2538240087049</v>
      </c>
    </row>
    <row r="125" customFormat="false" ht="12.8" hidden="false" customHeight="false" outlineLevel="0" collapsed="false">
      <c r="A125" s="0" t="n">
        <v>12</v>
      </c>
      <c r="B125" s="0" t="n">
        <v>14</v>
      </c>
      <c r="C125" s="0" t="str">
        <f aca="false">A125&amp;B125</f>
        <v>1214</v>
      </c>
      <c r="E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F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G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H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I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J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K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L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M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N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O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P125" s="0" t="n">
        <f aca="false">_xlfn.IFNA(VLOOKUP($C125, Round1!$D$2:$V$9,COLUMN()-3,0),"0")+_xlfn.IFNA(VLOOKUP($C125, Round2!$D$2:$V$16,COLUMN()-3,0),"0")+_xlfn.IFNA(VLOOKUP($C125, Round3!$D$2:$V$24,COLUMN()-3,0),"0")+_xlfn.IFNA(VLOOKUP($C125, Round4!$D$2:$V$23,COLUMN()-3,0),"0")+_xlfn.IFNA(VLOOKUP($C125, Round5!$D$2:$V$25,COLUMN()-3,0),"0")+_xlfn.IFNA(VLOOKUP($C125, Round6!$D$2:$V$12,COLUMN()-3,0),"0")</f>
        <v>0</v>
      </c>
      <c r="S125" s="0" t="n">
        <f aca="false">IFERROR(LOG((E125/F125)/(1-E125/F125)) / LOG($B125/$A125), 2 * SIGN( E125-F125/2))</f>
        <v>0</v>
      </c>
      <c r="U125" s="0" t="n">
        <f aca="false">IFERROR(LOG((G125/H125)/(1-G125/H125)) / LOG($B125/$A125), 2 * SIGN( G125-H125/2))</f>
        <v>0</v>
      </c>
      <c r="W125" s="0" t="n">
        <f aca="false">IFERROR(LOG((I125/J125)/(1-I125/J125)) / LOG($B125/$A125), 2 * SIGN( I125-J125/2))</f>
        <v>0</v>
      </c>
      <c r="Y125" s="0" t="n">
        <f aca="false">IFERROR(LOG((K125/L125)/(1-K125/L125)) / LOG($B125/$A125), 2 * SIGN( K125-L125/2))</f>
        <v>0</v>
      </c>
      <c r="AA125" s="0" t="n">
        <f aca="false">IFERROR(LOG((M125/N125)/(1-M125/N125)) / LOG($B125/$A125), 2 * SIGN( M125-N125/2))</f>
        <v>0</v>
      </c>
      <c r="AC125" s="0" t="n">
        <f aca="false">IFERROR(LOG((O125/P125)/(1-O125/P125)) / LOG($B125/$A125), 2 * SIGN( O125-P125/2))</f>
        <v>0</v>
      </c>
    </row>
    <row r="126" customFormat="false" ht="12.8" hidden="false" customHeight="false" outlineLevel="0" collapsed="false">
      <c r="A126" s="0" t="n">
        <v>12</v>
      </c>
      <c r="B126" s="0" t="n">
        <v>15</v>
      </c>
      <c r="C126" s="0" t="str">
        <f aca="false">A126&amp;B126</f>
        <v>1215</v>
      </c>
      <c r="E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F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G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H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I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J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K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L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M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N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O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P126" s="0" t="n">
        <f aca="false">_xlfn.IFNA(VLOOKUP($C126, Round1!$D$2:$V$9,COLUMN()-3,0),"0")+_xlfn.IFNA(VLOOKUP($C126, Round2!$D$2:$V$16,COLUMN()-3,0),"0")+_xlfn.IFNA(VLOOKUP($C126, Round3!$D$2:$V$24,COLUMN()-3,0),"0")+_xlfn.IFNA(VLOOKUP($C126, Round4!$D$2:$V$23,COLUMN()-3,0),"0")+_xlfn.IFNA(VLOOKUP($C126, Round5!$D$2:$V$25,COLUMN()-3,0),"0")+_xlfn.IFNA(VLOOKUP($C126, Round6!$D$2:$V$12,COLUMN()-3,0),"0")</f>
        <v>0</v>
      </c>
      <c r="S126" s="0" t="n">
        <f aca="false">IFERROR(LOG((E126/F126)/(1-E126/F126)) / LOG($B126/$A126), 2 * SIGN( E126-F126/2))</f>
        <v>0</v>
      </c>
      <c r="U126" s="0" t="n">
        <f aca="false">IFERROR(LOG((G126/H126)/(1-G126/H126)) / LOG($B126/$A126), 2 * SIGN( G126-H126/2))</f>
        <v>0</v>
      </c>
      <c r="W126" s="0" t="n">
        <f aca="false">IFERROR(LOG((I126/J126)/(1-I126/J126)) / LOG($B126/$A126), 2 * SIGN( I126-J126/2))</f>
        <v>0</v>
      </c>
      <c r="Y126" s="0" t="n">
        <f aca="false">IFERROR(LOG((K126/L126)/(1-K126/L126)) / LOG($B126/$A126), 2 * SIGN( K126-L126/2))</f>
        <v>0</v>
      </c>
      <c r="AA126" s="0" t="n">
        <f aca="false">IFERROR(LOG((M126/N126)/(1-M126/N126)) / LOG($B126/$A126), 2 * SIGN( M126-N126/2))</f>
        <v>0</v>
      </c>
      <c r="AC126" s="0" t="n">
        <f aca="false">IFERROR(LOG((O126/P126)/(1-O126/P126)) / LOG($B126/$A126), 2 * SIGN( O126-P126/2))</f>
        <v>0</v>
      </c>
    </row>
    <row r="127" customFormat="false" ht="12.8" hidden="false" customHeight="false" outlineLevel="0" collapsed="false">
      <c r="A127" s="0" t="n">
        <v>12</v>
      </c>
      <c r="B127" s="0" t="n">
        <v>16</v>
      </c>
      <c r="C127" s="0" t="str">
        <f aca="false">A127&amp;B127</f>
        <v>1216</v>
      </c>
      <c r="E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F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G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H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I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J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K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L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M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N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O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P127" s="0" t="n">
        <f aca="false">_xlfn.IFNA(VLOOKUP($C127, Round1!$D$2:$V$9,COLUMN()-3,0),"0")+_xlfn.IFNA(VLOOKUP($C127, Round2!$D$2:$V$16,COLUMN()-3,0),"0")+_xlfn.IFNA(VLOOKUP($C127, Round3!$D$2:$V$24,COLUMN()-3,0),"0")+_xlfn.IFNA(VLOOKUP($C127, Round4!$D$2:$V$23,COLUMN()-3,0),"0")+_xlfn.IFNA(VLOOKUP($C127, Round5!$D$2:$V$25,COLUMN()-3,0),"0")+_xlfn.IFNA(VLOOKUP($C127, Round6!$D$2:$V$12,COLUMN()-3,0),"0")</f>
        <v>0</v>
      </c>
      <c r="S127" s="0" t="n">
        <f aca="false">IFERROR(LOG((E127/F127)/(1-E127/F127)) / LOG($B127/$A127), 2 * SIGN( E127-F127/2))</f>
        <v>0</v>
      </c>
      <c r="U127" s="0" t="n">
        <f aca="false">IFERROR(LOG((G127/H127)/(1-G127/H127)) / LOG($B127/$A127), 2 * SIGN( G127-H127/2))</f>
        <v>0</v>
      </c>
      <c r="W127" s="0" t="n">
        <f aca="false">IFERROR(LOG((I127/J127)/(1-I127/J127)) / LOG($B127/$A127), 2 * SIGN( I127-J127/2))</f>
        <v>0</v>
      </c>
      <c r="Y127" s="0" t="n">
        <f aca="false">IFERROR(LOG((K127/L127)/(1-K127/L127)) / LOG($B127/$A127), 2 * SIGN( K127-L127/2))</f>
        <v>0</v>
      </c>
      <c r="AA127" s="0" t="n">
        <f aca="false">IFERROR(LOG((M127/N127)/(1-M127/N127)) / LOG($B127/$A127), 2 * SIGN( M127-N127/2))</f>
        <v>0</v>
      </c>
      <c r="AC127" s="0" t="n">
        <f aca="false">IFERROR(LOG((O127/P127)/(1-O127/P127)) / LOG($B127/$A127), 2 * SIGN( O127-P127/2))</f>
        <v>0</v>
      </c>
    </row>
    <row r="128" customFormat="false" ht="12.8" hidden="false" customHeight="false" outlineLevel="0" collapsed="false">
      <c r="A128" s="0" t="n">
        <v>13</v>
      </c>
      <c r="B128" s="0" t="n">
        <v>13</v>
      </c>
      <c r="C128" s="0" t="str">
        <f aca="false">A128&amp;B128</f>
        <v>1313</v>
      </c>
      <c r="E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F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G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H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I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J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K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L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M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N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O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P128" s="0" t="n">
        <f aca="false">_xlfn.IFNA(VLOOKUP($C128, Round1!$D$2:$V$9,COLUMN()-3,0),"0")+_xlfn.IFNA(VLOOKUP($C128, Round2!$D$2:$V$16,COLUMN()-3,0),"0")+_xlfn.IFNA(VLOOKUP($C128, Round3!$D$2:$V$24,COLUMN()-3,0),"0")+_xlfn.IFNA(VLOOKUP($C128, Round4!$D$2:$V$23,COLUMN()-3,0),"0")+_xlfn.IFNA(VLOOKUP($C128, Round5!$D$2:$V$25,COLUMN()-3,0),"0")+_xlfn.IFNA(VLOOKUP($C128, Round6!$D$2:$V$12,COLUMN()-3,0),"0")</f>
        <v>0</v>
      </c>
      <c r="S128" s="0" t="n">
        <f aca="false">IFERROR(LOG((E128/F128)/(1-E128/F128)) / LOG($B128/$A128), 2 * SIGN( E128-F128/2))</f>
        <v>0</v>
      </c>
      <c r="U128" s="0" t="n">
        <f aca="false">IFERROR(LOG((G128/H128)/(1-G128/H128)) / LOG($B128/$A128), 2 * SIGN( G128-H128/2))</f>
        <v>0</v>
      </c>
      <c r="W128" s="0" t="n">
        <f aca="false">IFERROR(LOG((I128/J128)/(1-I128/J128)) / LOG($B128/$A128), 2 * SIGN( I128-J128/2))</f>
        <v>0</v>
      </c>
      <c r="Y128" s="0" t="n">
        <f aca="false">IFERROR(LOG((K128/L128)/(1-K128/L128)) / LOG($B128/$A128), 2 * SIGN( K128-L128/2))</f>
        <v>0</v>
      </c>
      <c r="AA128" s="0" t="n">
        <f aca="false">IFERROR(LOG((M128/N128)/(1-M128/N128)) / LOG($B128/$A128), 2 * SIGN( M128-N128/2))</f>
        <v>0</v>
      </c>
      <c r="AC128" s="0" t="n">
        <f aca="false">IFERROR(LOG((O128/P128)/(1-O128/P128)) / LOG($B128/$A128), 2 * SIGN( O128-P128/2))</f>
        <v>0</v>
      </c>
    </row>
    <row r="129" customFormat="false" ht="12.8" hidden="false" customHeight="false" outlineLevel="0" collapsed="false">
      <c r="A129" s="0" t="n">
        <v>13</v>
      </c>
      <c r="B129" s="0" t="n">
        <v>14</v>
      </c>
      <c r="C129" s="0" t="str">
        <f aca="false">A129&amp;B129</f>
        <v>1314</v>
      </c>
      <c r="E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F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G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H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I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J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K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L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M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N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O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P129" s="0" t="n">
        <f aca="false">_xlfn.IFNA(VLOOKUP($C129, Round1!$D$2:$V$9,COLUMN()-3,0),"0")+_xlfn.IFNA(VLOOKUP($C129, Round2!$D$2:$V$16,COLUMN()-3,0),"0")+_xlfn.IFNA(VLOOKUP($C129, Round3!$D$2:$V$24,COLUMN()-3,0),"0")+_xlfn.IFNA(VLOOKUP($C129, Round4!$D$2:$V$23,COLUMN()-3,0),"0")+_xlfn.IFNA(VLOOKUP($C129, Round5!$D$2:$V$25,COLUMN()-3,0),"0")+_xlfn.IFNA(VLOOKUP($C129, Round6!$D$2:$V$12,COLUMN()-3,0),"0")</f>
        <v>0</v>
      </c>
      <c r="S129" s="0" t="n">
        <f aca="false">IFERROR(LOG((E129/F129)/(1-E129/F129)) / LOG($B129/$A129), 2 * SIGN( E129-F129/2))</f>
        <v>0</v>
      </c>
      <c r="U129" s="0" t="n">
        <f aca="false">IFERROR(LOG((G129/H129)/(1-G129/H129)) / LOG($B129/$A129), 2 * SIGN( G129-H129/2))</f>
        <v>0</v>
      </c>
      <c r="W129" s="0" t="n">
        <f aca="false">IFERROR(LOG((I129/J129)/(1-I129/J129)) / LOG($B129/$A129), 2 * SIGN( I129-J129/2))</f>
        <v>0</v>
      </c>
      <c r="Y129" s="0" t="n">
        <f aca="false">IFERROR(LOG((K129/L129)/(1-K129/L129)) / LOG($B129/$A129), 2 * SIGN( K129-L129/2))</f>
        <v>0</v>
      </c>
      <c r="AA129" s="0" t="n">
        <f aca="false">IFERROR(LOG((M129/N129)/(1-M129/N129)) / LOG($B129/$A129), 2 * SIGN( M129-N129/2))</f>
        <v>0</v>
      </c>
      <c r="AC129" s="0" t="n">
        <f aca="false">IFERROR(LOG((O129/P129)/(1-O129/P129)) / LOG($B129/$A129), 2 * SIGN( O129-P129/2))</f>
        <v>0</v>
      </c>
    </row>
    <row r="130" customFormat="false" ht="12.8" hidden="false" customHeight="false" outlineLevel="0" collapsed="false">
      <c r="A130" s="0" t="n">
        <v>13</v>
      </c>
      <c r="B130" s="0" t="n">
        <v>15</v>
      </c>
      <c r="C130" s="0" t="str">
        <f aca="false">A130&amp;B130</f>
        <v>1315</v>
      </c>
      <c r="E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F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G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H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I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J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K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L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M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N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O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P130" s="0" t="n">
        <f aca="false">_xlfn.IFNA(VLOOKUP($C130, Round1!$D$2:$V$9,COLUMN()-3,0),"0")+_xlfn.IFNA(VLOOKUP($C130, Round2!$D$2:$V$16,COLUMN()-3,0),"0")+_xlfn.IFNA(VLOOKUP($C130, Round3!$D$2:$V$24,COLUMN()-3,0),"0")+_xlfn.IFNA(VLOOKUP($C130, Round4!$D$2:$V$23,COLUMN()-3,0),"0")+_xlfn.IFNA(VLOOKUP($C130, Round5!$D$2:$V$25,COLUMN()-3,0),"0")+_xlfn.IFNA(VLOOKUP($C130, Round6!$D$2:$V$12,COLUMN()-3,0),"0")</f>
        <v>0</v>
      </c>
      <c r="S130" s="0" t="n">
        <f aca="false">IFERROR(LOG((E130/F130)/(1-E130/F130)) / LOG($B130/$A130), 2 * SIGN( E130-F130/2))</f>
        <v>0</v>
      </c>
      <c r="U130" s="0" t="n">
        <f aca="false">IFERROR(LOG((G130/H130)/(1-G130/H130)) / LOG($B130/$A130), 2 * SIGN( G130-H130/2))</f>
        <v>0</v>
      </c>
      <c r="W130" s="0" t="n">
        <f aca="false">IFERROR(LOG((I130/J130)/(1-I130/J130)) / LOG($B130/$A130), 2 * SIGN( I130-J130/2))</f>
        <v>0</v>
      </c>
      <c r="Y130" s="0" t="n">
        <f aca="false">IFERROR(LOG((K130/L130)/(1-K130/L130)) / LOG($B130/$A130), 2 * SIGN( K130-L130/2))</f>
        <v>0</v>
      </c>
      <c r="AA130" s="0" t="n">
        <f aca="false">IFERROR(LOG((M130/N130)/(1-M130/N130)) / LOG($B130/$A130), 2 * SIGN( M130-N130/2))</f>
        <v>0</v>
      </c>
      <c r="AC130" s="0" t="n">
        <f aca="false">IFERROR(LOG((O130/P130)/(1-O130/P130)) / LOG($B130/$A130), 2 * SIGN( O130-P130/2))</f>
        <v>0</v>
      </c>
    </row>
    <row r="131" customFormat="false" ht="12.8" hidden="false" customHeight="false" outlineLevel="0" collapsed="false">
      <c r="A131" s="0" t="n">
        <v>13</v>
      </c>
      <c r="B131" s="0" t="n">
        <v>16</v>
      </c>
      <c r="C131" s="0" t="str">
        <f aca="false">A131&amp;B131</f>
        <v>1316</v>
      </c>
      <c r="E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F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G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H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I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J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K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L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M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N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O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P131" s="0" t="n">
        <f aca="false">_xlfn.IFNA(VLOOKUP($C131, Round1!$D$2:$V$9,COLUMN()-3,0),"0")+_xlfn.IFNA(VLOOKUP($C131, Round2!$D$2:$V$16,COLUMN()-3,0),"0")+_xlfn.IFNA(VLOOKUP($C131, Round3!$D$2:$V$24,COLUMN()-3,0),"0")+_xlfn.IFNA(VLOOKUP($C131, Round4!$D$2:$V$23,COLUMN()-3,0),"0")+_xlfn.IFNA(VLOOKUP($C131, Round5!$D$2:$V$25,COLUMN()-3,0),"0")+_xlfn.IFNA(VLOOKUP($C131, Round6!$D$2:$V$12,COLUMN()-3,0),"0")</f>
        <v>0</v>
      </c>
      <c r="S131" s="0" t="n">
        <f aca="false">IFERROR(LOG((E131/F131)/(1-E131/F131)) / LOG($B131/$A131), 2 * SIGN( E131-F131/2))</f>
        <v>0</v>
      </c>
      <c r="U131" s="0" t="n">
        <f aca="false">IFERROR(LOG((G131/H131)/(1-G131/H131)) / LOG($B131/$A131), 2 * SIGN( G131-H131/2))</f>
        <v>0</v>
      </c>
      <c r="W131" s="0" t="n">
        <f aca="false">IFERROR(LOG((I131/J131)/(1-I131/J131)) / LOG($B131/$A131), 2 * SIGN( I131-J131/2))</f>
        <v>0</v>
      </c>
      <c r="Y131" s="0" t="n">
        <f aca="false">IFERROR(LOG((K131/L131)/(1-K131/L131)) / LOG($B131/$A131), 2 * SIGN( K131-L131/2))</f>
        <v>0</v>
      </c>
      <c r="AA131" s="0" t="n">
        <f aca="false">IFERROR(LOG((M131/N131)/(1-M131/N131)) / LOG($B131/$A131), 2 * SIGN( M131-N131/2))</f>
        <v>0</v>
      </c>
      <c r="AC131" s="0" t="n">
        <f aca="false">IFERROR(LOG((O131/P131)/(1-O131/P131)) / LOG($B131/$A131), 2 * SIGN( O131-P131/2))</f>
        <v>0</v>
      </c>
    </row>
    <row r="132" customFormat="false" ht="12.8" hidden="false" customHeight="false" outlineLevel="0" collapsed="false">
      <c r="A132" s="0" t="n">
        <v>14</v>
      </c>
      <c r="B132" s="0" t="n">
        <v>14</v>
      </c>
      <c r="C132" s="0" t="str">
        <f aca="false">A132&amp;B132</f>
        <v>1414</v>
      </c>
      <c r="E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F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G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H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I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J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K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L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M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N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O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P132" s="0" t="n">
        <f aca="false">_xlfn.IFNA(VLOOKUP($C132, Round1!$D$2:$V$9,COLUMN()-3,0),"0")+_xlfn.IFNA(VLOOKUP($C132, Round2!$D$2:$V$16,COLUMN()-3,0),"0")+_xlfn.IFNA(VLOOKUP($C132, Round3!$D$2:$V$24,COLUMN()-3,0),"0")+_xlfn.IFNA(VLOOKUP($C132, Round4!$D$2:$V$23,COLUMN()-3,0),"0")+_xlfn.IFNA(VLOOKUP($C132, Round5!$D$2:$V$25,COLUMN()-3,0),"0")+_xlfn.IFNA(VLOOKUP($C132, Round6!$D$2:$V$12,COLUMN()-3,0),"0")</f>
        <v>0</v>
      </c>
      <c r="S132" s="0" t="n">
        <f aca="false">IFERROR(LOG((E132/F132)/(1-E132/F132)) / LOG($B132/$A132), 2 * SIGN( E132-F132/2))</f>
        <v>0</v>
      </c>
      <c r="U132" s="0" t="n">
        <f aca="false">IFERROR(LOG((G132/H132)/(1-G132/H132)) / LOG($B132/$A132), 2 * SIGN( G132-H132/2))</f>
        <v>0</v>
      </c>
      <c r="W132" s="0" t="n">
        <f aca="false">IFERROR(LOG((I132/J132)/(1-I132/J132)) / LOG($B132/$A132), 2 * SIGN( I132-J132/2))</f>
        <v>0</v>
      </c>
      <c r="Y132" s="0" t="n">
        <f aca="false">IFERROR(LOG((K132/L132)/(1-K132/L132)) / LOG($B132/$A132), 2 * SIGN( K132-L132/2))</f>
        <v>0</v>
      </c>
      <c r="AA132" s="0" t="n">
        <f aca="false">IFERROR(LOG((M132/N132)/(1-M132/N132)) / LOG($B132/$A132), 2 * SIGN( M132-N132/2))</f>
        <v>0</v>
      </c>
      <c r="AC132" s="0" t="n">
        <f aca="false">IFERROR(LOG((O132/P132)/(1-O132/P132)) / LOG($B132/$A132), 2 * SIGN( O132-P132/2))</f>
        <v>0</v>
      </c>
    </row>
    <row r="133" customFormat="false" ht="12.8" hidden="false" customHeight="false" outlineLevel="0" collapsed="false">
      <c r="A133" s="0" t="n">
        <v>14</v>
      </c>
      <c r="B133" s="0" t="n">
        <v>15</v>
      </c>
      <c r="C133" s="0" t="str">
        <f aca="false">A133&amp;B133</f>
        <v>1415</v>
      </c>
      <c r="E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F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G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H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I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J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K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L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M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N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O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P133" s="0" t="n">
        <f aca="false">_xlfn.IFNA(VLOOKUP($C133, Round1!$D$2:$V$9,COLUMN()-3,0),"0")+_xlfn.IFNA(VLOOKUP($C133, Round2!$D$2:$V$16,COLUMN()-3,0),"0")+_xlfn.IFNA(VLOOKUP($C133, Round3!$D$2:$V$24,COLUMN()-3,0),"0")+_xlfn.IFNA(VLOOKUP($C133, Round4!$D$2:$V$23,COLUMN()-3,0),"0")+_xlfn.IFNA(VLOOKUP($C133, Round5!$D$2:$V$25,COLUMN()-3,0),"0")+_xlfn.IFNA(VLOOKUP($C133, Round6!$D$2:$V$12,COLUMN()-3,0),"0")</f>
        <v>0</v>
      </c>
      <c r="S133" s="0" t="n">
        <f aca="false">IFERROR(LOG((E133/F133)/(1-E133/F133)) / LOG($B133/$A133), 2 * SIGN( E133-F133/2))</f>
        <v>0</v>
      </c>
      <c r="U133" s="0" t="n">
        <f aca="false">IFERROR(LOG((G133/H133)/(1-G133/H133)) / LOG($B133/$A133), 2 * SIGN( G133-H133/2))</f>
        <v>0</v>
      </c>
      <c r="W133" s="0" t="n">
        <f aca="false">IFERROR(LOG((I133/J133)/(1-I133/J133)) / LOG($B133/$A133), 2 * SIGN( I133-J133/2))</f>
        <v>0</v>
      </c>
      <c r="Y133" s="0" t="n">
        <f aca="false">IFERROR(LOG((K133/L133)/(1-K133/L133)) / LOG($B133/$A133), 2 * SIGN( K133-L133/2))</f>
        <v>0</v>
      </c>
      <c r="AA133" s="0" t="n">
        <f aca="false">IFERROR(LOG((M133/N133)/(1-M133/N133)) / LOG($B133/$A133), 2 * SIGN( M133-N133/2))</f>
        <v>0</v>
      </c>
      <c r="AC133" s="0" t="n">
        <f aca="false">IFERROR(LOG((O133/P133)/(1-O133/P133)) / LOG($B133/$A133), 2 * SIGN( O133-P133/2))</f>
        <v>0</v>
      </c>
    </row>
    <row r="134" customFormat="false" ht="12.8" hidden="false" customHeight="false" outlineLevel="0" collapsed="false">
      <c r="A134" s="0" t="n">
        <v>14</v>
      </c>
      <c r="B134" s="0" t="n">
        <v>16</v>
      </c>
      <c r="C134" s="0" t="str">
        <f aca="false">A134&amp;B134</f>
        <v>1416</v>
      </c>
      <c r="E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F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G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H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I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J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K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L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M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N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O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P134" s="0" t="n">
        <f aca="false">_xlfn.IFNA(VLOOKUP($C134, Round1!$D$2:$V$9,COLUMN()-3,0),"0")+_xlfn.IFNA(VLOOKUP($C134, Round2!$D$2:$V$16,COLUMN()-3,0),"0")+_xlfn.IFNA(VLOOKUP($C134, Round3!$D$2:$V$24,COLUMN()-3,0),"0")+_xlfn.IFNA(VLOOKUP($C134, Round4!$D$2:$V$23,COLUMN()-3,0),"0")+_xlfn.IFNA(VLOOKUP($C134, Round5!$D$2:$V$25,COLUMN()-3,0),"0")+_xlfn.IFNA(VLOOKUP($C134, Round6!$D$2:$V$12,COLUMN()-3,0),"0")</f>
        <v>0</v>
      </c>
      <c r="S134" s="0" t="n">
        <f aca="false">IFERROR(LOG((E134/F134)/(1-E134/F134)) / LOG($B134/$A134), 2 * SIGN( E134-F134/2))</f>
        <v>0</v>
      </c>
      <c r="U134" s="0" t="n">
        <f aca="false">IFERROR(LOG((G134/H134)/(1-G134/H134)) / LOG($B134/$A134), 2 * SIGN( G134-H134/2))</f>
        <v>0</v>
      </c>
      <c r="W134" s="0" t="n">
        <f aca="false">IFERROR(LOG((I134/J134)/(1-I134/J134)) / LOG($B134/$A134), 2 * SIGN( I134-J134/2))</f>
        <v>0</v>
      </c>
      <c r="Y134" s="0" t="n">
        <f aca="false">IFERROR(LOG((K134/L134)/(1-K134/L134)) / LOG($B134/$A134), 2 * SIGN( K134-L134/2))</f>
        <v>0</v>
      </c>
      <c r="AA134" s="0" t="n">
        <f aca="false">IFERROR(LOG((M134/N134)/(1-M134/N134)) / LOG($B134/$A134), 2 * SIGN( M134-N134/2))</f>
        <v>0</v>
      </c>
      <c r="AC134" s="0" t="n">
        <f aca="false">IFERROR(LOG((O134/P134)/(1-O134/P134)) / LOG($B134/$A134), 2 * SIGN( O134-P134/2))</f>
        <v>0</v>
      </c>
    </row>
    <row r="135" customFormat="false" ht="12.8" hidden="false" customHeight="false" outlineLevel="0" collapsed="false">
      <c r="A135" s="0" t="n">
        <v>15</v>
      </c>
      <c r="B135" s="0" t="n">
        <v>15</v>
      </c>
      <c r="C135" s="0" t="str">
        <f aca="false">A135&amp;B135</f>
        <v>1515</v>
      </c>
      <c r="E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F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G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H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I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J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K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L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M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N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O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P135" s="0" t="n">
        <f aca="false">_xlfn.IFNA(VLOOKUP($C135, Round1!$D$2:$V$9,COLUMN()-3,0),"0")+_xlfn.IFNA(VLOOKUP($C135, Round2!$D$2:$V$16,COLUMN()-3,0),"0")+_xlfn.IFNA(VLOOKUP($C135, Round3!$D$2:$V$24,COLUMN()-3,0),"0")+_xlfn.IFNA(VLOOKUP($C135, Round4!$D$2:$V$23,COLUMN()-3,0),"0")+_xlfn.IFNA(VLOOKUP($C135, Round5!$D$2:$V$25,COLUMN()-3,0),"0")+_xlfn.IFNA(VLOOKUP($C135, Round6!$D$2:$V$12,COLUMN()-3,0),"0")</f>
        <v>0</v>
      </c>
      <c r="S135" s="0" t="n">
        <f aca="false">IFERROR(LOG((E135/F135)/(1-E135/F135)) / LOG($B135/$A135), 2 * SIGN( E135-F135/2))</f>
        <v>0</v>
      </c>
      <c r="U135" s="0" t="n">
        <f aca="false">IFERROR(LOG((G135/H135)/(1-G135/H135)) / LOG($B135/$A135), 2 * SIGN( G135-H135/2))</f>
        <v>0</v>
      </c>
      <c r="W135" s="0" t="n">
        <f aca="false">IFERROR(LOG((I135/J135)/(1-I135/J135)) / LOG($B135/$A135), 2 * SIGN( I135-J135/2))</f>
        <v>0</v>
      </c>
      <c r="Y135" s="0" t="n">
        <f aca="false">IFERROR(LOG((K135/L135)/(1-K135/L135)) / LOG($B135/$A135), 2 * SIGN( K135-L135/2))</f>
        <v>0</v>
      </c>
      <c r="AA135" s="0" t="n">
        <f aca="false">IFERROR(LOG((M135/N135)/(1-M135/N135)) / LOG($B135/$A135), 2 * SIGN( M135-N135/2))</f>
        <v>0</v>
      </c>
      <c r="AC135" s="0" t="n">
        <f aca="false">IFERROR(LOG((O135/P135)/(1-O135/P135)) / LOG($B135/$A135), 2 * SIGN( O135-P135/2))</f>
        <v>0</v>
      </c>
    </row>
    <row r="136" customFormat="false" ht="12.8" hidden="false" customHeight="false" outlineLevel="0" collapsed="false">
      <c r="A136" s="0" t="n">
        <v>15</v>
      </c>
      <c r="B136" s="0" t="n">
        <v>16</v>
      </c>
      <c r="C136" s="0" t="str">
        <f aca="false">A136&amp;B136</f>
        <v>1516</v>
      </c>
      <c r="E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F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G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H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I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J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K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L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M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N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O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P136" s="0" t="n">
        <f aca="false">_xlfn.IFNA(VLOOKUP($C136, Round1!$D$2:$V$9,COLUMN()-3,0),"0")+_xlfn.IFNA(VLOOKUP($C136, Round2!$D$2:$V$16,COLUMN()-3,0),"0")+_xlfn.IFNA(VLOOKUP($C136, Round3!$D$2:$V$24,COLUMN()-3,0),"0")+_xlfn.IFNA(VLOOKUP($C136, Round4!$D$2:$V$23,COLUMN()-3,0),"0")+_xlfn.IFNA(VLOOKUP($C136, Round5!$D$2:$V$25,COLUMN()-3,0),"0")+_xlfn.IFNA(VLOOKUP($C136, Round6!$D$2:$V$12,COLUMN()-3,0),"0")</f>
        <v>0</v>
      </c>
      <c r="S136" s="0" t="n">
        <f aca="false">IFERROR(LOG((E136/F136)/(1-E136/F136)) / LOG($B136/$A136), 2 * SIGN( E136-F136/2))</f>
        <v>0</v>
      </c>
      <c r="U136" s="0" t="n">
        <f aca="false">IFERROR(LOG((G136/H136)/(1-G136/H136)) / LOG($B136/$A136), 2 * SIGN( G136-H136/2))</f>
        <v>0</v>
      </c>
      <c r="W136" s="0" t="n">
        <f aca="false">IFERROR(LOG((I136/J136)/(1-I136/J136)) / LOG($B136/$A136), 2 * SIGN( I136-J136/2))</f>
        <v>0</v>
      </c>
      <c r="Y136" s="0" t="n">
        <f aca="false">IFERROR(LOG((K136/L136)/(1-K136/L136)) / LOG($B136/$A136), 2 * SIGN( K136-L136/2))</f>
        <v>0</v>
      </c>
      <c r="AA136" s="0" t="n">
        <f aca="false">IFERROR(LOG((M136/N136)/(1-M136/N136)) / LOG($B136/$A136), 2 * SIGN( M136-N136/2))</f>
        <v>0</v>
      </c>
      <c r="AC136" s="0" t="n">
        <f aca="false">IFERROR(LOG((O136/P136)/(1-O136/P136)) / LOG($B136/$A136), 2 * SIGN( O136-P136/2))</f>
        <v>0</v>
      </c>
    </row>
    <row r="137" customFormat="false" ht="12.8" hidden="false" customHeight="false" outlineLevel="0" collapsed="false">
      <c r="A137" s="0" t="n">
        <v>16</v>
      </c>
      <c r="B137" s="0" t="n">
        <v>16</v>
      </c>
      <c r="C137" s="0" t="str">
        <f aca="false">A137&amp;B137</f>
        <v>1616</v>
      </c>
      <c r="E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F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G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H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I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J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K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L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M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N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O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P137" s="0" t="n">
        <f aca="false">_xlfn.IFNA(VLOOKUP($C137, Round1!$D$2:$V$9,COLUMN()-3,0),"0")+_xlfn.IFNA(VLOOKUP($C137, Round2!$D$2:$V$16,COLUMN()-3,0),"0")+_xlfn.IFNA(VLOOKUP($C137, Round3!$D$2:$V$24,COLUMN()-3,0),"0")+_xlfn.IFNA(VLOOKUP($C137, Round4!$D$2:$V$23,COLUMN()-3,0),"0")+_xlfn.IFNA(VLOOKUP($C137, Round5!$D$2:$V$25,COLUMN()-3,0),"0")+_xlfn.IFNA(VLOOKUP($C137, Round6!$D$2:$V$12,COLUMN()-3,0),"0")</f>
        <v>0</v>
      </c>
      <c r="S137" s="0" t="n">
        <f aca="false">IFERROR(LOG((E137/F137)/(1-E137/F137)) / LOG($B137/$A137), 2 * SIGN( E137-F137/2))</f>
        <v>0</v>
      </c>
      <c r="U137" s="0" t="n">
        <f aca="false">IFERROR(LOG((G137/H137)/(1-G137/H137)) / LOG($B137/$A137), 2 * SIGN( G137-H137/2))</f>
        <v>0</v>
      </c>
      <c r="W137" s="0" t="n">
        <f aca="false">IFERROR(LOG((I137/J137)/(1-I137/J137)) / LOG($B137/$A137), 2 * SIGN( I137-J137/2))</f>
        <v>0</v>
      </c>
      <c r="Y137" s="0" t="n">
        <f aca="false">IFERROR(LOG((K137/L137)/(1-K137/L137)) / LOG($B137/$A137), 2 * SIGN( K137-L137/2))</f>
        <v>0</v>
      </c>
      <c r="AA137" s="0" t="n">
        <f aca="false">IFERROR(LOG((M137/N137)/(1-M137/N137)) / LOG($B137/$A137), 2 * SIGN( M137-N137/2))</f>
        <v>0</v>
      </c>
      <c r="AC137" s="0" t="n">
        <f aca="false">IFERROR(LOG((O137/P137)/(1-O137/P137)) / LOG($B137/$A137), 2 * SIGN( O137-P137/2))</f>
        <v>0</v>
      </c>
    </row>
    <row r="139" customFormat="false" ht="12.8" hidden="false" customHeight="false" outlineLevel="0" collapsed="false">
      <c r="A139" s="0" t="s">
        <v>26</v>
      </c>
      <c r="F139" s="0" t="n">
        <f aca="false">SUM(F2:F137)</f>
        <v>342</v>
      </c>
      <c r="H139" s="0" t="n">
        <f aca="false">SUM(H2:H137)</f>
        <v>1275</v>
      </c>
      <c r="J139" s="0" t="n">
        <f aca="false">SUM(J2:J137)</f>
        <v>1764</v>
      </c>
      <c r="L139" s="0" t="n">
        <f aca="false">SUM(L2:L137)</f>
        <v>509</v>
      </c>
      <c r="N139" s="0" t="n">
        <f aca="false">SUM(N2:N137)</f>
        <v>1359</v>
      </c>
      <c r="P139" s="0" t="n">
        <f aca="false">SUM(P2:P137)</f>
        <v>1890</v>
      </c>
      <c r="S139" s="0" t="n">
        <f aca="false">SUMPRODUCT(S2:S137,F2:F137)/SUM(F2:F137)</f>
        <v>4.49816396451295</v>
      </c>
      <c r="U139" s="0" t="n">
        <f aca="false">SUMPRODUCT(U2:U137,H2:H137)/SUM(H2:H137)</f>
        <v>1.89152012909028</v>
      </c>
      <c r="W139" s="0" t="n">
        <f aca="false">SUMPRODUCT(W2:W137,J2:J137)/SUM(J2:J137)</f>
        <v>-0.968777072415304</v>
      </c>
      <c r="Y139" s="0" t="n">
        <f aca="false">SUMPRODUCT(Y2:Y137,L2:L137)/SUM(L2:L137)</f>
        <v>4.26536829252982</v>
      </c>
      <c r="AA139" s="0" t="n">
        <f aca="false">SUMPRODUCT(AA2:AA137,N2:N137)/SUM(N2:N137)</f>
        <v>1.91167138014605</v>
      </c>
      <c r="AC139" s="0" t="n">
        <f aca="false">SUMPRODUCT(AC2:AC137,P2:P137)/SUM(P2:P137)</f>
        <v>-0.945936991973131</v>
      </c>
    </row>
  </sheetData>
  <mergeCells count="6">
    <mergeCell ref="E1:F1"/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2018-02-09T08:07:08Z</dcterms:created>
  <dc:creator/>
  <dc:description/>
  <dc:language>en-US</dc:language>
  <cp:lastModifiedBy/>
  <dcterms:modified xsi:type="dcterms:W3CDTF">2018-05-14T16:31:09Z</dcterms:modified>
  <cp:revision>151</cp:revision>
  <dc:subject/>
  <dc:title/>
</cp:coreProperties>
</file>